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15" yWindow="-90" windowWidth="14520" windowHeight="7995" tabRatio="738"/>
  </bookViews>
  <sheets>
    <sheet name="Feuil1" sheetId="60" r:id="rId1"/>
    <sheet name="sheet1" sheetId="59" r:id="rId2"/>
  </sheets>
  <calcPr calcId="145621" concurrentCalc="0"/>
  <pivotCaches>
    <pivotCache cacheId="8" r:id="rId3"/>
    <pivotCache cacheId="14" r:id="rId4"/>
  </pivotCaches>
</workbook>
</file>

<file path=xl/calcChain.xml><?xml version="1.0" encoding="utf-8"?>
<calcChain xmlns="http://schemas.openxmlformats.org/spreadsheetml/2006/main">
  <c r="V86" i="60" l="1"/>
  <c r="U78" i="60"/>
  <c r="V78" i="60"/>
  <c r="U79" i="60"/>
  <c r="V79" i="60"/>
  <c r="U80" i="60"/>
  <c r="V80" i="60"/>
  <c r="U81" i="60"/>
  <c r="V81" i="60"/>
  <c r="U82" i="60"/>
  <c r="V82" i="60"/>
  <c r="U83" i="60"/>
  <c r="V83" i="60"/>
  <c r="U84" i="60"/>
  <c r="V84" i="60"/>
  <c r="U56" i="60"/>
  <c r="V56" i="60"/>
  <c r="U57" i="60"/>
  <c r="V57" i="60"/>
  <c r="U58" i="60"/>
  <c r="V58" i="60"/>
  <c r="U59" i="60"/>
  <c r="V59" i="60"/>
  <c r="U60" i="60"/>
  <c r="V60" i="60"/>
  <c r="U61" i="60"/>
  <c r="V61" i="60"/>
  <c r="U62" i="60"/>
  <c r="V62" i="60"/>
  <c r="U63" i="60"/>
  <c r="V63" i="60"/>
  <c r="U64" i="60"/>
  <c r="V64" i="60"/>
  <c r="U65" i="60"/>
  <c r="V65" i="60"/>
  <c r="U66" i="60"/>
  <c r="V66" i="60"/>
  <c r="U67" i="60"/>
  <c r="V67" i="60"/>
  <c r="U68" i="60"/>
  <c r="V68" i="60"/>
  <c r="U69" i="60"/>
  <c r="V69" i="60"/>
  <c r="U70" i="60"/>
  <c r="V70" i="60"/>
  <c r="U71" i="60"/>
  <c r="V71" i="60"/>
  <c r="U72" i="60"/>
  <c r="V72" i="60"/>
  <c r="U73" i="60"/>
  <c r="V73" i="60"/>
  <c r="U74" i="60"/>
  <c r="V74" i="60"/>
  <c r="U75" i="60"/>
  <c r="V75" i="60"/>
  <c r="U76" i="60"/>
  <c r="V76" i="60"/>
  <c r="U77" i="60"/>
  <c r="V77" i="60"/>
  <c r="V55" i="60"/>
  <c r="U55" i="60"/>
  <c r="V54" i="60"/>
  <c r="V51" i="60"/>
  <c r="J1000" i="59"/>
  <c r="AD999" i="59"/>
  <c r="J999" i="59"/>
  <c r="AD998" i="59"/>
  <c r="J998" i="59"/>
  <c r="AD997" i="59"/>
  <c r="J997" i="59"/>
  <c r="AD996" i="59"/>
  <c r="J996" i="59"/>
  <c r="AD995" i="59"/>
  <c r="J995" i="59"/>
  <c r="AD994" i="59"/>
  <c r="J994" i="59"/>
  <c r="AD993" i="59"/>
  <c r="J993" i="59"/>
  <c r="AD992" i="59"/>
  <c r="J992" i="59"/>
  <c r="AD991" i="59"/>
  <c r="J991" i="59"/>
  <c r="AD990" i="59"/>
  <c r="J990" i="59"/>
  <c r="AD989" i="59"/>
  <c r="J989" i="59"/>
  <c r="AD988" i="59"/>
  <c r="J988" i="59"/>
  <c r="AD987" i="59"/>
  <c r="J987" i="59"/>
  <c r="AD986" i="59"/>
  <c r="J986" i="59"/>
  <c r="AD985" i="59"/>
  <c r="J985" i="59"/>
  <c r="AD984" i="59"/>
  <c r="J984" i="59"/>
  <c r="AD983" i="59"/>
  <c r="J983" i="59"/>
  <c r="AD982" i="59"/>
  <c r="J982" i="59"/>
  <c r="AD981" i="59"/>
  <c r="J981" i="59"/>
  <c r="AD980" i="59"/>
  <c r="J980" i="59"/>
  <c r="AD979" i="59"/>
  <c r="J979" i="59"/>
  <c r="AD978" i="59"/>
  <c r="J978" i="59"/>
  <c r="AD977" i="59"/>
  <c r="J977" i="59"/>
  <c r="AD976" i="59"/>
  <c r="J976" i="59"/>
  <c r="AD975" i="59"/>
  <c r="J975" i="59"/>
  <c r="AD974" i="59"/>
  <c r="J974" i="59"/>
  <c r="AD973" i="59"/>
  <c r="J973" i="59"/>
  <c r="AD972" i="59"/>
  <c r="J972" i="59"/>
  <c r="AD971" i="59"/>
  <c r="J971" i="59"/>
  <c r="AD970" i="59"/>
  <c r="J970" i="59"/>
  <c r="AD969" i="59"/>
  <c r="J969" i="59"/>
  <c r="AD968" i="59"/>
  <c r="J968" i="59"/>
  <c r="AD967" i="59"/>
  <c r="J967" i="59"/>
  <c r="AD966" i="59"/>
  <c r="J966" i="59"/>
  <c r="AD965" i="59"/>
  <c r="J965" i="59"/>
  <c r="AD964" i="59"/>
  <c r="J964" i="59"/>
  <c r="AD963" i="59"/>
  <c r="J963" i="59"/>
  <c r="AD962" i="59"/>
  <c r="J962" i="59"/>
  <c r="AD961" i="59"/>
  <c r="J961" i="59"/>
  <c r="AD960" i="59"/>
  <c r="J960" i="59"/>
  <c r="AD959" i="59"/>
  <c r="J959" i="59"/>
  <c r="AD958" i="59"/>
  <c r="J958" i="59"/>
  <c r="AD957" i="59"/>
  <c r="J957" i="59"/>
  <c r="AD956" i="59"/>
  <c r="J956" i="59"/>
  <c r="AD955" i="59"/>
  <c r="J955" i="59"/>
  <c r="AD954" i="59"/>
  <c r="J954" i="59"/>
  <c r="AD953" i="59"/>
  <c r="J953" i="59"/>
  <c r="AD952" i="59"/>
  <c r="J952" i="59"/>
  <c r="AD951" i="59"/>
  <c r="J951" i="59"/>
  <c r="AD950" i="59"/>
  <c r="J950" i="59"/>
  <c r="AD949" i="59"/>
  <c r="J949" i="59"/>
  <c r="AD948" i="59"/>
  <c r="J948" i="59"/>
  <c r="AD947" i="59"/>
  <c r="J947" i="59"/>
  <c r="AD946" i="59"/>
  <c r="J946" i="59"/>
  <c r="AD945" i="59"/>
  <c r="J945" i="59"/>
  <c r="AD944" i="59"/>
  <c r="J944" i="59"/>
  <c r="AD943" i="59"/>
  <c r="J943" i="59"/>
  <c r="AD942" i="59"/>
  <c r="J942" i="59"/>
  <c r="AD941" i="59"/>
  <c r="J941" i="59"/>
  <c r="AD940" i="59"/>
  <c r="J940" i="59"/>
  <c r="AD939" i="59"/>
  <c r="J939" i="59"/>
  <c r="AD938" i="59"/>
  <c r="J938" i="59"/>
  <c r="AD937" i="59"/>
  <c r="J937" i="59"/>
  <c r="AD936" i="59"/>
  <c r="J936" i="59"/>
  <c r="AD935" i="59"/>
  <c r="J935" i="59"/>
  <c r="AD934" i="59"/>
  <c r="J934" i="59"/>
  <c r="AD933" i="59"/>
  <c r="J933" i="59"/>
  <c r="AD932" i="59"/>
  <c r="J932" i="59"/>
  <c r="AD931" i="59"/>
  <c r="J931" i="59"/>
  <c r="AD930" i="59"/>
  <c r="J930" i="59"/>
  <c r="AD929" i="59"/>
  <c r="J929" i="59"/>
  <c r="AD928" i="59"/>
  <c r="J928" i="59"/>
  <c r="AD927" i="59"/>
  <c r="J927" i="59"/>
  <c r="AD926" i="59"/>
  <c r="J926" i="59"/>
  <c r="AD925" i="59"/>
  <c r="J925" i="59"/>
  <c r="AD924" i="59"/>
  <c r="J924" i="59"/>
  <c r="AD923" i="59"/>
  <c r="J923" i="59"/>
  <c r="AD922" i="59"/>
  <c r="J922" i="59"/>
  <c r="AD921" i="59"/>
  <c r="J921" i="59"/>
  <c r="AD920" i="59"/>
  <c r="J920" i="59"/>
  <c r="AD919" i="59"/>
  <c r="J919" i="59"/>
  <c r="AD918" i="59"/>
  <c r="J918" i="59"/>
  <c r="AD917" i="59"/>
  <c r="J917" i="59"/>
  <c r="AD916" i="59"/>
  <c r="J916" i="59"/>
  <c r="AD915" i="59"/>
  <c r="J915" i="59"/>
  <c r="AD914" i="59"/>
  <c r="J914" i="59"/>
  <c r="AD913" i="59"/>
  <c r="J913" i="59"/>
  <c r="AD912" i="59"/>
  <c r="J912" i="59"/>
  <c r="AD911" i="59"/>
  <c r="J911" i="59"/>
  <c r="AD910" i="59"/>
  <c r="J910" i="59"/>
  <c r="AD909" i="59"/>
  <c r="J909" i="59"/>
  <c r="AD908" i="59"/>
  <c r="J908" i="59"/>
  <c r="AD907" i="59"/>
  <c r="J907" i="59"/>
  <c r="AD906" i="59"/>
  <c r="J906" i="59"/>
  <c r="AD905" i="59"/>
  <c r="J905" i="59"/>
  <c r="AD904" i="59"/>
  <c r="J904" i="59"/>
  <c r="AD903" i="59"/>
  <c r="J903" i="59"/>
  <c r="AD902" i="59"/>
  <c r="J902" i="59"/>
  <c r="AD901" i="59"/>
  <c r="J901" i="59"/>
  <c r="AD900" i="59"/>
  <c r="J900" i="59"/>
  <c r="AD899" i="59"/>
  <c r="J899" i="59"/>
  <c r="AD898" i="59"/>
  <c r="J898" i="59"/>
  <c r="AD897" i="59"/>
  <c r="J897" i="59"/>
  <c r="AD896" i="59"/>
  <c r="J896" i="59"/>
  <c r="AD895" i="59"/>
  <c r="J895" i="59"/>
  <c r="AD894" i="59"/>
  <c r="J894" i="59"/>
  <c r="AD893" i="59"/>
  <c r="J893" i="59"/>
  <c r="AD892" i="59"/>
  <c r="J892" i="59"/>
  <c r="AD891" i="59"/>
  <c r="J891" i="59"/>
  <c r="AD890" i="59"/>
  <c r="J890" i="59"/>
  <c r="AD889" i="59"/>
  <c r="J889" i="59"/>
  <c r="AD888" i="59"/>
  <c r="J888" i="59"/>
  <c r="AD887" i="59"/>
  <c r="J887" i="59"/>
  <c r="AD886" i="59"/>
  <c r="J886" i="59"/>
  <c r="AD885" i="59"/>
  <c r="J885" i="59"/>
  <c r="AD884" i="59"/>
  <c r="J884" i="59"/>
  <c r="AD883" i="59"/>
  <c r="J883" i="59"/>
  <c r="AD882" i="59"/>
  <c r="J882" i="59"/>
  <c r="AD881" i="59"/>
  <c r="J881" i="59"/>
  <c r="AD880" i="59"/>
  <c r="J880" i="59"/>
  <c r="AD879" i="59"/>
  <c r="J879" i="59"/>
  <c r="AD878" i="59"/>
  <c r="J878" i="59"/>
  <c r="AD877" i="59"/>
  <c r="J877" i="59"/>
  <c r="AD876" i="59"/>
  <c r="J876" i="59"/>
  <c r="AD875" i="59"/>
  <c r="J875" i="59"/>
  <c r="AD874" i="59"/>
  <c r="J874" i="59"/>
  <c r="AD873" i="59"/>
  <c r="J873" i="59"/>
  <c r="AD872" i="59"/>
  <c r="J872" i="59"/>
  <c r="AD871" i="59"/>
  <c r="J871" i="59"/>
  <c r="AD870" i="59"/>
  <c r="J870" i="59"/>
  <c r="AD869" i="59"/>
  <c r="J869" i="59"/>
  <c r="AD868" i="59"/>
  <c r="J868" i="59"/>
  <c r="AD867" i="59"/>
  <c r="J867" i="59"/>
  <c r="AD866" i="59"/>
  <c r="J866" i="59"/>
  <c r="AD865" i="59"/>
  <c r="J865" i="59"/>
  <c r="AD864" i="59"/>
  <c r="J864" i="59"/>
  <c r="AD863" i="59"/>
  <c r="J863" i="59"/>
  <c r="AD862" i="59"/>
  <c r="J862" i="59"/>
  <c r="AD861" i="59"/>
  <c r="J861" i="59"/>
  <c r="AD860" i="59"/>
  <c r="J860" i="59"/>
  <c r="AD859" i="59"/>
  <c r="J859" i="59"/>
  <c r="AD858" i="59"/>
  <c r="J858" i="59"/>
  <c r="AD857" i="59"/>
  <c r="J857" i="59"/>
  <c r="AD856" i="59"/>
  <c r="J856" i="59"/>
  <c r="AD855" i="59"/>
  <c r="J855" i="59"/>
  <c r="AD854" i="59"/>
  <c r="J854" i="59"/>
  <c r="AD853" i="59"/>
  <c r="J853" i="59"/>
  <c r="AD852" i="59"/>
  <c r="J852" i="59"/>
  <c r="AD851" i="59"/>
  <c r="J851" i="59"/>
  <c r="AD850" i="59"/>
  <c r="J850" i="59"/>
  <c r="AD849" i="59"/>
  <c r="J849" i="59"/>
  <c r="AD848" i="59"/>
  <c r="J848" i="59"/>
  <c r="AD847" i="59"/>
  <c r="J847" i="59"/>
  <c r="AD846" i="59"/>
  <c r="J846" i="59"/>
  <c r="AD845" i="59"/>
  <c r="J845" i="59"/>
  <c r="AD844" i="59"/>
  <c r="J844" i="59"/>
  <c r="AD843" i="59"/>
  <c r="J843" i="59"/>
  <c r="AD842" i="59"/>
  <c r="J842" i="59"/>
  <c r="AD841" i="59"/>
  <c r="J841" i="59"/>
  <c r="AD840" i="59"/>
  <c r="J840" i="59"/>
  <c r="AD839" i="59"/>
  <c r="J839" i="59"/>
  <c r="AD838" i="59"/>
  <c r="J838" i="59"/>
  <c r="AD837" i="59"/>
  <c r="J837" i="59"/>
  <c r="AD836" i="59"/>
  <c r="J836" i="59"/>
  <c r="AD835" i="59"/>
  <c r="J835" i="59"/>
  <c r="AD834" i="59"/>
  <c r="J834" i="59"/>
  <c r="AD833" i="59"/>
  <c r="J833" i="59"/>
  <c r="AD832" i="59"/>
  <c r="J832" i="59"/>
  <c r="AD831" i="59"/>
  <c r="J831" i="59"/>
  <c r="AD830" i="59"/>
  <c r="J830" i="59"/>
  <c r="AD829" i="59"/>
  <c r="J829" i="59"/>
  <c r="AD828" i="59"/>
  <c r="J828" i="59"/>
  <c r="AD827" i="59"/>
  <c r="J827" i="59"/>
  <c r="AD826" i="59"/>
  <c r="J826" i="59"/>
  <c r="AD825" i="59"/>
  <c r="J825" i="59"/>
  <c r="AD824" i="59"/>
  <c r="J824" i="59"/>
  <c r="AD823" i="59"/>
  <c r="J823" i="59"/>
  <c r="AD822" i="59"/>
  <c r="J822" i="59"/>
  <c r="AD821" i="59"/>
  <c r="J821" i="59"/>
  <c r="AD820" i="59"/>
  <c r="J820" i="59"/>
  <c r="AD819" i="59"/>
  <c r="J819" i="59"/>
  <c r="AD818" i="59"/>
  <c r="J818" i="59"/>
  <c r="AD817" i="59"/>
  <c r="J817" i="59"/>
  <c r="AD816" i="59"/>
  <c r="J816" i="59"/>
  <c r="AD815" i="59"/>
  <c r="J815" i="59"/>
  <c r="AD814" i="59"/>
  <c r="J814" i="59"/>
  <c r="AD813" i="59"/>
  <c r="J813" i="59"/>
  <c r="AD812" i="59"/>
  <c r="J812" i="59"/>
  <c r="AD811" i="59"/>
  <c r="J811" i="59"/>
  <c r="AD810" i="59"/>
  <c r="J810" i="59"/>
  <c r="AD809" i="59"/>
  <c r="J809" i="59"/>
  <c r="AD808" i="59"/>
  <c r="J808" i="59"/>
  <c r="AD807" i="59"/>
  <c r="J807" i="59"/>
  <c r="AD806" i="59"/>
  <c r="J806" i="59"/>
  <c r="AD805" i="59"/>
  <c r="J805" i="59"/>
  <c r="AD804" i="59"/>
  <c r="J804" i="59"/>
  <c r="AD803" i="59"/>
  <c r="J803" i="59"/>
  <c r="AD802" i="59"/>
  <c r="J802" i="59"/>
  <c r="AD801" i="59"/>
  <c r="J801" i="59"/>
  <c r="AD800" i="59"/>
  <c r="J800" i="59"/>
  <c r="AD799" i="59"/>
  <c r="J799" i="59"/>
  <c r="AD798" i="59"/>
  <c r="J798" i="59"/>
  <c r="AD797" i="59"/>
  <c r="J797" i="59"/>
  <c r="AD796" i="59"/>
  <c r="J796" i="59"/>
  <c r="AD795" i="59"/>
  <c r="J795" i="59"/>
  <c r="AD794" i="59"/>
  <c r="J794" i="59"/>
  <c r="AD793" i="59"/>
  <c r="J793" i="59"/>
  <c r="AD792" i="59"/>
  <c r="J792" i="59"/>
  <c r="AD791" i="59"/>
  <c r="J791" i="59"/>
  <c r="AD790" i="59"/>
  <c r="J790" i="59"/>
  <c r="AD789" i="59"/>
  <c r="J789" i="59"/>
  <c r="AD788" i="59"/>
  <c r="J788" i="59"/>
  <c r="AD787" i="59"/>
  <c r="J787" i="59"/>
  <c r="AD786" i="59"/>
  <c r="J786" i="59"/>
  <c r="AD785" i="59"/>
  <c r="J785" i="59"/>
  <c r="AD784" i="59"/>
  <c r="J784" i="59"/>
  <c r="AD783" i="59"/>
  <c r="J783" i="59"/>
  <c r="AD782" i="59"/>
  <c r="J782" i="59"/>
  <c r="AD781" i="59"/>
  <c r="J781" i="59"/>
  <c r="AD780" i="59"/>
  <c r="J780" i="59"/>
  <c r="AD779" i="59"/>
  <c r="J779" i="59"/>
  <c r="AD778" i="59"/>
  <c r="J778" i="59"/>
  <c r="AD777" i="59"/>
  <c r="J777" i="59"/>
  <c r="AD776" i="59"/>
  <c r="J776" i="59"/>
  <c r="AD775" i="59"/>
  <c r="J775" i="59"/>
  <c r="AD774" i="59"/>
  <c r="J774" i="59"/>
  <c r="AD773" i="59"/>
  <c r="J773" i="59"/>
  <c r="AD772" i="59"/>
  <c r="J772" i="59"/>
  <c r="AD771" i="59"/>
  <c r="J771" i="59"/>
  <c r="AD770" i="59"/>
  <c r="J770" i="59"/>
  <c r="AD769" i="59"/>
  <c r="J769" i="59"/>
  <c r="AD768" i="59"/>
  <c r="J768" i="59"/>
  <c r="AD767" i="59"/>
  <c r="J767" i="59"/>
  <c r="AD766" i="59"/>
  <c r="J766" i="59"/>
  <c r="AD765" i="59"/>
  <c r="J765" i="59"/>
  <c r="AD764" i="59"/>
  <c r="J764" i="59"/>
  <c r="AD763" i="59"/>
  <c r="J763" i="59"/>
  <c r="AD762" i="59"/>
  <c r="J762" i="59"/>
  <c r="AD761" i="59"/>
  <c r="J761" i="59"/>
  <c r="AD760" i="59"/>
  <c r="J760" i="59"/>
  <c r="AD759" i="59"/>
  <c r="J759" i="59"/>
  <c r="AD758" i="59"/>
  <c r="J758" i="59"/>
  <c r="AD757" i="59"/>
  <c r="J757" i="59"/>
  <c r="AD756" i="59"/>
  <c r="J756" i="59"/>
  <c r="AD755" i="59"/>
  <c r="J755" i="59"/>
  <c r="AD754" i="59"/>
  <c r="J754" i="59"/>
  <c r="AD753" i="59"/>
  <c r="J753" i="59"/>
  <c r="AD752" i="59"/>
  <c r="J752" i="59"/>
  <c r="AD751" i="59"/>
  <c r="J751" i="59"/>
  <c r="AD750" i="59"/>
  <c r="J750" i="59"/>
  <c r="AD749" i="59"/>
  <c r="J749" i="59"/>
  <c r="AD748" i="59"/>
  <c r="J748" i="59"/>
  <c r="AD747" i="59"/>
  <c r="J747" i="59"/>
  <c r="AD746" i="59"/>
  <c r="J746" i="59"/>
  <c r="AD745" i="59"/>
  <c r="J745" i="59"/>
  <c r="AD744" i="59"/>
  <c r="J744" i="59"/>
  <c r="AD743" i="59"/>
  <c r="J743" i="59"/>
  <c r="AD742" i="59"/>
  <c r="J742" i="59"/>
  <c r="AD741" i="59"/>
  <c r="J741" i="59"/>
  <c r="AD740" i="59"/>
  <c r="J740" i="59"/>
  <c r="AD739" i="59"/>
  <c r="J739" i="59"/>
  <c r="AD738" i="59"/>
  <c r="J738" i="59"/>
  <c r="AD737" i="59"/>
  <c r="J737" i="59"/>
  <c r="AD736" i="59"/>
  <c r="J736" i="59"/>
  <c r="AD735" i="59"/>
  <c r="J735" i="59"/>
  <c r="AD734" i="59"/>
  <c r="J734" i="59"/>
  <c r="AD733" i="59"/>
  <c r="J733" i="59"/>
  <c r="AD732" i="59"/>
  <c r="J732" i="59"/>
  <c r="AD731" i="59"/>
  <c r="J731" i="59"/>
  <c r="AD730" i="59"/>
  <c r="J730" i="59"/>
  <c r="AD729" i="59"/>
  <c r="J729" i="59"/>
  <c r="AD728" i="59"/>
  <c r="J728" i="59"/>
  <c r="AD727" i="59"/>
  <c r="J727" i="59"/>
  <c r="AD726" i="59"/>
  <c r="J726" i="59"/>
  <c r="AD725" i="59"/>
  <c r="J725" i="59"/>
  <c r="AD724" i="59"/>
  <c r="J724" i="59"/>
  <c r="AD723" i="59"/>
  <c r="J723" i="59"/>
  <c r="AD722" i="59"/>
  <c r="J722" i="59"/>
  <c r="AD721" i="59"/>
  <c r="J721" i="59"/>
  <c r="AD720" i="59"/>
  <c r="J720" i="59"/>
  <c r="AD719" i="59"/>
  <c r="J719" i="59"/>
  <c r="AD718" i="59"/>
  <c r="J718" i="59"/>
  <c r="AD717" i="59"/>
  <c r="J717" i="59"/>
  <c r="AD716" i="59"/>
  <c r="J716" i="59"/>
  <c r="AD715" i="59"/>
  <c r="J715" i="59"/>
  <c r="AD714" i="59"/>
  <c r="J714" i="59"/>
  <c r="AD713" i="59"/>
  <c r="J713" i="59"/>
  <c r="AD712" i="59"/>
  <c r="J712" i="59"/>
  <c r="AD711" i="59"/>
  <c r="J711" i="59"/>
  <c r="AD710" i="59"/>
  <c r="J710" i="59"/>
  <c r="AD709" i="59"/>
  <c r="J709" i="59"/>
  <c r="AD708" i="59"/>
  <c r="J708" i="59"/>
  <c r="AD707" i="59"/>
  <c r="J707" i="59"/>
  <c r="AD706" i="59"/>
  <c r="J706" i="59"/>
  <c r="AD705" i="59"/>
  <c r="J705" i="59"/>
  <c r="AD704" i="59"/>
  <c r="J704" i="59"/>
  <c r="AD703" i="59"/>
  <c r="J703" i="59"/>
  <c r="AD702" i="59"/>
  <c r="J702" i="59"/>
  <c r="AD701" i="59"/>
  <c r="J701" i="59"/>
  <c r="AD700" i="59"/>
  <c r="J700" i="59"/>
  <c r="AD699" i="59"/>
  <c r="J699" i="59"/>
  <c r="AD698" i="59"/>
  <c r="J698" i="59"/>
  <c r="AD697" i="59"/>
  <c r="J697" i="59"/>
  <c r="AD696" i="59"/>
  <c r="J696" i="59"/>
  <c r="AD695" i="59"/>
  <c r="J695" i="59"/>
  <c r="AD694" i="59"/>
  <c r="J694" i="59"/>
  <c r="AD693" i="59"/>
  <c r="J693" i="59"/>
  <c r="AD692" i="59"/>
  <c r="J692" i="59"/>
  <c r="AD691" i="59"/>
  <c r="J691" i="59"/>
  <c r="AD690" i="59"/>
  <c r="J690" i="59"/>
  <c r="AD689" i="59"/>
  <c r="J689" i="59"/>
  <c r="AD688" i="59"/>
  <c r="J688" i="59"/>
  <c r="AD687" i="59"/>
  <c r="J687" i="59"/>
  <c r="AD686" i="59"/>
  <c r="J686" i="59"/>
  <c r="AD685" i="59"/>
  <c r="J685" i="59"/>
  <c r="AD684" i="59"/>
  <c r="J684" i="59"/>
  <c r="AD683" i="59"/>
  <c r="J683" i="59"/>
  <c r="AD682" i="59"/>
  <c r="J682" i="59"/>
  <c r="AD681" i="59"/>
  <c r="J681" i="59"/>
  <c r="AD680" i="59"/>
  <c r="J680" i="59"/>
  <c r="AD679" i="59"/>
  <c r="J679" i="59"/>
  <c r="AD678" i="59"/>
  <c r="J678" i="59"/>
  <c r="AD677" i="59"/>
  <c r="J677" i="59"/>
  <c r="AD676" i="59"/>
  <c r="J676" i="59"/>
  <c r="AD675" i="59"/>
  <c r="J675" i="59"/>
  <c r="AD674" i="59"/>
  <c r="J674" i="59"/>
  <c r="AD673" i="59"/>
  <c r="J673" i="59"/>
  <c r="AD672" i="59"/>
  <c r="J672" i="59"/>
  <c r="AD671" i="59"/>
  <c r="J671" i="59"/>
  <c r="AD670" i="59"/>
  <c r="J670" i="59"/>
  <c r="AD669" i="59"/>
  <c r="J669" i="59"/>
  <c r="AD668" i="59"/>
  <c r="J668" i="59"/>
  <c r="AD667" i="59"/>
  <c r="J667" i="59"/>
  <c r="AD666" i="59"/>
  <c r="J666" i="59"/>
  <c r="AD665" i="59"/>
  <c r="J665" i="59"/>
  <c r="AD664" i="59"/>
  <c r="J664" i="59"/>
  <c r="AD663" i="59"/>
  <c r="J663" i="59"/>
  <c r="AD662" i="59"/>
  <c r="J662" i="59"/>
  <c r="AD661" i="59"/>
  <c r="J661" i="59"/>
  <c r="AD660" i="59"/>
  <c r="J660" i="59"/>
  <c r="AD659" i="59"/>
  <c r="J659" i="59"/>
  <c r="AD658" i="59"/>
  <c r="J658" i="59"/>
  <c r="AD657" i="59"/>
  <c r="J657" i="59"/>
  <c r="AD656" i="59"/>
  <c r="J656" i="59"/>
  <c r="AD655" i="59"/>
  <c r="J655" i="59"/>
  <c r="AD654" i="59"/>
  <c r="J654" i="59"/>
  <c r="AD653" i="59"/>
  <c r="J653" i="59"/>
  <c r="AD652" i="59"/>
  <c r="J652" i="59"/>
  <c r="AD651" i="59"/>
  <c r="J651" i="59"/>
  <c r="AD650" i="59"/>
  <c r="J650" i="59"/>
  <c r="AD649" i="59"/>
  <c r="J649" i="59"/>
  <c r="AD648" i="59"/>
  <c r="J648" i="59"/>
  <c r="AD647" i="59"/>
  <c r="J647" i="59"/>
  <c r="AD646" i="59"/>
  <c r="J646" i="59"/>
  <c r="AD645" i="59"/>
  <c r="J645" i="59"/>
  <c r="AD644" i="59"/>
  <c r="J644" i="59"/>
  <c r="AD643" i="59"/>
  <c r="J643" i="59"/>
  <c r="AD642" i="59"/>
  <c r="J642" i="59"/>
  <c r="AD641" i="59"/>
  <c r="J641" i="59"/>
  <c r="AD640" i="59"/>
  <c r="J640" i="59"/>
  <c r="AD639" i="59"/>
  <c r="J639" i="59"/>
  <c r="AD638" i="59"/>
  <c r="J638" i="59"/>
  <c r="AD637" i="59"/>
  <c r="J637" i="59"/>
  <c r="AD636" i="59"/>
  <c r="J636" i="59"/>
  <c r="AD635" i="59"/>
  <c r="J635" i="59"/>
  <c r="AD634" i="59"/>
  <c r="J634" i="59"/>
  <c r="AD633" i="59"/>
  <c r="J633" i="59"/>
  <c r="AD632" i="59"/>
  <c r="J632" i="59"/>
  <c r="AD631" i="59"/>
  <c r="J631" i="59"/>
  <c r="AD630" i="59"/>
  <c r="J630" i="59"/>
  <c r="AD629" i="59"/>
  <c r="J629" i="59"/>
  <c r="AD628" i="59"/>
  <c r="J628" i="59"/>
  <c r="AD627" i="59"/>
  <c r="J627" i="59"/>
  <c r="AD626" i="59"/>
  <c r="J626" i="59"/>
  <c r="AD625" i="59"/>
  <c r="J625" i="59"/>
  <c r="AD624" i="59"/>
  <c r="J624" i="59"/>
  <c r="AD623" i="59"/>
  <c r="J623" i="59"/>
  <c r="AD622" i="59"/>
  <c r="J622" i="59"/>
  <c r="AD621" i="59"/>
  <c r="J621" i="59"/>
  <c r="AD620" i="59"/>
  <c r="J620" i="59"/>
  <c r="AD619" i="59"/>
  <c r="J619" i="59"/>
  <c r="AD618" i="59"/>
  <c r="J618" i="59"/>
  <c r="AD617" i="59"/>
  <c r="J617" i="59"/>
  <c r="AD616" i="59"/>
  <c r="J616" i="59"/>
  <c r="AD615" i="59"/>
  <c r="J615" i="59"/>
  <c r="AD614" i="59"/>
  <c r="J614" i="59"/>
  <c r="AD613" i="59"/>
  <c r="J613" i="59"/>
  <c r="AD612" i="59"/>
  <c r="J612" i="59"/>
  <c r="AD611" i="59"/>
  <c r="J611" i="59"/>
  <c r="AD610" i="59"/>
  <c r="J610" i="59"/>
  <c r="AD609" i="59"/>
  <c r="J609" i="59"/>
  <c r="AD608" i="59"/>
  <c r="J608" i="59"/>
  <c r="AD607" i="59"/>
  <c r="J607" i="59"/>
  <c r="AD606" i="59"/>
  <c r="J606" i="59"/>
  <c r="AD605" i="59"/>
  <c r="J605" i="59"/>
  <c r="AD604" i="59"/>
  <c r="J604" i="59"/>
  <c r="AD603" i="59"/>
  <c r="J603" i="59"/>
  <c r="AD602" i="59"/>
  <c r="J602" i="59"/>
  <c r="AD601" i="59"/>
  <c r="J601" i="59"/>
  <c r="AD600" i="59"/>
  <c r="J600" i="59"/>
  <c r="AD599" i="59"/>
  <c r="J599" i="59"/>
  <c r="AD598" i="59"/>
  <c r="J598" i="59"/>
  <c r="AD597" i="59"/>
  <c r="J597" i="59"/>
  <c r="AD596" i="59"/>
  <c r="J596" i="59"/>
  <c r="AD595" i="59"/>
  <c r="J595" i="59"/>
  <c r="AD594" i="59"/>
  <c r="J594" i="59"/>
  <c r="AD593" i="59"/>
  <c r="J593" i="59"/>
  <c r="AD592" i="59"/>
  <c r="J592" i="59"/>
  <c r="AD591" i="59"/>
  <c r="J591" i="59"/>
  <c r="AD590" i="59"/>
  <c r="J590" i="59"/>
  <c r="AD589" i="59"/>
  <c r="J589" i="59"/>
  <c r="AD588" i="59"/>
  <c r="J588" i="59"/>
  <c r="AD587" i="59"/>
  <c r="J587" i="59"/>
  <c r="AD586" i="59"/>
  <c r="J586" i="59"/>
  <c r="AD585" i="59"/>
  <c r="J585" i="59"/>
  <c r="AD584" i="59"/>
  <c r="J584" i="59"/>
  <c r="AD583" i="59"/>
  <c r="J583" i="59"/>
  <c r="AD582" i="59"/>
  <c r="J582" i="59"/>
  <c r="AD581" i="59"/>
  <c r="J581" i="59"/>
  <c r="AD580" i="59"/>
  <c r="J580" i="59"/>
  <c r="AD579" i="59"/>
  <c r="J579" i="59"/>
  <c r="AD578" i="59"/>
  <c r="J578" i="59"/>
  <c r="AD577" i="59"/>
  <c r="J577" i="59"/>
  <c r="AD576" i="59"/>
  <c r="J576" i="59"/>
  <c r="AD575" i="59"/>
  <c r="J575" i="59"/>
  <c r="AD574" i="59"/>
  <c r="J574" i="59"/>
  <c r="AD573" i="59"/>
  <c r="J573" i="59"/>
  <c r="AD572" i="59"/>
  <c r="J572" i="59"/>
  <c r="AD571" i="59"/>
  <c r="J571" i="59"/>
  <c r="AD570" i="59"/>
  <c r="J570" i="59"/>
  <c r="AD569" i="59"/>
  <c r="J569" i="59"/>
  <c r="AD568" i="59"/>
  <c r="J568" i="59"/>
  <c r="AD567" i="59"/>
  <c r="J567" i="59"/>
  <c r="AD566" i="59"/>
  <c r="J566" i="59"/>
  <c r="AD565" i="59"/>
  <c r="J565" i="59"/>
  <c r="AD564" i="59"/>
  <c r="J564" i="59"/>
  <c r="AD563" i="59"/>
  <c r="J563" i="59"/>
  <c r="AD562" i="59"/>
  <c r="J562" i="59"/>
  <c r="AD561" i="59"/>
  <c r="J561" i="59"/>
  <c r="AD560" i="59"/>
  <c r="J560" i="59"/>
  <c r="AD559" i="59"/>
  <c r="J559" i="59"/>
  <c r="AD558" i="59"/>
  <c r="J558" i="59"/>
  <c r="AD557" i="59"/>
  <c r="J557" i="59"/>
  <c r="AD556" i="59"/>
  <c r="J556" i="59"/>
  <c r="AD555" i="59"/>
  <c r="J555" i="59"/>
  <c r="AD554" i="59"/>
  <c r="J554" i="59"/>
  <c r="AD553" i="59"/>
  <c r="J553" i="59"/>
  <c r="AD552" i="59"/>
  <c r="J552" i="59"/>
  <c r="AD551" i="59"/>
  <c r="J551" i="59"/>
  <c r="AD550" i="59"/>
  <c r="J550" i="59"/>
  <c r="AD549" i="59"/>
  <c r="J549" i="59"/>
  <c r="AD548" i="59"/>
  <c r="J548" i="59"/>
  <c r="AD547" i="59"/>
  <c r="J547" i="59"/>
  <c r="AD546" i="59"/>
  <c r="J546" i="59"/>
  <c r="AD545" i="59"/>
  <c r="J545" i="59"/>
  <c r="AD544" i="59"/>
  <c r="J544" i="59"/>
  <c r="AD543" i="59"/>
  <c r="J543" i="59"/>
  <c r="AD542" i="59"/>
  <c r="J542" i="59"/>
  <c r="AD541" i="59"/>
  <c r="J541" i="59"/>
  <c r="AD540" i="59"/>
  <c r="J540" i="59"/>
  <c r="AD539" i="59"/>
  <c r="J539" i="59"/>
  <c r="AD538" i="59"/>
  <c r="J538" i="59"/>
  <c r="AD537" i="59"/>
  <c r="J537" i="59"/>
  <c r="AD536" i="59"/>
  <c r="J536" i="59"/>
  <c r="AD535" i="59"/>
  <c r="J535" i="59"/>
  <c r="AD534" i="59"/>
  <c r="J534" i="59"/>
  <c r="AD533" i="59"/>
  <c r="J533" i="59"/>
  <c r="AD532" i="59"/>
  <c r="J532" i="59"/>
  <c r="AD531" i="59"/>
  <c r="J531" i="59"/>
  <c r="AD530" i="59"/>
  <c r="J530" i="59"/>
  <c r="AD529" i="59"/>
  <c r="J529" i="59"/>
  <c r="AD528" i="59"/>
  <c r="J528" i="59"/>
  <c r="AD527" i="59"/>
  <c r="J527" i="59"/>
  <c r="AD526" i="59"/>
  <c r="J526" i="59"/>
  <c r="AD525" i="59"/>
  <c r="J525" i="59"/>
  <c r="AD524" i="59"/>
  <c r="J524" i="59"/>
  <c r="AD523" i="59"/>
  <c r="J523" i="59"/>
  <c r="AD522" i="59"/>
  <c r="J522" i="59"/>
  <c r="AD521" i="59"/>
  <c r="J521" i="59"/>
  <c r="AD520" i="59"/>
  <c r="J520" i="59"/>
  <c r="AD519" i="59"/>
  <c r="J519" i="59"/>
  <c r="AD518" i="59"/>
  <c r="J518" i="59"/>
  <c r="AD517" i="59"/>
  <c r="J517" i="59"/>
  <c r="AD516" i="59"/>
  <c r="J516" i="59"/>
  <c r="AD515" i="59"/>
  <c r="J515" i="59"/>
  <c r="AD514" i="59"/>
  <c r="J514" i="59"/>
  <c r="AD513" i="59"/>
  <c r="J513" i="59"/>
  <c r="AD512" i="59"/>
  <c r="J512" i="59"/>
  <c r="AD511" i="59"/>
  <c r="J511" i="59"/>
  <c r="AD510" i="59"/>
  <c r="J510" i="59"/>
  <c r="AD509" i="59"/>
  <c r="J509" i="59"/>
  <c r="AD508" i="59"/>
  <c r="J508" i="59"/>
  <c r="AD507" i="59"/>
  <c r="J507" i="59"/>
  <c r="AD506" i="59"/>
  <c r="J506" i="59"/>
  <c r="AD505" i="59"/>
  <c r="J505" i="59"/>
  <c r="AD504" i="59"/>
  <c r="J504" i="59"/>
  <c r="AD503" i="59"/>
  <c r="J503" i="59"/>
  <c r="AD502" i="59"/>
  <c r="J502" i="59"/>
  <c r="AD501" i="59"/>
  <c r="J501" i="59"/>
  <c r="AD500" i="59"/>
  <c r="J500" i="59"/>
  <c r="AD499" i="59"/>
  <c r="J499" i="59"/>
  <c r="AD498" i="59"/>
  <c r="J498" i="59"/>
  <c r="AD497" i="59"/>
  <c r="J497" i="59"/>
  <c r="AD496" i="59"/>
  <c r="J496" i="59"/>
  <c r="AD495" i="59"/>
  <c r="J495" i="59"/>
  <c r="AD494" i="59"/>
  <c r="J494" i="59"/>
  <c r="AD493" i="59"/>
  <c r="J493" i="59"/>
  <c r="AD492" i="59"/>
  <c r="J492" i="59"/>
  <c r="AD491" i="59"/>
  <c r="J491" i="59"/>
  <c r="AD490" i="59"/>
  <c r="J490" i="59"/>
  <c r="AD489" i="59"/>
  <c r="J489" i="59"/>
  <c r="AD488" i="59"/>
  <c r="J488" i="59"/>
  <c r="AD487" i="59"/>
  <c r="J487" i="59"/>
  <c r="AD486" i="59"/>
  <c r="J486" i="59"/>
  <c r="AD485" i="59"/>
  <c r="J485" i="59"/>
  <c r="AD484" i="59"/>
  <c r="J484" i="59"/>
  <c r="AD483" i="59"/>
  <c r="J483" i="59"/>
  <c r="AD482" i="59"/>
  <c r="J482" i="59"/>
  <c r="AD481" i="59"/>
  <c r="J481" i="59"/>
  <c r="AD480" i="59"/>
  <c r="J480" i="59"/>
  <c r="AD479" i="59"/>
  <c r="J479" i="59"/>
  <c r="AD478" i="59"/>
  <c r="J478" i="59"/>
  <c r="AD477" i="59"/>
  <c r="J477" i="59"/>
  <c r="AD476" i="59"/>
  <c r="J476" i="59"/>
  <c r="AD475" i="59"/>
  <c r="J475" i="59"/>
  <c r="AD474" i="59"/>
  <c r="J474" i="59"/>
  <c r="AD473" i="59"/>
  <c r="J473" i="59"/>
  <c r="AD472" i="59"/>
  <c r="J472" i="59"/>
  <c r="AD471" i="59"/>
  <c r="J471" i="59"/>
  <c r="AD470" i="59"/>
  <c r="J470" i="59"/>
  <c r="AD469" i="59"/>
  <c r="J469" i="59"/>
  <c r="AD468" i="59"/>
  <c r="J468" i="59"/>
  <c r="AD467" i="59"/>
  <c r="J467" i="59"/>
  <c r="AD466" i="59"/>
  <c r="J466" i="59"/>
  <c r="AD465" i="59"/>
  <c r="J465" i="59"/>
  <c r="AD464" i="59"/>
  <c r="J464" i="59"/>
  <c r="AD463" i="59"/>
  <c r="J463" i="59"/>
  <c r="AD462" i="59"/>
  <c r="J462" i="59"/>
  <c r="AD461" i="59"/>
  <c r="J461" i="59"/>
  <c r="AD460" i="59"/>
  <c r="J460" i="59"/>
  <c r="AD459" i="59"/>
  <c r="J459" i="59"/>
  <c r="AD458" i="59"/>
  <c r="J458" i="59"/>
  <c r="AD457" i="59"/>
  <c r="J457" i="59"/>
  <c r="AD456" i="59"/>
  <c r="J456" i="59"/>
  <c r="AD455" i="59"/>
  <c r="J455" i="59"/>
  <c r="AD454" i="59"/>
  <c r="J454" i="59"/>
  <c r="AD453" i="59"/>
  <c r="J453" i="59"/>
  <c r="AD452" i="59"/>
  <c r="J452" i="59"/>
  <c r="AD451" i="59"/>
  <c r="J451" i="59"/>
  <c r="AD450" i="59"/>
  <c r="J450" i="59"/>
  <c r="AD449" i="59"/>
  <c r="J449" i="59"/>
  <c r="AD448" i="59"/>
  <c r="J448" i="59"/>
  <c r="AD447" i="59"/>
  <c r="J447" i="59"/>
  <c r="AD446" i="59"/>
  <c r="J446" i="59"/>
  <c r="AD445" i="59"/>
  <c r="J445" i="59"/>
  <c r="AD444" i="59"/>
  <c r="J444" i="59"/>
  <c r="AD443" i="59"/>
  <c r="J443" i="59"/>
  <c r="AD442" i="59"/>
  <c r="J442" i="59"/>
  <c r="AD441" i="59"/>
  <c r="J441" i="59"/>
  <c r="AD440" i="59"/>
  <c r="J440" i="59"/>
  <c r="AD439" i="59"/>
  <c r="J439" i="59"/>
  <c r="AD438" i="59"/>
  <c r="J438" i="59"/>
  <c r="AD437" i="59"/>
  <c r="J437" i="59"/>
  <c r="AD436" i="59"/>
  <c r="J436" i="59"/>
  <c r="AD435" i="59"/>
  <c r="J435" i="59"/>
  <c r="AD434" i="59"/>
  <c r="J434" i="59"/>
  <c r="AD433" i="59"/>
  <c r="J433" i="59"/>
  <c r="AD432" i="59"/>
  <c r="J432" i="59"/>
  <c r="AD431" i="59"/>
  <c r="J431" i="59"/>
  <c r="AD430" i="59"/>
  <c r="J430" i="59"/>
  <c r="AD429" i="59"/>
  <c r="J429" i="59"/>
  <c r="AD428" i="59"/>
  <c r="J428" i="59"/>
  <c r="AD427" i="59"/>
  <c r="J427" i="59"/>
  <c r="AD426" i="59"/>
  <c r="J426" i="59"/>
  <c r="AD425" i="59"/>
  <c r="J425" i="59"/>
  <c r="AD424" i="59"/>
  <c r="J424" i="59"/>
  <c r="AD423" i="59"/>
  <c r="J423" i="59"/>
  <c r="AD422" i="59"/>
  <c r="J422" i="59"/>
  <c r="AD421" i="59"/>
  <c r="J421" i="59"/>
  <c r="AD420" i="59"/>
  <c r="J420" i="59"/>
  <c r="AD419" i="59"/>
  <c r="J419" i="59"/>
  <c r="AD418" i="59"/>
  <c r="J418" i="59"/>
  <c r="AD417" i="59"/>
  <c r="J417" i="59"/>
  <c r="AD416" i="59"/>
  <c r="J416" i="59"/>
  <c r="AD415" i="59"/>
  <c r="J415" i="59"/>
  <c r="AD414" i="59"/>
  <c r="J414" i="59"/>
  <c r="AD413" i="59"/>
  <c r="J413" i="59"/>
  <c r="AD412" i="59"/>
  <c r="J412" i="59"/>
  <c r="AD411" i="59"/>
  <c r="J411" i="59"/>
  <c r="AD410" i="59"/>
  <c r="J410" i="59"/>
  <c r="AD409" i="59"/>
  <c r="J409" i="59"/>
  <c r="AD408" i="59"/>
  <c r="J408" i="59"/>
  <c r="AD407" i="59"/>
  <c r="J407" i="59"/>
  <c r="AD406" i="59"/>
  <c r="J406" i="59"/>
  <c r="AD405" i="59"/>
  <c r="J405" i="59"/>
  <c r="AD404" i="59"/>
  <c r="J404" i="59"/>
  <c r="AD403" i="59"/>
  <c r="J403" i="59"/>
  <c r="AD402" i="59"/>
  <c r="J402" i="59"/>
  <c r="AD401" i="59"/>
  <c r="J401" i="59"/>
  <c r="AD400" i="59"/>
  <c r="J400" i="59"/>
  <c r="AD399" i="59"/>
  <c r="J399" i="59"/>
  <c r="AD398" i="59"/>
  <c r="J398" i="59"/>
  <c r="AD397" i="59"/>
  <c r="J397" i="59"/>
  <c r="AD396" i="59"/>
  <c r="J396" i="59"/>
  <c r="AD395" i="59"/>
  <c r="J395" i="59"/>
  <c r="AD394" i="59"/>
  <c r="J394" i="59"/>
  <c r="AD393" i="59"/>
  <c r="J393" i="59"/>
  <c r="AD392" i="59"/>
  <c r="J392" i="59"/>
  <c r="AD391" i="59"/>
  <c r="J391" i="59"/>
  <c r="AD390" i="59"/>
  <c r="J390" i="59"/>
  <c r="AD389" i="59"/>
  <c r="J389" i="59"/>
  <c r="AD388" i="59"/>
  <c r="J388" i="59"/>
  <c r="AD387" i="59"/>
  <c r="J387" i="59"/>
  <c r="AD386" i="59"/>
  <c r="J386" i="59"/>
  <c r="AD385" i="59"/>
  <c r="J385" i="59"/>
  <c r="AD384" i="59"/>
  <c r="J384" i="59"/>
  <c r="AD383" i="59"/>
  <c r="J383" i="59"/>
  <c r="AD382" i="59"/>
  <c r="J382" i="59"/>
  <c r="AD381" i="59"/>
  <c r="J381" i="59"/>
  <c r="AD380" i="59"/>
  <c r="J380" i="59"/>
  <c r="AD379" i="59"/>
  <c r="J379" i="59"/>
  <c r="AD378" i="59"/>
  <c r="J378" i="59"/>
  <c r="AD377" i="59"/>
  <c r="J377" i="59"/>
  <c r="AD376" i="59"/>
  <c r="J376" i="59"/>
  <c r="AD375" i="59"/>
  <c r="J375" i="59"/>
  <c r="AD374" i="59"/>
  <c r="J374" i="59"/>
  <c r="AD373" i="59"/>
  <c r="J373" i="59"/>
  <c r="AD372" i="59"/>
  <c r="J372" i="59"/>
  <c r="AD371" i="59"/>
  <c r="J371" i="59"/>
  <c r="AD370" i="59"/>
  <c r="J370" i="59"/>
  <c r="AD369" i="59"/>
  <c r="J369" i="59"/>
  <c r="AD368" i="59"/>
  <c r="J368" i="59"/>
  <c r="AD367" i="59"/>
  <c r="J367" i="59"/>
  <c r="AD366" i="59"/>
  <c r="J366" i="59"/>
  <c r="AD365" i="59"/>
  <c r="J365" i="59"/>
  <c r="AD364" i="59"/>
  <c r="J364" i="59"/>
  <c r="AD363" i="59"/>
  <c r="J363" i="59"/>
  <c r="AD362" i="59"/>
  <c r="J362" i="59"/>
  <c r="AD361" i="59"/>
  <c r="J361" i="59"/>
  <c r="AD360" i="59"/>
  <c r="J360" i="59"/>
  <c r="AD359" i="59"/>
  <c r="J359" i="59"/>
  <c r="AD358" i="59"/>
  <c r="J358" i="59"/>
  <c r="AD357" i="59"/>
  <c r="J357" i="59"/>
  <c r="AD356" i="59"/>
  <c r="J356" i="59"/>
  <c r="AD355" i="59"/>
  <c r="J355" i="59"/>
  <c r="AD354" i="59"/>
  <c r="J354" i="59"/>
  <c r="AD353" i="59"/>
  <c r="J353" i="59"/>
  <c r="AD352" i="59"/>
  <c r="J352" i="59"/>
  <c r="AD351" i="59"/>
  <c r="J351" i="59"/>
  <c r="AD350" i="59"/>
  <c r="J350" i="59"/>
  <c r="AD349" i="59"/>
  <c r="J349" i="59"/>
  <c r="AD348" i="59"/>
  <c r="J348" i="59"/>
  <c r="AD347" i="59"/>
  <c r="J347" i="59"/>
  <c r="AD346" i="59"/>
  <c r="J346" i="59"/>
  <c r="AD345" i="59"/>
  <c r="J345" i="59"/>
  <c r="AD344" i="59"/>
  <c r="J344" i="59"/>
  <c r="AD343" i="59"/>
  <c r="J343" i="59"/>
  <c r="AD342" i="59"/>
  <c r="J342" i="59"/>
  <c r="AD341" i="59"/>
  <c r="J341" i="59"/>
  <c r="AD340" i="59"/>
  <c r="J340" i="59"/>
  <c r="AD339" i="59"/>
  <c r="J339" i="59"/>
  <c r="AD338" i="59"/>
  <c r="J338" i="59"/>
  <c r="AD337" i="59"/>
  <c r="J337" i="59"/>
  <c r="AD336" i="59"/>
  <c r="J336" i="59"/>
  <c r="AD335" i="59"/>
  <c r="J335" i="59"/>
  <c r="AD334" i="59"/>
  <c r="J334" i="59"/>
  <c r="AD333" i="59"/>
  <c r="J333" i="59"/>
  <c r="AD332" i="59"/>
  <c r="J332" i="59"/>
  <c r="AD331" i="59"/>
  <c r="J331" i="59"/>
  <c r="AD330" i="59"/>
  <c r="J330" i="59"/>
  <c r="AD329" i="59"/>
  <c r="J329" i="59"/>
  <c r="AD328" i="59"/>
  <c r="J328" i="59"/>
  <c r="AD327" i="59"/>
  <c r="J327" i="59"/>
  <c r="AD326" i="59"/>
  <c r="J326" i="59"/>
  <c r="AD325" i="59"/>
  <c r="J325" i="59"/>
  <c r="AD324" i="59"/>
  <c r="J324" i="59"/>
  <c r="AD323" i="59"/>
  <c r="J323" i="59"/>
  <c r="AD322" i="59"/>
  <c r="J322" i="59"/>
  <c r="AD321" i="59"/>
  <c r="J321" i="59"/>
  <c r="AD320" i="59"/>
  <c r="J320" i="59"/>
  <c r="AD319" i="59"/>
  <c r="J319" i="59"/>
  <c r="AD318" i="59"/>
  <c r="J318" i="59"/>
  <c r="AD317" i="59"/>
  <c r="J317" i="59"/>
  <c r="AD316" i="59"/>
  <c r="J316" i="59"/>
  <c r="AD315" i="59"/>
  <c r="J315" i="59"/>
  <c r="AD314" i="59"/>
  <c r="J314" i="59"/>
  <c r="AD313" i="59"/>
  <c r="J313" i="59"/>
  <c r="AD312" i="59"/>
  <c r="J312" i="59"/>
  <c r="AD311" i="59"/>
  <c r="J311" i="59"/>
  <c r="AD310" i="59"/>
  <c r="J310" i="59"/>
  <c r="AD309" i="59"/>
  <c r="J309" i="59"/>
  <c r="AD308" i="59"/>
  <c r="J308" i="59"/>
  <c r="AD307" i="59"/>
  <c r="J307" i="59"/>
  <c r="AD306" i="59"/>
  <c r="J306" i="59"/>
  <c r="AD305" i="59"/>
  <c r="J305" i="59"/>
  <c r="AD304" i="59"/>
  <c r="J304" i="59"/>
  <c r="AD303" i="59"/>
  <c r="J303" i="59"/>
  <c r="AD302" i="59"/>
  <c r="J302" i="59"/>
  <c r="AD301" i="59"/>
  <c r="J301" i="59"/>
  <c r="AD300" i="59"/>
  <c r="J300" i="59"/>
  <c r="AD299" i="59"/>
  <c r="J299" i="59"/>
  <c r="AD298" i="59"/>
  <c r="J298" i="59"/>
  <c r="AD297" i="59"/>
  <c r="J297" i="59"/>
  <c r="AD296" i="59"/>
  <c r="J296" i="59"/>
  <c r="AD295" i="59"/>
  <c r="J295" i="59"/>
  <c r="AD294" i="59"/>
  <c r="J294" i="59"/>
  <c r="AD293" i="59"/>
  <c r="J293" i="59"/>
  <c r="AD292" i="59"/>
  <c r="J292" i="59"/>
  <c r="AD291" i="59"/>
  <c r="J291" i="59"/>
  <c r="AD290" i="59"/>
  <c r="J290" i="59"/>
  <c r="AD289" i="59"/>
  <c r="J289" i="59"/>
  <c r="AD288" i="59"/>
  <c r="J288" i="59"/>
  <c r="AD287" i="59"/>
  <c r="J287" i="59"/>
  <c r="AD286" i="59"/>
  <c r="J286" i="59"/>
  <c r="AD285" i="59"/>
  <c r="J285" i="59"/>
  <c r="AD284" i="59"/>
  <c r="J284" i="59"/>
  <c r="AD283" i="59"/>
  <c r="J283" i="59"/>
  <c r="AD282" i="59"/>
  <c r="J282" i="59"/>
  <c r="AD281" i="59"/>
  <c r="J281" i="59"/>
  <c r="AD280" i="59"/>
  <c r="J280" i="59"/>
  <c r="AD279" i="59"/>
  <c r="J279" i="59"/>
  <c r="AD278" i="59"/>
  <c r="J278" i="59"/>
  <c r="AD277" i="59"/>
  <c r="J277" i="59"/>
  <c r="AD276" i="59"/>
  <c r="J276" i="59"/>
  <c r="AD275" i="59"/>
  <c r="J275" i="59"/>
  <c r="AD274" i="59"/>
  <c r="J274" i="59"/>
  <c r="AD273" i="59"/>
  <c r="J273" i="59"/>
  <c r="AD272" i="59"/>
  <c r="J272" i="59"/>
  <c r="AD271" i="59"/>
  <c r="J271" i="59"/>
  <c r="AD270" i="59"/>
  <c r="J270" i="59"/>
  <c r="AD269" i="59"/>
  <c r="J269" i="59"/>
  <c r="AD268" i="59"/>
  <c r="J268" i="59"/>
  <c r="AD267" i="59"/>
  <c r="J267" i="59"/>
  <c r="AD266" i="59"/>
  <c r="J266" i="59"/>
  <c r="AD265" i="59"/>
  <c r="J265" i="59"/>
  <c r="AD264" i="59"/>
  <c r="J264" i="59"/>
  <c r="AD263" i="59"/>
  <c r="J263" i="59"/>
  <c r="AD262" i="59"/>
  <c r="J262" i="59"/>
  <c r="AD261" i="59"/>
  <c r="J261" i="59"/>
  <c r="AD260" i="59"/>
  <c r="J260" i="59"/>
  <c r="AD259" i="59"/>
  <c r="J259" i="59"/>
  <c r="AD258" i="59"/>
  <c r="J258" i="59"/>
  <c r="AD257" i="59"/>
  <c r="J257" i="59"/>
  <c r="AD256" i="59"/>
  <c r="J256" i="59"/>
  <c r="AD255" i="59"/>
  <c r="J255" i="59"/>
  <c r="AD254" i="59"/>
  <c r="J254" i="59"/>
  <c r="AD253" i="59"/>
  <c r="J253" i="59"/>
  <c r="AD252" i="59"/>
  <c r="J252" i="59"/>
  <c r="AD251" i="59"/>
  <c r="J251" i="59"/>
  <c r="AD250" i="59"/>
  <c r="J250" i="59"/>
  <c r="AD249" i="59"/>
  <c r="J249" i="59"/>
  <c r="AD248" i="59"/>
  <c r="J248" i="59"/>
  <c r="AD247" i="59"/>
  <c r="J247" i="59"/>
  <c r="AD246" i="59"/>
  <c r="J246" i="59"/>
  <c r="AD245" i="59"/>
  <c r="J245" i="59"/>
  <c r="AD244" i="59"/>
  <c r="J244" i="59"/>
  <c r="AD243" i="59"/>
  <c r="J243" i="59"/>
  <c r="AD242" i="59"/>
  <c r="J242" i="59"/>
  <c r="AD241" i="59"/>
  <c r="J241" i="59"/>
  <c r="AD240" i="59"/>
  <c r="J240" i="59"/>
  <c r="AD239" i="59"/>
  <c r="J239" i="59"/>
  <c r="AD238" i="59"/>
  <c r="J238" i="59"/>
  <c r="AD237" i="59"/>
  <c r="J237" i="59"/>
  <c r="AD236" i="59"/>
  <c r="J236" i="59"/>
  <c r="AD235" i="59"/>
  <c r="J235" i="59"/>
  <c r="AD234" i="59"/>
  <c r="J234" i="59"/>
  <c r="AD233" i="59"/>
  <c r="J233" i="59"/>
  <c r="AD232" i="59"/>
  <c r="J232" i="59"/>
  <c r="AD231" i="59"/>
  <c r="J231" i="59"/>
  <c r="AD230" i="59"/>
  <c r="J230" i="59"/>
  <c r="AD229" i="59"/>
  <c r="J229" i="59"/>
  <c r="AD228" i="59"/>
  <c r="J228" i="59"/>
  <c r="AD227" i="59"/>
  <c r="J227" i="59"/>
  <c r="AD226" i="59"/>
  <c r="J226" i="59"/>
  <c r="AD225" i="59"/>
  <c r="J225" i="59"/>
  <c r="AD224" i="59"/>
  <c r="J224" i="59"/>
  <c r="AD223" i="59"/>
  <c r="J223" i="59"/>
  <c r="AD222" i="59"/>
  <c r="J222" i="59"/>
  <c r="AD221" i="59"/>
  <c r="J221" i="59"/>
  <c r="AD220" i="59"/>
  <c r="J220" i="59"/>
  <c r="AD219" i="59"/>
  <c r="J219" i="59"/>
  <c r="AD218" i="59"/>
  <c r="J218" i="59"/>
  <c r="AD217" i="59"/>
  <c r="J217" i="59"/>
  <c r="AD216" i="59"/>
  <c r="J216" i="59"/>
  <c r="AD215" i="59"/>
  <c r="J215" i="59"/>
  <c r="AD214" i="59"/>
  <c r="J214" i="59"/>
  <c r="AD213" i="59"/>
  <c r="J213" i="59"/>
  <c r="AD212" i="59"/>
  <c r="J212" i="59"/>
  <c r="AD211" i="59"/>
  <c r="J211" i="59"/>
  <c r="AD210" i="59"/>
  <c r="J210" i="59"/>
  <c r="AD209" i="59"/>
  <c r="J209" i="59"/>
  <c r="AD208" i="59"/>
  <c r="J208" i="59"/>
  <c r="AD207" i="59"/>
  <c r="J207" i="59"/>
  <c r="AD206" i="59"/>
  <c r="J206" i="59"/>
  <c r="AD205" i="59"/>
  <c r="J205" i="59"/>
  <c r="AD204" i="59"/>
  <c r="J204" i="59"/>
  <c r="AD203" i="59"/>
  <c r="J203" i="59"/>
  <c r="AD202" i="59"/>
  <c r="J202" i="59"/>
  <c r="AD201" i="59"/>
  <c r="J201" i="59"/>
  <c r="AD200" i="59"/>
  <c r="J200" i="59"/>
  <c r="AD199" i="59"/>
  <c r="J199" i="59"/>
  <c r="AD198" i="59"/>
  <c r="J198" i="59"/>
  <c r="AD197" i="59"/>
  <c r="J197" i="59"/>
  <c r="AD196" i="59"/>
  <c r="J196" i="59"/>
  <c r="AD195" i="59"/>
  <c r="J195" i="59"/>
  <c r="AD194" i="59"/>
  <c r="J194" i="59"/>
  <c r="AD193" i="59"/>
  <c r="J193" i="59"/>
  <c r="AD192" i="59"/>
  <c r="J192" i="59"/>
  <c r="AD191" i="59"/>
  <c r="J191" i="59"/>
  <c r="AD190" i="59"/>
  <c r="J190" i="59"/>
  <c r="AD189" i="59"/>
  <c r="J189" i="59"/>
  <c r="AD188" i="59"/>
  <c r="J188" i="59"/>
  <c r="AD187" i="59"/>
  <c r="J187" i="59"/>
  <c r="AD186" i="59"/>
  <c r="J186" i="59"/>
  <c r="AD185" i="59"/>
  <c r="J185" i="59"/>
  <c r="AD184" i="59"/>
  <c r="J184" i="59"/>
  <c r="AD183" i="59"/>
  <c r="J183" i="59"/>
  <c r="AD182" i="59"/>
  <c r="J182" i="59"/>
  <c r="AD181" i="59"/>
  <c r="J181" i="59"/>
  <c r="AD180" i="59"/>
  <c r="J180" i="59"/>
  <c r="AD179" i="59"/>
  <c r="J179" i="59"/>
  <c r="AD178" i="59"/>
  <c r="J178" i="59"/>
  <c r="AD177" i="59"/>
  <c r="J177" i="59"/>
  <c r="AD176" i="59"/>
  <c r="J176" i="59"/>
  <c r="AD175" i="59"/>
  <c r="J175" i="59"/>
  <c r="AD174" i="59"/>
  <c r="J174" i="59"/>
  <c r="AD173" i="59"/>
  <c r="J173" i="59"/>
  <c r="AD172" i="59"/>
  <c r="J172" i="59"/>
  <c r="AD171" i="59"/>
  <c r="J171" i="59"/>
  <c r="AD170" i="59"/>
  <c r="J170" i="59"/>
  <c r="AD169" i="59"/>
  <c r="J169" i="59"/>
  <c r="AD168" i="59"/>
  <c r="J168" i="59"/>
  <c r="AD167" i="59"/>
  <c r="J167" i="59"/>
  <c r="AD166" i="59"/>
  <c r="J166" i="59"/>
  <c r="AD165" i="59"/>
  <c r="J165" i="59"/>
  <c r="AD164" i="59"/>
  <c r="J164" i="59"/>
  <c r="AD163" i="59"/>
  <c r="J163" i="59"/>
  <c r="AD162" i="59"/>
  <c r="J162" i="59"/>
  <c r="AD161" i="59"/>
  <c r="J161" i="59"/>
  <c r="AD160" i="59"/>
  <c r="J160" i="59"/>
  <c r="AD159" i="59"/>
  <c r="J159" i="59"/>
  <c r="AD158" i="59"/>
  <c r="J158" i="59"/>
  <c r="AD157" i="59"/>
  <c r="J157" i="59"/>
  <c r="AD156" i="59"/>
  <c r="J156" i="59"/>
  <c r="AD155" i="59"/>
  <c r="J155" i="59"/>
  <c r="AD154" i="59"/>
  <c r="J154" i="59"/>
  <c r="AD153" i="59"/>
  <c r="J153" i="59"/>
  <c r="AD152" i="59"/>
  <c r="J152" i="59"/>
  <c r="AD151" i="59"/>
  <c r="J151" i="59"/>
  <c r="AD150" i="59"/>
  <c r="J150" i="59"/>
  <c r="AD149" i="59"/>
  <c r="J149" i="59"/>
  <c r="AD148" i="59"/>
  <c r="J148" i="59"/>
  <c r="AD147" i="59"/>
  <c r="J147" i="59"/>
  <c r="AD146" i="59"/>
  <c r="J146" i="59"/>
  <c r="AD145" i="59"/>
  <c r="J145" i="59"/>
  <c r="AD144" i="59"/>
  <c r="J144" i="59"/>
  <c r="AD143" i="59"/>
  <c r="J143" i="59"/>
  <c r="AD142" i="59"/>
  <c r="J142" i="59"/>
  <c r="AD141" i="59"/>
  <c r="J141" i="59"/>
  <c r="AD140" i="59"/>
  <c r="J140" i="59"/>
  <c r="AD139" i="59"/>
  <c r="J139" i="59"/>
  <c r="AD138" i="59"/>
  <c r="J138" i="59"/>
  <c r="AD137" i="59"/>
  <c r="J137" i="59"/>
  <c r="AD136" i="59"/>
  <c r="J136" i="59"/>
  <c r="AD135" i="59"/>
  <c r="J135" i="59"/>
  <c r="AD134" i="59"/>
  <c r="J134" i="59"/>
  <c r="AD133" i="59"/>
  <c r="J133" i="59"/>
  <c r="AD132" i="59"/>
  <c r="J132" i="59"/>
  <c r="AD131" i="59"/>
  <c r="J131" i="59"/>
  <c r="AD130" i="59"/>
  <c r="J130" i="59"/>
  <c r="AD129" i="59"/>
  <c r="J129" i="59"/>
  <c r="AD128" i="59"/>
  <c r="J128" i="59"/>
  <c r="AD127" i="59"/>
  <c r="J127" i="59"/>
  <c r="AD126" i="59"/>
  <c r="J126" i="59"/>
  <c r="AD125" i="59"/>
  <c r="J125" i="59"/>
  <c r="AD124" i="59"/>
  <c r="J124" i="59"/>
  <c r="AD123" i="59"/>
  <c r="J123" i="59"/>
  <c r="AD122" i="59"/>
  <c r="J122" i="59"/>
  <c r="AD121" i="59"/>
  <c r="J121" i="59"/>
  <c r="AD120" i="59"/>
  <c r="J120" i="59"/>
  <c r="AD119" i="59"/>
  <c r="J119" i="59"/>
  <c r="AD118" i="59"/>
  <c r="J118" i="59"/>
  <c r="AD117" i="59"/>
  <c r="J117" i="59"/>
  <c r="AD116" i="59"/>
  <c r="J116" i="59"/>
  <c r="AD115" i="59"/>
  <c r="J115" i="59"/>
  <c r="AD114" i="59"/>
  <c r="J114" i="59"/>
  <c r="AD113" i="59"/>
  <c r="J113" i="59"/>
  <c r="AD112" i="59"/>
  <c r="J112" i="59"/>
  <c r="AD111" i="59"/>
  <c r="J111" i="59"/>
  <c r="AD110" i="59"/>
  <c r="J110" i="59"/>
  <c r="AD109" i="59"/>
  <c r="J109" i="59"/>
  <c r="AD108" i="59"/>
  <c r="J108" i="59"/>
  <c r="AD107" i="59"/>
  <c r="J107" i="59"/>
  <c r="AD106" i="59"/>
  <c r="J106" i="59"/>
  <c r="AD105" i="59"/>
  <c r="J105" i="59"/>
  <c r="AD104" i="59"/>
  <c r="J104" i="59"/>
  <c r="AD103" i="59"/>
  <c r="J103" i="59"/>
  <c r="AD102" i="59"/>
  <c r="J102" i="59"/>
  <c r="AD101" i="59"/>
  <c r="J101" i="59"/>
  <c r="AD100" i="59"/>
  <c r="J100" i="59"/>
  <c r="AD99" i="59"/>
  <c r="J99" i="59"/>
  <c r="AD98" i="59"/>
  <c r="J98" i="59"/>
  <c r="AD97" i="59"/>
  <c r="J97" i="59"/>
  <c r="AD96" i="59"/>
  <c r="J96" i="59"/>
  <c r="AD95" i="59"/>
  <c r="J95" i="59"/>
  <c r="AD94" i="59"/>
  <c r="J94" i="59"/>
  <c r="AD93" i="59"/>
  <c r="J93" i="59"/>
  <c r="AD92" i="59"/>
  <c r="J92" i="59"/>
  <c r="AD91" i="59"/>
  <c r="J91" i="59"/>
  <c r="AD90" i="59"/>
  <c r="J90" i="59"/>
  <c r="AD89" i="59"/>
  <c r="J89" i="59"/>
  <c r="AD88" i="59"/>
  <c r="J88" i="59"/>
  <c r="AD87" i="59"/>
  <c r="J87" i="59"/>
  <c r="AD86" i="59"/>
  <c r="J86" i="59"/>
  <c r="AD85" i="59"/>
  <c r="J85" i="59"/>
  <c r="AD84" i="59"/>
  <c r="J84" i="59"/>
  <c r="AD83" i="59"/>
  <c r="J83" i="59"/>
  <c r="AD82" i="59"/>
  <c r="J82" i="59"/>
  <c r="AD81" i="59"/>
  <c r="J81" i="59"/>
  <c r="AD80" i="59"/>
  <c r="J80" i="59"/>
  <c r="AD79" i="59"/>
  <c r="J79" i="59"/>
  <c r="AD78" i="59"/>
  <c r="J78" i="59"/>
  <c r="AD77" i="59"/>
  <c r="J77" i="59"/>
  <c r="AD76" i="59"/>
  <c r="J76" i="59"/>
  <c r="AD75" i="59"/>
  <c r="J75" i="59"/>
  <c r="AD74" i="59"/>
  <c r="J74" i="59"/>
  <c r="AD73" i="59"/>
  <c r="J73" i="59"/>
  <c r="AD72" i="59"/>
  <c r="J72" i="59"/>
  <c r="AD71" i="59"/>
  <c r="J71" i="59"/>
  <c r="AD70" i="59"/>
  <c r="J70" i="59"/>
  <c r="AD69" i="59"/>
  <c r="J69" i="59"/>
  <c r="AD68" i="59"/>
  <c r="J68" i="59"/>
  <c r="AD67" i="59"/>
  <c r="J67" i="59"/>
  <c r="AD66" i="59"/>
  <c r="J66" i="59"/>
  <c r="AD65" i="59"/>
  <c r="J65" i="59"/>
  <c r="AD64" i="59"/>
  <c r="J64" i="59"/>
  <c r="AD63" i="59"/>
  <c r="J63" i="59"/>
  <c r="AD62" i="59"/>
  <c r="J62" i="59"/>
  <c r="AD61" i="59"/>
  <c r="J61" i="59"/>
  <c r="AD60" i="59"/>
  <c r="J60" i="59"/>
  <c r="AD59" i="59"/>
  <c r="J59" i="59"/>
  <c r="AD58" i="59"/>
  <c r="AD57" i="59"/>
  <c r="AD56" i="59"/>
  <c r="AD55" i="59"/>
  <c r="AD54" i="59"/>
  <c r="AD53" i="59"/>
  <c r="AD52" i="59"/>
  <c r="X52" i="59"/>
  <c r="Y52" i="59"/>
  <c r="I52" i="59"/>
  <c r="W52" i="59"/>
  <c r="V52" i="59"/>
  <c r="J52" i="59"/>
  <c r="AD51" i="59"/>
  <c r="X51" i="59"/>
  <c r="Y51" i="59"/>
  <c r="I51" i="59"/>
  <c r="W51" i="59"/>
  <c r="V51" i="59"/>
  <c r="J51" i="59"/>
  <c r="AD50" i="59"/>
  <c r="X50" i="59"/>
  <c r="Y50" i="59"/>
  <c r="I50" i="59"/>
  <c r="W50" i="59"/>
  <c r="V50" i="59"/>
  <c r="J50" i="59"/>
  <c r="AD49" i="59"/>
  <c r="X49" i="59"/>
  <c r="Y49" i="59"/>
  <c r="W49" i="59"/>
  <c r="V49" i="59"/>
  <c r="J49" i="59"/>
  <c r="AD48" i="59"/>
  <c r="X48" i="59"/>
  <c r="Y48" i="59"/>
  <c r="W48" i="59"/>
  <c r="V48" i="59"/>
  <c r="J48" i="59"/>
  <c r="AD47" i="59"/>
  <c r="X47" i="59"/>
  <c r="Y47" i="59"/>
  <c r="W47" i="59"/>
  <c r="V47" i="59"/>
  <c r="J47" i="59"/>
  <c r="AD46" i="59"/>
  <c r="X46" i="59"/>
  <c r="Y46" i="59"/>
  <c r="W46" i="59"/>
  <c r="V46" i="59"/>
  <c r="J46" i="59"/>
  <c r="AD45" i="59"/>
  <c r="X45" i="59"/>
  <c r="Y45" i="59"/>
  <c r="I45" i="59"/>
  <c r="W45" i="59"/>
  <c r="V45" i="59"/>
  <c r="J45" i="59"/>
  <c r="AD44" i="59"/>
  <c r="X44" i="59"/>
  <c r="Y44" i="59"/>
  <c r="I44" i="59"/>
  <c r="W44" i="59"/>
  <c r="V44" i="59"/>
  <c r="J44" i="59"/>
  <c r="AD43" i="59"/>
  <c r="X43" i="59"/>
  <c r="Y43" i="59"/>
  <c r="I43" i="59"/>
  <c r="W43" i="59"/>
  <c r="V43" i="59"/>
  <c r="J43" i="59"/>
  <c r="AD42" i="59"/>
  <c r="X42" i="59"/>
  <c r="Y42" i="59"/>
  <c r="I42" i="59"/>
  <c r="W42" i="59"/>
  <c r="V42" i="59"/>
  <c r="J42" i="59"/>
  <c r="AD41" i="59"/>
  <c r="X41" i="59"/>
  <c r="Y41" i="59"/>
  <c r="I41" i="59"/>
  <c r="W41" i="59"/>
  <c r="V41" i="59"/>
  <c r="J41" i="59"/>
  <c r="AD40" i="59"/>
  <c r="X40" i="59"/>
  <c r="Y40" i="59"/>
  <c r="I40" i="59"/>
  <c r="W40" i="59"/>
  <c r="V40" i="59"/>
  <c r="J40" i="59"/>
  <c r="AD39" i="59"/>
  <c r="X39" i="59"/>
  <c r="Y39" i="59"/>
  <c r="W39" i="59"/>
  <c r="V39" i="59"/>
  <c r="J39" i="59"/>
  <c r="AD38" i="59"/>
  <c r="X38" i="59"/>
  <c r="Y38" i="59"/>
  <c r="W38" i="59"/>
  <c r="V38" i="59"/>
  <c r="J38" i="59"/>
  <c r="AD37" i="59"/>
  <c r="X37" i="59"/>
  <c r="Y37" i="59"/>
  <c r="W37" i="59"/>
  <c r="V37" i="59"/>
  <c r="J37" i="59"/>
  <c r="AD36" i="59"/>
  <c r="X36" i="59"/>
  <c r="Y36" i="59"/>
  <c r="W36" i="59"/>
  <c r="V36" i="59"/>
  <c r="J36" i="59"/>
  <c r="AD35" i="59"/>
  <c r="X35" i="59"/>
  <c r="Y35" i="59"/>
  <c r="W35" i="59"/>
  <c r="V35" i="59"/>
  <c r="J35" i="59"/>
  <c r="AD34" i="59"/>
  <c r="X34" i="59"/>
  <c r="Y34" i="59"/>
  <c r="I34" i="59"/>
  <c r="W34" i="59"/>
  <c r="V34" i="59"/>
  <c r="J34" i="59"/>
  <c r="AD33" i="59"/>
  <c r="X33" i="59"/>
  <c r="Y33" i="59"/>
  <c r="I33" i="59"/>
  <c r="W33" i="59"/>
  <c r="V33" i="59"/>
  <c r="J33" i="59"/>
  <c r="AD32" i="59"/>
  <c r="X32" i="59"/>
  <c r="Y32" i="59"/>
  <c r="I32" i="59"/>
  <c r="W32" i="59"/>
  <c r="V32" i="59"/>
  <c r="J32" i="59"/>
  <c r="AD31" i="59"/>
  <c r="X31" i="59"/>
  <c r="Y31" i="59"/>
  <c r="I31" i="59"/>
  <c r="W31" i="59"/>
  <c r="V31" i="59"/>
  <c r="J31" i="59"/>
  <c r="AD30" i="59"/>
  <c r="X30" i="59"/>
  <c r="Y30" i="59"/>
  <c r="I30" i="59"/>
  <c r="W30" i="59"/>
  <c r="V30" i="59"/>
  <c r="J30" i="59"/>
  <c r="AD29" i="59"/>
  <c r="X29" i="59"/>
  <c r="Y29" i="59"/>
  <c r="W29" i="59"/>
  <c r="V29" i="59"/>
  <c r="J29" i="59"/>
  <c r="AD28" i="59"/>
  <c r="X28" i="59"/>
  <c r="Y28" i="59"/>
  <c r="I28" i="59"/>
  <c r="W28" i="59"/>
  <c r="V28" i="59"/>
  <c r="J28" i="59"/>
  <c r="AD27" i="59"/>
  <c r="X27" i="59"/>
  <c r="Y27" i="59"/>
  <c r="I27" i="59"/>
  <c r="W27" i="59"/>
  <c r="V27" i="59"/>
  <c r="J27" i="59"/>
  <c r="AD26" i="59"/>
  <c r="X26" i="59"/>
  <c r="Y26" i="59"/>
  <c r="I26" i="59"/>
  <c r="W26" i="59"/>
  <c r="V26" i="59"/>
  <c r="J26" i="59"/>
  <c r="AD25" i="59"/>
  <c r="X25" i="59"/>
  <c r="Y25" i="59"/>
  <c r="W25" i="59"/>
  <c r="V25" i="59"/>
  <c r="J25" i="59"/>
  <c r="AD24" i="59"/>
  <c r="X24" i="59"/>
  <c r="Y24" i="59"/>
  <c r="W24" i="59"/>
  <c r="V24" i="59"/>
  <c r="J24" i="59"/>
  <c r="AD23" i="59"/>
  <c r="X23" i="59"/>
  <c r="Y23" i="59"/>
  <c r="W23" i="59"/>
  <c r="V23" i="59"/>
  <c r="J23" i="59"/>
  <c r="AD22" i="59"/>
  <c r="X22" i="59"/>
  <c r="Y22" i="59"/>
  <c r="W22" i="59"/>
  <c r="V22" i="59"/>
  <c r="J22" i="59"/>
  <c r="AD21" i="59"/>
  <c r="X21" i="59"/>
  <c r="Y21" i="59"/>
  <c r="I21" i="59"/>
  <c r="W21" i="59"/>
  <c r="V21" i="59"/>
  <c r="J21" i="59"/>
  <c r="AD20" i="59"/>
  <c r="X20" i="59"/>
  <c r="Y20" i="59"/>
  <c r="I20" i="59"/>
  <c r="W20" i="59"/>
  <c r="V20" i="59"/>
  <c r="J20" i="59"/>
  <c r="AD19" i="59"/>
  <c r="X19" i="59"/>
  <c r="Y19" i="59"/>
  <c r="I19" i="59"/>
  <c r="W19" i="59"/>
  <c r="V19" i="59"/>
  <c r="J19" i="59"/>
  <c r="AD18" i="59"/>
  <c r="X18" i="59"/>
  <c r="Y18" i="59"/>
  <c r="I18" i="59"/>
  <c r="W18" i="59"/>
  <c r="V18" i="59"/>
  <c r="J18" i="59"/>
  <c r="AD17" i="59"/>
  <c r="X17" i="59"/>
  <c r="Y17" i="59"/>
  <c r="I17" i="59"/>
  <c r="W17" i="59"/>
  <c r="V17" i="59"/>
  <c r="J17" i="59"/>
  <c r="AD16" i="59"/>
  <c r="X16" i="59"/>
  <c r="Y16" i="59"/>
  <c r="W16" i="59"/>
  <c r="V16" i="59"/>
  <c r="J16" i="59"/>
  <c r="AD15" i="59"/>
  <c r="X15" i="59"/>
  <c r="Y15" i="59"/>
  <c r="W15" i="59"/>
  <c r="V15" i="59"/>
  <c r="J15" i="59"/>
  <c r="AD14" i="59"/>
  <c r="X14" i="59"/>
  <c r="Y14" i="59"/>
  <c r="W14" i="59"/>
  <c r="V14" i="59"/>
  <c r="J14" i="59"/>
  <c r="AD13" i="59"/>
  <c r="X13" i="59"/>
  <c r="Y13" i="59"/>
  <c r="W13" i="59"/>
  <c r="V13" i="59"/>
  <c r="J13" i="59"/>
  <c r="AD12" i="59"/>
  <c r="X12" i="59"/>
  <c r="Y12" i="59"/>
  <c r="W12" i="59"/>
  <c r="V12" i="59"/>
  <c r="J12" i="59"/>
  <c r="AD11" i="59"/>
  <c r="X11" i="59"/>
  <c r="Y11" i="59"/>
  <c r="I11" i="59"/>
  <c r="W11" i="59"/>
  <c r="V11" i="59"/>
  <c r="J11" i="59"/>
  <c r="AD10" i="59"/>
  <c r="X10" i="59"/>
  <c r="Y10" i="59"/>
  <c r="I10" i="59"/>
  <c r="W10" i="59"/>
  <c r="V10" i="59"/>
  <c r="J10" i="59"/>
  <c r="AD9" i="59"/>
  <c r="X9" i="59"/>
  <c r="Y9" i="59"/>
  <c r="I9" i="59"/>
  <c r="W9" i="59"/>
  <c r="V9" i="59"/>
  <c r="J9" i="59"/>
  <c r="AD8" i="59"/>
  <c r="X8" i="59"/>
  <c r="Y8" i="59"/>
  <c r="I8" i="59"/>
  <c r="W8" i="59"/>
  <c r="V8" i="59"/>
  <c r="J8" i="59"/>
  <c r="AD7" i="59"/>
  <c r="X7" i="59"/>
  <c r="Y7" i="59"/>
  <c r="I7" i="59"/>
  <c r="W7" i="59"/>
  <c r="V7" i="59"/>
  <c r="J7" i="59"/>
  <c r="AD6" i="59"/>
  <c r="X6" i="59"/>
  <c r="Y6" i="59"/>
  <c r="W6" i="59"/>
  <c r="V6" i="59"/>
  <c r="J6" i="59"/>
  <c r="AD5" i="59"/>
  <c r="X5" i="59"/>
  <c r="Y5" i="59"/>
  <c r="I5" i="59"/>
  <c r="W5" i="59"/>
  <c r="V5" i="59"/>
  <c r="J5" i="59"/>
  <c r="AD4" i="59"/>
  <c r="X4" i="59"/>
  <c r="Y4" i="59"/>
  <c r="I4" i="59"/>
  <c r="W4" i="59"/>
  <c r="V4" i="59"/>
  <c r="J4" i="59"/>
  <c r="AD3" i="59"/>
  <c r="X3" i="59"/>
  <c r="Y3" i="59"/>
  <c r="I3" i="59"/>
  <c r="W3" i="59"/>
  <c r="V3" i="59"/>
  <c r="J3" i="59"/>
  <c r="AD2" i="59"/>
  <c r="X2" i="59"/>
  <c r="Y2" i="59"/>
  <c r="I2" i="59"/>
  <c r="W2" i="59"/>
  <c r="V2" i="59"/>
  <c r="J2" i="59"/>
</calcChain>
</file>

<file path=xl/comments1.xml><?xml version="1.0" encoding="utf-8"?>
<comments xmlns="http://schemas.openxmlformats.org/spreadsheetml/2006/main">
  <authors>
    <author>Alexandra Ghiani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Alexandra Ghiani:</t>
        </r>
        <r>
          <rPr>
            <sz val="8"/>
            <color indexed="81"/>
            <rFont val="Tahoma"/>
            <family val="2"/>
          </rPr>
          <t xml:space="preserve">
ERT=Estimated Rework Time</t>
        </r>
      </text>
    </comment>
  </commentList>
</comments>
</file>

<file path=xl/sharedStrings.xml><?xml version="1.0" encoding="utf-8"?>
<sst xmlns="http://schemas.openxmlformats.org/spreadsheetml/2006/main" count="557" uniqueCount="76">
  <si>
    <t>Lot Code</t>
  </si>
  <si>
    <t>Total Cleaning (in hrs)</t>
  </si>
  <si>
    <t>Total Pkg (in hrs)</t>
  </si>
  <si>
    <t>Total ERT (in hrs)</t>
  </si>
  <si>
    <t>Total Packed (in lbs)</t>
  </si>
  <si>
    <t>Total OT (in hrs)</t>
  </si>
  <si>
    <t>Date</t>
  </si>
  <si>
    <t>Tot hrs</t>
  </si>
  <si>
    <t>Total Breaks (in hrs)</t>
  </si>
  <si>
    <t>Pkg vs Tot (in hrs)</t>
  </si>
  <si>
    <t>lbs/hrs Coeff 10</t>
  </si>
  <si>
    <t>Total Setup (in hrs)</t>
  </si>
  <si>
    <t>GA (in lbs)</t>
  </si>
  <si>
    <t>Geff lbs/hrs</t>
  </si>
  <si>
    <t>Neff lbs/hrs</t>
  </si>
  <si>
    <t>Bag loss (ea)</t>
  </si>
  <si>
    <t>Total PMs (in hrs)</t>
  </si>
  <si>
    <t>Dryer Downtime (in hrs)</t>
  </si>
  <si>
    <t>Pkg Eqt Downtime (in hrs)</t>
  </si>
  <si>
    <t>Training (in hrs)</t>
  </si>
  <si>
    <t>NFEB0213</t>
  </si>
  <si>
    <t>NAUG0113</t>
  </si>
  <si>
    <t>NAUG0213</t>
  </si>
  <si>
    <t>NAUG0313</t>
  </si>
  <si>
    <t>NAUG0413</t>
  </si>
  <si>
    <t>NAUG0513</t>
  </si>
  <si>
    <t>NAUG0613</t>
  </si>
  <si>
    <t>Operator</t>
  </si>
  <si>
    <t>Data</t>
  </si>
  <si>
    <t>Average of Pkg vs Tot (in hrs)</t>
  </si>
  <si>
    <t>Average of Geff lbs/hrs</t>
  </si>
  <si>
    <t>Average of Neff lbs/hrs</t>
  </si>
  <si>
    <t>Month</t>
  </si>
  <si>
    <t>Year</t>
  </si>
  <si>
    <t>Day</t>
  </si>
  <si>
    <t>Night</t>
  </si>
  <si>
    <t>Week</t>
  </si>
  <si>
    <t>Bag</t>
  </si>
  <si>
    <t>Tote</t>
  </si>
  <si>
    <t>Weekend</t>
  </si>
  <si>
    <t>Week/
Weekend</t>
  </si>
  <si>
    <t>Bag/
Tote</t>
  </si>
  <si>
    <t>Day/
Night</t>
  </si>
  <si>
    <t>Sum of Tot hrs</t>
  </si>
  <si>
    <t>Sum of Dryer Downtime (in hrs)</t>
  </si>
  <si>
    <t>Sum of lbs/hrs Coeff 10</t>
  </si>
  <si>
    <t>Sum of Total Breaks (in hrs)</t>
  </si>
  <si>
    <t>Sum of Total OT (in hrs)</t>
  </si>
  <si>
    <t>Sum of Training (in hrs)</t>
  </si>
  <si>
    <t>Sum of Total ERT (in hrs)</t>
  </si>
  <si>
    <t>Sum of Pkg Eqt Downtime (in hrs)</t>
  </si>
  <si>
    <t>Sum of Bag loss (ea)</t>
  </si>
  <si>
    <t>Sum of Total Cleaning (in hrs)</t>
  </si>
  <si>
    <t>Sum of Total Pkg (in hrs)</t>
  </si>
  <si>
    <t>Sum of Total Setup (in hrs)</t>
  </si>
  <si>
    <t>Sum of Total PMs (in hrs)</t>
  </si>
  <si>
    <t>Sum of Total Packed (in lbs)</t>
  </si>
  <si>
    <t>Jan</t>
  </si>
  <si>
    <t>O</t>
  </si>
  <si>
    <t>Oo</t>
  </si>
  <si>
    <t>Sum of GA (in lbs)</t>
  </si>
  <si>
    <t>Average of GA (in lbs)2</t>
  </si>
  <si>
    <t>Sum of Total Packed of each lot (in lbs)</t>
  </si>
  <si>
    <t>Feb</t>
  </si>
  <si>
    <t>Count of Geff lbs/hrs</t>
  </si>
  <si>
    <t>Count of Total Packed (in lbs)2</t>
  </si>
  <si>
    <t>NFEB0214</t>
  </si>
  <si>
    <t>Sum of Pkg vs Tot (in hrs)</t>
  </si>
  <si>
    <t>Total général</t>
  </si>
  <si>
    <t>(Tous)</t>
  </si>
  <si>
    <t>Total Packed (in lbs)2</t>
  </si>
  <si>
    <t>GA (in lbs)2</t>
  </si>
  <si>
    <t/>
  </si>
  <si>
    <t>Moyenne</t>
  </si>
  <si>
    <t>Moyennes journalières</t>
  </si>
  <si>
    <t>Moyenne des moyennes journalières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</si>
</sst>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_(&quot;$&quot;* #,##0.0000_);_(&quot;$&quot;* \(#,##0.0000\);_(&quot;$&quot;* &quot;-&quot;????_);_(@_)"/>
  </numFmts>
  <fonts count="11"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color rgb="FF6600FF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9" fontId="1" fillId="0" borderId="0" applyFont="0" applyFill="0" applyBorder="0" applyAlignment="0" applyProtection="0"/>
  </cellStyleXfs>
  <cellXfs count="1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0" fillId="0" borderId="1" xfId="0" applyNumberForma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40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9" fontId="8" fillId="4" borderId="1" xfId="2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pivotButton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4" fontId="3" fillId="2" borderId="1" xfId="0" applyNumberFormat="1" applyFont="1" applyFill="1" applyBorder="1" applyAlignment="1">
      <alignment horizontal="center" vertical="center" wrapText="1"/>
    </xf>
    <xf numFmtId="10" fontId="0" fillId="0" borderId="1" xfId="2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1" xfId="0" applyNumberForma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4" fontId="0" fillId="0" borderId="0" xfId="0" applyNumberFormat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4" fontId="10" fillId="0" borderId="0" xfId="0" applyNumberFormat="1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wrapText="1"/>
    </xf>
    <xf numFmtId="165" fontId="0" fillId="0" borderId="0" xfId="0" applyNumberFormat="1" applyFill="1" applyBorder="1"/>
    <xf numFmtId="164" fontId="0" fillId="0" borderId="0" xfId="0" applyNumberFormat="1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2" xfId="0" pivotButton="1" applyBorder="1"/>
    <xf numFmtId="0" fontId="0" fillId="0" borderId="2" xfId="0" applyBorder="1"/>
    <xf numFmtId="0" fontId="0" fillId="0" borderId="6" xfId="0" pivotButton="1" applyBorder="1"/>
    <xf numFmtId="0" fontId="0" fillId="0" borderId="17" xfId="0" applyBorder="1"/>
    <xf numFmtId="0" fontId="0" fillId="0" borderId="9" xfId="0" applyNumberFormat="1" applyBorder="1"/>
    <xf numFmtId="0" fontId="0" fillId="0" borderId="0" xfId="0" applyNumberFormat="1"/>
    <xf numFmtId="0" fontId="0" fillId="0" borderId="20" xfId="0" applyNumberFormat="1" applyBorder="1"/>
    <xf numFmtId="0" fontId="0" fillId="0" borderId="23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4" borderId="23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0" fillId="4" borderId="11" xfId="0" applyNumberFormat="1" applyFill="1" applyBorder="1" applyAlignment="1">
      <alignment horizontal="center" vertical="center"/>
    </xf>
    <xf numFmtId="10" fontId="0" fillId="4" borderId="15" xfId="0" applyNumberFormat="1" applyFill="1" applyBorder="1" applyAlignment="1">
      <alignment horizontal="center" vertical="center"/>
    </xf>
    <xf numFmtId="10" fontId="0" fillId="0" borderId="24" xfId="0" applyNumberFormat="1" applyBorder="1" applyAlignment="1">
      <alignment horizontal="center" vertical="center"/>
    </xf>
    <xf numFmtId="10" fontId="0" fillId="0" borderId="15" xfId="0" applyNumberFormat="1" applyBorder="1" applyAlignment="1">
      <alignment horizontal="center" vertical="center"/>
    </xf>
    <xf numFmtId="10" fontId="0" fillId="0" borderId="26" xfId="0" applyNumberFormat="1" applyBorder="1" applyAlignment="1">
      <alignment horizontal="center" vertical="center"/>
    </xf>
    <xf numFmtId="4" fontId="0" fillId="0" borderId="22" xfId="0" applyNumberFormat="1" applyBorder="1" applyAlignment="1">
      <alignment horizontal="center" vertical="center"/>
    </xf>
    <xf numFmtId="4" fontId="0" fillId="0" borderId="23" xfId="0" applyNumberFormat="1" applyBorder="1" applyAlignment="1">
      <alignment horizontal="center" vertical="center"/>
    </xf>
    <xf numFmtId="4" fontId="0" fillId="0" borderId="5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/>
    </xf>
    <xf numFmtId="4" fontId="0" fillId="0" borderId="25" xfId="0" applyNumberForma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4" fontId="0" fillId="4" borderId="23" xfId="0" applyNumberFormat="1" applyFill="1" applyBorder="1" applyAlignment="1">
      <alignment horizontal="center" vertical="center"/>
    </xf>
    <xf numFmtId="4" fontId="0" fillId="4" borderId="0" xfId="0" applyNumberFormat="1" applyFill="1" applyBorder="1" applyAlignment="1">
      <alignment horizontal="center" vertical="center"/>
    </xf>
    <xf numFmtId="4" fontId="0" fillId="4" borderId="11" xfId="0" applyNumberFormat="1" applyFill="1" applyBorder="1" applyAlignment="1">
      <alignment horizontal="center" vertical="center"/>
    </xf>
    <xf numFmtId="4" fontId="0" fillId="4" borderId="29" xfId="0" applyNumberFormat="1" applyFill="1" applyBorder="1" applyAlignment="1">
      <alignment horizontal="center" vertical="center"/>
    </xf>
    <xf numFmtId="10" fontId="0" fillId="4" borderId="24" xfId="0" applyNumberFormat="1" applyFill="1" applyBorder="1" applyAlignment="1">
      <alignment horizontal="center" vertical="center"/>
    </xf>
    <xf numFmtId="10" fontId="0" fillId="4" borderId="26" xfId="0" applyNumberFormat="1" applyFill="1" applyBorder="1" applyAlignment="1">
      <alignment horizontal="center" vertical="center"/>
    </xf>
    <xf numFmtId="10" fontId="0" fillId="4" borderId="30" xfId="0" applyNumberFormat="1" applyFill="1" applyBorder="1" applyAlignment="1">
      <alignment horizontal="center" vertical="center"/>
    </xf>
    <xf numFmtId="4" fontId="0" fillId="4" borderId="28" xfId="0" applyNumberFormat="1" applyFill="1" applyBorder="1" applyAlignment="1">
      <alignment horizontal="center" vertical="center"/>
    </xf>
    <xf numFmtId="4" fontId="0" fillId="0" borderId="6" xfId="0" applyNumberFormat="1" applyBorder="1"/>
    <xf numFmtId="4" fontId="0" fillId="0" borderId="16" xfId="0" applyNumberFormat="1" applyBorder="1"/>
    <xf numFmtId="4" fontId="0" fillId="0" borderId="17" xfId="0" applyNumberFormat="1" applyBorder="1"/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" xfId="0" pivotButton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4" fontId="0" fillId="0" borderId="6" xfId="0" applyNumberForma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10" fontId="0" fillId="0" borderId="18" xfId="0" applyNumberFormat="1" applyBorder="1"/>
    <xf numFmtId="10" fontId="0" fillId="0" borderId="19" xfId="0" applyNumberFormat="1" applyBorder="1"/>
    <xf numFmtId="10" fontId="0" fillId="0" borderId="21" xfId="0" applyNumberFormat="1" applyBorder="1"/>
    <xf numFmtId="0" fontId="0" fillId="0" borderId="0" xfId="0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 wrapText="1"/>
    </xf>
    <xf numFmtId="4" fontId="3" fillId="3" borderId="12" xfId="0" applyNumberFormat="1" applyFont="1" applyFill="1" applyBorder="1" applyAlignment="1">
      <alignment horizontal="center" vertical="center" wrapText="1"/>
    </xf>
    <xf numFmtId="10" fontId="3" fillId="3" borderId="4" xfId="0" applyNumberFormat="1" applyFont="1" applyFill="1" applyBorder="1" applyAlignment="1">
      <alignment horizontal="center" vertical="center" wrapText="1"/>
    </xf>
    <xf numFmtId="4" fontId="3" fillId="3" borderId="3" xfId="0" applyNumberFormat="1" applyFont="1" applyFill="1" applyBorder="1" applyAlignment="1">
      <alignment horizontal="center" vertical="center" wrapText="1"/>
    </xf>
    <xf numFmtId="4" fontId="10" fillId="4" borderId="28" xfId="0" applyNumberFormat="1" applyFont="1" applyFill="1" applyBorder="1" applyAlignment="1">
      <alignment horizontal="center" vertical="center"/>
    </xf>
    <xf numFmtId="4" fontId="10" fillId="4" borderId="29" xfId="0" applyNumberFormat="1" applyFont="1" applyFill="1" applyBorder="1" applyAlignment="1">
      <alignment horizontal="center" vertical="center"/>
    </xf>
    <xf numFmtId="0" fontId="10" fillId="4" borderId="29" xfId="0" applyNumberFormat="1" applyFont="1" applyFill="1" applyBorder="1" applyAlignment="1">
      <alignment horizontal="center" vertical="center"/>
    </xf>
    <xf numFmtId="10" fontId="10" fillId="4" borderId="30" xfId="0" applyNumberFormat="1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4" fontId="3" fillId="3" borderId="6" xfId="0" applyNumberFormat="1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4" fontId="3" fillId="3" borderId="22" xfId="0" applyNumberFormat="1" applyFont="1" applyFill="1" applyBorder="1" applyAlignment="1">
      <alignment horizontal="center" vertical="center" wrapText="1"/>
    </xf>
    <xf numFmtId="4" fontId="3" fillId="3" borderId="23" xfId="0" applyNumberFormat="1" applyFont="1" applyFill="1" applyBorder="1" applyAlignment="1">
      <alignment horizontal="center" vertical="center" wrapText="1"/>
    </xf>
    <xf numFmtId="10" fontId="3" fillId="3" borderId="24" xfId="0" applyNumberFormat="1" applyFont="1" applyFill="1" applyBorder="1" applyAlignment="1">
      <alignment horizontal="center" vertical="center" wrapText="1"/>
    </xf>
    <xf numFmtId="4" fontId="0" fillId="4" borderId="23" xfId="0" applyNumberFormat="1" applyFill="1" applyBorder="1" applyAlignment="1">
      <alignment vertical="center"/>
    </xf>
    <xf numFmtId="4" fontId="0" fillId="4" borderId="0" xfId="0" applyNumberFormat="1" applyFill="1" applyBorder="1" applyAlignment="1">
      <alignment vertical="center"/>
    </xf>
    <xf numFmtId="4" fontId="0" fillId="4" borderId="11" xfId="0" applyNumberFormat="1" applyFill="1" applyBorder="1" applyAlignment="1">
      <alignment vertical="center"/>
    </xf>
    <xf numFmtId="2" fontId="0" fillId="0" borderId="0" xfId="0" applyNumberFormat="1"/>
    <xf numFmtId="0" fontId="1" fillId="0" borderId="0" xfId="0" applyFont="1"/>
  </cellXfs>
  <cellStyles count="3">
    <cellStyle name="Normal" xfId="0" builtinId="0"/>
    <cellStyle name="Normal 2" xfId="1"/>
    <cellStyle name="Pourcentage" xfId="2" builtinId="5"/>
  </cellStyles>
  <dxfs count="158">
    <dxf>
      <alignment horizontal="center" readingOrder="0"/>
    </dxf>
    <dxf>
      <alignment wrapText="1" readingOrder="0"/>
    </dxf>
    <dxf>
      <numFmt numFmtId="14" formatCode="0.00%"/>
    </dxf>
    <dxf>
      <alignment horizontal="center" readingOrder="0"/>
    </dxf>
    <dxf>
      <alignment vertical="center" readingOrder="0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4" formatCode="#,##0.00"/>
      <fill>
        <patternFill patternType="solid">
          <fgColor indexed="64"/>
          <bgColor theme="0" tint="-0.249977111117893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>
          <bgColor theme="0" tint="-0.249977111117893"/>
        </patternFill>
      </fill>
    </dxf>
    <dxf>
      <font>
        <color rgb="FF6600FF"/>
      </font>
    </dxf>
    <dxf>
      <fill>
        <patternFill patternType="solid">
          <bgColor rgb="FFFFFF99"/>
        </patternFill>
      </fill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color theme="0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fill>
        <patternFill patternType="solid">
          <bgColor theme="0" tint="-0.249977111117893"/>
        </patternFill>
      </fill>
    </dxf>
    <dxf>
      <font>
        <b/>
      </font>
    </dxf>
    <dxf>
      <numFmt numFmtId="14" formatCode="0.00%"/>
    </dxf>
    <dxf>
      <numFmt numFmtId="4" formatCode="#,##0.00"/>
    </dxf>
    <dxf>
      <numFmt numFmtId="4" formatCode="#,##0.00"/>
    </dxf>
    <dxf>
      <numFmt numFmtId="14" formatCode="0.00%"/>
    </dxf>
    <dxf>
      <numFmt numFmtId="4" formatCode="#,##0.00"/>
    </dxf>
    <dxf>
      <numFmt numFmtId="4" formatCode="#,##0.00"/>
    </dxf>
    <dxf>
      <font>
        <b/>
      </font>
    </dxf>
    <dxf>
      <fill>
        <patternFill patternType="solid">
          <bgColor rgb="FFFFFF99"/>
        </patternFill>
      </fill>
    </dxf>
    <dxf>
      <fill>
        <patternFill patternType="solid">
          <bgColor rgb="FFFFFF99"/>
        </patternFill>
      </fill>
    </dxf>
    <dxf>
      <font>
        <color rgb="FFFF0000"/>
      </font>
    </dxf>
    <dxf>
      <font>
        <color rgb="FFFF0000"/>
      </font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general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wrapText="1" readingOrder="0"/>
    </dxf>
    <dxf>
      <numFmt numFmtId="14" formatCode="0.00%"/>
    </dxf>
    <dxf>
      <alignment horizontal="center" readingOrder="0"/>
    </dxf>
    <dxf>
      <alignment vertical="center" readingOrder="0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4" formatCode="#,##0.00"/>
      <fill>
        <patternFill patternType="solid">
          <fgColor indexed="64"/>
          <bgColor theme="0" tint="-0.249977111117893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>
          <bgColor theme="0" tint="-0.249977111117893"/>
        </patternFill>
      </fill>
    </dxf>
    <dxf>
      <font>
        <color rgb="FF6600FF"/>
      </font>
    </dxf>
    <dxf>
      <fill>
        <patternFill patternType="solid">
          <bgColor rgb="FFFFFF99"/>
        </patternFill>
      </fill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color theme="0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fill>
        <patternFill patternType="solid">
          <bgColor theme="0" tint="-0.249977111117893"/>
        </patternFill>
      </fill>
    </dxf>
    <dxf>
      <font>
        <b/>
      </font>
    </dxf>
    <dxf>
      <numFmt numFmtId="14" formatCode="0.00%"/>
    </dxf>
    <dxf>
      <numFmt numFmtId="4" formatCode="#,##0.00"/>
    </dxf>
    <dxf>
      <numFmt numFmtId="4" formatCode="#,##0.00"/>
    </dxf>
    <dxf>
      <numFmt numFmtId="14" formatCode="0.00%"/>
    </dxf>
    <dxf>
      <numFmt numFmtId="4" formatCode="#,##0.00"/>
    </dxf>
    <dxf>
      <numFmt numFmtId="4" formatCode="#,##0.00"/>
    </dxf>
    <dxf>
      <font>
        <b/>
      </font>
    </dxf>
    <dxf>
      <fill>
        <patternFill patternType="solid">
          <bgColor rgb="FFFFFF99"/>
        </patternFill>
      </fill>
    </dxf>
    <dxf>
      <fill>
        <patternFill patternType="solid">
          <bgColor rgb="FFFFFF99"/>
        </patternFill>
      </fill>
    </dxf>
    <dxf>
      <font>
        <color rgb="FFFF0000"/>
      </font>
    </dxf>
    <dxf>
      <font>
        <color rgb="FFFF0000"/>
      </font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numFmt numFmtId="4" formatCode="#,##0.00"/>
    </dxf>
    <dxf>
      <alignment wrapText="1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bottom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bottom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numFmt numFmtId="4" formatCode="#,##0.0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ont>
        <color rgb="FFFF0000"/>
      </font>
    </dxf>
    <dxf>
      <font>
        <color rgb="FFFF0000"/>
      </font>
    </dxf>
    <dxf>
      <fill>
        <patternFill patternType="solid">
          <bgColor rgb="FFFFFF99"/>
        </patternFill>
      </fill>
    </dxf>
    <dxf>
      <fill>
        <patternFill patternType="solid">
          <bgColor rgb="FFFFFF99"/>
        </patternFill>
      </fill>
    </dxf>
    <dxf>
      <font>
        <b/>
      </font>
    </dxf>
    <dxf>
      <numFmt numFmtId="4" formatCode="#,##0.00"/>
    </dxf>
    <dxf>
      <numFmt numFmtId="4" formatCode="#,##0.00"/>
    </dxf>
    <dxf>
      <numFmt numFmtId="14" formatCode="0.00%"/>
    </dxf>
    <dxf>
      <numFmt numFmtId="4" formatCode="#,##0.00"/>
    </dxf>
    <dxf>
      <numFmt numFmtId="4" formatCode="#,##0.00"/>
    </dxf>
    <dxf>
      <numFmt numFmtId="14" formatCode="0.00%"/>
    </dxf>
    <dxf>
      <font>
        <b/>
      </font>
    </dxf>
    <dxf>
      <fill>
        <patternFill patternType="solid">
          <bgColor theme="0" tint="-0.249977111117893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font>
        <color theme="0"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fill>
        <patternFill patternType="solid">
          <bgColor rgb="FFFFFF99"/>
        </patternFill>
      </fill>
    </dxf>
    <dxf>
      <font>
        <color rgb="FF6600FF"/>
      </font>
    </dxf>
    <dxf>
      <fill>
        <patternFill>
          <bgColor theme="0" tint="-0.249977111117893"/>
        </patternFill>
      </fill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4" formatCode="#,##0.00"/>
      <fill>
        <patternFill patternType="solid">
          <fgColor indexed="64"/>
          <bgColor theme="0" tint="-0.249977111117893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</dxf>
    <dxf>
      <font>
        <b/>
      </font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alignment vertical="center" readingOrder="0"/>
    </dxf>
    <dxf>
      <alignment horizontal="center" readingOrder="0"/>
    </dxf>
    <dxf>
      <numFmt numFmtId="14" formatCode="0.00%"/>
    </dxf>
    <dxf>
      <alignment wrapText="1" readingOrder="0"/>
    </dxf>
    <dxf>
      <alignment horizontal="center" readingOrder="0"/>
    </dxf>
    <dxf>
      <fill>
        <patternFill>
          <bgColor rgb="FFCCFFFF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CC99FF"/>
        </patternFill>
      </fill>
    </dxf>
  </dxfs>
  <tableStyles count="0" defaultTableStyle="TableStyleMedium2" defaultPivotStyle="PivotStyleLight16"/>
  <colors>
    <mruColors>
      <color rgb="FFFFFF75"/>
      <color rgb="FF9999FF"/>
      <color rgb="FF66FF99"/>
      <color rgb="FF9595B9"/>
      <color rgb="FFCCFFCC"/>
      <color rgb="FFACACC8"/>
      <color rgb="FFFFFF99"/>
      <color rgb="FF666699"/>
      <color rgb="FFD88B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491.205297569446" createdVersion="4" refreshedVersion="4" recordCount="999">
  <cacheSource type="worksheet">
    <worksheetSource ref="A1:AD1000" sheet="sheet1"/>
  </cacheSource>
  <cacheFields count="30">
    <cacheField name="Year" numFmtId="0">
      <sharedItems containsString="0" containsBlank="1" containsNumber="1" containsInteger="1" minValue="2013" maxValue="2013" count="2">
        <n v="2013"/>
        <m/>
      </sharedItems>
    </cacheField>
    <cacheField name="Month" numFmtId="0">
      <sharedItems containsBlank="1" count="5">
        <s v="Jan"/>
        <s v="Feb"/>
        <m/>
        <s v="Mar" u="1"/>
        <s v="Apr" u="1"/>
      </sharedItems>
    </cacheField>
    <cacheField name="Week" numFmtId="0">
      <sharedItems containsString="0" containsBlank="1" containsNumber="1" containsInteger="1" minValue="1" maxValue="5"/>
    </cacheField>
    <cacheField name="Date" numFmtId="0">
      <sharedItems containsString="0" containsBlank="1" containsNumber="1" containsInteger="1" minValue="1" maxValue="31"/>
    </cacheField>
    <cacheField name="Operator" numFmtId="0">
      <sharedItems containsString="0" containsBlank="1" containsNumber="1" containsInteger="1" minValue="1" maxValue="4"/>
    </cacheField>
    <cacheField name="Day/_x000a_Night" numFmtId="0">
      <sharedItems containsBlank="1"/>
    </cacheField>
    <cacheField name="Bag/_x000a_Tote" numFmtId="0">
      <sharedItems containsBlank="1"/>
    </cacheField>
    <cacheField name="Week/_x000a_Weekend" numFmtId="0">
      <sharedItems containsBlank="1"/>
    </cacheField>
    <cacheField name="Total Packed (in lbs)" numFmtId="0">
      <sharedItems containsString="0" containsBlank="1" containsNumber="1" minValue="76090.3" maxValue="314740.7"/>
    </cacheField>
    <cacheField name="lbs/hrs Coeff 10" numFmtId="4">
      <sharedItems containsBlank="1" containsMixedTypes="1" containsNumber="1" minValue="69173" maxValue="286127.90909090906"/>
    </cacheField>
    <cacheField name="Total ERT (in hrs)" numFmtId="0">
      <sharedItems containsString="0" containsBlank="1" containsNumber="1" minValue="0" maxValue="1"/>
    </cacheField>
    <cacheField name="Bag loss (ea)" numFmtId="0">
      <sharedItems containsString="0" containsBlank="1" containsNumber="1" containsInteger="1" minValue="3" maxValue="25"/>
    </cacheField>
    <cacheField name="Total Pkg (in hrs)" numFmtId="0">
      <sharedItems containsString="0" containsBlank="1" containsNumber="1" minValue="4" maxValue="7"/>
    </cacheField>
    <cacheField name="Total Setup (in hrs)" numFmtId="0">
      <sharedItems containsString="0" containsBlank="1" containsNumber="1" minValue="0.5" maxValue="2"/>
    </cacheField>
    <cacheField name="Total PMs (in hrs)" numFmtId="0">
      <sharedItems containsString="0" containsBlank="1" containsNumber="1" containsInteger="1" minValue="0" maxValue="2"/>
    </cacheField>
    <cacheField name="Total Cleaning (in hrs)" numFmtId="0">
      <sharedItems containsString="0" containsBlank="1" containsNumber="1" minValue="0.25" maxValue="2"/>
    </cacheField>
    <cacheField name="Pkg Eqt Downtime (in hrs)" numFmtId="0">
      <sharedItems containsString="0" containsBlank="1" containsNumber="1" minValue="0.5" maxValue="3"/>
    </cacheField>
    <cacheField name="Training (in hrs)" numFmtId="0">
      <sharedItems containsString="0" containsBlank="1" containsNumber="1" containsInteger="1" minValue="0" maxValue="0"/>
    </cacheField>
    <cacheField name="Dryer Downtime (in hrs)" numFmtId="0">
      <sharedItems containsString="0" containsBlank="1" containsNumber="1" containsInteger="1" minValue="0" maxValue="0"/>
    </cacheField>
    <cacheField name="Total OT (in hrs)" numFmtId="0">
      <sharedItems containsString="0" containsBlank="1" containsNumber="1" containsInteger="1" minValue="0" maxValue="2"/>
    </cacheField>
    <cacheField name="Total Breaks (in hrs)" numFmtId="0">
      <sharedItems containsString="0" containsBlank="1" containsNumber="1" containsInteger="1" minValue="1" maxValue="1"/>
    </cacheField>
    <cacheField name="Geff lbs/hrs" numFmtId="0">
      <sharedItems containsString="0" containsBlank="1" containsNumber="1" minValue="6917.3" maxValue="28612.790909090909"/>
    </cacheField>
    <cacheField name="Neff lbs/hrs" numFmtId="0">
      <sharedItems containsString="0" containsBlank="1" containsNumber="1" minValue="11836.757142857143" maxValue="58010.55"/>
    </cacheField>
    <cacheField name="Tot hrs" numFmtId="0">
      <sharedItems containsString="0" containsBlank="1" containsNumber="1" containsInteger="1" minValue="11" maxValue="11"/>
    </cacheField>
    <cacheField name="Pkg vs Tot (in hrs)" numFmtId="0">
      <sharedItems containsString="0" containsBlank="1" containsNumber="1" minValue="0.36363636363636365" maxValue="0.63636363636363635"/>
    </cacheField>
    <cacheField name="O" numFmtId="0">
      <sharedItems containsNonDate="0" containsString="0" containsBlank="1"/>
    </cacheField>
    <cacheField name="Lot Code" numFmtId="0">
      <sharedItems containsBlank="1"/>
    </cacheField>
    <cacheField name="Total Packed (in lbs)2" numFmtId="4">
      <sharedItems containsString="0" containsBlank="1" containsNumber="1" minValue="145000" maxValue="245000"/>
    </cacheField>
    <cacheField name="GA (in lbs)" numFmtId="0">
      <sharedItems containsString="0" containsBlank="1" containsNumber="1" minValue="140" maxValue="633.66"/>
    </cacheField>
    <cacheField name="GA (in lbs)2" numFmtId="0">
      <sharedItems containsBlank="1" containsMixedTypes="1" containsNumber="1" minValue="5.7142857142857147E-4" maxValue="3.2281513792392154E-3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1491.205298263892" createdVersion="4" refreshedVersion="4" minRefreshableVersion="3" recordCount="998">
  <cacheSource type="worksheet">
    <worksheetSource ref="A1:AD999" sheet="sheet1"/>
  </cacheSource>
  <cacheFields count="32">
    <cacheField name="Year" numFmtId="0">
      <sharedItems containsString="0" containsBlank="1" containsNumber="1" containsInteger="1" minValue="2013" maxValue="2013" count="2">
        <n v="2013"/>
        <m/>
      </sharedItems>
    </cacheField>
    <cacheField name="Month" numFmtId="0">
      <sharedItems containsBlank="1" count="5">
        <s v="Jan"/>
        <s v="Feb"/>
        <m/>
        <s v="Mar" u="1"/>
        <s v="Apr" u="1"/>
      </sharedItems>
    </cacheField>
    <cacheField name="Week" numFmtId="0">
      <sharedItems containsString="0" containsBlank="1" containsNumber="1" containsInteger="1" minValue="1" maxValue="5" count="6">
        <n v="1"/>
        <n v="2"/>
        <n v="3"/>
        <n v="4"/>
        <n v="5"/>
        <m/>
      </sharedItems>
    </cacheField>
    <cacheField name="Date" numFmtId="0">
      <sharedItems containsString="0" containsBlank="1" containsNumber="1" containsInteger="1" minValue="1" maxValue="31" count="3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m/>
      </sharedItems>
    </cacheField>
    <cacheField name="Operator" numFmtId="0">
      <sharedItems containsString="0" containsBlank="1" containsNumber="1" containsInteger="1" minValue="1" maxValue="4"/>
    </cacheField>
    <cacheField name="Day/_x000a_Night" numFmtId="0">
      <sharedItems containsBlank="1"/>
    </cacheField>
    <cacheField name="Bag/_x000a_Tote" numFmtId="0">
      <sharedItems containsBlank="1"/>
    </cacheField>
    <cacheField name="Week/_x000a_Weekend" numFmtId="0">
      <sharedItems containsBlank="1"/>
    </cacheField>
    <cacheField name="Total Packed (in lbs)" numFmtId="0">
      <sharedItems containsString="0" containsBlank="1" containsNumber="1" minValue="76090.3" maxValue="314740.7"/>
    </cacheField>
    <cacheField name="lbs/hrs Coeff 10" numFmtId="4">
      <sharedItems containsBlank="1" containsMixedTypes="1" containsNumber="1" minValue="69173" maxValue="286127.90909090906"/>
    </cacheField>
    <cacheField name="Total ERT (in hrs)" numFmtId="0">
      <sharedItems containsString="0" containsBlank="1" containsNumber="1" minValue="0" maxValue="1"/>
    </cacheField>
    <cacheField name="Bag loss (ea)" numFmtId="0">
      <sharedItems containsString="0" containsBlank="1" containsNumber="1" containsInteger="1" minValue="3" maxValue="25"/>
    </cacheField>
    <cacheField name="Total Pkg (in hrs)" numFmtId="0">
      <sharedItems containsString="0" containsBlank="1" containsNumber="1" minValue="4" maxValue="7"/>
    </cacheField>
    <cacheField name="Total Setup (in hrs)" numFmtId="0">
      <sharedItems containsString="0" containsBlank="1" containsNumber="1" minValue="0.5" maxValue="2"/>
    </cacheField>
    <cacheField name="Total PMs (in hrs)" numFmtId="0">
      <sharedItems containsString="0" containsBlank="1" containsNumber="1" containsInteger="1" minValue="0" maxValue="2"/>
    </cacheField>
    <cacheField name="Total Cleaning (in hrs)" numFmtId="0">
      <sharedItems containsString="0" containsBlank="1" containsNumber="1" minValue="0.25" maxValue="2"/>
    </cacheField>
    <cacheField name="Pkg Eqt Downtime (in hrs)" numFmtId="0">
      <sharedItems containsString="0" containsBlank="1" containsNumber="1" minValue="0.5" maxValue="3"/>
    </cacheField>
    <cacheField name="Training (in hrs)" numFmtId="0">
      <sharedItems containsString="0" containsBlank="1" containsNumber="1" containsInteger="1" minValue="0" maxValue="0"/>
    </cacheField>
    <cacheField name="Dryer Downtime (in hrs)" numFmtId="0">
      <sharedItems containsString="0" containsBlank="1" containsNumber="1" containsInteger="1" minValue="0" maxValue="0"/>
    </cacheField>
    <cacheField name="Total OT (in hrs)" numFmtId="0">
      <sharedItems containsString="0" containsBlank="1" containsNumber="1" containsInteger="1" minValue="0" maxValue="2"/>
    </cacheField>
    <cacheField name="Total Breaks (in hrs)" numFmtId="0">
      <sharedItems containsString="0" containsBlank="1" containsNumber="1" containsInteger="1" minValue="1" maxValue="1"/>
    </cacheField>
    <cacheField name="Geff lbs/hrs" numFmtId="0">
      <sharedItems containsString="0" containsBlank="1" containsNumber="1" minValue="6917.3" maxValue="28612.790909090909"/>
    </cacheField>
    <cacheField name="Neff lbs/hrs" numFmtId="0">
      <sharedItems containsString="0" containsBlank="1" containsNumber="1" minValue="11836.757142857143" maxValue="58010.55"/>
    </cacheField>
    <cacheField name="Tot hrs" numFmtId="0">
      <sharedItems containsString="0" containsBlank="1" containsNumber="1" containsInteger="1" minValue="11" maxValue="11"/>
    </cacheField>
    <cacheField name="Pkg vs Tot (in hrs)" numFmtId="0">
      <sharedItems containsString="0" containsBlank="1" containsNumber="1" minValue="0.36363636363636365" maxValue="0.63636363636363635"/>
    </cacheField>
    <cacheField name="O" numFmtId="0">
      <sharedItems containsNonDate="0" containsString="0" containsBlank="1"/>
    </cacheField>
    <cacheField name="Lot Code" numFmtId="0">
      <sharedItems containsBlank="1"/>
    </cacheField>
    <cacheField name="Total Packed (in lbs)2" numFmtId="4">
      <sharedItems containsString="0" containsBlank="1" containsNumber="1" minValue="145000" maxValue="245000"/>
    </cacheField>
    <cacheField name="GA (in lbs)" numFmtId="0">
      <sharedItems containsString="0" containsBlank="1" containsNumber="1" minValue="140" maxValue="633.66"/>
    </cacheField>
    <cacheField name="GA (in lbs)2" numFmtId="10">
      <sharedItems containsMixedTypes="1" containsNumber="1" minValue="5.7142857142857147E-4" maxValue="3.2281513792392154E-3"/>
    </cacheField>
    <cacheField name="Field1" numFmtId="0" formula="'Geff lbs/hrs'" databaseField="0"/>
    <cacheField name="average Geff" numFmtId="0" formula=" AVERAGE('Total Packed (in lbs)'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9">
  <r>
    <x v="0"/>
    <x v="0"/>
    <n v="1"/>
    <n v="1"/>
    <n v="1"/>
    <s v="Day"/>
    <s v="Bag"/>
    <s v="Week"/>
    <n v="283738.2"/>
    <n v="257943.81818181821"/>
    <n v="0"/>
    <n v="12"/>
    <n v="6"/>
    <n v="2"/>
    <n v="0"/>
    <n v="0.75"/>
    <n v="1.25"/>
    <n v="0"/>
    <n v="0"/>
    <n v="0"/>
    <n v="1"/>
    <n v="25794.381818181821"/>
    <n v="47289.700000000004"/>
    <n v="11"/>
    <n v="0.54545454545454541"/>
    <m/>
    <m/>
    <m/>
    <m/>
    <s v=""/>
  </r>
  <r>
    <x v="0"/>
    <x v="0"/>
    <n v="1"/>
    <n v="1"/>
    <n v="2"/>
    <s v="Night"/>
    <s v="Tote"/>
    <s v="Week"/>
    <n v="238283.2"/>
    <n v="216621.09090909094"/>
    <n v="0"/>
    <n v="25"/>
    <n v="7"/>
    <n v="1"/>
    <n v="0"/>
    <n v="1.5"/>
    <n v="0.5"/>
    <n v="0"/>
    <n v="0"/>
    <n v="0"/>
    <n v="1"/>
    <n v="21662.109090909093"/>
    <n v="34040.457142857143"/>
    <n v="11"/>
    <n v="0.63636363636363635"/>
    <m/>
    <s v="NAUG0113"/>
    <n v="196291.91"/>
    <n v="633.66"/>
    <n v="3.2281513792392154E-3"/>
  </r>
  <r>
    <x v="0"/>
    <x v="0"/>
    <n v="1"/>
    <n v="2"/>
    <n v="1"/>
    <s v="Day"/>
    <s v="Bag"/>
    <s v="Week"/>
    <n v="76090.3"/>
    <n v="69173"/>
    <n v="0"/>
    <n v="9"/>
    <n v="5"/>
    <n v="1"/>
    <n v="0"/>
    <n v="2"/>
    <n v="2"/>
    <n v="0"/>
    <n v="0"/>
    <n v="0"/>
    <n v="1"/>
    <n v="6917.3"/>
    <n v="15218.060000000001"/>
    <n v="11"/>
    <n v="0.45454545454545453"/>
    <m/>
    <m/>
    <m/>
    <m/>
    <s v=""/>
  </r>
  <r>
    <x v="0"/>
    <x v="0"/>
    <n v="1"/>
    <n v="2"/>
    <n v="2"/>
    <s v="Night"/>
    <s v="Bag"/>
    <s v="Week"/>
    <n v="196004.1"/>
    <n v="178185.54545454547"/>
    <n v="0"/>
    <n v="6"/>
    <n v="5"/>
    <n v="1"/>
    <n v="0"/>
    <n v="1"/>
    <n v="1"/>
    <n v="0"/>
    <n v="0"/>
    <n v="2"/>
    <n v="1"/>
    <n v="17818.554545454546"/>
    <n v="39200.82"/>
    <n v="11"/>
    <n v="0.45454545454545453"/>
    <m/>
    <m/>
    <m/>
    <m/>
    <s v=""/>
  </r>
  <r>
    <x v="0"/>
    <x v="0"/>
    <n v="1"/>
    <n v="2"/>
    <n v="1"/>
    <s v="Day"/>
    <s v="Tote"/>
    <s v="Week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s v="NAUG0213"/>
    <n v="229141.92"/>
    <n v="141.66999999999999"/>
    <n v="6.1826312706116798E-4"/>
  </r>
  <r>
    <x v="0"/>
    <x v="0"/>
    <n v="1"/>
    <n v="3"/>
    <n v="2"/>
    <s v="Night"/>
    <s v="Tote"/>
    <s v="Weekend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n v="1"/>
    <n v="3"/>
    <n v="3"/>
    <s v="Day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s v="NAUG0313"/>
    <n v="234716"/>
    <n v="532.88"/>
    <n v="2.2703181717479847E-3"/>
  </r>
  <r>
    <x v="0"/>
    <x v="0"/>
    <n v="1"/>
    <n v="4"/>
    <n v="4"/>
    <s v="Night"/>
    <s v="Bag"/>
    <s v="Weekend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n v="1"/>
    <n v="4"/>
    <n v="3"/>
    <s v="Day"/>
    <s v="Bag"/>
    <s v="Week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s v="NAUG0413"/>
    <n v="149045"/>
    <n v="234.89"/>
    <n v="1.5759669898352845E-3"/>
  </r>
  <r>
    <x v="0"/>
    <x v="0"/>
    <n v="1"/>
    <n v="5"/>
    <n v="4"/>
    <s v="Night"/>
    <s v="Tote"/>
    <s v="Week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s v="NAUG0513"/>
    <n v="162794"/>
    <n v="205.65"/>
    <n v="1.2632529454402496E-3"/>
  </r>
  <r>
    <x v="0"/>
    <x v="0"/>
    <n v="1"/>
    <n v="6"/>
    <n v="1"/>
    <s v="Day"/>
    <s v="Bag"/>
    <s v="Week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n v="1"/>
    <n v="6"/>
    <n v="2"/>
    <s v="Night"/>
    <s v="Bag"/>
    <s v="Weekend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n v="1"/>
    <n v="6"/>
    <n v="3"/>
    <s v="Day"/>
    <s v="Tote"/>
    <s v="Week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0"/>
    <n v="1"/>
    <n v="6"/>
    <n v="4"/>
    <s v="Night"/>
    <s v="Bag"/>
    <s v="Week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s v="NAUG0613"/>
    <n v="160070"/>
    <n v="166.04"/>
    <n v="1.0372961829199724E-3"/>
  </r>
  <r>
    <x v="0"/>
    <x v="0"/>
    <n v="1"/>
    <n v="7"/>
    <n v="1"/>
    <s v="Day"/>
    <s v="Tote"/>
    <s v="Week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m/>
    <m/>
    <m/>
    <s v=""/>
  </r>
  <r>
    <x v="0"/>
    <x v="0"/>
    <n v="1"/>
    <n v="7"/>
    <n v="2"/>
    <s v="Night"/>
    <s v="Tote"/>
    <s v="Weekend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n v="2"/>
    <n v="8"/>
    <n v="1"/>
    <s v="Day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n v="2"/>
    <n v="8"/>
    <n v="2"/>
    <s v="Night"/>
    <s v="Bag"/>
    <s v="Weekend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n v="2"/>
    <n v="9"/>
    <n v="1"/>
    <s v="Day"/>
    <s v="Bag"/>
    <s v="Week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m/>
    <m/>
    <m/>
    <s v=""/>
  </r>
  <r>
    <x v="0"/>
    <x v="0"/>
    <n v="2"/>
    <n v="9"/>
    <n v="2"/>
    <s v="Night"/>
    <s v="Tote"/>
    <s v="Week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m/>
    <m/>
    <m/>
    <s v=""/>
  </r>
  <r>
    <x v="0"/>
    <x v="0"/>
    <n v="2"/>
    <n v="9"/>
    <n v="3"/>
    <s v="Day"/>
    <s v="Bag"/>
    <s v="Week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n v="2"/>
    <n v="10"/>
    <n v="4"/>
    <s v="Night"/>
    <s v="Bag"/>
    <s v="Weekend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n v="2"/>
    <n v="10"/>
    <n v="3"/>
    <s v="Day"/>
    <s v="Tote"/>
    <s v="Week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0"/>
    <n v="2"/>
    <n v="11"/>
    <n v="4"/>
    <s v="Night"/>
    <s v="Bag"/>
    <s v="Week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m/>
    <m/>
    <m/>
    <s v=""/>
  </r>
  <r>
    <x v="0"/>
    <x v="0"/>
    <n v="2"/>
    <n v="11"/>
    <n v="1"/>
    <s v="Day"/>
    <s v="Tote"/>
    <s v="Week"/>
    <n v="238283.2"/>
    <n v="216621.09090909094"/>
    <n v="0"/>
    <n v="25"/>
    <n v="7"/>
    <n v="1"/>
    <n v="0"/>
    <n v="1.5"/>
    <n v="0.5"/>
    <n v="0"/>
    <n v="0"/>
    <n v="0"/>
    <n v="1"/>
    <n v="21662.109090909093"/>
    <n v="34040.457142857143"/>
    <n v="11"/>
    <n v="0.63636363636363635"/>
    <m/>
    <m/>
    <m/>
    <m/>
    <s v=""/>
  </r>
  <r>
    <x v="0"/>
    <x v="0"/>
    <n v="2"/>
    <n v="12"/>
    <n v="2"/>
    <s v="Night"/>
    <s v="Bag"/>
    <s v="Week"/>
    <n v="76090.3"/>
    <n v="69173"/>
    <n v="0"/>
    <n v="9"/>
    <n v="5"/>
    <n v="1"/>
    <n v="0"/>
    <n v="2"/>
    <n v="2"/>
    <n v="0"/>
    <n v="0"/>
    <n v="0"/>
    <n v="1"/>
    <n v="6917.3"/>
    <n v="15218.060000000001"/>
    <n v="11"/>
    <n v="0.45454545454545453"/>
    <m/>
    <m/>
    <m/>
    <m/>
    <s v=""/>
  </r>
  <r>
    <x v="0"/>
    <x v="0"/>
    <n v="2"/>
    <n v="12"/>
    <n v="3"/>
    <s v="Day"/>
    <s v="Bag"/>
    <s v="Week"/>
    <n v="196004.1"/>
    <n v="178185.54545454547"/>
    <n v="0"/>
    <n v="6"/>
    <n v="5"/>
    <n v="1"/>
    <n v="0"/>
    <n v="1"/>
    <n v="1"/>
    <n v="0"/>
    <n v="0"/>
    <n v="2"/>
    <n v="1"/>
    <n v="17818.554545454546"/>
    <n v="39200.82"/>
    <n v="11"/>
    <n v="0.45454545454545453"/>
    <m/>
    <m/>
    <m/>
    <m/>
    <s v=""/>
  </r>
  <r>
    <x v="0"/>
    <x v="0"/>
    <n v="2"/>
    <n v="13"/>
    <n v="4"/>
    <s v="Night"/>
    <s v="Tote"/>
    <s v="Week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m/>
    <m/>
    <m/>
    <s v=""/>
  </r>
  <r>
    <x v="0"/>
    <x v="0"/>
    <n v="2"/>
    <n v="13"/>
    <n v="1"/>
    <s v="Day"/>
    <s v="Tote"/>
    <s v="Weekend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n v="2"/>
    <n v="14"/>
    <n v="2"/>
    <s v="Night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n v="3"/>
    <n v="15"/>
    <n v="1"/>
    <s v="Day"/>
    <s v="Bag"/>
    <s v="Weekend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n v="3"/>
    <n v="16"/>
    <n v="2"/>
    <s v="Night"/>
    <s v="Bag"/>
    <s v="Week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m/>
    <m/>
    <m/>
    <s v=""/>
  </r>
  <r>
    <x v="0"/>
    <x v="0"/>
    <n v="3"/>
    <n v="17"/>
    <n v="1"/>
    <s v="Day"/>
    <s v="Tote"/>
    <s v="Week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m/>
    <m/>
    <m/>
    <s v=""/>
  </r>
  <r>
    <x v="0"/>
    <x v="0"/>
    <n v="3"/>
    <n v="18"/>
    <n v="2"/>
    <s v="Night"/>
    <s v="Bag"/>
    <s v="Week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n v="3"/>
    <n v="19"/>
    <n v="3"/>
    <s v="Day"/>
    <s v="Bag"/>
    <s v="Weekend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n v="3"/>
    <n v="20"/>
    <n v="4"/>
    <s v="Night"/>
    <s v="Tote"/>
    <s v="Week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0"/>
    <n v="3"/>
    <n v="21"/>
    <n v="3"/>
    <s v="Day"/>
    <s v="Bag"/>
    <s v="Week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m/>
    <m/>
    <m/>
    <s v=""/>
  </r>
  <r>
    <x v="0"/>
    <x v="0"/>
    <n v="4"/>
    <n v="22"/>
    <n v="4"/>
    <s v="Night"/>
    <s v="Tote"/>
    <s v="Week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m/>
    <m/>
    <m/>
    <s v=""/>
  </r>
  <r>
    <x v="0"/>
    <x v="0"/>
    <n v="4"/>
    <n v="23"/>
    <n v="1"/>
    <s v="Day"/>
    <s v="Tote"/>
    <s v="Weekend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n v="4"/>
    <n v="24"/>
    <n v="2"/>
    <s v="Night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n v="4"/>
    <n v="25"/>
    <n v="3"/>
    <s v="Day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n v="4"/>
    <n v="26"/>
    <n v="4"/>
    <s v="Night"/>
    <s v="Bag"/>
    <s v="Weekend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n v="4"/>
    <n v="27"/>
    <n v="2"/>
    <s v="Night"/>
    <s v="Bag"/>
    <s v="Week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m/>
    <m/>
    <m/>
    <s v=""/>
  </r>
  <r>
    <x v="0"/>
    <x v="0"/>
    <n v="4"/>
    <n v="28"/>
    <n v="1"/>
    <s v="Day"/>
    <s v="Tote"/>
    <s v="Week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m/>
    <m/>
    <m/>
    <s v=""/>
  </r>
  <r>
    <x v="0"/>
    <x v="0"/>
    <n v="5"/>
    <n v="29"/>
    <n v="2"/>
    <s v="Night"/>
    <s v="Bag"/>
    <s v="Week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n v="5"/>
    <n v="30"/>
    <n v="3"/>
    <s v="Day"/>
    <s v="Bag"/>
    <s v="Weekend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n v="5"/>
    <n v="31"/>
    <n v="4"/>
    <s v="Night"/>
    <s v="Tote"/>
    <s v="Week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1"/>
    <n v="5"/>
    <n v="1"/>
    <n v="1"/>
    <s v="Day"/>
    <s v="Bag"/>
    <s v="Week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s v="NFEB0213"/>
    <n v="245000"/>
    <n v="140"/>
    <n v="5.7142857142857147E-4"/>
  </r>
  <r>
    <x v="0"/>
    <x v="1"/>
    <n v="5"/>
    <n v="2"/>
    <n v="2"/>
    <s v="Night"/>
    <s v="Tote"/>
    <s v="Week"/>
    <n v="238283.2"/>
    <n v="216621.09090909094"/>
    <n v="0"/>
    <n v="25"/>
    <n v="7"/>
    <n v="1"/>
    <n v="0"/>
    <n v="1.5"/>
    <n v="0.5"/>
    <n v="0"/>
    <n v="0"/>
    <n v="0"/>
    <n v="1"/>
    <n v="21662.109090909093"/>
    <n v="34040.457142857143"/>
    <n v="11"/>
    <n v="0.63636363636363635"/>
    <m/>
    <s v="NFEB0214"/>
    <n v="145000"/>
    <n v="240"/>
    <n v="1.6551724137931034E-3"/>
  </r>
  <r>
    <x v="0"/>
    <x v="1"/>
    <n v="5"/>
    <n v="3"/>
    <n v="3"/>
    <s v="Day"/>
    <s v="Bag"/>
    <s v="Week"/>
    <n v="76090.3"/>
    <n v="69173"/>
    <n v="0"/>
    <n v="9"/>
    <n v="5"/>
    <n v="1"/>
    <n v="0"/>
    <n v="2"/>
    <n v="2"/>
    <n v="0"/>
    <n v="0"/>
    <n v="0"/>
    <n v="1"/>
    <n v="6917.3"/>
    <n v="15218.060000000001"/>
    <n v="11"/>
    <n v="0.45454545454545453"/>
    <m/>
    <m/>
    <m/>
    <m/>
    <s v=""/>
  </r>
  <r>
    <x v="0"/>
    <x v="1"/>
    <n v="5"/>
    <n v="4"/>
    <n v="4"/>
    <s v="Night"/>
    <s v="Bag"/>
    <s v="Week"/>
    <n v="196004.1"/>
    <n v="178185.54545454547"/>
    <n v="0"/>
    <n v="6"/>
    <n v="5"/>
    <n v="1"/>
    <n v="0"/>
    <n v="1"/>
    <n v="1"/>
    <n v="0"/>
    <n v="0"/>
    <n v="2"/>
    <n v="1"/>
    <n v="17818.554545454546"/>
    <n v="39200.82"/>
    <n v="11"/>
    <n v="0.45454545454545453"/>
    <m/>
    <m/>
    <m/>
    <m/>
    <s v=""/>
  </r>
  <r>
    <x v="1"/>
    <x v="2"/>
    <m/>
    <m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m/>
    <m/>
    <m/>
    <m/>
    <m/>
    <m/>
    <m/>
    <s v=""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98">
  <r>
    <x v="0"/>
    <x v="0"/>
    <x v="0"/>
    <x v="0"/>
    <n v="1"/>
    <s v="Day"/>
    <s v="Bag"/>
    <s v="Week"/>
    <n v="283738.2"/>
    <n v="257943.81818181821"/>
    <n v="0"/>
    <n v="12"/>
    <n v="6"/>
    <n v="2"/>
    <n v="0"/>
    <n v="0.75"/>
    <n v="1.25"/>
    <n v="0"/>
    <n v="0"/>
    <n v="0"/>
    <n v="1"/>
    <n v="25794.381818181821"/>
    <n v="47289.700000000004"/>
    <n v="11"/>
    <n v="0.54545454545454541"/>
    <m/>
    <m/>
    <m/>
    <m/>
    <s v=""/>
  </r>
  <r>
    <x v="0"/>
    <x v="0"/>
    <x v="0"/>
    <x v="0"/>
    <n v="2"/>
    <s v="Night"/>
    <s v="Tote"/>
    <s v="Week"/>
    <n v="238283.2"/>
    <n v="216621.09090909094"/>
    <n v="0"/>
    <n v="25"/>
    <n v="7"/>
    <n v="1"/>
    <n v="0"/>
    <n v="1.5"/>
    <n v="0.5"/>
    <n v="0"/>
    <n v="0"/>
    <n v="0"/>
    <n v="1"/>
    <n v="21662.109090909093"/>
    <n v="34040.457142857143"/>
    <n v="11"/>
    <n v="0.63636363636363635"/>
    <m/>
    <s v="NAUG0113"/>
    <n v="196291.91"/>
    <n v="633.66"/>
    <n v="3.2281513792392154E-3"/>
  </r>
  <r>
    <x v="0"/>
    <x v="0"/>
    <x v="0"/>
    <x v="1"/>
    <n v="1"/>
    <s v="Day"/>
    <s v="Bag"/>
    <s v="Week"/>
    <n v="76090.3"/>
    <n v="69173"/>
    <n v="0"/>
    <n v="9"/>
    <n v="5"/>
    <n v="1"/>
    <n v="0"/>
    <n v="2"/>
    <n v="2"/>
    <n v="0"/>
    <n v="0"/>
    <n v="0"/>
    <n v="1"/>
    <n v="6917.3"/>
    <n v="15218.060000000001"/>
    <n v="11"/>
    <n v="0.45454545454545453"/>
    <m/>
    <m/>
    <m/>
    <m/>
    <s v=""/>
  </r>
  <r>
    <x v="0"/>
    <x v="0"/>
    <x v="0"/>
    <x v="1"/>
    <n v="2"/>
    <s v="Night"/>
    <s v="Bag"/>
    <s v="Week"/>
    <n v="196004.1"/>
    <n v="178185.54545454547"/>
    <n v="0"/>
    <n v="6"/>
    <n v="5"/>
    <n v="1"/>
    <n v="0"/>
    <n v="1"/>
    <n v="1"/>
    <n v="0"/>
    <n v="0"/>
    <n v="2"/>
    <n v="1"/>
    <n v="17818.554545454546"/>
    <n v="39200.82"/>
    <n v="11"/>
    <n v="0.45454545454545453"/>
    <m/>
    <m/>
    <m/>
    <m/>
    <s v=""/>
  </r>
  <r>
    <x v="0"/>
    <x v="0"/>
    <x v="0"/>
    <x v="1"/>
    <n v="1"/>
    <s v="Day"/>
    <s v="Tote"/>
    <s v="Week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s v="NAUG0213"/>
    <n v="229141.92"/>
    <n v="141.66999999999999"/>
    <n v="6.1826312706116798E-4"/>
  </r>
  <r>
    <x v="0"/>
    <x v="0"/>
    <x v="0"/>
    <x v="2"/>
    <n v="2"/>
    <s v="Night"/>
    <s v="Tote"/>
    <s v="Weekend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x v="0"/>
    <x v="2"/>
    <n v="3"/>
    <s v="Day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s v="NAUG0313"/>
    <n v="234716"/>
    <n v="532.88"/>
    <n v="2.2703181717479847E-3"/>
  </r>
  <r>
    <x v="0"/>
    <x v="0"/>
    <x v="0"/>
    <x v="3"/>
    <n v="4"/>
    <s v="Night"/>
    <s v="Bag"/>
    <s v="Weekend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x v="0"/>
    <x v="3"/>
    <n v="3"/>
    <s v="Day"/>
    <s v="Bag"/>
    <s v="Week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s v="NAUG0413"/>
    <n v="149045"/>
    <n v="234.89"/>
    <n v="1.5759669898352845E-3"/>
  </r>
  <r>
    <x v="0"/>
    <x v="0"/>
    <x v="0"/>
    <x v="4"/>
    <n v="4"/>
    <s v="Night"/>
    <s v="Tote"/>
    <s v="Week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s v="NAUG0513"/>
    <n v="162794"/>
    <n v="205.65"/>
    <n v="1.2632529454402496E-3"/>
  </r>
  <r>
    <x v="0"/>
    <x v="0"/>
    <x v="0"/>
    <x v="5"/>
    <n v="1"/>
    <s v="Day"/>
    <s v="Bag"/>
    <s v="Week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x v="0"/>
    <x v="5"/>
    <n v="2"/>
    <s v="Night"/>
    <s v="Bag"/>
    <s v="Weekend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x v="0"/>
    <x v="5"/>
    <n v="3"/>
    <s v="Day"/>
    <s v="Tote"/>
    <s v="Week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0"/>
    <x v="0"/>
    <x v="5"/>
    <n v="4"/>
    <s v="Night"/>
    <s v="Bag"/>
    <s v="Week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s v="NAUG0613"/>
    <n v="160070"/>
    <n v="166.04"/>
    <n v="1.0372961829199724E-3"/>
  </r>
  <r>
    <x v="0"/>
    <x v="0"/>
    <x v="0"/>
    <x v="6"/>
    <n v="1"/>
    <s v="Day"/>
    <s v="Tote"/>
    <s v="Week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m/>
    <m/>
    <m/>
    <s v=""/>
  </r>
  <r>
    <x v="0"/>
    <x v="0"/>
    <x v="0"/>
    <x v="6"/>
    <n v="2"/>
    <s v="Night"/>
    <s v="Tote"/>
    <s v="Weekend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x v="1"/>
    <x v="7"/>
    <n v="1"/>
    <s v="Day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x v="1"/>
    <x v="7"/>
    <n v="2"/>
    <s v="Night"/>
    <s v="Bag"/>
    <s v="Weekend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x v="1"/>
    <x v="8"/>
    <n v="1"/>
    <s v="Day"/>
    <s v="Bag"/>
    <s v="Week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m/>
    <m/>
    <m/>
    <s v=""/>
  </r>
  <r>
    <x v="0"/>
    <x v="0"/>
    <x v="1"/>
    <x v="8"/>
    <n v="2"/>
    <s v="Night"/>
    <s v="Tote"/>
    <s v="Week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m/>
    <m/>
    <m/>
    <s v=""/>
  </r>
  <r>
    <x v="0"/>
    <x v="0"/>
    <x v="1"/>
    <x v="8"/>
    <n v="3"/>
    <s v="Day"/>
    <s v="Bag"/>
    <s v="Week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x v="1"/>
    <x v="9"/>
    <n v="4"/>
    <s v="Night"/>
    <s v="Bag"/>
    <s v="Weekend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x v="1"/>
    <x v="9"/>
    <n v="3"/>
    <s v="Day"/>
    <s v="Tote"/>
    <s v="Week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0"/>
    <x v="1"/>
    <x v="10"/>
    <n v="4"/>
    <s v="Night"/>
    <s v="Bag"/>
    <s v="Week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m/>
    <m/>
    <m/>
    <s v=""/>
  </r>
  <r>
    <x v="0"/>
    <x v="0"/>
    <x v="1"/>
    <x v="10"/>
    <n v="1"/>
    <s v="Day"/>
    <s v="Tote"/>
    <s v="Week"/>
    <n v="238283.2"/>
    <n v="216621.09090909094"/>
    <n v="0"/>
    <n v="25"/>
    <n v="7"/>
    <n v="1"/>
    <n v="0"/>
    <n v="1.5"/>
    <n v="0.5"/>
    <n v="0"/>
    <n v="0"/>
    <n v="0"/>
    <n v="1"/>
    <n v="21662.109090909093"/>
    <n v="34040.457142857143"/>
    <n v="11"/>
    <n v="0.63636363636363635"/>
    <m/>
    <m/>
    <m/>
    <m/>
    <s v=""/>
  </r>
  <r>
    <x v="0"/>
    <x v="0"/>
    <x v="1"/>
    <x v="11"/>
    <n v="2"/>
    <s v="Night"/>
    <s v="Bag"/>
    <s v="Week"/>
    <n v="76090.3"/>
    <n v="69173"/>
    <n v="0"/>
    <n v="9"/>
    <n v="5"/>
    <n v="1"/>
    <n v="0"/>
    <n v="2"/>
    <n v="2"/>
    <n v="0"/>
    <n v="0"/>
    <n v="0"/>
    <n v="1"/>
    <n v="6917.3"/>
    <n v="15218.060000000001"/>
    <n v="11"/>
    <n v="0.45454545454545453"/>
    <m/>
    <m/>
    <m/>
    <m/>
    <s v=""/>
  </r>
  <r>
    <x v="0"/>
    <x v="0"/>
    <x v="1"/>
    <x v="11"/>
    <n v="3"/>
    <s v="Day"/>
    <s v="Bag"/>
    <s v="Week"/>
    <n v="196004.1"/>
    <n v="178185.54545454547"/>
    <n v="0"/>
    <n v="6"/>
    <n v="5"/>
    <n v="1"/>
    <n v="0"/>
    <n v="1"/>
    <n v="1"/>
    <n v="0"/>
    <n v="0"/>
    <n v="2"/>
    <n v="1"/>
    <n v="17818.554545454546"/>
    <n v="39200.82"/>
    <n v="11"/>
    <n v="0.45454545454545453"/>
    <m/>
    <m/>
    <m/>
    <m/>
    <s v=""/>
  </r>
  <r>
    <x v="0"/>
    <x v="0"/>
    <x v="1"/>
    <x v="12"/>
    <n v="4"/>
    <s v="Night"/>
    <s v="Tote"/>
    <s v="Week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m/>
    <m/>
    <m/>
    <s v=""/>
  </r>
  <r>
    <x v="0"/>
    <x v="0"/>
    <x v="1"/>
    <x v="12"/>
    <n v="1"/>
    <s v="Day"/>
    <s v="Tote"/>
    <s v="Weekend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x v="1"/>
    <x v="13"/>
    <n v="2"/>
    <s v="Night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x v="2"/>
    <x v="14"/>
    <n v="1"/>
    <s v="Day"/>
    <s v="Bag"/>
    <s v="Weekend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x v="2"/>
    <x v="15"/>
    <n v="2"/>
    <s v="Night"/>
    <s v="Bag"/>
    <s v="Week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m/>
    <m/>
    <m/>
    <s v=""/>
  </r>
  <r>
    <x v="0"/>
    <x v="0"/>
    <x v="2"/>
    <x v="16"/>
    <n v="1"/>
    <s v="Day"/>
    <s v="Tote"/>
    <s v="Week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m/>
    <m/>
    <m/>
    <s v=""/>
  </r>
  <r>
    <x v="0"/>
    <x v="0"/>
    <x v="2"/>
    <x v="17"/>
    <n v="2"/>
    <s v="Night"/>
    <s v="Bag"/>
    <s v="Week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x v="2"/>
    <x v="18"/>
    <n v="3"/>
    <s v="Day"/>
    <s v="Bag"/>
    <s v="Weekend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x v="2"/>
    <x v="19"/>
    <n v="4"/>
    <s v="Night"/>
    <s v="Tote"/>
    <s v="Week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0"/>
    <x v="2"/>
    <x v="20"/>
    <n v="3"/>
    <s v="Day"/>
    <s v="Bag"/>
    <s v="Week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m/>
    <m/>
    <m/>
    <s v=""/>
  </r>
  <r>
    <x v="0"/>
    <x v="0"/>
    <x v="3"/>
    <x v="21"/>
    <n v="4"/>
    <s v="Night"/>
    <s v="Tote"/>
    <s v="Week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m/>
    <m/>
    <m/>
    <s v=""/>
  </r>
  <r>
    <x v="0"/>
    <x v="0"/>
    <x v="3"/>
    <x v="22"/>
    <n v="1"/>
    <s v="Day"/>
    <s v="Tote"/>
    <s v="Weekend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x v="3"/>
    <x v="23"/>
    <n v="2"/>
    <s v="Night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x v="3"/>
    <x v="24"/>
    <n v="3"/>
    <s v="Day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x v="3"/>
    <x v="25"/>
    <n v="4"/>
    <s v="Night"/>
    <s v="Bag"/>
    <s v="Weekend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x v="3"/>
    <x v="26"/>
    <n v="2"/>
    <s v="Night"/>
    <s v="Bag"/>
    <s v="Week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m/>
    <m/>
    <m/>
    <s v=""/>
  </r>
  <r>
    <x v="0"/>
    <x v="0"/>
    <x v="3"/>
    <x v="27"/>
    <n v="1"/>
    <s v="Day"/>
    <s v="Tote"/>
    <s v="Week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m/>
    <m/>
    <m/>
    <s v=""/>
  </r>
  <r>
    <x v="0"/>
    <x v="0"/>
    <x v="4"/>
    <x v="28"/>
    <n v="2"/>
    <s v="Night"/>
    <s v="Bag"/>
    <s v="Week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x v="4"/>
    <x v="29"/>
    <n v="3"/>
    <s v="Day"/>
    <s v="Bag"/>
    <s v="Weekend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x v="4"/>
    <x v="30"/>
    <n v="4"/>
    <s v="Night"/>
    <s v="Tote"/>
    <s v="Week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1"/>
    <x v="4"/>
    <x v="0"/>
    <n v="1"/>
    <s v="Day"/>
    <s v="Bag"/>
    <s v="Week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s v="NFEB0213"/>
    <n v="245000"/>
    <n v="140"/>
    <n v="5.7142857142857147E-4"/>
  </r>
  <r>
    <x v="0"/>
    <x v="1"/>
    <x v="4"/>
    <x v="1"/>
    <n v="2"/>
    <s v="Night"/>
    <s v="Tote"/>
    <s v="Week"/>
    <n v="238283.2"/>
    <n v="216621.09090909094"/>
    <n v="0"/>
    <n v="25"/>
    <n v="7"/>
    <n v="1"/>
    <n v="0"/>
    <n v="1.5"/>
    <n v="0.5"/>
    <n v="0"/>
    <n v="0"/>
    <n v="0"/>
    <n v="1"/>
    <n v="21662.109090909093"/>
    <n v="34040.457142857143"/>
    <n v="11"/>
    <n v="0.63636363636363635"/>
    <m/>
    <s v="NFEB0214"/>
    <n v="145000"/>
    <n v="240"/>
    <n v="1.6551724137931034E-3"/>
  </r>
  <r>
    <x v="0"/>
    <x v="1"/>
    <x v="4"/>
    <x v="2"/>
    <n v="3"/>
    <s v="Day"/>
    <s v="Bag"/>
    <s v="Week"/>
    <n v="76090.3"/>
    <n v="69173"/>
    <n v="0"/>
    <n v="9"/>
    <n v="5"/>
    <n v="1"/>
    <n v="0"/>
    <n v="2"/>
    <n v="2"/>
    <n v="0"/>
    <n v="0"/>
    <n v="0"/>
    <n v="1"/>
    <n v="6917.3"/>
    <n v="15218.060000000001"/>
    <n v="11"/>
    <n v="0.45454545454545453"/>
    <m/>
    <m/>
    <m/>
    <m/>
    <s v=""/>
  </r>
  <r>
    <x v="0"/>
    <x v="1"/>
    <x v="4"/>
    <x v="3"/>
    <n v="4"/>
    <s v="Night"/>
    <s v="Bag"/>
    <s v="Week"/>
    <n v="196004.1"/>
    <n v="178185.54545454547"/>
    <n v="0"/>
    <n v="6"/>
    <n v="5"/>
    <n v="1"/>
    <n v="0"/>
    <n v="1"/>
    <n v="1"/>
    <n v="0"/>
    <n v="0"/>
    <n v="2"/>
    <n v="1"/>
    <n v="17818.554545454546"/>
    <n v="39200.82"/>
    <n v="11"/>
    <n v="0.45454545454545453"/>
    <m/>
    <m/>
    <m/>
    <m/>
    <s v=""/>
  </r>
  <r>
    <x v="1"/>
    <x v="2"/>
    <x v="5"/>
    <x v="31"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2" cacheId="8" applyNumberFormats="0" applyBorderFormats="0" applyFontFormats="0" applyPatternFormats="0" applyAlignmentFormats="0" applyWidthHeightFormats="1" dataCaption="Data" showError="1" updatedVersion="4" minRefreshableVersion="3" showMemberPropertyTips="0" itemPrintTitles="1" createdVersion="4" indent="0" compact="0" compactData="0" gridDropZones="1">
  <location ref="AG44:AR48" firstHeaderRow="1" firstDataRow="2" firstDataCol="1" rowPageCount="1" colPageCount="1"/>
  <pivotFields count="30">
    <pivotField axis="axisPage" compact="0" outline="0" subtotalTop="0" showAll="0" includeNewItemsInFilter="1">
      <items count="3">
        <item x="0"/>
        <item x="1"/>
        <item t="default"/>
      </items>
    </pivotField>
    <pivotField axis="axisRow" compact="0" outline="0" subtotalTop="0" showAll="0" includeNewItemsInFilter="1">
      <items count="6">
        <item x="0"/>
        <item h="1" x="2"/>
        <item x="1"/>
        <item m="1" x="3"/>
        <item m="1" x="4"/>
        <item t="default"/>
      </items>
    </pivotField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</pivotFields>
  <rowFields count="1">
    <field x="1"/>
  </rowFields>
  <rowItems count="3">
    <i>
      <x/>
    </i>
    <i>
      <x v="2"/>
    </i>
    <i t="grand">
      <x/>
    </i>
  </rowItems>
  <colFields count="1">
    <field x="-2"/>
  </colFields>
  <colItems count="1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</colItems>
  <pageFields count="1">
    <pageField fld="0" hier="-1"/>
  </pageFields>
  <dataFields count="11">
    <dataField name="Sum of Total Packed (in lbs)" fld="8" baseField="0" baseItem="0"/>
    <dataField name="Sum of Total Pkg (in hrs)" fld="12" baseField="0" baseItem="0"/>
    <dataField name="Count of Geff lbs/hrs" fld="21" subtotal="count" baseField="0" baseItem="0"/>
    <dataField name="Average of Neff lbs/hrs" fld="22" subtotal="average" baseField="0" baseItem="0"/>
    <dataField name="Sum of Tot hrs" fld="23" baseField="0" baseItem="0"/>
    <dataField name="Sum of Pkg vs Tot (in hrs)" fld="24" baseField="0" baseItem="0"/>
    <dataField name="Count of Total Packed (in lbs)2" fld="27" subtotal="count" baseField="0" baseItem="0"/>
    <dataField name="Sum of Total PMs (in hrs)" fld="14" baseField="0" baseItem="0"/>
    <dataField name="Sum of Bag loss (ea)" fld="11" baseField="0" baseItem="0"/>
    <dataField name="Sum of GA (in lbs)" fld="28" baseField="0" baseItem="0"/>
    <dataField name="Average of GA (in lbs)2" fld="29" subtotal="average" baseField="0" baseItem="0" numFmtId="10"/>
  </dataFields>
  <formats count="8">
    <format dxfId="103">
      <pivotArea dataOnly="0" outline="0" fieldPosition="0">
        <references count="1">
          <reference field="4294967294" count="1">
            <x v="0"/>
          </reference>
        </references>
      </pivotArea>
    </format>
    <format dxfId="102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101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100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99">
      <pivotArea dataOnly="0" labelOnly="1" outline="0" fieldPosition="0">
        <references count="1">
          <reference field="1" count="0"/>
        </references>
      </pivotArea>
    </format>
    <format dxfId="98">
      <pivotArea dataOnly="0" labelOnly="1" outline="0" fieldPosition="0">
        <references count="1">
          <reference field="1" count="0"/>
        </references>
      </pivotArea>
    </format>
    <format dxfId="97">
      <pivotArea field="1" type="button" dataOnly="0" labelOnly="1" outline="0" axis="axisRow" fieldPosition="0"/>
    </format>
    <format dxfId="96">
      <pivotArea field="1" type="button" dataOnly="0" labelOnly="1" outline="0" axis="axisRow" fieldPosition="0"/>
    </format>
  </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1" cacheId="14" applyNumberFormats="0" applyBorderFormats="0" applyFontFormats="0" applyPatternFormats="0" applyAlignmentFormats="0" applyWidthHeightFormats="1" dataCaption="Data" showError="1" updatedVersion="4" minRefreshableVersion="3" showMemberPropertyTips="0" itemPrintTitles="1" mergeItem="1" createdVersion="4" indent="0" compact="0" compactData="0" gridDropZones="1">
  <location ref="AG5:BB38" firstHeaderRow="1" firstDataRow="2" firstDataCol="1" rowPageCount="3" colPageCount="1"/>
  <pivotFields count="32">
    <pivotField axis="axisPage" compact="0" outline="0" showAll="0" includeNewItemsInFilter="1" defaultSubtotal="0">
      <items count="2">
        <item x="0"/>
        <item h="1" x="1"/>
      </items>
    </pivotField>
    <pivotField axis="axisPage" compact="0" outline="0" showAll="0" includeNewItemsInFilter="1" defaultSubtotal="0">
      <items count="5">
        <item h="1" x="2"/>
        <item x="0"/>
        <item h="1" x="1"/>
        <item h="1" m="1" x="3"/>
        <item h="1" m="1" x="4"/>
      </items>
    </pivotField>
    <pivotField axis="axisPage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includeNewItemsInFilter="1" defaultSubtotal="0">
      <items count="32">
        <item x="0"/>
        <item x="1"/>
        <item x="2"/>
        <item x="3"/>
        <item x="4"/>
        <item x="5"/>
        <item h="1" x="31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</items>
    </pivotField>
    <pivotField compact="0" outline="0" showAll="0" includeNewItemsInFilter="1" defaultSubtotal="0"/>
    <pivotField compact="0" outline="0" showAll="0" includeNewItemsInFilter="1" defaultSubtotal="0"/>
    <pivotField compact="0" outline="0" showAll="0" includeNewItemsInFilter="1" defaultSubtotal="0"/>
    <pivotField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compact="0" outline="0" dragToRow="0" dragToCol="0" dragToPage="0" showAll="0" includeNewItemsInFilter="1" defaultSubtotal="0"/>
    <pivotField compact="0" outline="0" dragToRow="0" dragToCol="0" dragToPage="0" showAll="0" includeNewItemsInFilter="1" defaultSubtotal="0"/>
  </pivotFields>
  <rowFields count="1">
    <field x="3"/>
  </rowFields>
  <rowItems count="32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rowItems>
  <colFields count="1">
    <field x="-2"/>
  </colFields>
  <colItems count="2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</colItems>
  <pageFields count="3">
    <pageField fld="0" item="0" hier="0"/>
    <pageField fld="1" item="1" hier="0"/>
    <pageField fld="2" hier="-1"/>
  </pageFields>
  <dataFields count="21">
    <dataField name="Sum of Total Packed (in lbs)" fld="8" baseField="0" baseItem="0"/>
    <dataField name="Sum of lbs/hrs Coeff 10" fld="9" baseField="0" baseItem="0"/>
    <dataField name="Sum of Total ERT (in hrs)" fld="10" baseField="0" baseItem="0"/>
    <dataField name="Sum of Bag loss (ea)" fld="11" baseField="0" baseItem="0"/>
    <dataField name="Sum of Total Pkg (in hrs)" fld="12" baseField="0" baseItem="0"/>
    <dataField name="Sum of Total Setup (in hrs)" fld="13" baseField="0" baseItem="0"/>
    <dataField name="Sum of Total PMs (in hrs)" fld="14" baseField="0" baseItem="0"/>
    <dataField name="Sum of Total Cleaning (in hrs)" fld="15" baseField="0" baseItem="0"/>
    <dataField name="Sum of Pkg Eqt Downtime (in hrs)" fld="16" baseField="0" baseItem="0"/>
    <dataField name="Sum of Training (in hrs)" fld="17" baseField="0" baseItem="0"/>
    <dataField name="Sum of Dryer Downtime (in hrs)" fld="18" baseField="0" baseItem="0"/>
    <dataField name="Sum of Total OT (in hrs)" fld="19" baseField="0" baseItem="0"/>
    <dataField name="Sum of Total Breaks (in hrs)" fld="20" baseField="0" baseItem="0"/>
    <dataField name="Average of Geff lbs/hrs" fld="21" subtotal="average" baseField="3" baseItem="0"/>
    <dataField name="Average of Neff lbs/hrs" fld="22" subtotal="average" baseField="0" baseItem="0"/>
    <dataField name="Sum of Tot hrs" fld="23" baseField="0" baseItem="0"/>
    <dataField name="Average of Pkg vs Tot (in hrs)" fld="24" subtotal="average" baseField="0" baseItem="0"/>
    <dataField name="Oo" fld="25" subtotal="count" baseField="2" baseItem="0"/>
    <dataField name="Sum of Total Packed of each lot (in lbs)" fld="27" baseField="0" baseItem="0"/>
    <dataField name="Sum of GA (in lbs)" fld="28" baseField="0" baseItem="0"/>
    <dataField name="Average of GA (in lbs)2" fld="29" subtotal="average" baseField="0" baseItem="0"/>
  </dataFields>
  <formats count="43">
    <format dxfId="145">
      <pivotArea dataOnly="0" labelOnly="1" outline="0" fieldPosition="0">
        <references count="1">
          <reference field="4294967294" count="1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144">
      <pivotArea dataOnly="0" labelOnly="1" outline="0" fieldPosition="0">
        <references count="1">
          <reference field="4294967294" count="1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143">
      <pivotArea outline="0" fieldPosition="0">
        <references count="2">
          <reference field="4294967294" count="1" selected="0">
            <x v="16"/>
          </reference>
          <reference field="3" count="1" selected="0">
            <x v="2"/>
          </reference>
        </references>
      </pivotArea>
    </format>
    <format dxfId="142">
      <pivotArea type="all" dataOnly="0" outline="0" fieldPosition="0"/>
    </format>
    <format dxfId="141">
      <pivotArea type="all" dataOnly="0" outline="0" fieldPosition="0"/>
    </format>
    <format dxfId="140">
      <pivotArea field="1" type="button" dataOnly="0" labelOnly="1" outline="0" axis="axisPage" fieldPosition="1"/>
    </format>
    <format dxfId="139">
      <pivotArea field="0" type="button" dataOnly="0" labelOnly="1" outline="0" axis="axisPage" fieldPosition="0"/>
    </format>
    <format dxfId="138">
      <pivotArea field="3" type="button" dataOnly="0" labelOnly="1" outline="0" axis="axisRow" fieldPosition="0"/>
    </format>
    <format dxfId="137">
      <pivotArea dataOnly="0" labelOnly="1" outline="0" fieldPosition="0">
        <references count="1">
          <reference field="4294967294" count="1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136">
      <pivotArea field="3" type="button" dataOnly="0" labelOnly="1" outline="0" axis="axisRow" fieldPosition="0"/>
    </format>
    <format dxfId="135">
      <pivotArea dataOnly="0" labelOnly="1" outline="0" fieldPosition="0">
        <references count="1">
          <reference field="4294967294" count="1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134">
      <pivotArea field="3" type="button" dataOnly="0" labelOnly="1" outline="0" axis="axisRow" fieldPosition="0"/>
    </format>
    <format dxfId="133">
      <pivotArea dataOnly="0" labelOnly="1" outline="0" fieldPosition="0">
        <references count="1">
          <reference field="4294967294" count="1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13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31">
      <pivotArea outline="0" fieldPosition="0">
        <references count="1">
          <reference field="3" count="0" selected="0"/>
        </references>
      </pivotArea>
    </format>
    <format dxfId="130">
      <pivotArea dataOnly="0" labelOnly="1" outline="0" fieldPosition="0">
        <references count="1">
          <reference field="3" count="0"/>
        </references>
      </pivotArea>
    </format>
    <format dxfId="129">
      <pivotArea grandRow="1" outline="0" fieldPosition="0"/>
    </format>
    <format dxfId="128">
      <pivotArea dataOnly="0" labelOnly="1" grandRow="1" outline="0" fieldPosition="0"/>
    </format>
    <format dxfId="127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26">
      <pivotArea dataOnly="0" labelOnly="1" outline="0" fieldPosition="0">
        <references count="1">
          <reference field="3" count="0"/>
        </references>
      </pivotArea>
    </format>
    <format dxfId="125">
      <pivotArea outline="0" fieldPosition="0">
        <references count="1">
          <reference field="4294967294" count="4" selected="0">
            <x v="13"/>
            <x v="14"/>
            <x v="15"/>
            <x v="16"/>
          </reference>
        </references>
      </pivotArea>
    </format>
    <format dxfId="124">
      <pivotArea outline="0" fieldPosition="0">
        <references count="1">
          <reference field="4294967294" count="1" selected="0">
            <x v="17"/>
          </reference>
        </references>
      </pivotArea>
    </format>
    <format dxfId="123">
      <pivotArea dataOnly="0" labelOnly="1" outline="0" fieldPosition="0">
        <references count="1">
          <reference field="4294967294" count="1">
            <x v="17"/>
          </reference>
        </references>
      </pivotArea>
    </format>
    <format dxfId="122">
      <pivotArea dataOnly="0" labelOnly="1" outline="0" fieldPosition="0">
        <references count="1">
          <reference field="4294967294" count="1">
            <x v="17"/>
          </reference>
        </references>
      </pivotArea>
    </format>
    <format dxfId="121">
      <pivotArea outline="0" fieldPosition="0">
        <references count="1">
          <reference field="4294967294" count="1" selected="0">
            <x v="16"/>
          </reference>
        </references>
      </pivotArea>
    </format>
    <format dxfId="120">
      <pivotArea dataOnly="0" labelOnly="1" outline="0" fieldPosition="0">
        <references count="1">
          <reference field="4294967294" count="1">
            <x v="16"/>
          </reference>
        </references>
      </pivotArea>
    </format>
    <format dxfId="119">
      <pivotArea dataOnly="0" outline="0" fieldPosition="0">
        <references count="2">
          <reference field="4294967294" count="3">
            <x v="18"/>
            <x v="19"/>
            <x v="20"/>
          </reference>
          <reference field="0" count="1" selected="0">
            <x v="0"/>
          </reference>
        </references>
      </pivotArea>
    </format>
    <format dxfId="118">
      <pivotArea dataOnly="0" labelOnly="1" outline="0" fieldPosition="0">
        <references count="1">
          <reference field="4294967294" count="3">
            <x v="18"/>
            <x v="19"/>
            <x v="20"/>
          </reference>
        </references>
      </pivotArea>
    </format>
    <format dxfId="117">
      <pivotArea dataOnly="0" labelOnly="1" outline="0" fieldPosition="0">
        <references count="1">
          <reference field="4294967294" count="3">
            <x v="18"/>
            <x v="19"/>
            <x v="20"/>
          </reference>
        </references>
      </pivotArea>
    </format>
    <format dxfId="116">
      <pivotArea dataOnly="0" outline="0" fieldPosition="0">
        <references count="2">
          <reference field="4294967294" count="1">
            <x v="20"/>
          </reference>
          <reference field="0" count="1" selected="0">
            <x v="0"/>
          </reference>
        </references>
      </pivotArea>
    </format>
    <format dxfId="115">
      <pivotArea dataOnly="0" outline="0" fieldPosition="0">
        <references count="2">
          <reference field="4294967294" count="2">
            <x v="18"/>
            <x v="19"/>
          </reference>
          <reference field="0" count="1" selected="0">
            <x v="0"/>
          </reference>
        </references>
      </pivotArea>
    </format>
    <format dxfId="114">
      <pivotArea dataOnly="0" outline="0" fieldPosition="0">
        <references count="2">
          <reference field="4294967294" count="2">
            <x v="13"/>
            <x v="14"/>
          </reference>
          <reference field="0" count="1" selected="0">
            <x v="0"/>
          </reference>
        </references>
      </pivotArea>
    </format>
    <format dxfId="113">
      <pivotArea dataOnly="0" outline="0" fieldPosition="0">
        <references count="2">
          <reference field="4294967294" count="1">
            <x v="16"/>
          </reference>
          <reference field="0" count="1" selected="0">
            <x v="0"/>
          </reference>
        </references>
      </pivotArea>
    </format>
    <format dxfId="112">
      <pivotArea dataOnly="0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111">
      <pivotArea dataOnly="0" outline="0" fieldPosition="0">
        <references count="2">
          <reference field="4294967294" count="1">
            <x v="1"/>
          </reference>
          <reference field="0" count="1" selected="0">
            <x v="0"/>
          </reference>
        </references>
      </pivotArea>
    </format>
    <format dxfId="110">
      <pivotArea dataOnly="0" labelOnly="1" grandRow="1" outline="0" fieldPosition="0"/>
    </format>
    <format dxfId="109">
      <pivotArea field="3" grandRow="1" outline="0" axis="axisRow" fieldPosition="0">
        <references count="1">
          <reference field="4294967294" count="3" selected="0">
            <x v="18"/>
            <x v="19"/>
            <x v="20"/>
          </reference>
        </references>
      </pivotArea>
    </format>
    <format dxfId="108">
      <pivotArea field="3" grandRow="1" outline="0" axis="axisRow" fieldPosition="0">
        <references count="1">
          <reference field="4294967294" count="13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07">
      <pivotArea field="3" grandRow="1" outline="0" axis="axisRow" fieldPosition="0">
        <references count="1">
          <reference field="4294967294" count="13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06">
      <pivotArea field="3" grandRow="1" outline="0" axis="axisRow" fieldPosition="0">
        <references count="1">
          <reference field="4294967294" count="4" selected="0">
            <x v="13"/>
            <x v="14"/>
            <x v="15"/>
            <x v="16"/>
          </reference>
        </references>
      </pivotArea>
    </format>
    <format dxfId="105">
      <pivotArea field="3" grandRow="1" outline="0" axis="axisRow" fieldPosition="0">
        <references count="1">
          <reference field="4294967294" count="1" selected="0">
            <x v="0"/>
          </reference>
        </references>
      </pivotArea>
    </format>
    <format dxfId="104">
      <pivotArea dataOnly="0" labelOnly="1" grandRow="1" outline="0" fieldPosition="0"/>
    </format>
    <format dxfId="44">
      <pivotArea outline="0" collapsedLevelsAreSubtotals="1" fieldPosition="0">
        <references count="2">
          <reference field="4294967294" count="1" selected="0">
            <x v="13"/>
          </reference>
          <reference field="3" count="0" selected="0"/>
        </references>
      </pivotArea>
    </format>
  </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AD48" totalsRowShown="0">
  <autoFilter ref="A1:AD48"/>
  <tableColumns count="30">
    <tableColumn id="1" name="Year"/>
    <tableColumn id="2" name="Month"/>
    <tableColumn id="3" name="Week"/>
    <tableColumn id="4" name="Date"/>
    <tableColumn id="5" name="Operator"/>
    <tableColumn id="6" name="Day/_x000a_Night"/>
    <tableColumn id="7" name="Bag/_x000a_Tote"/>
    <tableColumn id="8" name="Week/_x000a_Weekend"/>
    <tableColumn id="9" name="Total Packed (in lbs)"/>
    <tableColumn id="10" name="lbs/hrs Coeff 10"/>
    <tableColumn id="11" name="Total ERT (in hrs)"/>
    <tableColumn id="12" name="Bag loss (ea)"/>
    <tableColumn id="13" name="Total Pkg (in hrs)"/>
    <tableColumn id="14" name="Total Setup (in hrs)"/>
    <tableColumn id="15" name="Total PMs (in hrs)"/>
    <tableColumn id="16" name="Total Cleaning (in hrs)"/>
    <tableColumn id="17" name="Pkg Eqt Downtime (in hrs)"/>
    <tableColumn id="18" name="Training (in hrs)"/>
    <tableColumn id="19" name="Dryer Downtime (in hrs)"/>
    <tableColumn id="20" name="Total OT (in hrs)"/>
    <tableColumn id="21" name="Total Breaks (in hrs)"/>
    <tableColumn id="22" name="Geff lbs/hrs"/>
    <tableColumn id="23" name="Neff lbs/hrs"/>
    <tableColumn id="24" name="Tot hrs"/>
    <tableColumn id="25" name="Pkg vs Tot (in hrs)"/>
    <tableColumn id="26" name="O"/>
    <tableColumn id="27" name="Lot Code"/>
    <tableColumn id="28" name="Total Packed (in lbs)2"/>
    <tableColumn id="29" name="GA (in lbs)"/>
    <tableColumn id="30" name="GA (in lbs)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6"/>
  <sheetViews>
    <sheetView tabSelected="1" topLeftCell="P56" workbookViewId="0">
      <selection activeCell="T82" sqref="T82"/>
    </sheetView>
  </sheetViews>
  <sheetFormatPr baseColWidth="10" defaultRowHeight="12.75"/>
  <cols>
    <col min="9" max="9" width="21.5703125" customWidth="1"/>
    <col min="10" max="10" width="16.85546875" customWidth="1"/>
    <col min="11" max="11" width="18.5703125" customWidth="1"/>
    <col min="12" max="12" width="14.7109375" customWidth="1"/>
    <col min="13" max="13" width="18.42578125" customWidth="1"/>
    <col min="14" max="14" width="20.28515625" customWidth="1"/>
    <col min="15" max="15" width="18.7109375" customWidth="1"/>
    <col min="16" max="16" width="23.140625" customWidth="1"/>
    <col min="17" max="17" width="26.42578125" customWidth="1"/>
    <col min="18" max="18" width="17.42578125" customWidth="1"/>
    <col min="19" max="19" width="24.42578125" customWidth="1"/>
    <col min="20" max="20" width="19.7109375" bestFit="1" customWidth="1"/>
    <col min="21" max="21" width="21.140625" customWidth="1"/>
    <col min="22" max="22" width="13.28515625" customWidth="1"/>
    <col min="23" max="23" width="13.140625" customWidth="1"/>
    <col min="25" max="25" width="19.140625" customWidth="1"/>
    <col min="28" max="28" width="22.5703125" customWidth="1"/>
    <col min="29" max="29" width="12.42578125" customWidth="1"/>
    <col min="30" max="30" width="13.42578125" customWidth="1"/>
  </cols>
  <sheetData>
    <row r="1" spans="1:30">
      <c r="A1" t="s">
        <v>33</v>
      </c>
      <c r="B1" t="s">
        <v>32</v>
      </c>
      <c r="C1" t="s">
        <v>36</v>
      </c>
      <c r="D1" t="s">
        <v>6</v>
      </c>
      <c r="E1" t="s">
        <v>27</v>
      </c>
      <c r="F1" t="s">
        <v>42</v>
      </c>
      <c r="G1" t="s">
        <v>41</v>
      </c>
      <c r="H1" t="s">
        <v>40</v>
      </c>
      <c r="I1" t="s">
        <v>4</v>
      </c>
      <c r="J1" t="s">
        <v>10</v>
      </c>
      <c r="K1" t="s">
        <v>3</v>
      </c>
      <c r="L1" t="s">
        <v>15</v>
      </c>
      <c r="M1" t="s">
        <v>2</v>
      </c>
      <c r="N1" t="s">
        <v>11</v>
      </c>
      <c r="O1" t="s">
        <v>16</v>
      </c>
      <c r="P1" t="s">
        <v>1</v>
      </c>
      <c r="Q1" t="s">
        <v>18</v>
      </c>
      <c r="R1" t="s">
        <v>19</v>
      </c>
      <c r="S1" t="s">
        <v>17</v>
      </c>
      <c r="T1" t="s">
        <v>5</v>
      </c>
      <c r="U1" t="s">
        <v>8</v>
      </c>
      <c r="V1" t="s">
        <v>13</v>
      </c>
      <c r="W1" t="s">
        <v>14</v>
      </c>
      <c r="X1" t="s">
        <v>7</v>
      </c>
      <c r="Y1" t="s">
        <v>9</v>
      </c>
      <c r="Z1" t="s">
        <v>58</v>
      </c>
      <c r="AA1" t="s">
        <v>0</v>
      </c>
      <c r="AB1" t="s">
        <v>70</v>
      </c>
      <c r="AC1" t="s">
        <v>12</v>
      </c>
      <c r="AD1" t="s">
        <v>71</v>
      </c>
    </row>
    <row r="2" spans="1:30">
      <c r="A2">
        <v>2013</v>
      </c>
      <c r="B2" t="s">
        <v>57</v>
      </c>
      <c r="C2">
        <v>1</v>
      </c>
      <c r="D2">
        <v>1</v>
      </c>
      <c r="E2">
        <v>1</v>
      </c>
      <c r="F2" t="s">
        <v>34</v>
      </c>
      <c r="G2" t="s">
        <v>37</v>
      </c>
      <c r="H2" t="s">
        <v>36</v>
      </c>
      <c r="I2">
        <v>283738.2</v>
      </c>
      <c r="J2">
        <v>257943.81818181821</v>
      </c>
      <c r="K2">
        <v>0</v>
      </c>
      <c r="L2">
        <v>12</v>
      </c>
      <c r="M2">
        <v>6</v>
      </c>
      <c r="N2">
        <v>2</v>
      </c>
      <c r="O2">
        <v>0</v>
      </c>
      <c r="P2">
        <v>0.75</v>
      </c>
      <c r="Q2">
        <v>1.25</v>
      </c>
      <c r="R2">
        <v>0</v>
      </c>
      <c r="S2">
        <v>0</v>
      </c>
      <c r="T2">
        <v>0</v>
      </c>
      <c r="U2">
        <v>1</v>
      </c>
      <c r="V2">
        <v>25794.381818181821</v>
      </c>
      <c r="W2">
        <v>47289.700000000004</v>
      </c>
      <c r="X2">
        <v>11</v>
      </c>
      <c r="Y2">
        <v>0.54545454545454541</v>
      </c>
      <c r="AD2" t="s">
        <v>72</v>
      </c>
    </row>
    <row r="3" spans="1:30">
      <c r="A3">
        <v>2013</v>
      </c>
      <c r="B3" t="s">
        <v>57</v>
      </c>
      <c r="C3">
        <v>1</v>
      </c>
      <c r="D3">
        <v>1</v>
      </c>
      <c r="E3">
        <v>2</v>
      </c>
      <c r="F3" t="s">
        <v>35</v>
      </c>
      <c r="G3" t="s">
        <v>38</v>
      </c>
      <c r="H3" t="s">
        <v>36</v>
      </c>
      <c r="I3">
        <v>238283.2</v>
      </c>
      <c r="J3">
        <v>216621.09090909094</v>
      </c>
      <c r="K3">
        <v>0</v>
      </c>
      <c r="L3">
        <v>25</v>
      </c>
      <c r="M3">
        <v>7</v>
      </c>
      <c r="N3">
        <v>1</v>
      </c>
      <c r="O3">
        <v>0</v>
      </c>
      <c r="P3">
        <v>1.5</v>
      </c>
      <c r="Q3">
        <v>0.5</v>
      </c>
      <c r="R3">
        <v>0</v>
      </c>
      <c r="S3">
        <v>0</v>
      </c>
      <c r="T3">
        <v>0</v>
      </c>
      <c r="U3">
        <v>1</v>
      </c>
      <c r="V3">
        <v>21662.109090909093</v>
      </c>
      <c r="W3">
        <v>34040.457142857143</v>
      </c>
      <c r="X3">
        <v>11</v>
      </c>
      <c r="Y3">
        <v>0.63636363636363635</v>
      </c>
      <c r="AA3" t="s">
        <v>21</v>
      </c>
      <c r="AB3">
        <v>196291.91</v>
      </c>
      <c r="AC3">
        <v>633.66</v>
      </c>
      <c r="AD3">
        <v>3.2281513792392154E-3</v>
      </c>
    </row>
    <row r="4" spans="1:30">
      <c r="A4">
        <v>2013</v>
      </c>
      <c r="B4" t="s">
        <v>57</v>
      </c>
      <c r="C4">
        <v>1</v>
      </c>
      <c r="D4">
        <v>2</v>
      </c>
      <c r="E4">
        <v>1</v>
      </c>
      <c r="F4" t="s">
        <v>34</v>
      </c>
      <c r="G4" t="s">
        <v>37</v>
      </c>
      <c r="H4" t="s">
        <v>36</v>
      </c>
      <c r="I4">
        <v>76090.3</v>
      </c>
      <c r="J4">
        <v>69173</v>
      </c>
      <c r="K4">
        <v>0</v>
      </c>
      <c r="L4">
        <v>9</v>
      </c>
      <c r="M4">
        <v>5</v>
      </c>
      <c r="N4">
        <v>1</v>
      </c>
      <c r="O4">
        <v>0</v>
      </c>
      <c r="P4">
        <v>2</v>
      </c>
      <c r="Q4">
        <v>2</v>
      </c>
      <c r="R4">
        <v>0</v>
      </c>
      <c r="S4">
        <v>0</v>
      </c>
      <c r="T4">
        <v>0</v>
      </c>
      <c r="U4">
        <v>1</v>
      </c>
      <c r="V4">
        <v>6917.3</v>
      </c>
      <c r="W4">
        <v>15218.060000000001</v>
      </c>
      <c r="X4">
        <v>11</v>
      </c>
      <c r="Y4">
        <v>0.45454545454545453</v>
      </c>
      <c r="AD4" t="s">
        <v>72</v>
      </c>
    </row>
    <row r="5" spans="1:30">
      <c r="A5">
        <v>2013</v>
      </c>
      <c r="B5" t="s">
        <v>57</v>
      </c>
      <c r="C5">
        <v>1</v>
      </c>
      <c r="D5">
        <v>2</v>
      </c>
      <c r="E5">
        <v>2</v>
      </c>
      <c r="F5" t="s">
        <v>35</v>
      </c>
      <c r="G5" t="s">
        <v>37</v>
      </c>
      <c r="H5" t="s">
        <v>36</v>
      </c>
      <c r="I5">
        <v>196004.1</v>
      </c>
      <c r="J5">
        <v>178185.54545454547</v>
      </c>
      <c r="K5">
        <v>0</v>
      </c>
      <c r="L5">
        <v>6</v>
      </c>
      <c r="M5">
        <v>5</v>
      </c>
      <c r="N5">
        <v>1</v>
      </c>
      <c r="O5">
        <v>0</v>
      </c>
      <c r="P5">
        <v>1</v>
      </c>
      <c r="Q5">
        <v>1</v>
      </c>
      <c r="R5">
        <v>0</v>
      </c>
      <c r="S5">
        <v>0</v>
      </c>
      <c r="T5">
        <v>2</v>
      </c>
      <c r="U5">
        <v>1</v>
      </c>
      <c r="V5">
        <v>17818.554545454546</v>
      </c>
      <c r="W5">
        <v>39200.82</v>
      </c>
      <c r="X5">
        <v>11</v>
      </c>
      <c r="Y5">
        <v>0.45454545454545453</v>
      </c>
      <c r="AD5" t="s">
        <v>72</v>
      </c>
    </row>
    <row r="6" spans="1:30">
      <c r="A6">
        <v>2013</v>
      </c>
      <c r="B6" t="s">
        <v>57</v>
      </c>
      <c r="C6">
        <v>1</v>
      </c>
      <c r="D6">
        <v>2</v>
      </c>
      <c r="E6">
        <v>1</v>
      </c>
      <c r="F6" t="s">
        <v>34</v>
      </c>
      <c r="G6" t="s">
        <v>38</v>
      </c>
      <c r="H6" t="s">
        <v>36</v>
      </c>
      <c r="I6">
        <v>173919.2</v>
      </c>
      <c r="J6">
        <v>158108.36363636365</v>
      </c>
      <c r="K6">
        <v>1</v>
      </c>
      <c r="L6">
        <v>15</v>
      </c>
      <c r="M6">
        <v>6</v>
      </c>
      <c r="N6">
        <v>1</v>
      </c>
      <c r="O6">
        <v>0</v>
      </c>
      <c r="P6">
        <v>0.5</v>
      </c>
      <c r="Q6">
        <v>1.5</v>
      </c>
      <c r="R6">
        <v>0</v>
      </c>
      <c r="S6">
        <v>0</v>
      </c>
      <c r="T6">
        <v>0</v>
      </c>
      <c r="U6">
        <v>1</v>
      </c>
      <c r="V6">
        <v>15810.836363636365</v>
      </c>
      <c r="W6">
        <v>28986.533333333336</v>
      </c>
      <c r="X6">
        <v>11</v>
      </c>
      <c r="Y6">
        <v>0.54545454545454541</v>
      </c>
      <c r="AA6" t="s">
        <v>22</v>
      </c>
      <c r="AB6">
        <v>229141.92</v>
      </c>
      <c r="AC6">
        <v>141.66999999999999</v>
      </c>
      <c r="AD6">
        <v>6.1826312706116798E-4</v>
      </c>
    </row>
    <row r="7" spans="1:30">
      <c r="A7">
        <v>2013</v>
      </c>
      <c r="B7" t="s">
        <v>57</v>
      </c>
      <c r="C7">
        <v>1</v>
      </c>
      <c r="D7">
        <v>3</v>
      </c>
      <c r="E7">
        <v>2</v>
      </c>
      <c r="F7" t="s">
        <v>35</v>
      </c>
      <c r="G7" t="s">
        <v>38</v>
      </c>
      <c r="H7" t="s">
        <v>39</v>
      </c>
      <c r="I7">
        <v>82857.3</v>
      </c>
      <c r="J7">
        <v>75324.818181818177</v>
      </c>
      <c r="K7">
        <v>0</v>
      </c>
      <c r="L7">
        <v>14</v>
      </c>
      <c r="M7">
        <v>7</v>
      </c>
      <c r="N7">
        <v>1.5</v>
      </c>
      <c r="O7">
        <v>0</v>
      </c>
      <c r="P7">
        <v>0.25</v>
      </c>
      <c r="Q7">
        <v>1.25</v>
      </c>
      <c r="R7">
        <v>0</v>
      </c>
      <c r="S7">
        <v>0</v>
      </c>
      <c r="T7">
        <v>0</v>
      </c>
      <c r="U7">
        <v>1</v>
      </c>
      <c r="V7">
        <v>7532.4818181818182</v>
      </c>
      <c r="W7">
        <v>11836.757142857143</v>
      </c>
      <c r="X7">
        <v>11</v>
      </c>
      <c r="Y7">
        <v>0.63636363636363635</v>
      </c>
      <c r="AD7" t="s">
        <v>72</v>
      </c>
    </row>
    <row r="8" spans="1:30">
      <c r="A8">
        <v>2013</v>
      </c>
      <c r="B8" t="s">
        <v>57</v>
      </c>
      <c r="C8">
        <v>1</v>
      </c>
      <c r="D8">
        <v>3</v>
      </c>
      <c r="E8">
        <v>3</v>
      </c>
      <c r="F8" t="s">
        <v>34</v>
      </c>
      <c r="G8" t="s">
        <v>37</v>
      </c>
      <c r="H8" t="s">
        <v>39</v>
      </c>
      <c r="I8">
        <v>232042.2</v>
      </c>
      <c r="J8">
        <v>210947.45454545456</v>
      </c>
      <c r="K8">
        <v>0</v>
      </c>
      <c r="L8">
        <v>9</v>
      </c>
      <c r="M8">
        <v>4</v>
      </c>
      <c r="N8">
        <v>2</v>
      </c>
      <c r="O8">
        <v>0</v>
      </c>
      <c r="P8">
        <v>1</v>
      </c>
      <c r="Q8">
        <v>3</v>
      </c>
      <c r="R8">
        <v>0</v>
      </c>
      <c r="S8">
        <v>0</v>
      </c>
      <c r="T8">
        <v>0</v>
      </c>
      <c r="U8">
        <v>1</v>
      </c>
      <c r="V8">
        <v>21094.745454545457</v>
      </c>
      <c r="W8">
        <v>58010.55</v>
      </c>
      <c r="X8">
        <v>11</v>
      </c>
      <c r="Y8">
        <v>0.36363636363636365</v>
      </c>
      <c r="AA8" t="s">
        <v>23</v>
      </c>
      <c r="AB8">
        <v>234716</v>
      </c>
      <c r="AC8">
        <v>532.88</v>
      </c>
      <c r="AD8">
        <v>2.2703181717479847E-3</v>
      </c>
    </row>
    <row r="9" spans="1:30">
      <c r="A9">
        <v>2013</v>
      </c>
      <c r="B9" t="s">
        <v>57</v>
      </c>
      <c r="C9">
        <v>1</v>
      </c>
      <c r="D9">
        <v>4</v>
      </c>
      <c r="E9">
        <v>4</v>
      </c>
      <c r="F9" t="s">
        <v>35</v>
      </c>
      <c r="G9" t="s">
        <v>37</v>
      </c>
      <c r="H9" t="s">
        <v>39</v>
      </c>
      <c r="I9">
        <v>314740.7</v>
      </c>
      <c r="J9">
        <v>286127.90909090906</v>
      </c>
      <c r="K9">
        <v>1</v>
      </c>
      <c r="L9">
        <v>10</v>
      </c>
      <c r="M9">
        <v>6.25</v>
      </c>
      <c r="N9">
        <v>0.5</v>
      </c>
      <c r="O9">
        <v>0</v>
      </c>
      <c r="P9">
        <v>0.5</v>
      </c>
      <c r="Q9">
        <v>0.75</v>
      </c>
      <c r="R9">
        <v>0</v>
      </c>
      <c r="S9">
        <v>0</v>
      </c>
      <c r="T9">
        <v>1</v>
      </c>
      <c r="U9">
        <v>1</v>
      </c>
      <c r="V9">
        <v>28612.790909090909</v>
      </c>
      <c r="W9">
        <v>50358.512000000002</v>
      </c>
      <c r="X9">
        <v>11</v>
      </c>
      <c r="Y9">
        <v>0.56818181818181823</v>
      </c>
      <c r="AD9" t="s">
        <v>72</v>
      </c>
    </row>
    <row r="10" spans="1:30">
      <c r="A10">
        <v>2013</v>
      </c>
      <c r="B10" t="s">
        <v>57</v>
      </c>
      <c r="C10">
        <v>1</v>
      </c>
      <c r="D10">
        <v>4</v>
      </c>
      <c r="E10">
        <v>3</v>
      </c>
      <c r="F10" t="s">
        <v>34</v>
      </c>
      <c r="G10" t="s">
        <v>37</v>
      </c>
      <c r="H10" t="s">
        <v>36</v>
      </c>
      <c r="I10">
        <v>192105.1</v>
      </c>
      <c r="J10">
        <v>174641.00000000003</v>
      </c>
      <c r="K10">
        <v>0</v>
      </c>
      <c r="L10">
        <v>3</v>
      </c>
      <c r="M10">
        <v>5</v>
      </c>
      <c r="N10">
        <v>1</v>
      </c>
      <c r="O10">
        <v>0</v>
      </c>
      <c r="P10">
        <v>1.5</v>
      </c>
      <c r="Q10">
        <v>2.5</v>
      </c>
      <c r="R10">
        <v>0</v>
      </c>
      <c r="S10">
        <v>0</v>
      </c>
      <c r="T10">
        <v>0</v>
      </c>
      <c r="U10">
        <v>1</v>
      </c>
      <c r="V10">
        <v>17464.100000000002</v>
      </c>
      <c r="W10">
        <v>38421.020000000004</v>
      </c>
      <c r="X10">
        <v>11</v>
      </c>
      <c r="Y10">
        <v>0.45454545454545453</v>
      </c>
      <c r="AA10" t="s">
        <v>24</v>
      </c>
      <c r="AB10">
        <v>149045</v>
      </c>
      <c r="AC10">
        <v>234.89</v>
      </c>
      <c r="AD10">
        <v>1.5759669898352845E-3</v>
      </c>
    </row>
    <row r="11" spans="1:30">
      <c r="A11">
        <v>2013</v>
      </c>
      <c r="B11" t="s">
        <v>57</v>
      </c>
      <c r="C11">
        <v>1</v>
      </c>
      <c r="D11">
        <v>5</v>
      </c>
      <c r="E11">
        <v>4</v>
      </c>
      <c r="F11" t="s">
        <v>35</v>
      </c>
      <c r="G11" t="s">
        <v>38</v>
      </c>
      <c r="H11" t="s">
        <v>36</v>
      </c>
      <c r="I11">
        <v>169775</v>
      </c>
      <c r="J11">
        <v>154340.90909090909</v>
      </c>
      <c r="K11">
        <v>0.5</v>
      </c>
      <c r="L11">
        <v>14</v>
      </c>
      <c r="M11">
        <v>5</v>
      </c>
      <c r="N11">
        <v>1.5</v>
      </c>
      <c r="O11">
        <v>0</v>
      </c>
      <c r="P11">
        <v>1</v>
      </c>
      <c r="Q11">
        <v>2</v>
      </c>
      <c r="R11">
        <v>0</v>
      </c>
      <c r="S11">
        <v>0</v>
      </c>
      <c r="T11">
        <v>0</v>
      </c>
      <c r="U11">
        <v>1</v>
      </c>
      <c r="V11">
        <v>15434.09090909091</v>
      </c>
      <c r="W11">
        <v>33955</v>
      </c>
      <c r="X11">
        <v>11</v>
      </c>
      <c r="Y11">
        <v>0.45454545454545453</v>
      </c>
      <c r="AA11" t="s">
        <v>25</v>
      </c>
      <c r="AB11">
        <v>162794</v>
      </c>
      <c r="AC11">
        <v>205.65</v>
      </c>
      <c r="AD11">
        <v>1.2632529454402496E-3</v>
      </c>
    </row>
    <row r="12" spans="1:30">
      <c r="A12">
        <v>2013</v>
      </c>
      <c r="B12" t="s">
        <v>57</v>
      </c>
      <c r="C12">
        <v>1</v>
      </c>
      <c r="D12">
        <v>6</v>
      </c>
      <c r="E12">
        <v>1</v>
      </c>
      <c r="F12" t="s">
        <v>34</v>
      </c>
      <c r="G12" t="s">
        <v>37</v>
      </c>
      <c r="H12" t="s">
        <v>36</v>
      </c>
      <c r="I12">
        <v>125000</v>
      </c>
      <c r="J12">
        <v>113636.36363636365</v>
      </c>
      <c r="K12">
        <v>0</v>
      </c>
      <c r="L12">
        <v>12</v>
      </c>
      <c r="M12">
        <v>6</v>
      </c>
      <c r="N12">
        <v>0.5</v>
      </c>
      <c r="O12">
        <v>0</v>
      </c>
      <c r="P12">
        <v>0.5</v>
      </c>
      <c r="Q12">
        <v>3</v>
      </c>
      <c r="R12">
        <v>0</v>
      </c>
      <c r="S12">
        <v>0</v>
      </c>
      <c r="T12">
        <v>0</v>
      </c>
      <c r="U12">
        <v>1</v>
      </c>
      <c r="V12">
        <v>11363.636363636364</v>
      </c>
      <c r="W12">
        <v>20833.333333333332</v>
      </c>
      <c r="X12">
        <v>11</v>
      </c>
      <c r="Y12">
        <v>0.54545454545454541</v>
      </c>
      <c r="AD12" t="s">
        <v>72</v>
      </c>
    </row>
    <row r="13" spans="1:30">
      <c r="A13">
        <v>2013</v>
      </c>
      <c r="B13" t="s">
        <v>57</v>
      </c>
      <c r="C13">
        <v>1</v>
      </c>
      <c r="D13">
        <v>6</v>
      </c>
      <c r="E13">
        <v>2</v>
      </c>
      <c r="F13" t="s">
        <v>35</v>
      </c>
      <c r="G13" t="s">
        <v>37</v>
      </c>
      <c r="H13" t="s">
        <v>39</v>
      </c>
      <c r="I13">
        <v>145200</v>
      </c>
      <c r="J13">
        <v>132000</v>
      </c>
      <c r="K13">
        <v>0</v>
      </c>
      <c r="L13">
        <v>15</v>
      </c>
      <c r="M13">
        <v>4</v>
      </c>
      <c r="N13">
        <v>1</v>
      </c>
      <c r="O13">
        <v>2</v>
      </c>
      <c r="P13">
        <v>1</v>
      </c>
      <c r="Q13">
        <v>2</v>
      </c>
      <c r="R13">
        <v>0</v>
      </c>
      <c r="S13">
        <v>0</v>
      </c>
      <c r="T13">
        <v>0</v>
      </c>
      <c r="U13">
        <v>1</v>
      </c>
      <c r="V13">
        <v>13200</v>
      </c>
      <c r="W13">
        <v>36300</v>
      </c>
      <c r="X13">
        <v>11</v>
      </c>
      <c r="Y13">
        <v>0.36363636363636365</v>
      </c>
      <c r="AD13" t="s">
        <v>72</v>
      </c>
    </row>
    <row r="14" spans="1:30">
      <c r="A14">
        <v>2013</v>
      </c>
      <c r="B14" t="s">
        <v>57</v>
      </c>
      <c r="C14">
        <v>1</v>
      </c>
      <c r="D14">
        <v>6</v>
      </c>
      <c r="E14">
        <v>3</v>
      </c>
      <c r="F14" t="s">
        <v>34</v>
      </c>
      <c r="G14" t="s">
        <v>38</v>
      </c>
      <c r="H14" t="s">
        <v>36</v>
      </c>
      <c r="I14">
        <v>135200</v>
      </c>
      <c r="J14">
        <v>122909.0909090909</v>
      </c>
      <c r="K14">
        <v>0</v>
      </c>
      <c r="L14">
        <v>3</v>
      </c>
      <c r="M14">
        <v>5.5</v>
      </c>
      <c r="N14">
        <v>1</v>
      </c>
      <c r="O14">
        <v>1</v>
      </c>
      <c r="P14">
        <v>0.5</v>
      </c>
      <c r="Q14">
        <v>2</v>
      </c>
      <c r="R14">
        <v>0</v>
      </c>
      <c r="S14">
        <v>0</v>
      </c>
      <c r="T14">
        <v>0</v>
      </c>
      <c r="U14">
        <v>1</v>
      </c>
      <c r="V14">
        <v>12290.90909090909</v>
      </c>
      <c r="W14">
        <v>24581.81818181818</v>
      </c>
      <c r="X14">
        <v>11</v>
      </c>
      <c r="Y14">
        <v>0.5</v>
      </c>
      <c r="AD14" t="s">
        <v>72</v>
      </c>
    </row>
    <row r="15" spans="1:30">
      <c r="A15">
        <v>2013</v>
      </c>
      <c r="B15" t="s">
        <v>57</v>
      </c>
      <c r="C15">
        <v>1</v>
      </c>
      <c r="D15">
        <v>6</v>
      </c>
      <c r="E15">
        <v>4</v>
      </c>
      <c r="F15" t="s">
        <v>35</v>
      </c>
      <c r="G15" t="s">
        <v>37</v>
      </c>
      <c r="H15" t="s">
        <v>36</v>
      </c>
      <c r="I15">
        <v>249400</v>
      </c>
      <c r="J15">
        <v>226727.27272727271</v>
      </c>
      <c r="K15">
        <v>0</v>
      </c>
      <c r="L15">
        <v>15</v>
      </c>
      <c r="M15">
        <v>6</v>
      </c>
      <c r="N15">
        <v>0.5</v>
      </c>
      <c r="O15">
        <v>0</v>
      </c>
      <c r="P15">
        <v>0.5</v>
      </c>
      <c r="Q15">
        <v>3</v>
      </c>
      <c r="R15">
        <v>0</v>
      </c>
      <c r="S15">
        <v>0</v>
      </c>
      <c r="T15">
        <v>0</v>
      </c>
      <c r="U15">
        <v>1</v>
      </c>
      <c r="V15">
        <v>22672.727272727272</v>
      </c>
      <c r="W15">
        <v>41566.666666666664</v>
      </c>
      <c r="X15">
        <v>11</v>
      </c>
      <c r="Y15">
        <v>0.54545454545454541</v>
      </c>
      <c r="AA15" t="s">
        <v>26</v>
      </c>
      <c r="AB15">
        <v>160070</v>
      </c>
      <c r="AC15">
        <v>166.04</v>
      </c>
      <c r="AD15">
        <v>1.0372961829199724E-3</v>
      </c>
    </row>
    <row r="16" spans="1:30">
      <c r="A16">
        <v>2013</v>
      </c>
      <c r="B16" t="s">
        <v>57</v>
      </c>
      <c r="C16">
        <v>1</v>
      </c>
      <c r="D16">
        <v>7</v>
      </c>
      <c r="E16">
        <v>1</v>
      </c>
      <c r="F16" t="s">
        <v>34</v>
      </c>
      <c r="G16" t="s">
        <v>38</v>
      </c>
      <c r="H16" t="s">
        <v>36</v>
      </c>
      <c r="I16">
        <v>173919.2</v>
      </c>
      <c r="J16">
        <v>158108.36363636365</v>
      </c>
      <c r="K16">
        <v>1</v>
      </c>
      <c r="L16">
        <v>15</v>
      </c>
      <c r="M16">
        <v>6</v>
      </c>
      <c r="N16">
        <v>1</v>
      </c>
      <c r="O16">
        <v>0</v>
      </c>
      <c r="P16">
        <v>0.5</v>
      </c>
      <c r="Q16">
        <v>1.5</v>
      </c>
      <c r="R16">
        <v>0</v>
      </c>
      <c r="S16">
        <v>0</v>
      </c>
      <c r="T16">
        <v>0</v>
      </c>
      <c r="U16">
        <v>1</v>
      </c>
      <c r="V16">
        <v>15810.836363636365</v>
      </c>
      <c r="W16">
        <v>28986.533333333336</v>
      </c>
      <c r="X16">
        <v>11</v>
      </c>
      <c r="Y16">
        <v>0.54545454545454541</v>
      </c>
      <c r="AD16" t="s">
        <v>72</v>
      </c>
    </row>
    <row r="17" spans="1:30">
      <c r="A17">
        <v>2013</v>
      </c>
      <c r="B17" t="s">
        <v>57</v>
      </c>
      <c r="C17">
        <v>1</v>
      </c>
      <c r="D17">
        <v>7</v>
      </c>
      <c r="E17">
        <v>2</v>
      </c>
      <c r="F17" t="s">
        <v>35</v>
      </c>
      <c r="G17" t="s">
        <v>38</v>
      </c>
      <c r="H17" t="s">
        <v>39</v>
      </c>
      <c r="I17">
        <v>82857.3</v>
      </c>
      <c r="J17">
        <v>75324.818181818177</v>
      </c>
      <c r="K17">
        <v>0</v>
      </c>
      <c r="L17">
        <v>14</v>
      </c>
      <c r="M17">
        <v>7</v>
      </c>
      <c r="N17">
        <v>1.5</v>
      </c>
      <c r="O17">
        <v>0</v>
      </c>
      <c r="P17">
        <v>0.25</v>
      </c>
      <c r="Q17">
        <v>1.25</v>
      </c>
      <c r="R17">
        <v>0</v>
      </c>
      <c r="S17">
        <v>0</v>
      </c>
      <c r="T17">
        <v>0</v>
      </c>
      <c r="U17">
        <v>1</v>
      </c>
      <c r="V17">
        <v>7532.4818181818182</v>
      </c>
      <c r="W17">
        <v>11836.757142857143</v>
      </c>
      <c r="X17">
        <v>11</v>
      </c>
      <c r="Y17">
        <v>0.63636363636363635</v>
      </c>
      <c r="AD17" t="s">
        <v>72</v>
      </c>
    </row>
    <row r="18" spans="1:30">
      <c r="A18">
        <v>2013</v>
      </c>
      <c r="B18" t="s">
        <v>57</v>
      </c>
      <c r="C18">
        <v>2</v>
      </c>
      <c r="D18">
        <v>8</v>
      </c>
      <c r="E18">
        <v>1</v>
      </c>
      <c r="F18" t="s">
        <v>34</v>
      </c>
      <c r="G18" t="s">
        <v>37</v>
      </c>
      <c r="H18" t="s">
        <v>39</v>
      </c>
      <c r="I18">
        <v>232042.2</v>
      </c>
      <c r="J18">
        <v>210947.45454545456</v>
      </c>
      <c r="K18">
        <v>0</v>
      </c>
      <c r="L18">
        <v>9</v>
      </c>
      <c r="M18">
        <v>4</v>
      </c>
      <c r="N18">
        <v>2</v>
      </c>
      <c r="O18">
        <v>0</v>
      </c>
      <c r="P18">
        <v>1</v>
      </c>
      <c r="Q18">
        <v>3</v>
      </c>
      <c r="R18">
        <v>0</v>
      </c>
      <c r="S18">
        <v>0</v>
      </c>
      <c r="T18">
        <v>0</v>
      </c>
      <c r="U18">
        <v>1</v>
      </c>
      <c r="V18">
        <v>21094.745454545457</v>
      </c>
      <c r="W18">
        <v>58010.55</v>
      </c>
      <c r="X18">
        <v>11</v>
      </c>
      <c r="Y18">
        <v>0.36363636363636365</v>
      </c>
      <c r="AD18" t="s">
        <v>72</v>
      </c>
    </row>
    <row r="19" spans="1:30">
      <c r="A19">
        <v>2013</v>
      </c>
      <c r="B19" t="s">
        <v>57</v>
      </c>
      <c r="C19">
        <v>2</v>
      </c>
      <c r="D19">
        <v>8</v>
      </c>
      <c r="E19">
        <v>2</v>
      </c>
      <c r="F19" t="s">
        <v>35</v>
      </c>
      <c r="G19" t="s">
        <v>37</v>
      </c>
      <c r="H19" t="s">
        <v>39</v>
      </c>
      <c r="I19">
        <v>314740.7</v>
      </c>
      <c r="J19">
        <v>286127.90909090906</v>
      </c>
      <c r="K19">
        <v>1</v>
      </c>
      <c r="L19">
        <v>10</v>
      </c>
      <c r="M19">
        <v>6.25</v>
      </c>
      <c r="N19">
        <v>0.5</v>
      </c>
      <c r="O19">
        <v>0</v>
      </c>
      <c r="P19">
        <v>0.5</v>
      </c>
      <c r="Q19">
        <v>0.75</v>
      </c>
      <c r="R19">
        <v>0</v>
      </c>
      <c r="S19">
        <v>0</v>
      </c>
      <c r="T19">
        <v>1</v>
      </c>
      <c r="U19">
        <v>1</v>
      </c>
      <c r="V19">
        <v>28612.790909090909</v>
      </c>
      <c r="W19">
        <v>50358.512000000002</v>
      </c>
      <c r="X19">
        <v>11</v>
      </c>
      <c r="Y19">
        <v>0.56818181818181823</v>
      </c>
      <c r="AD19" t="s">
        <v>72</v>
      </c>
    </row>
    <row r="20" spans="1:30">
      <c r="A20">
        <v>2013</v>
      </c>
      <c r="B20" t="s">
        <v>57</v>
      </c>
      <c r="C20">
        <v>2</v>
      </c>
      <c r="D20">
        <v>9</v>
      </c>
      <c r="E20">
        <v>1</v>
      </c>
      <c r="F20" t="s">
        <v>34</v>
      </c>
      <c r="G20" t="s">
        <v>37</v>
      </c>
      <c r="H20" t="s">
        <v>36</v>
      </c>
      <c r="I20">
        <v>192105.1</v>
      </c>
      <c r="J20">
        <v>174641.00000000003</v>
      </c>
      <c r="K20">
        <v>0</v>
      </c>
      <c r="L20">
        <v>3</v>
      </c>
      <c r="M20">
        <v>5</v>
      </c>
      <c r="N20">
        <v>1</v>
      </c>
      <c r="O20">
        <v>0</v>
      </c>
      <c r="P20">
        <v>1.5</v>
      </c>
      <c r="Q20">
        <v>2.5</v>
      </c>
      <c r="R20">
        <v>0</v>
      </c>
      <c r="S20">
        <v>0</v>
      </c>
      <c r="T20">
        <v>0</v>
      </c>
      <c r="U20">
        <v>1</v>
      </c>
      <c r="V20">
        <v>17464.100000000002</v>
      </c>
      <c r="W20">
        <v>38421.020000000004</v>
      </c>
      <c r="X20">
        <v>11</v>
      </c>
      <c r="Y20">
        <v>0.45454545454545453</v>
      </c>
      <c r="AD20" t="s">
        <v>72</v>
      </c>
    </row>
    <row r="21" spans="1:30">
      <c r="A21">
        <v>2013</v>
      </c>
      <c r="B21" t="s">
        <v>57</v>
      </c>
      <c r="C21">
        <v>2</v>
      </c>
      <c r="D21">
        <v>9</v>
      </c>
      <c r="E21">
        <v>2</v>
      </c>
      <c r="F21" t="s">
        <v>35</v>
      </c>
      <c r="G21" t="s">
        <v>38</v>
      </c>
      <c r="H21" t="s">
        <v>36</v>
      </c>
      <c r="I21">
        <v>169775</v>
      </c>
      <c r="J21">
        <v>154340.90909090909</v>
      </c>
      <c r="K21">
        <v>0.5</v>
      </c>
      <c r="L21">
        <v>14</v>
      </c>
      <c r="M21">
        <v>5</v>
      </c>
      <c r="N21">
        <v>1.5</v>
      </c>
      <c r="O21">
        <v>0</v>
      </c>
      <c r="P21">
        <v>1</v>
      </c>
      <c r="Q21">
        <v>2</v>
      </c>
      <c r="R21">
        <v>0</v>
      </c>
      <c r="S21">
        <v>0</v>
      </c>
      <c r="T21">
        <v>0</v>
      </c>
      <c r="U21">
        <v>1</v>
      </c>
      <c r="V21">
        <v>15434.09090909091</v>
      </c>
      <c r="W21">
        <v>33955</v>
      </c>
      <c r="X21">
        <v>11</v>
      </c>
      <c r="Y21">
        <v>0.45454545454545453</v>
      </c>
      <c r="AD21" t="s">
        <v>72</v>
      </c>
    </row>
    <row r="22" spans="1:30">
      <c r="A22">
        <v>2013</v>
      </c>
      <c r="B22" t="s">
        <v>57</v>
      </c>
      <c r="C22">
        <v>2</v>
      </c>
      <c r="D22">
        <v>9</v>
      </c>
      <c r="E22">
        <v>3</v>
      </c>
      <c r="F22" t="s">
        <v>34</v>
      </c>
      <c r="G22" t="s">
        <v>37</v>
      </c>
      <c r="H22" t="s">
        <v>36</v>
      </c>
      <c r="I22">
        <v>125000</v>
      </c>
      <c r="J22">
        <v>113636.36363636365</v>
      </c>
      <c r="K22">
        <v>0</v>
      </c>
      <c r="L22">
        <v>12</v>
      </c>
      <c r="M22">
        <v>6</v>
      </c>
      <c r="N22">
        <v>0.5</v>
      </c>
      <c r="O22">
        <v>0</v>
      </c>
      <c r="P22">
        <v>0.5</v>
      </c>
      <c r="Q22">
        <v>3</v>
      </c>
      <c r="R22">
        <v>0</v>
      </c>
      <c r="S22">
        <v>0</v>
      </c>
      <c r="T22">
        <v>0</v>
      </c>
      <c r="U22">
        <v>1</v>
      </c>
      <c r="V22">
        <v>11363.636363636364</v>
      </c>
      <c r="W22">
        <v>20833.333333333332</v>
      </c>
      <c r="X22">
        <v>11</v>
      </c>
      <c r="Y22">
        <v>0.54545454545454541</v>
      </c>
      <c r="AD22" t="s">
        <v>72</v>
      </c>
    </row>
    <row r="23" spans="1:30">
      <c r="A23">
        <v>2013</v>
      </c>
      <c r="B23" t="s">
        <v>57</v>
      </c>
      <c r="C23">
        <v>2</v>
      </c>
      <c r="D23">
        <v>10</v>
      </c>
      <c r="E23">
        <v>4</v>
      </c>
      <c r="F23" t="s">
        <v>35</v>
      </c>
      <c r="G23" t="s">
        <v>37</v>
      </c>
      <c r="H23" t="s">
        <v>39</v>
      </c>
      <c r="I23">
        <v>145200</v>
      </c>
      <c r="J23">
        <v>132000</v>
      </c>
      <c r="K23">
        <v>0</v>
      </c>
      <c r="L23">
        <v>15</v>
      </c>
      <c r="M23">
        <v>4</v>
      </c>
      <c r="N23">
        <v>1</v>
      </c>
      <c r="O23">
        <v>2</v>
      </c>
      <c r="P23">
        <v>1</v>
      </c>
      <c r="Q23">
        <v>2</v>
      </c>
      <c r="R23">
        <v>0</v>
      </c>
      <c r="S23">
        <v>0</v>
      </c>
      <c r="T23">
        <v>0</v>
      </c>
      <c r="U23">
        <v>1</v>
      </c>
      <c r="V23">
        <v>13200</v>
      </c>
      <c r="W23">
        <v>36300</v>
      </c>
      <c r="X23">
        <v>11</v>
      </c>
      <c r="Y23">
        <v>0.36363636363636365</v>
      </c>
      <c r="AD23" t="s">
        <v>72</v>
      </c>
    </row>
    <row r="24" spans="1:30">
      <c r="A24">
        <v>2013</v>
      </c>
      <c r="B24" t="s">
        <v>57</v>
      </c>
      <c r="C24">
        <v>2</v>
      </c>
      <c r="D24">
        <v>10</v>
      </c>
      <c r="E24">
        <v>3</v>
      </c>
      <c r="F24" t="s">
        <v>34</v>
      </c>
      <c r="G24" t="s">
        <v>38</v>
      </c>
      <c r="H24" t="s">
        <v>36</v>
      </c>
      <c r="I24">
        <v>135200</v>
      </c>
      <c r="J24">
        <v>122909.0909090909</v>
      </c>
      <c r="K24">
        <v>0</v>
      </c>
      <c r="L24">
        <v>3</v>
      </c>
      <c r="M24">
        <v>5.5</v>
      </c>
      <c r="N24">
        <v>1</v>
      </c>
      <c r="O24">
        <v>1</v>
      </c>
      <c r="P24">
        <v>0.5</v>
      </c>
      <c r="Q24">
        <v>2</v>
      </c>
      <c r="R24">
        <v>0</v>
      </c>
      <c r="S24">
        <v>0</v>
      </c>
      <c r="T24">
        <v>0</v>
      </c>
      <c r="U24">
        <v>1</v>
      </c>
      <c r="V24">
        <v>12290.90909090909</v>
      </c>
      <c r="W24">
        <v>24581.81818181818</v>
      </c>
      <c r="X24">
        <v>11</v>
      </c>
      <c r="Y24">
        <v>0.5</v>
      </c>
      <c r="AD24" t="s">
        <v>72</v>
      </c>
    </row>
    <row r="25" spans="1:30">
      <c r="A25">
        <v>2013</v>
      </c>
      <c r="B25" t="s">
        <v>57</v>
      </c>
      <c r="C25">
        <v>2</v>
      </c>
      <c r="D25">
        <v>11</v>
      </c>
      <c r="E25">
        <v>4</v>
      </c>
      <c r="F25" t="s">
        <v>35</v>
      </c>
      <c r="G25" t="s">
        <v>37</v>
      </c>
      <c r="H25" t="s">
        <v>36</v>
      </c>
      <c r="I25">
        <v>249400</v>
      </c>
      <c r="J25">
        <v>226727.27272727271</v>
      </c>
      <c r="K25">
        <v>0</v>
      </c>
      <c r="L25">
        <v>15</v>
      </c>
      <c r="M25">
        <v>6</v>
      </c>
      <c r="N25">
        <v>0.5</v>
      </c>
      <c r="O25">
        <v>0</v>
      </c>
      <c r="P25">
        <v>0.5</v>
      </c>
      <c r="Q25">
        <v>3</v>
      </c>
      <c r="R25">
        <v>0</v>
      </c>
      <c r="S25">
        <v>0</v>
      </c>
      <c r="T25">
        <v>0</v>
      </c>
      <c r="U25">
        <v>1</v>
      </c>
      <c r="V25">
        <v>22672.727272727272</v>
      </c>
      <c r="W25">
        <v>41566.666666666664</v>
      </c>
      <c r="X25">
        <v>11</v>
      </c>
      <c r="Y25">
        <v>0.54545454545454541</v>
      </c>
      <c r="AD25" t="s">
        <v>72</v>
      </c>
    </row>
    <row r="26" spans="1:30">
      <c r="A26">
        <v>2013</v>
      </c>
      <c r="B26" t="s">
        <v>57</v>
      </c>
      <c r="C26">
        <v>2</v>
      </c>
      <c r="D26">
        <v>11</v>
      </c>
      <c r="E26">
        <v>1</v>
      </c>
      <c r="F26" t="s">
        <v>34</v>
      </c>
      <c r="G26" t="s">
        <v>38</v>
      </c>
      <c r="H26" t="s">
        <v>36</v>
      </c>
      <c r="I26">
        <v>238283.2</v>
      </c>
      <c r="J26">
        <v>216621.09090909094</v>
      </c>
      <c r="K26">
        <v>0</v>
      </c>
      <c r="L26">
        <v>25</v>
      </c>
      <c r="M26">
        <v>7</v>
      </c>
      <c r="N26">
        <v>1</v>
      </c>
      <c r="O26">
        <v>0</v>
      </c>
      <c r="P26">
        <v>1.5</v>
      </c>
      <c r="Q26">
        <v>0.5</v>
      </c>
      <c r="R26">
        <v>0</v>
      </c>
      <c r="S26">
        <v>0</v>
      </c>
      <c r="T26">
        <v>0</v>
      </c>
      <c r="U26">
        <v>1</v>
      </c>
      <c r="V26">
        <v>21662.109090909093</v>
      </c>
      <c r="W26">
        <v>34040.457142857143</v>
      </c>
      <c r="X26">
        <v>11</v>
      </c>
      <c r="Y26">
        <v>0.63636363636363635</v>
      </c>
      <c r="AD26" t="s">
        <v>72</v>
      </c>
    </row>
    <row r="27" spans="1:30">
      <c r="A27">
        <v>2013</v>
      </c>
      <c r="B27" t="s">
        <v>57</v>
      </c>
      <c r="C27">
        <v>2</v>
      </c>
      <c r="D27">
        <v>12</v>
      </c>
      <c r="E27">
        <v>2</v>
      </c>
      <c r="F27" t="s">
        <v>35</v>
      </c>
      <c r="G27" t="s">
        <v>37</v>
      </c>
      <c r="H27" t="s">
        <v>36</v>
      </c>
      <c r="I27">
        <v>76090.3</v>
      </c>
      <c r="J27">
        <v>69173</v>
      </c>
      <c r="K27">
        <v>0</v>
      </c>
      <c r="L27">
        <v>9</v>
      </c>
      <c r="M27">
        <v>5</v>
      </c>
      <c r="N27">
        <v>1</v>
      </c>
      <c r="O27">
        <v>0</v>
      </c>
      <c r="P27">
        <v>2</v>
      </c>
      <c r="Q27">
        <v>2</v>
      </c>
      <c r="R27">
        <v>0</v>
      </c>
      <c r="S27">
        <v>0</v>
      </c>
      <c r="T27">
        <v>0</v>
      </c>
      <c r="U27">
        <v>1</v>
      </c>
      <c r="V27">
        <v>6917.3</v>
      </c>
      <c r="W27">
        <v>15218.060000000001</v>
      </c>
      <c r="X27">
        <v>11</v>
      </c>
      <c r="Y27">
        <v>0.45454545454545453</v>
      </c>
      <c r="AD27" t="s">
        <v>72</v>
      </c>
    </row>
    <row r="28" spans="1:30">
      <c r="A28">
        <v>2013</v>
      </c>
      <c r="B28" t="s">
        <v>57</v>
      </c>
      <c r="C28">
        <v>2</v>
      </c>
      <c r="D28">
        <v>12</v>
      </c>
      <c r="E28">
        <v>3</v>
      </c>
      <c r="F28" t="s">
        <v>34</v>
      </c>
      <c r="G28" t="s">
        <v>37</v>
      </c>
      <c r="H28" t="s">
        <v>36</v>
      </c>
      <c r="I28">
        <v>196004.1</v>
      </c>
      <c r="J28">
        <v>178185.54545454547</v>
      </c>
      <c r="K28">
        <v>0</v>
      </c>
      <c r="L28">
        <v>6</v>
      </c>
      <c r="M28">
        <v>5</v>
      </c>
      <c r="N28">
        <v>1</v>
      </c>
      <c r="O28">
        <v>0</v>
      </c>
      <c r="P28">
        <v>1</v>
      </c>
      <c r="Q28">
        <v>1</v>
      </c>
      <c r="R28">
        <v>0</v>
      </c>
      <c r="S28">
        <v>0</v>
      </c>
      <c r="T28">
        <v>2</v>
      </c>
      <c r="U28">
        <v>1</v>
      </c>
      <c r="V28">
        <v>17818.554545454546</v>
      </c>
      <c r="W28">
        <v>39200.82</v>
      </c>
      <c r="X28">
        <v>11</v>
      </c>
      <c r="Y28">
        <v>0.45454545454545453</v>
      </c>
      <c r="AD28" t="s">
        <v>72</v>
      </c>
    </row>
    <row r="29" spans="1:30">
      <c r="A29">
        <v>2013</v>
      </c>
      <c r="B29" t="s">
        <v>57</v>
      </c>
      <c r="C29">
        <v>2</v>
      </c>
      <c r="D29">
        <v>13</v>
      </c>
      <c r="E29">
        <v>4</v>
      </c>
      <c r="F29" t="s">
        <v>35</v>
      </c>
      <c r="G29" t="s">
        <v>38</v>
      </c>
      <c r="H29" t="s">
        <v>36</v>
      </c>
      <c r="I29">
        <v>173919.2</v>
      </c>
      <c r="J29">
        <v>158108.36363636365</v>
      </c>
      <c r="K29">
        <v>1</v>
      </c>
      <c r="L29">
        <v>15</v>
      </c>
      <c r="M29">
        <v>6</v>
      </c>
      <c r="N29">
        <v>1</v>
      </c>
      <c r="O29">
        <v>0</v>
      </c>
      <c r="P29">
        <v>0.5</v>
      </c>
      <c r="Q29">
        <v>1.5</v>
      </c>
      <c r="R29">
        <v>0</v>
      </c>
      <c r="S29">
        <v>0</v>
      </c>
      <c r="T29">
        <v>0</v>
      </c>
      <c r="U29">
        <v>1</v>
      </c>
      <c r="V29">
        <v>15810.836363636365</v>
      </c>
      <c r="W29">
        <v>28986.533333333336</v>
      </c>
      <c r="X29">
        <v>11</v>
      </c>
      <c r="Y29">
        <v>0.54545454545454541</v>
      </c>
      <c r="AD29" t="s">
        <v>72</v>
      </c>
    </row>
    <row r="30" spans="1:30">
      <c r="A30">
        <v>2013</v>
      </c>
      <c r="B30" t="s">
        <v>57</v>
      </c>
      <c r="C30">
        <v>2</v>
      </c>
      <c r="D30">
        <v>13</v>
      </c>
      <c r="E30">
        <v>1</v>
      </c>
      <c r="F30" t="s">
        <v>34</v>
      </c>
      <c r="G30" t="s">
        <v>38</v>
      </c>
      <c r="H30" t="s">
        <v>39</v>
      </c>
      <c r="I30">
        <v>82857.3</v>
      </c>
      <c r="J30">
        <v>75324.818181818177</v>
      </c>
      <c r="K30">
        <v>0</v>
      </c>
      <c r="L30">
        <v>14</v>
      </c>
      <c r="M30">
        <v>7</v>
      </c>
      <c r="N30">
        <v>1.5</v>
      </c>
      <c r="O30">
        <v>0</v>
      </c>
      <c r="P30">
        <v>0.25</v>
      </c>
      <c r="Q30">
        <v>1.25</v>
      </c>
      <c r="R30">
        <v>0</v>
      </c>
      <c r="S30">
        <v>0</v>
      </c>
      <c r="T30">
        <v>0</v>
      </c>
      <c r="U30">
        <v>1</v>
      </c>
      <c r="V30">
        <v>7532.4818181818182</v>
      </c>
      <c r="W30">
        <v>11836.757142857143</v>
      </c>
      <c r="X30">
        <v>11</v>
      </c>
      <c r="Y30">
        <v>0.63636363636363635</v>
      </c>
      <c r="AD30" t="s">
        <v>72</v>
      </c>
    </row>
    <row r="31" spans="1:30">
      <c r="A31">
        <v>2013</v>
      </c>
      <c r="B31" t="s">
        <v>57</v>
      </c>
      <c r="C31">
        <v>2</v>
      </c>
      <c r="D31">
        <v>14</v>
      </c>
      <c r="E31">
        <v>2</v>
      </c>
      <c r="F31" t="s">
        <v>35</v>
      </c>
      <c r="G31" t="s">
        <v>37</v>
      </c>
      <c r="H31" t="s">
        <v>39</v>
      </c>
      <c r="I31">
        <v>232042.2</v>
      </c>
      <c r="J31">
        <v>210947.45454545456</v>
      </c>
      <c r="K31">
        <v>0</v>
      </c>
      <c r="L31">
        <v>9</v>
      </c>
      <c r="M31">
        <v>4</v>
      </c>
      <c r="N31">
        <v>2</v>
      </c>
      <c r="O31">
        <v>0</v>
      </c>
      <c r="P31">
        <v>1</v>
      </c>
      <c r="Q31">
        <v>3</v>
      </c>
      <c r="R31">
        <v>0</v>
      </c>
      <c r="S31">
        <v>0</v>
      </c>
      <c r="T31">
        <v>0</v>
      </c>
      <c r="U31">
        <v>1</v>
      </c>
      <c r="V31">
        <v>21094.745454545457</v>
      </c>
      <c r="W31">
        <v>58010.55</v>
      </c>
      <c r="X31">
        <v>11</v>
      </c>
      <c r="Y31">
        <v>0.36363636363636365</v>
      </c>
      <c r="AD31" t="s">
        <v>72</v>
      </c>
    </row>
    <row r="32" spans="1:30">
      <c r="A32">
        <v>2013</v>
      </c>
      <c r="B32" t="s">
        <v>57</v>
      </c>
      <c r="C32">
        <v>3</v>
      </c>
      <c r="D32">
        <v>15</v>
      </c>
      <c r="E32">
        <v>1</v>
      </c>
      <c r="F32" t="s">
        <v>34</v>
      </c>
      <c r="G32" t="s">
        <v>37</v>
      </c>
      <c r="H32" t="s">
        <v>39</v>
      </c>
      <c r="I32">
        <v>314740.7</v>
      </c>
      <c r="J32">
        <v>286127.90909090906</v>
      </c>
      <c r="K32">
        <v>1</v>
      </c>
      <c r="L32">
        <v>10</v>
      </c>
      <c r="M32">
        <v>6.25</v>
      </c>
      <c r="N32">
        <v>0.5</v>
      </c>
      <c r="O32">
        <v>0</v>
      </c>
      <c r="P32">
        <v>0.5</v>
      </c>
      <c r="Q32">
        <v>0.75</v>
      </c>
      <c r="R32">
        <v>0</v>
      </c>
      <c r="S32">
        <v>0</v>
      </c>
      <c r="T32">
        <v>1</v>
      </c>
      <c r="U32">
        <v>1</v>
      </c>
      <c r="V32">
        <v>28612.790909090909</v>
      </c>
      <c r="W32">
        <v>50358.512000000002</v>
      </c>
      <c r="X32">
        <v>11</v>
      </c>
      <c r="Y32">
        <v>0.56818181818181823</v>
      </c>
      <c r="AD32" t="s">
        <v>72</v>
      </c>
    </row>
    <row r="33" spans="1:30">
      <c r="A33">
        <v>2013</v>
      </c>
      <c r="B33" t="s">
        <v>57</v>
      </c>
      <c r="C33">
        <v>3</v>
      </c>
      <c r="D33">
        <v>16</v>
      </c>
      <c r="E33">
        <v>2</v>
      </c>
      <c r="F33" t="s">
        <v>35</v>
      </c>
      <c r="G33" t="s">
        <v>37</v>
      </c>
      <c r="H33" t="s">
        <v>36</v>
      </c>
      <c r="I33">
        <v>192105.1</v>
      </c>
      <c r="J33">
        <v>174641.00000000003</v>
      </c>
      <c r="K33">
        <v>0</v>
      </c>
      <c r="L33">
        <v>3</v>
      </c>
      <c r="M33">
        <v>5</v>
      </c>
      <c r="N33">
        <v>1</v>
      </c>
      <c r="O33">
        <v>0</v>
      </c>
      <c r="P33">
        <v>1.5</v>
      </c>
      <c r="Q33">
        <v>2.5</v>
      </c>
      <c r="R33">
        <v>0</v>
      </c>
      <c r="S33">
        <v>0</v>
      </c>
      <c r="T33">
        <v>0</v>
      </c>
      <c r="U33">
        <v>1</v>
      </c>
      <c r="V33">
        <v>17464.100000000002</v>
      </c>
      <c r="W33">
        <v>38421.020000000004</v>
      </c>
      <c r="X33">
        <v>11</v>
      </c>
      <c r="Y33">
        <v>0.45454545454545453</v>
      </c>
      <c r="AD33" t="s">
        <v>72</v>
      </c>
    </row>
    <row r="34" spans="1:30">
      <c r="A34">
        <v>2013</v>
      </c>
      <c r="B34" t="s">
        <v>57</v>
      </c>
      <c r="C34">
        <v>3</v>
      </c>
      <c r="D34">
        <v>17</v>
      </c>
      <c r="E34">
        <v>1</v>
      </c>
      <c r="F34" t="s">
        <v>34</v>
      </c>
      <c r="G34" t="s">
        <v>38</v>
      </c>
      <c r="H34" t="s">
        <v>36</v>
      </c>
      <c r="I34">
        <v>169775</v>
      </c>
      <c r="J34">
        <v>154340.90909090909</v>
      </c>
      <c r="K34">
        <v>0.5</v>
      </c>
      <c r="L34">
        <v>14</v>
      </c>
      <c r="M34">
        <v>5</v>
      </c>
      <c r="N34">
        <v>1.5</v>
      </c>
      <c r="O34">
        <v>0</v>
      </c>
      <c r="P34">
        <v>1</v>
      </c>
      <c r="Q34">
        <v>2</v>
      </c>
      <c r="R34">
        <v>0</v>
      </c>
      <c r="S34">
        <v>0</v>
      </c>
      <c r="T34">
        <v>0</v>
      </c>
      <c r="U34">
        <v>1</v>
      </c>
      <c r="V34">
        <v>15434.09090909091</v>
      </c>
      <c r="W34">
        <v>33955</v>
      </c>
      <c r="X34">
        <v>11</v>
      </c>
      <c r="Y34">
        <v>0.45454545454545453</v>
      </c>
      <c r="AD34" t="s">
        <v>72</v>
      </c>
    </row>
    <row r="35" spans="1:30">
      <c r="A35">
        <v>2013</v>
      </c>
      <c r="B35" t="s">
        <v>57</v>
      </c>
      <c r="C35">
        <v>3</v>
      </c>
      <c r="D35">
        <v>18</v>
      </c>
      <c r="E35">
        <v>2</v>
      </c>
      <c r="F35" t="s">
        <v>35</v>
      </c>
      <c r="G35" t="s">
        <v>37</v>
      </c>
      <c r="H35" t="s">
        <v>36</v>
      </c>
      <c r="I35">
        <v>125000</v>
      </c>
      <c r="J35">
        <v>113636.36363636365</v>
      </c>
      <c r="K35">
        <v>0</v>
      </c>
      <c r="L35">
        <v>12</v>
      </c>
      <c r="M35">
        <v>6</v>
      </c>
      <c r="N35">
        <v>0.5</v>
      </c>
      <c r="O35">
        <v>0</v>
      </c>
      <c r="P35">
        <v>0.5</v>
      </c>
      <c r="Q35">
        <v>3</v>
      </c>
      <c r="R35">
        <v>0</v>
      </c>
      <c r="S35">
        <v>0</v>
      </c>
      <c r="T35">
        <v>0</v>
      </c>
      <c r="U35">
        <v>1</v>
      </c>
      <c r="V35">
        <v>11363.636363636364</v>
      </c>
      <c r="W35">
        <v>20833.333333333332</v>
      </c>
      <c r="X35">
        <v>11</v>
      </c>
      <c r="Y35">
        <v>0.54545454545454541</v>
      </c>
      <c r="AD35" t="s">
        <v>72</v>
      </c>
    </row>
    <row r="36" spans="1:30">
      <c r="A36">
        <v>2013</v>
      </c>
      <c r="B36" t="s">
        <v>57</v>
      </c>
      <c r="C36">
        <v>3</v>
      </c>
      <c r="D36">
        <v>19</v>
      </c>
      <c r="E36">
        <v>3</v>
      </c>
      <c r="F36" t="s">
        <v>34</v>
      </c>
      <c r="G36" t="s">
        <v>37</v>
      </c>
      <c r="H36" t="s">
        <v>39</v>
      </c>
      <c r="I36">
        <v>145200</v>
      </c>
      <c r="J36">
        <v>132000</v>
      </c>
      <c r="K36">
        <v>0</v>
      </c>
      <c r="L36">
        <v>15</v>
      </c>
      <c r="M36">
        <v>4</v>
      </c>
      <c r="N36">
        <v>1</v>
      </c>
      <c r="O36">
        <v>2</v>
      </c>
      <c r="P36">
        <v>1</v>
      </c>
      <c r="Q36">
        <v>2</v>
      </c>
      <c r="R36">
        <v>0</v>
      </c>
      <c r="S36">
        <v>0</v>
      </c>
      <c r="T36">
        <v>0</v>
      </c>
      <c r="U36">
        <v>1</v>
      </c>
      <c r="V36">
        <v>13200</v>
      </c>
      <c r="W36">
        <v>36300</v>
      </c>
      <c r="X36">
        <v>11</v>
      </c>
      <c r="Y36">
        <v>0.36363636363636365</v>
      </c>
      <c r="AD36" t="s">
        <v>72</v>
      </c>
    </row>
    <row r="37" spans="1:30">
      <c r="A37">
        <v>2013</v>
      </c>
      <c r="B37" t="s">
        <v>57</v>
      </c>
      <c r="C37">
        <v>3</v>
      </c>
      <c r="D37">
        <v>20</v>
      </c>
      <c r="E37">
        <v>4</v>
      </c>
      <c r="F37" t="s">
        <v>35</v>
      </c>
      <c r="G37" t="s">
        <v>38</v>
      </c>
      <c r="H37" t="s">
        <v>36</v>
      </c>
      <c r="I37">
        <v>135200</v>
      </c>
      <c r="J37">
        <v>122909.0909090909</v>
      </c>
      <c r="K37">
        <v>0</v>
      </c>
      <c r="L37">
        <v>3</v>
      </c>
      <c r="M37">
        <v>5.5</v>
      </c>
      <c r="N37">
        <v>1</v>
      </c>
      <c r="O37">
        <v>1</v>
      </c>
      <c r="P37">
        <v>0.5</v>
      </c>
      <c r="Q37">
        <v>2</v>
      </c>
      <c r="R37">
        <v>0</v>
      </c>
      <c r="S37">
        <v>0</v>
      </c>
      <c r="T37">
        <v>0</v>
      </c>
      <c r="U37">
        <v>1</v>
      </c>
      <c r="V37">
        <v>12290.90909090909</v>
      </c>
      <c r="W37">
        <v>24581.81818181818</v>
      </c>
      <c r="X37">
        <v>11</v>
      </c>
      <c r="Y37">
        <v>0.5</v>
      </c>
      <c r="AD37" t="s">
        <v>72</v>
      </c>
    </row>
    <row r="38" spans="1:30">
      <c r="A38">
        <v>2013</v>
      </c>
      <c r="B38" t="s">
        <v>57</v>
      </c>
      <c r="C38">
        <v>3</v>
      </c>
      <c r="D38">
        <v>21</v>
      </c>
      <c r="E38">
        <v>3</v>
      </c>
      <c r="F38" t="s">
        <v>34</v>
      </c>
      <c r="G38" t="s">
        <v>37</v>
      </c>
      <c r="H38" t="s">
        <v>36</v>
      </c>
      <c r="I38">
        <v>249400</v>
      </c>
      <c r="J38">
        <v>226727.27272727271</v>
      </c>
      <c r="K38">
        <v>0</v>
      </c>
      <c r="L38">
        <v>15</v>
      </c>
      <c r="M38">
        <v>6</v>
      </c>
      <c r="N38">
        <v>0.5</v>
      </c>
      <c r="O38">
        <v>0</v>
      </c>
      <c r="P38">
        <v>0.5</v>
      </c>
      <c r="Q38">
        <v>3</v>
      </c>
      <c r="R38">
        <v>0</v>
      </c>
      <c r="S38">
        <v>0</v>
      </c>
      <c r="T38">
        <v>0</v>
      </c>
      <c r="U38">
        <v>1</v>
      </c>
      <c r="V38">
        <v>22672.727272727272</v>
      </c>
      <c r="W38">
        <v>41566.666666666664</v>
      </c>
      <c r="X38">
        <v>11</v>
      </c>
      <c r="Y38">
        <v>0.54545454545454541</v>
      </c>
      <c r="AD38" t="s">
        <v>72</v>
      </c>
    </row>
    <row r="39" spans="1:30">
      <c r="A39">
        <v>2013</v>
      </c>
      <c r="B39" t="s">
        <v>57</v>
      </c>
      <c r="C39">
        <v>4</v>
      </c>
      <c r="D39">
        <v>22</v>
      </c>
      <c r="E39">
        <v>4</v>
      </c>
      <c r="F39" t="s">
        <v>35</v>
      </c>
      <c r="G39" t="s">
        <v>38</v>
      </c>
      <c r="H39" t="s">
        <v>36</v>
      </c>
      <c r="I39">
        <v>173919.2</v>
      </c>
      <c r="J39">
        <v>158108.36363636365</v>
      </c>
      <c r="K39">
        <v>1</v>
      </c>
      <c r="L39">
        <v>15</v>
      </c>
      <c r="M39">
        <v>6</v>
      </c>
      <c r="N39">
        <v>1</v>
      </c>
      <c r="O39">
        <v>0</v>
      </c>
      <c r="P39">
        <v>0.5</v>
      </c>
      <c r="Q39">
        <v>1.5</v>
      </c>
      <c r="R39">
        <v>0</v>
      </c>
      <c r="S39">
        <v>0</v>
      </c>
      <c r="T39">
        <v>0</v>
      </c>
      <c r="U39">
        <v>1</v>
      </c>
      <c r="V39">
        <v>15810.836363636365</v>
      </c>
      <c r="W39">
        <v>28986.533333333336</v>
      </c>
      <c r="X39">
        <v>11</v>
      </c>
      <c r="Y39">
        <v>0.54545454545454541</v>
      </c>
      <c r="AD39" t="s">
        <v>72</v>
      </c>
    </row>
    <row r="40" spans="1:30">
      <c r="A40">
        <v>2013</v>
      </c>
      <c r="B40" t="s">
        <v>57</v>
      </c>
      <c r="C40">
        <v>4</v>
      </c>
      <c r="D40">
        <v>23</v>
      </c>
      <c r="E40">
        <v>1</v>
      </c>
      <c r="F40" t="s">
        <v>34</v>
      </c>
      <c r="G40" t="s">
        <v>38</v>
      </c>
      <c r="H40" t="s">
        <v>39</v>
      </c>
      <c r="I40">
        <v>82857.3</v>
      </c>
      <c r="J40">
        <v>75324.818181818177</v>
      </c>
      <c r="K40">
        <v>0</v>
      </c>
      <c r="L40">
        <v>14</v>
      </c>
      <c r="M40">
        <v>7</v>
      </c>
      <c r="N40">
        <v>1.5</v>
      </c>
      <c r="O40">
        <v>0</v>
      </c>
      <c r="P40">
        <v>0.25</v>
      </c>
      <c r="Q40">
        <v>1.25</v>
      </c>
      <c r="R40">
        <v>0</v>
      </c>
      <c r="S40">
        <v>0</v>
      </c>
      <c r="T40">
        <v>0</v>
      </c>
      <c r="U40">
        <v>1</v>
      </c>
      <c r="V40">
        <v>7532.4818181818182</v>
      </c>
      <c r="W40">
        <v>11836.757142857143</v>
      </c>
      <c r="X40">
        <v>11</v>
      </c>
      <c r="Y40">
        <v>0.63636363636363635</v>
      </c>
      <c r="AD40" t="s">
        <v>72</v>
      </c>
    </row>
    <row r="41" spans="1:30">
      <c r="A41">
        <v>2013</v>
      </c>
      <c r="B41" t="s">
        <v>57</v>
      </c>
      <c r="C41">
        <v>4</v>
      </c>
      <c r="D41">
        <v>24</v>
      </c>
      <c r="E41">
        <v>2</v>
      </c>
      <c r="F41" t="s">
        <v>35</v>
      </c>
      <c r="G41" t="s">
        <v>37</v>
      </c>
      <c r="H41" t="s">
        <v>39</v>
      </c>
      <c r="I41">
        <v>232042.2</v>
      </c>
      <c r="J41">
        <v>210947.45454545456</v>
      </c>
      <c r="K41">
        <v>0</v>
      </c>
      <c r="L41">
        <v>9</v>
      </c>
      <c r="M41">
        <v>4</v>
      </c>
      <c r="N41">
        <v>2</v>
      </c>
      <c r="O41">
        <v>0</v>
      </c>
      <c r="P41">
        <v>1</v>
      </c>
      <c r="Q41">
        <v>3</v>
      </c>
      <c r="R41">
        <v>0</v>
      </c>
      <c r="S41">
        <v>0</v>
      </c>
      <c r="T41">
        <v>0</v>
      </c>
      <c r="U41">
        <v>1</v>
      </c>
      <c r="V41">
        <v>21094.745454545457</v>
      </c>
      <c r="W41">
        <v>58010.55</v>
      </c>
      <c r="X41">
        <v>11</v>
      </c>
      <c r="Y41">
        <v>0.36363636363636365</v>
      </c>
      <c r="AD41" t="s">
        <v>72</v>
      </c>
    </row>
    <row r="42" spans="1:30">
      <c r="A42">
        <v>2013</v>
      </c>
      <c r="B42" t="s">
        <v>57</v>
      </c>
      <c r="C42">
        <v>4</v>
      </c>
      <c r="D42">
        <v>25</v>
      </c>
      <c r="E42">
        <v>3</v>
      </c>
      <c r="F42" t="s">
        <v>34</v>
      </c>
      <c r="G42" t="s">
        <v>37</v>
      </c>
      <c r="H42" t="s">
        <v>39</v>
      </c>
      <c r="I42">
        <v>232042.2</v>
      </c>
      <c r="J42">
        <v>210947.45454545456</v>
      </c>
      <c r="K42">
        <v>0</v>
      </c>
      <c r="L42">
        <v>9</v>
      </c>
      <c r="M42">
        <v>4</v>
      </c>
      <c r="N42">
        <v>2</v>
      </c>
      <c r="O42">
        <v>0</v>
      </c>
      <c r="P42">
        <v>1</v>
      </c>
      <c r="Q42">
        <v>3</v>
      </c>
      <c r="R42">
        <v>0</v>
      </c>
      <c r="S42">
        <v>0</v>
      </c>
      <c r="T42">
        <v>0</v>
      </c>
      <c r="U42">
        <v>1</v>
      </c>
      <c r="V42">
        <v>21094.745454545457</v>
      </c>
      <c r="W42">
        <v>58010.55</v>
      </c>
      <c r="X42">
        <v>11</v>
      </c>
      <c r="Y42">
        <v>0.36363636363636365</v>
      </c>
      <c r="AD42" t="s">
        <v>72</v>
      </c>
    </row>
    <row r="43" spans="1:30">
      <c r="A43">
        <v>2013</v>
      </c>
      <c r="B43" t="s">
        <v>57</v>
      </c>
      <c r="C43">
        <v>4</v>
      </c>
      <c r="D43">
        <v>26</v>
      </c>
      <c r="E43">
        <v>4</v>
      </c>
      <c r="F43" t="s">
        <v>35</v>
      </c>
      <c r="G43" t="s">
        <v>37</v>
      </c>
      <c r="H43" t="s">
        <v>39</v>
      </c>
      <c r="I43">
        <v>314740.7</v>
      </c>
      <c r="J43">
        <v>286127.90909090906</v>
      </c>
      <c r="K43">
        <v>1</v>
      </c>
      <c r="L43">
        <v>10</v>
      </c>
      <c r="M43">
        <v>6.25</v>
      </c>
      <c r="N43">
        <v>0.5</v>
      </c>
      <c r="O43">
        <v>0</v>
      </c>
      <c r="P43">
        <v>0.5</v>
      </c>
      <c r="Q43">
        <v>0.75</v>
      </c>
      <c r="R43">
        <v>0</v>
      </c>
      <c r="S43">
        <v>0</v>
      </c>
      <c r="T43">
        <v>1</v>
      </c>
      <c r="U43">
        <v>1</v>
      </c>
      <c r="V43">
        <v>28612.790909090909</v>
      </c>
      <c r="W43">
        <v>50358.512000000002</v>
      </c>
      <c r="X43">
        <v>11</v>
      </c>
      <c r="Y43">
        <v>0.56818181818181823</v>
      </c>
      <c r="AD43" t="s">
        <v>72</v>
      </c>
    </row>
    <row r="44" spans="1:30">
      <c r="A44">
        <v>2013</v>
      </c>
      <c r="B44" t="s">
        <v>57</v>
      </c>
      <c r="C44">
        <v>4</v>
      </c>
      <c r="D44">
        <v>27</v>
      </c>
      <c r="E44">
        <v>2</v>
      </c>
      <c r="F44" t="s">
        <v>35</v>
      </c>
      <c r="G44" t="s">
        <v>37</v>
      </c>
      <c r="H44" t="s">
        <v>36</v>
      </c>
      <c r="I44">
        <v>192105.1</v>
      </c>
      <c r="J44">
        <v>174641.00000000003</v>
      </c>
      <c r="K44">
        <v>0</v>
      </c>
      <c r="L44">
        <v>3</v>
      </c>
      <c r="M44">
        <v>5</v>
      </c>
      <c r="N44">
        <v>1</v>
      </c>
      <c r="O44">
        <v>0</v>
      </c>
      <c r="P44">
        <v>1.5</v>
      </c>
      <c r="Q44">
        <v>2.5</v>
      </c>
      <c r="R44">
        <v>0</v>
      </c>
      <c r="S44">
        <v>0</v>
      </c>
      <c r="T44">
        <v>0</v>
      </c>
      <c r="U44">
        <v>1</v>
      </c>
      <c r="V44">
        <v>17464.100000000002</v>
      </c>
      <c r="W44">
        <v>38421.020000000004</v>
      </c>
      <c r="X44">
        <v>11</v>
      </c>
      <c r="Y44">
        <v>0.45454545454545453</v>
      </c>
      <c r="AD44" t="s">
        <v>72</v>
      </c>
    </row>
    <row r="45" spans="1:30">
      <c r="A45">
        <v>2013</v>
      </c>
      <c r="B45" t="s">
        <v>57</v>
      </c>
      <c r="C45">
        <v>4</v>
      </c>
      <c r="D45">
        <v>28</v>
      </c>
      <c r="E45">
        <v>1</v>
      </c>
      <c r="F45" t="s">
        <v>34</v>
      </c>
      <c r="G45" t="s">
        <v>38</v>
      </c>
      <c r="H45" t="s">
        <v>36</v>
      </c>
      <c r="I45">
        <v>169775</v>
      </c>
      <c r="J45">
        <v>154340.90909090909</v>
      </c>
      <c r="K45">
        <v>0.5</v>
      </c>
      <c r="L45">
        <v>14</v>
      </c>
      <c r="M45">
        <v>5</v>
      </c>
      <c r="N45">
        <v>1.5</v>
      </c>
      <c r="O45">
        <v>0</v>
      </c>
      <c r="P45">
        <v>1</v>
      </c>
      <c r="Q45">
        <v>2</v>
      </c>
      <c r="R45">
        <v>0</v>
      </c>
      <c r="S45">
        <v>0</v>
      </c>
      <c r="T45">
        <v>0</v>
      </c>
      <c r="U45">
        <v>1</v>
      </c>
      <c r="V45">
        <v>15434.09090909091</v>
      </c>
      <c r="W45">
        <v>33955</v>
      </c>
      <c r="X45">
        <v>11</v>
      </c>
      <c r="Y45">
        <v>0.45454545454545453</v>
      </c>
      <c r="AD45" t="s">
        <v>72</v>
      </c>
    </row>
    <row r="46" spans="1:30">
      <c r="A46">
        <v>2013</v>
      </c>
      <c r="B46" t="s">
        <v>57</v>
      </c>
      <c r="C46">
        <v>5</v>
      </c>
      <c r="D46">
        <v>29</v>
      </c>
      <c r="E46">
        <v>2</v>
      </c>
      <c r="F46" t="s">
        <v>35</v>
      </c>
      <c r="G46" t="s">
        <v>37</v>
      </c>
      <c r="H46" t="s">
        <v>36</v>
      </c>
      <c r="I46">
        <v>125000</v>
      </c>
      <c r="J46">
        <v>113636.36363636365</v>
      </c>
      <c r="K46">
        <v>0</v>
      </c>
      <c r="L46">
        <v>12</v>
      </c>
      <c r="M46">
        <v>6</v>
      </c>
      <c r="N46">
        <v>0.5</v>
      </c>
      <c r="O46">
        <v>0</v>
      </c>
      <c r="P46">
        <v>0.5</v>
      </c>
      <c r="Q46">
        <v>3</v>
      </c>
      <c r="R46">
        <v>0</v>
      </c>
      <c r="S46">
        <v>0</v>
      </c>
      <c r="T46">
        <v>0</v>
      </c>
      <c r="U46">
        <v>1</v>
      </c>
      <c r="V46">
        <v>11363.636363636364</v>
      </c>
      <c r="W46">
        <v>20833.333333333332</v>
      </c>
      <c r="X46">
        <v>11</v>
      </c>
      <c r="Y46">
        <v>0.54545454545454541</v>
      </c>
      <c r="AD46" t="s">
        <v>72</v>
      </c>
    </row>
    <row r="47" spans="1:30">
      <c r="A47">
        <v>2013</v>
      </c>
      <c r="B47" t="s">
        <v>57</v>
      </c>
      <c r="C47">
        <v>5</v>
      </c>
      <c r="D47">
        <v>30</v>
      </c>
      <c r="E47">
        <v>3</v>
      </c>
      <c r="F47" t="s">
        <v>34</v>
      </c>
      <c r="G47" t="s">
        <v>37</v>
      </c>
      <c r="H47" t="s">
        <v>39</v>
      </c>
      <c r="I47">
        <v>145200</v>
      </c>
      <c r="J47">
        <v>132000</v>
      </c>
      <c r="K47">
        <v>0</v>
      </c>
      <c r="L47">
        <v>15</v>
      </c>
      <c r="M47">
        <v>4</v>
      </c>
      <c r="N47">
        <v>1</v>
      </c>
      <c r="O47">
        <v>2</v>
      </c>
      <c r="P47">
        <v>1</v>
      </c>
      <c r="Q47">
        <v>2</v>
      </c>
      <c r="R47">
        <v>0</v>
      </c>
      <c r="S47">
        <v>0</v>
      </c>
      <c r="T47">
        <v>0</v>
      </c>
      <c r="U47">
        <v>1</v>
      </c>
      <c r="V47">
        <v>13200</v>
      </c>
      <c r="W47">
        <v>36300</v>
      </c>
      <c r="X47">
        <v>11</v>
      </c>
      <c r="Y47">
        <v>0.36363636363636365</v>
      </c>
      <c r="AD47" t="s">
        <v>72</v>
      </c>
    </row>
    <row r="48" spans="1:30">
      <c r="A48">
        <v>2013</v>
      </c>
      <c r="B48" t="s">
        <v>57</v>
      </c>
      <c r="C48">
        <v>5</v>
      </c>
      <c r="D48">
        <v>31</v>
      </c>
      <c r="E48">
        <v>4</v>
      </c>
      <c r="F48" t="s">
        <v>35</v>
      </c>
      <c r="G48" t="s">
        <v>38</v>
      </c>
      <c r="H48" t="s">
        <v>36</v>
      </c>
      <c r="I48">
        <v>135200</v>
      </c>
      <c r="J48">
        <v>122909.0909090909</v>
      </c>
      <c r="K48">
        <v>0</v>
      </c>
      <c r="L48">
        <v>3</v>
      </c>
      <c r="M48">
        <v>5.5</v>
      </c>
      <c r="N48">
        <v>1</v>
      </c>
      <c r="O48">
        <v>1</v>
      </c>
      <c r="P48">
        <v>0.5</v>
      </c>
      <c r="Q48">
        <v>2</v>
      </c>
      <c r="R48">
        <v>0</v>
      </c>
      <c r="S48">
        <v>0</v>
      </c>
      <c r="T48">
        <v>0</v>
      </c>
      <c r="U48">
        <v>1</v>
      </c>
      <c r="V48">
        <v>12290.90909090909</v>
      </c>
      <c r="W48">
        <v>24581.81818181818</v>
      </c>
      <c r="X48">
        <v>11</v>
      </c>
      <c r="Y48">
        <v>0.5</v>
      </c>
      <c r="AD48" t="s">
        <v>72</v>
      </c>
    </row>
    <row r="51" spans="20:22">
      <c r="U51" s="109" t="s">
        <v>73</v>
      </c>
      <c r="V51" s="108">
        <f>AVERAGE(Tableau1[Geff lbs/hrs])</f>
        <v>16572.714893617023</v>
      </c>
    </row>
    <row r="54" spans="20:22">
      <c r="T54" s="109" t="s">
        <v>74</v>
      </c>
      <c r="U54">
        <v>1</v>
      </c>
      <c r="V54">
        <f>AVERAGEIF(Tableau1[Date],U54,Tableau1[Geff lbs/hrs])</f>
        <v>23728.245454545457</v>
      </c>
    </row>
    <row r="55" spans="20:22">
      <c r="U55">
        <f>U54+1</f>
        <v>2</v>
      </c>
      <c r="V55">
        <f>AVERAGEIF(Tableau1[Date],U55,Tableau1[Geff lbs/hrs])</f>
        <v>13515.563636363637</v>
      </c>
    </row>
    <row r="56" spans="20:22">
      <c r="U56">
        <f t="shared" ref="U56:U77" si="0">U55+1</f>
        <v>3</v>
      </c>
      <c r="V56">
        <f>AVERAGEIF(Tableau1[Date],U56,Tableau1[Geff lbs/hrs])</f>
        <v>14313.613636363638</v>
      </c>
    </row>
    <row r="57" spans="20:22">
      <c r="U57">
        <f t="shared" si="0"/>
        <v>4</v>
      </c>
      <c r="V57">
        <f>AVERAGEIF(Tableau1[Date],U57,Tableau1[Geff lbs/hrs])</f>
        <v>23038.445454545457</v>
      </c>
    </row>
    <row r="58" spans="20:22">
      <c r="U58">
        <f t="shared" si="0"/>
        <v>5</v>
      </c>
      <c r="V58">
        <f>AVERAGEIF(Tableau1[Date],U58,Tableau1[Geff lbs/hrs])</f>
        <v>15434.09090909091</v>
      </c>
    </row>
    <row r="59" spans="20:22">
      <c r="U59">
        <f t="shared" si="0"/>
        <v>6</v>
      </c>
      <c r="V59">
        <f>AVERAGEIF(Tableau1[Date],U59,Tableau1[Geff lbs/hrs])</f>
        <v>14881.818181818182</v>
      </c>
    </row>
    <row r="60" spans="20:22">
      <c r="U60">
        <f t="shared" si="0"/>
        <v>7</v>
      </c>
      <c r="V60">
        <f>AVERAGEIF(Tableau1[Date],U60,Tableau1[Geff lbs/hrs])</f>
        <v>11671.659090909092</v>
      </c>
    </row>
    <row r="61" spans="20:22">
      <c r="U61">
        <f t="shared" si="0"/>
        <v>8</v>
      </c>
      <c r="V61">
        <f>AVERAGEIF(Tableau1[Date],U61,Tableau1[Geff lbs/hrs])</f>
        <v>24853.768181818181</v>
      </c>
    </row>
    <row r="62" spans="20:22">
      <c r="U62">
        <f t="shared" si="0"/>
        <v>9</v>
      </c>
      <c r="V62">
        <f>AVERAGEIF(Tableau1[Date],U62,Tableau1[Geff lbs/hrs])</f>
        <v>14753.942424242423</v>
      </c>
    </row>
    <row r="63" spans="20:22">
      <c r="U63">
        <f t="shared" si="0"/>
        <v>10</v>
      </c>
      <c r="V63">
        <f>AVERAGEIF(Tableau1[Date],U63,Tableau1[Geff lbs/hrs])</f>
        <v>12745.454545454544</v>
      </c>
    </row>
    <row r="64" spans="20:22">
      <c r="U64">
        <f t="shared" si="0"/>
        <v>11</v>
      </c>
      <c r="V64">
        <f>AVERAGEIF(Tableau1[Date],U64,Tableau1[Geff lbs/hrs])</f>
        <v>22167.418181818182</v>
      </c>
    </row>
    <row r="65" spans="21:22">
      <c r="U65">
        <f t="shared" si="0"/>
        <v>12</v>
      </c>
      <c r="V65">
        <f>AVERAGEIF(Tableau1[Date],U65,Tableau1[Geff lbs/hrs])</f>
        <v>12367.927272727273</v>
      </c>
    </row>
    <row r="66" spans="21:22">
      <c r="U66">
        <f t="shared" si="0"/>
        <v>13</v>
      </c>
      <c r="V66">
        <f>AVERAGEIF(Tableau1[Date],U66,Tableau1[Geff lbs/hrs])</f>
        <v>11671.659090909092</v>
      </c>
    </row>
    <row r="67" spans="21:22">
      <c r="U67">
        <f t="shared" si="0"/>
        <v>14</v>
      </c>
      <c r="V67">
        <f>AVERAGEIF(Tableau1[Date],U67,Tableau1[Geff lbs/hrs])</f>
        <v>21094.745454545457</v>
      </c>
    </row>
    <row r="68" spans="21:22">
      <c r="U68">
        <f t="shared" si="0"/>
        <v>15</v>
      </c>
      <c r="V68">
        <f>AVERAGEIF(Tableau1[Date],U68,Tableau1[Geff lbs/hrs])</f>
        <v>28612.790909090909</v>
      </c>
    </row>
    <row r="69" spans="21:22">
      <c r="U69">
        <f t="shared" si="0"/>
        <v>16</v>
      </c>
      <c r="V69">
        <f>AVERAGEIF(Tableau1[Date],U69,Tableau1[Geff lbs/hrs])</f>
        <v>17464.100000000002</v>
      </c>
    </row>
    <row r="70" spans="21:22">
      <c r="U70">
        <f t="shared" si="0"/>
        <v>17</v>
      </c>
      <c r="V70">
        <f>AVERAGEIF(Tableau1[Date],U70,Tableau1[Geff lbs/hrs])</f>
        <v>15434.09090909091</v>
      </c>
    </row>
    <row r="71" spans="21:22">
      <c r="U71">
        <f t="shared" si="0"/>
        <v>18</v>
      </c>
      <c r="V71">
        <f>AVERAGEIF(Tableau1[Date],U71,Tableau1[Geff lbs/hrs])</f>
        <v>11363.636363636364</v>
      </c>
    </row>
    <row r="72" spans="21:22">
      <c r="U72">
        <f t="shared" si="0"/>
        <v>19</v>
      </c>
      <c r="V72">
        <f>AVERAGEIF(Tableau1[Date],U72,Tableau1[Geff lbs/hrs])</f>
        <v>13200</v>
      </c>
    </row>
    <row r="73" spans="21:22">
      <c r="U73">
        <f t="shared" si="0"/>
        <v>20</v>
      </c>
      <c r="V73">
        <f>AVERAGEIF(Tableau1[Date],U73,Tableau1[Geff lbs/hrs])</f>
        <v>12290.90909090909</v>
      </c>
    </row>
    <row r="74" spans="21:22">
      <c r="U74">
        <f t="shared" si="0"/>
        <v>21</v>
      </c>
      <c r="V74">
        <f>AVERAGEIF(Tableau1[Date],U74,Tableau1[Geff lbs/hrs])</f>
        <v>22672.727272727272</v>
      </c>
    </row>
    <row r="75" spans="21:22">
      <c r="U75">
        <f t="shared" si="0"/>
        <v>22</v>
      </c>
      <c r="V75">
        <f>AVERAGEIF(Tableau1[Date],U75,Tableau1[Geff lbs/hrs])</f>
        <v>15810.836363636365</v>
      </c>
    </row>
    <row r="76" spans="21:22">
      <c r="U76">
        <f t="shared" si="0"/>
        <v>23</v>
      </c>
      <c r="V76">
        <f>AVERAGEIF(Tableau1[Date],U76,Tableau1[Geff lbs/hrs])</f>
        <v>7532.4818181818182</v>
      </c>
    </row>
    <row r="77" spans="21:22">
      <c r="U77">
        <f t="shared" si="0"/>
        <v>24</v>
      </c>
      <c r="V77">
        <f>AVERAGEIF(Tableau1[Date],U77,Tableau1[Geff lbs/hrs])</f>
        <v>21094.745454545457</v>
      </c>
    </row>
    <row r="78" spans="21:22">
      <c r="U78">
        <f>U77+1</f>
        <v>25</v>
      </c>
      <c r="V78">
        <f>AVERAGEIF(Tableau1[Date],U78,Tableau1[Geff lbs/hrs])</f>
        <v>21094.745454545457</v>
      </c>
    </row>
    <row r="79" spans="21:22">
      <c r="U79">
        <f t="shared" ref="U79:U84" si="1">U78+1</f>
        <v>26</v>
      </c>
      <c r="V79">
        <f>AVERAGEIF(Tableau1[Date],U79,Tableau1[Geff lbs/hrs])</f>
        <v>28612.790909090909</v>
      </c>
    </row>
    <row r="80" spans="21:22">
      <c r="U80">
        <f t="shared" si="1"/>
        <v>27</v>
      </c>
      <c r="V80">
        <f>AVERAGEIF(Tableau1[Date],U80,Tableau1[Geff lbs/hrs])</f>
        <v>17464.100000000002</v>
      </c>
    </row>
    <row r="81" spans="20:22">
      <c r="U81">
        <f t="shared" si="1"/>
        <v>28</v>
      </c>
      <c r="V81">
        <f>AVERAGEIF(Tableau1[Date],U81,Tableau1[Geff lbs/hrs])</f>
        <v>15434.09090909091</v>
      </c>
    </row>
    <row r="82" spans="20:22">
      <c r="U82">
        <f t="shared" si="1"/>
        <v>29</v>
      </c>
      <c r="V82">
        <f>AVERAGEIF(Tableau1[Date],U82,Tableau1[Geff lbs/hrs])</f>
        <v>11363.636363636364</v>
      </c>
    </row>
    <row r="83" spans="20:22">
      <c r="U83">
        <f t="shared" si="1"/>
        <v>30</v>
      </c>
      <c r="V83">
        <f>AVERAGEIF(Tableau1[Date],U83,Tableau1[Geff lbs/hrs])</f>
        <v>13200</v>
      </c>
    </row>
    <row r="84" spans="20:22">
      <c r="U84">
        <f t="shared" si="1"/>
        <v>31</v>
      </c>
      <c r="V84">
        <f>AVERAGEIF(Tableau1[Date],U84,Tableau1[Geff lbs/hrs])</f>
        <v>12290.90909090909</v>
      </c>
    </row>
    <row r="86" spans="20:22">
      <c r="T86" s="109" t="s">
        <v>75</v>
      </c>
      <c r="V86" s="108">
        <f>AVERAGE(V54:V84)</f>
        <v>16812.094916911046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X1000"/>
  <sheetViews>
    <sheetView topLeftCell="AF1" zoomScale="85" zoomScaleNormal="85" workbookViewId="0">
      <pane ySplit="1" topLeftCell="A7" activePane="bottomLeft" state="frozen"/>
      <selection pane="bottomLeft" activeCell="AU7" sqref="AU7:AU37"/>
    </sheetView>
  </sheetViews>
  <sheetFormatPr baseColWidth="10" defaultColWidth="9.140625" defaultRowHeight="12.75"/>
  <cols>
    <col min="1" max="1" width="5.7109375" style="2" customWidth="1"/>
    <col min="2" max="3" width="6.85546875" style="5" customWidth="1"/>
    <col min="4" max="4" width="5.7109375" style="13" customWidth="1"/>
    <col min="5" max="5" width="5.5703125" style="5" customWidth="1"/>
    <col min="6" max="6" width="8.28515625" style="5" customWidth="1"/>
    <col min="7" max="7" width="7.42578125" style="5" customWidth="1"/>
    <col min="8" max="8" width="10.140625" style="5" customWidth="1"/>
    <col min="9" max="9" width="12.28515625" style="5" customWidth="1"/>
    <col min="10" max="10" width="11" style="5" customWidth="1"/>
    <col min="11" max="11" width="7.7109375" style="5" customWidth="1"/>
    <col min="12" max="12" width="5.140625" style="17" customWidth="1"/>
    <col min="13" max="13" width="7.140625" style="5" customWidth="1"/>
    <col min="14" max="14" width="7.85546875" style="5" customWidth="1"/>
    <col min="15" max="15" width="6.85546875" style="5" customWidth="1"/>
    <col min="16" max="17" width="9.140625" style="5"/>
    <col min="18" max="18" width="8.28515625" style="5" customWidth="1"/>
    <col min="19" max="19" width="9.140625" style="5"/>
    <col min="20" max="20" width="8.140625" style="5" customWidth="1"/>
    <col min="21" max="21" width="7.7109375" style="5" customWidth="1"/>
    <col min="22" max="22" width="10.42578125" style="15" customWidth="1"/>
    <col min="23" max="23" width="11.5703125" style="15" customWidth="1"/>
    <col min="24" max="24" width="5.42578125" style="15" customWidth="1"/>
    <col min="25" max="25" width="7.42578125" style="15" customWidth="1"/>
    <col min="26" max="26" width="2" style="4" customWidth="1"/>
    <col min="27" max="27" width="10.7109375" style="2" customWidth="1"/>
    <col min="28" max="28" width="10.5703125" style="3" customWidth="1"/>
    <col min="29" max="29" width="7.5703125" style="2" customWidth="1"/>
    <col min="30" max="30" width="7.42578125" style="2" customWidth="1"/>
    <col min="31" max="31" width="4" style="1" customWidth="1"/>
    <col min="32" max="32" width="3.85546875" style="1" customWidth="1"/>
    <col min="33" max="33" width="10.5703125" style="6" customWidth="1"/>
    <col min="34" max="34" width="13.42578125" style="6" customWidth="1"/>
    <col min="35" max="35" width="12.42578125" style="10" customWidth="1"/>
    <col min="36" max="36" width="9.140625" style="10" customWidth="1"/>
    <col min="37" max="37" width="7.42578125" style="10" customWidth="1"/>
    <col min="38" max="38" width="7" style="10" customWidth="1"/>
    <col min="39" max="39" width="9.5703125" style="10" customWidth="1"/>
    <col min="40" max="40" width="8.140625" style="10" customWidth="1"/>
    <col min="41" max="41" width="12" style="10" customWidth="1"/>
    <col min="42" max="42" width="11.42578125" style="10" customWidth="1"/>
    <col min="43" max="43" width="7.5703125" style="10" customWidth="1"/>
    <col min="44" max="44" width="10.140625" style="10" customWidth="1"/>
    <col min="45" max="45" width="8" style="10" customWidth="1"/>
    <col min="46" max="46" width="10" style="10" customWidth="1"/>
    <col min="47" max="48" width="11" style="10" customWidth="1"/>
    <col min="49" max="49" width="7" style="10" customWidth="1"/>
    <col min="50" max="50" width="10.5703125" style="10" customWidth="1"/>
    <col min="51" max="51" width="2.7109375" style="1" customWidth="1"/>
    <col min="52" max="52" width="13.42578125" style="1" customWidth="1"/>
    <col min="53" max="53" width="9.7109375" style="1" customWidth="1"/>
    <col min="54" max="54" width="9.28515625" style="1" bestFit="1" customWidth="1"/>
    <col min="55" max="16384" width="9.140625" style="1"/>
  </cols>
  <sheetData>
    <row r="1" spans="1:55" ht="51">
      <c r="A1" s="9" t="s">
        <v>33</v>
      </c>
      <c r="B1" s="9" t="s">
        <v>32</v>
      </c>
      <c r="C1" s="9" t="s">
        <v>36</v>
      </c>
      <c r="D1" s="9" t="s">
        <v>6</v>
      </c>
      <c r="E1" s="9" t="s">
        <v>27</v>
      </c>
      <c r="F1" s="9" t="s">
        <v>42</v>
      </c>
      <c r="G1" s="9" t="s">
        <v>41</v>
      </c>
      <c r="H1" s="9" t="s">
        <v>40</v>
      </c>
      <c r="I1" s="9" t="s">
        <v>4</v>
      </c>
      <c r="J1" s="9" t="s">
        <v>10</v>
      </c>
      <c r="K1" s="9" t="s">
        <v>3</v>
      </c>
      <c r="L1" s="9" t="s">
        <v>15</v>
      </c>
      <c r="M1" s="9" t="s">
        <v>2</v>
      </c>
      <c r="N1" s="9" t="s">
        <v>11</v>
      </c>
      <c r="O1" s="9" t="s">
        <v>16</v>
      </c>
      <c r="P1" s="9" t="s">
        <v>1</v>
      </c>
      <c r="Q1" s="9" t="s">
        <v>18</v>
      </c>
      <c r="R1" s="9" t="s">
        <v>19</v>
      </c>
      <c r="S1" s="9" t="s">
        <v>17</v>
      </c>
      <c r="T1" s="9" t="s">
        <v>5</v>
      </c>
      <c r="U1" s="9" t="s">
        <v>8</v>
      </c>
      <c r="V1" s="9" t="s">
        <v>13</v>
      </c>
      <c r="W1" s="9" t="s">
        <v>14</v>
      </c>
      <c r="X1" s="9" t="s">
        <v>7</v>
      </c>
      <c r="Y1" s="9" t="s">
        <v>9</v>
      </c>
      <c r="Z1" s="32" t="s">
        <v>58</v>
      </c>
      <c r="AA1" s="27" t="s">
        <v>0</v>
      </c>
      <c r="AB1" s="28" t="s">
        <v>4</v>
      </c>
      <c r="AC1" s="27" t="s">
        <v>12</v>
      </c>
      <c r="AD1" s="27" t="s">
        <v>12</v>
      </c>
      <c r="AE1" s="26"/>
      <c r="AF1" s="26"/>
      <c r="AG1" s="25" t="s">
        <v>33</v>
      </c>
      <c r="AH1" s="19">
        <v>2013</v>
      </c>
    </row>
    <row r="2" spans="1:55">
      <c r="A2" s="2">
        <v>2013</v>
      </c>
      <c r="B2" s="12" t="s">
        <v>57</v>
      </c>
      <c r="C2" s="76">
        <v>1</v>
      </c>
      <c r="D2" s="13">
        <v>1</v>
      </c>
      <c r="E2" s="5">
        <v>1</v>
      </c>
      <c r="F2" s="5" t="s">
        <v>34</v>
      </c>
      <c r="G2" s="5" t="s">
        <v>37</v>
      </c>
      <c r="H2" s="5" t="s">
        <v>36</v>
      </c>
      <c r="I2" s="11">
        <f>115908.4+165610.6+2219.2</f>
        <v>283738.2</v>
      </c>
      <c r="J2" s="11">
        <f t="shared" ref="J2:J15" si="0">IF(V2="", "", V2*10)</f>
        <v>257943.81818181821</v>
      </c>
      <c r="K2" s="5">
        <v>0</v>
      </c>
      <c r="L2" s="18">
        <v>12</v>
      </c>
      <c r="M2" s="5">
        <v>6</v>
      </c>
      <c r="N2" s="5">
        <v>2</v>
      </c>
      <c r="O2" s="5">
        <v>0</v>
      </c>
      <c r="P2" s="5">
        <v>0.75</v>
      </c>
      <c r="Q2" s="5">
        <v>1.25</v>
      </c>
      <c r="R2" s="5">
        <v>0</v>
      </c>
      <c r="S2" s="5">
        <v>0</v>
      </c>
      <c r="T2" s="5">
        <v>0</v>
      </c>
      <c r="U2" s="5">
        <v>1</v>
      </c>
      <c r="V2" s="14">
        <f t="shared" ref="V2:V15" si="1">I2/(K2+M2+N2+O2+P2+Q2+T2+U2)</f>
        <v>25794.381818181821</v>
      </c>
      <c r="W2" s="14">
        <f t="shared" ref="W2:W11" si="2">I2/M2</f>
        <v>47289.700000000004</v>
      </c>
      <c r="X2" s="15">
        <f>K2+M2+N2+O2+P2+Q2+T2+U2</f>
        <v>11</v>
      </c>
      <c r="Y2" s="16">
        <f>M2/X2</f>
        <v>0.54545454545454541</v>
      </c>
      <c r="AD2" s="29" t="str">
        <f>IF(AC2="", "", AC2/AB2)</f>
        <v/>
      </c>
      <c r="AG2" s="25" t="s">
        <v>32</v>
      </c>
      <c r="AH2" s="19" t="s">
        <v>57</v>
      </c>
    </row>
    <row r="3" spans="1:55">
      <c r="A3" s="2">
        <v>2013</v>
      </c>
      <c r="B3" s="12" t="s">
        <v>57</v>
      </c>
      <c r="C3" s="76">
        <v>1</v>
      </c>
      <c r="D3" s="13">
        <v>1</v>
      </c>
      <c r="E3" s="5">
        <v>2</v>
      </c>
      <c r="F3" s="5" t="s">
        <v>35</v>
      </c>
      <c r="G3" s="5" t="s">
        <v>38</v>
      </c>
      <c r="H3" s="5" t="s">
        <v>36</v>
      </c>
      <c r="I3" s="11">
        <f>52969.7+185313.5</f>
        <v>238283.2</v>
      </c>
      <c r="J3" s="11">
        <f t="shared" si="0"/>
        <v>216621.09090909094</v>
      </c>
      <c r="K3" s="5">
        <v>0</v>
      </c>
      <c r="L3" s="18">
        <v>25</v>
      </c>
      <c r="M3" s="5">
        <v>7</v>
      </c>
      <c r="N3" s="5">
        <v>1</v>
      </c>
      <c r="O3" s="5">
        <v>0</v>
      </c>
      <c r="P3" s="5">
        <v>1.5</v>
      </c>
      <c r="Q3" s="5">
        <v>0.5</v>
      </c>
      <c r="R3" s="5">
        <v>0</v>
      </c>
      <c r="S3" s="5">
        <v>0</v>
      </c>
      <c r="T3" s="5">
        <v>0</v>
      </c>
      <c r="U3" s="5">
        <v>1</v>
      </c>
      <c r="V3" s="14">
        <f t="shared" si="1"/>
        <v>21662.109090909093</v>
      </c>
      <c r="W3" s="14">
        <f t="shared" si="2"/>
        <v>34040.457142857143</v>
      </c>
      <c r="X3" s="15">
        <f t="shared" ref="X3:X11" si="3">K3+M3+N3+O3+P3+Q3+T3+U3</f>
        <v>11</v>
      </c>
      <c r="Y3" s="16">
        <f t="shared" ref="Y3:Y11" si="4">M3/X3</f>
        <v>0.63636363636363635</v>
      </c>
      <c r="AA3" s="30" t="s">
        <v>21</v>
      </c>
      <c r="AB3" s="3">
        <v>196291.91</v>
      </c>
      <c r="AC3" s="2">
        <v>633.66</v>
      </c>
      <c r="AD3" s="29">
        <f>IF(AC3="", "", AC3/AB3)</f>
        <v>3.2281513792392154E-3</v>
      </c>
      <c r="AG3" s="79" t="s">
        <v>36</v>
      </c>
      <c r="AH3" s="19" t="s">
        <v>69</v>
      </c>
    </row>
    <row r="4" spans="1:55">
      <c r="A4" s="2">
        <v>2013</v>
      </c>
      <c r="B4" s="12" t="s">
        <v>57</v>
      </c>
      <c r="C4" s="76">
        <v>1</v>
      </c>
      <c r="D4" s="13">
        <v>2</v>
      </c>
      <c r="E4" s="5">
        <v>1</v>
      </c>
      <c r="F4" s="5" t="s">
        <v>34</v>
      </c>
      <c r="G4" s="5" t="s">
        <v>37</v>
      </c>
      <c r="H4" s="5" t="s">
        <v>36</v>
      </c>
      <c r="I4" s="11">
        <f>70565.3+5525</f>
        <v>76090.3</v>
      </c>
      <c r="J4" s="11">
        <f t="shared" si="0"/>
        <v>69173</v>
      </c>
      <c r="K4" s="5">
        <v>0</v>
      </c>
      <c r="L4" s="18">
        <v>9</v>
      </c>
      <c r="M4" s="5">
        <v>5</v>
      </c>
      <c r="N4" s="5">
        <v>1</v>
      </c>
      <c r="O4" s="5">
        <v>0</v>
      </c>
      <c r="P4" s="5">
        <v>2</v>
      </c>
      <c r="Q4" s="5">
        <v>2</v>
      </c>
      <c r="R4" s="5">
        <v>0</v>
      </c>
      <c r="S4" s="5">
        <v>0</v>
      </c>
      <c r="T4" s="5">
        <v>0</v>
      </c>
      <c r="U4" s="5">
        <v>1</v>
      </c>
      <c r="V4" s="14">
        <f t="shared" si="1"/>
        <v>6917.3</v>
      </c>
      <c r="W4" s="14">
        <f t="shared" si="2"/>
        <v>15218.060000000001</v>
      </c>
      <c r="X4" s="15">
        <f t="shared" si="3"/>
        <v>11</v>
      </c>
      <c r="Y4" s="16">
        <f t="shared" si="4"/>
        <v>0.45454545454545453</v>
      </c>
      <c r="AD4" s="29" t="str">
        <f t="shared" ref="AD4:AD67" si="5">IF(AC4="", "", AC4/AB4)</f>
        <v/>
      </c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</row>
    <row r="5" spans="1:55">
      <c r="A5" s="5">
        <v>2013</v>
      </c>
      <c r="B5" s="12" t="s">
        <v>57</v>
      </c>
      <c r="C5" s="76">
        <v>1</v>
      </c>
      <c r="D5" s="13">
        <v>2</v>
      </c>
      <c r="E5" s="5">
        <v>2</v>
      </c>
      <c r="F5" s="5" t="s">
        <v>35</v>
      </c>
      <c r="G5" s="5" t="s">
        <v>37</v>
      </c>
      <c r="H5" s="5" t="s">
        <v>36</v>
      </c>
      <c r="I5" s="11">
        <f>154598.1+41406</f>
        <v>196004.1</v>
      </c>
      <c r="J5" s="11">
        <f t="shared" si="0"/>
        <v>178185.54545454547</v>
      </c>
      <c r="K5" s="5">
        <v>0</v>
      </c>
      <c r="L5" s="18">
        <v>6</v>
      </c>
      <c r="M5" s="5">
        <v>5</v>
      </c>
      <c r="N5" s="5">
        <v>1</v>
      </c>
      <c r="O5" s="5">
        <v>0</v>
      </c>
      <c r="P5" s="5">
        <v>1</v>
      </c>
      <c r="Q5" s="5">
        <v>1</v>
      </c>
      <c r="R5" s="5">
        <v>0</v>
      </c>
      <c r="S5" s="5">
        <v>0</v>
      </c>
      <c r="T5" s="5">
        <v>2</v>
      </c>
      <c r="U5" s="5">
        <v>1</v>
      </c>
      <c r="V5" s="14">
        <f t="shared" si="1"/>
        <v>17818.554545454546</v>
      </c>
      <c r="W5" s="14">
        <f t="shared" si="2"/>
        <v>39200.82</v>
      </c>
      <c r="X5" s="15">
        <f t="shared" si="3"/>
        <v>11</v>
      </c>
      <c r="Y5" s="16">
        <f t="shared" si="4"/>
        <v>0.45454545454545453</v>
      </c>
      <c r="AD5" s="29" t="str">
        <f t="shared" si="5"/>
        <v/>
      </c>
      <c r="AG5" s="20"/>
      <c r="AH5" s="22" t="s">
        <v>28</v>
      </c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3"/>
      <c r="BC5"/>
    </row>
    <row r="6" spans="1:55" ht="76.5">
      <c r="A6" s="2">
        <v>2013</v>
      </c>
      <c r="B6" s="12" t="s">
        <v>57</v>
      </c>
      <c r="C6" s="76">
        <v>1</v>
      </c>
      <c r="D6" s="13">
        <v>2</v>
      </c>
      <c r="E6" s="5">
        <v>1</v>
      </c>
      <c r="F6" s="5" t="s">
        <v>34</v>
      </c>
      <c r="G6" s="5" t="s">
        <v>38</v>
      </c>
      <c r="H6" s="5" t="s">
        <v>36</v>
      </c>
      <c r="I6" s="11">
        <v>173919.2</v>
      </c>
      <c r="J6" s="11">
        <f t="shared" si="0"/>
        <v>158108.36363636365</v>
      </c>
      <c r="K6" s="5">
        <v>1</v>
      </c>
      <c r="L6" s="18">
        <v>15</v>
      </c>
      <c r="M6" s="5">
        <v>6</v>
      </c>
      <c r="N6" s="5">
        <v>1</v>
      </c>
      <c r="O6" s="5">
        <v>0</v>
      </c>
      <c r="P6" s="5">
        <v>0.5</v>
      </c>
      <c r="Q6" s="5">
        <v>1.5</v>
      </c>
      <c r="R6" s="5">
        <v>0</v>
      </c>
      <c r="S6" s="5">
        <v>0</v>
      </c>
      <c r="T6" s="5">
        <v>0</v>
      </c>
      <c r="U6" s="5">
        <v>1</v>
      </c>
      <c r="V6" s="14">
        <f t="shared" si="1"/>
        <v>15810.836363636365</v>
      </c>
      <c r="W6" s="14">
        <f t="shared" si="2"/>
        <v>28986.533333333336</v>
      </c>
      <c r="X6" s="15">
        <f t="shared" si="3"/>
        <v>11</v>
      </c>
      <c r="Y6" s="16">
        <f t="shared" si="4"/>
        <v>0.54545454545454541</v>
      </c>
      <c r="AA6" s="30" t="s">
        <v>22</v>
      </c>
      <c r="AB6" s="3">
        <v>229141.92</v>
      </c>
      <c r="AC6" s="2">
        <v>141.66999999999999</v>
      </c>
      <c r="AD6" s="29">
        <f t="shared" si="5"/>
        <v>6.1826312706116798E-4</v>
      </c>
      <c r="AG6" s="87" t="s">
        <v>6</v>
      </c>
      <c r="AH6" s="100" t="s">
        <v>56</v>
      </c>
      <c r="AI6" s="91" t="s">
        <v>45</v>
      </c>
      <c r="AJ6" s="88" t="s">
        <v>49</v>
      </c>
      <c r="AK6" s="88" t="s">
        <v>51</v>
      </c>
      <c r="AL6" s="88" t="s">
        <v>53</v>
      </c>
      <c r="AM6" s="88" t="s">
        <v>54</v>
      </c>
      <c r="AN6" s="88" t="s">
        <v>55</v>
      </c>
      <c r="AO6" s="88" t="s">
        <v>52</v>
      </c>
      <c r="AP6" s="88" t="s">
        <v>50</v>
      </c>
      <c r="AQ6" s="88" t="s">
        <v>48</v>
      </c>
      <c r="AR6" s="88" t="s">
        <v>44</v>
      </c>
      <c r="AS6" s="88" t="s">
        <v>47</v>
      </c>
      <c r="AT6" s="88" t="s">
        <v>46</v>
      </c>
      <c r="AU6" s="89" t="s">
        <v>30</v>
      </c>
      <c r="AV6" s="89" t="s">
        <v>31</v>
      </c>
      <c r="AW6" s="88" t="s">
        <v>43</v>
      </c>
      <c r="AX6" s="90" t="s">
        <v>29</v>
      </c>
      <c r="AY6" s="101" t="s">
        <v>59</v>
      </c>
      <c r="AZ6" s="102" t="s">
        <v>62</v>
      </c>
      <c r="BA6" s="103" t="s">
        <v>60</v>
      </c>
      <c r="BB6" s="104" t="s">
        <v>61</v>
      </c>
      <c r="BC6"/>
    </row>
    <row r="7" spans="1:55">
      <c r="A7" s="2">
        <v>2013</v>
      </c>
      <c r="B7" s="12" t="s">
        <v>57</v>
      </c>
      <c r="C7" s="76">
        <v>1</v>
      </c>
      <c r="D7" s="13">
        <v>3</v>
      </c>
      <c r="E7" s="5">
        <v>2</v>
      </c>
      <c r="F7" s="5" t="s">
        <v>35</v>
      </c>
      <c r="G7" s="5" t="s">
        <v>38</v>
      </c>
      <c r="H7" s="5" t="s">
        <v>39</v>
      </c>
      <c r="I7" s="11">
        <f>2761.6+80095.7</f>
        <v>82857.3</v>
      </c>
      <c r="J7" s="11">
        <f t="shared" si="0"/>
        <v>75324.818181818177</v>
      </c>
      <c r="K7" s="5">
        <v>0</v>
      </c>
      <c r="L7" s="18">
        <v>14</v>
      </c>
      <c r="M7" s="5">
        <v>7</v>
      </c>
      <c r="N7" s="5">
        <v>1.5</v>
      </c>
      <c r="O7" s="5">
        <v>0</v>
      </c>
      <c r="P7" s="5">
        <v>0.25</v>
      </c>
      <c r="Q7" s="5">
        <v>1.25</v>
      </c>
      <c r="R7" s="5">
        <v>0</v>
      </c>
      <c r="S7" s="5">
        <v>0</v>
      </c>
      <c r="T7" s="5">
        <v>0</v>
      </c>
      <c r="U7" s="5">
        <v>1</v>
      </c>
      <c r="V7" s="14">
        <f t="shared" si="1"/>
        <v>7532.4818181818182</v>
      </c>
      <c r="W7" s="14">
        <f t="shared" si="2"/>
        <v>11836.757142857143</v>
      </c>
      <c r="X7" s="15">
        <f t="shared" si="3"/>
        <v>11</v>
      </c>
      <c r="Y7" s="16">
        <f t="shared" si="4"/>
        <v>0.63636363636363635</v>
      </c>
      <c r="AD7" s="29" t="str">
        <f t="shared" si="5"/>
        <v/>
      </c>
      <c r="AG7" s="96">
        <v>1</v>
      </c>
      <c r="AH7" s="59">
        <v>522021.4</v>
      </c>
      <c r="AI7" s="60">
        <v>474564.90909090918</v>
      </c>
      <c r="AJ7" s="50">
        <v>0</v>
      </c>
      <c r="AK7" s="50">
        <v>37</v>
      </c>
      <c r="AL7" s="50">
        <v>13</v>
      </c>
      <c r="AM7" s="50">
        <v>3</v>
      </c>
      <c r="AN7" s="50">
        <v>0</v>
      </c>
      <c r="AO7" s="50">
        <v>2.25</v>
      </c>
      <c r="AP7" s="50">
        <v>1.75</v>
      </c>
      <c r="AQ7" s="50">
        <v>0</v>
      </c>
      <c r="AR7" s="50">
        <v>0</v>
      </c>
      <c r="AS7" s="50">
        <v>0</v>
      </c>
      <c r="AT7" s="50">
        <v>2</v>
      </c>
      <c r="AU7" s="105">
        <v>23728.245454545457</v>
      </c>
      <c r="AV7" s="65">
        <v>40665.078571428574</v>
      </c>
      <c r="AW7" s="52">
        <v>22</v>
      </c>
      <c r="AX7" s="69">
        <v>0.59090909090909083</v>
      </c>
      <c r="AY7" s="51"/>
      <c r="AZ7" s="59">
        <v>196291.91</v>
      </c>
      <c r="BA7" s="60">
        <v>633.66</v>
      </c>
      <c r="BB7" s="56">
        <v>3.2281513792392154E-3</v>
      </c>
      <c r="BC7"/>
    </row>
    <row r="8" spans="1:55">
      <c r="A8" s="2">
        <v>2013</v>
      </c>
      <c r="B8" s="12" t="s">
        <v>57</v>
      </c>
      <c r="C8" s="76">
        <v>1</v>
      </c>
      <c r="D8" s="13">
        <v>3</v>
      </c>
      <c r="E8" s="5">
        <v>3</v>
      </c>
      <c r="F8" s="5" t="s">
        <v>34</v>
      </c>
      <c r="G8" s="5" t="s">
        <v>37</v>
      </c>
      <c r="H8" s="5" t="s">
        <v>39</v>
      </c>
      <c r="I8" s="11">
        <f>69066.8+66286.2+96689.2</f>
        <v>232042.2</v>
      </c>
      <c r="J8" s="11">
        <f t="shared" si="0"/>
        <v>210947.45454545456</v>
      </c>
      <c r="K8" s="5">
        <v>0</v>
      </c>
      <c r="L8" s="18">
        <v>9</v>
      </c>
      <c r="M8" s="5">
        <v>4</v>
      </c>
      <c r="N8" s="5">
        <v>2</v>
      </c>
      <c r="O8" s="5">
        <v>0</v>
      </c>
      <c r="P8" s="5">
        <v>1</v>
      </c>
      <c r="Q8" s="5">
        <v>3</v>
      </c>
      <c r="R8" s="5">
        <v>0</v>
      </c>
      <c r="S8" s="5">
        <v>0</v>
      </c>
      <c r="T8" s="5">
        <v>0</v>
      </c>
      <c r="U8" s="5">
        <v>1</v>
      </c>
      <c r="V8" s="14">
        <f t="shared" si="1"/>
        <v>21094.745454545457</v>
      </c>
      <c r="W8" s="14">
        <f t="shared" si="2"/>
        <v>58010.55</v>
      </c>
      <c r="X8" s="15">
        <f t="shared" si="3"/>
        <v>11</v>
      </c>
      <c r="Y8" s="16">
        <f t="shared" si="4"/>
        <v>0.36363636363636365</v>
      </c>
      <c r="AA8" s="30" t="s">
        <v>23</v>
      </c>
      <c r="AB8" s="3">
        <v>234716</v>
      </c>
      <c r="AC8" s="2">
        <v>532.88</v>
      </c>
      <c r="AD8" s="29">
        <f t="shared" si="5"/>
        <v>2.2703181717479847E-3</v>
      </c>
      <c r="AG8" s="97">
        <v>2</v>
      </c>
      <c r="AH8" s="61">
        <v>446013.60000000003</v>
      </c>
      <c r="AI8" s="62">
        <v>405466.90909090912</v>
      </c>
      <c r="AJ8" s="51">
        <v>1</v>
      </c>
      <c r="AK8" s="51">
        <v>30</v>
      </c>
      <c r="AL8" s="51">
        <v>16</v>
      </c>
      <c r="AM8" s="51">
        <v>3</v>
      </c>
      <c r="AN8" s="51">
        <v>0</v>
      </c>
      <c r="AO8" s="51">
        <v>3.5</v>
      </c>
      <c r="AP8" s="51">
        <v>4.5</v>
      </c>
      <c r="AQ8" s="51">
        <v>0</v>
      </c>
      <c r="AR8" s="51">
        <v>0</v>
      </c>
      <c r="AS8" s="51">
        <v>2</v>
      </c>
      <c r="AT8" s="51">
        <v>3</v>
      </c>
      <c r="AU8" s="106">
        <v>13515.563636363637</v>
      </c>
      <c r="AV8" s="66">
        <v>27801.804444444449</v>
      </c>
      <c r="AW8" s="53">
        <v>33</v>
      </c>
      <c r="AX8" s="55">
        <v>0.48484848484848486</v>
      </c>
      <c r="AY8" s="51"/>
      <c r="AZ8" s="61">
        <v>229141.92</v>
      </c>
      <c r="BA8" s="62">
        <v>141.66999999999999</v>
      </c>
      <c r="BB8" s="57">
        <v>6.1826312706116798E-4</v>
      </c>
      <c r="BC8"/>
    </row>
    <row r="9" spans="1:55">
      <c r="A9" s="2">
        <v>2013</v>
      </c>
      <c r="B9" s="12" t="s">
        <v>57</v>
      </c>
      <c r="C9" s="76">
        <v>1</v>
      </c>
      <c r="D9" s="13">
        <v>4</v>
      </c>
      <c r="E9" s="5">
        <v>4</v>
      </c>
      <c r="F9" s="5" t="s">
        <v>35</v>
      </c>
      <c r="G9" s="5" t="s">
        <v>37</v>
      </c>
      <c r="H9" s="5" t="s">
        <v>39</v>
      </c>
      <c r="I9" s="11">
        <f>121458.1+193282.6</f>
        <v>314740.7</v>
      </c>
      <c r="J9" s="11">
        <f t="shared" si="0"/>
        <v>286127.90909090906</v>
      </c>
      <c r="K9" s="5">
        <v>1</v>
      </c>
      <c r="L9" s="18">
        <v>10</v>
      </c>
      <c r="M9" s="5">
        <v>6.25</v>
      </c>
      <c r="N9" s="5">
        <v>0.5</v>
      </c>
      <c r="O9" s="5">
        <v>0</v>
      </c>
      <c r="P9" s="5">
        <v>0.5</v>
      </c>
      <c r="Q9" s="5">
        <v>0.75</v>
      </c>
      <c r="R9" s="5">
        <v>0</v>
      </c>
      <c r="S9" s="5">
        <v>0</v>
      </c>
      <c r="T9" s="5">
        <v>1</v>
      </c>
      <c r="U9" s="5">
        <v>1</v>
      </c>
      <c r="V9" s="14">
        <f t="shared" si="1"/>
        <v>28612.790909090909</v>
      </c>
      <c r="W9" s="14">
        <f t="shared" si="2"/>
        <v>50358.512000000002</v>
      </c>
      <c r="X9" s="15">
        <f t="shared" si="3"/>
        <v>11</v>
      </c>
      <c r="Y9" s="16">
        <f t="shared" si="4"/>
        <v>0.56818181818181823</v>
      </c>
      <c r="AD9" s="29" t="str">
        <f t="shared" si="5"/>
        <v/>
      </c>
      <c r="AG9" s="97">
        <v>3</v>
      </c>
      <c r="AH9" s="61">
        <v>314899.5</v>
      </c>
      <c r="AI9" s="62">
        <v>286272.27272727271</v>
      </c>
      <c r="AJ9" s="51">
        <v>0</v>
      </c>
      <c r="AK9" s="51">
        <v>23</v>
      </c>
      <c r="AL9" s="51">
        <v>11</v>
      </c>
      <c r="AM9" s="51">
        <v>3.5</v>
      </c>
      <c r="AN9" s="51">
        <v>0</v>
      </c>
      <c r="AO9" s="51">
        <v>1.25</v>
      </c>
      <c r="AP9" s="51">
        <v>4.25</v>
      </c>
      <c r="AQ9" s="51">
        <v>0</v>
      </c>
      <c r="AR9" s="51">
        <v>0</v>
      </c>
      <c r="AS9" s="51">
        <v>0</v>
      </c>
      <c r="AT9" s="51">
        <v>2</v>
      </c>
      <c r="AU9" s="106">
        <v>14313.613636363638</v>
      </c>
      <c r="AV9" s="66">
        <v>34923.653571428571</v>
      </c>
      <c r="AW9" s="53">
        <v>22</v>
      </c>
      <c r="AX9" s="55">
        <v>0.5</v>
      </c>
      <c r="AY9" s="51"/>
      <c r="AZ9" s="61">
        <v>234716</v>
      </c>
      <c r="BA9" s="62">
        <v>532.88</v>
      </c>
      <c r="BB9" s="57">
        <v>2.2703181717479847E-3</v>
      </c>
      <c r="BC9"/>
    </row>
    <row r="10" spans="1:55">
      <c r="A10" s="2">
        <v>2013</v>
      </c>
      <c r="B10" s="12" t="s">
        <v>57</v>
      </c>
      <c r="C10" s="76">
        <v>1</v>
      </c>
      <c r="D10" s="13">
        <v>4</v>
      </c>
      <c r="E10" s="5">
        <v>3</v>
      </c>
      <c r="F10" s="5" t="s">
        <v>34</v>
      </c>
      <c r="G10" s="5" t="s">
        <v>37</v>
      </c>
      <c r="H10" s="5" t="s">
        <v>36</v>
      </c>
      <c r="I10" s="11">
        <f>114758+60787.2+16559.9</f>
        <v>192105.1</v>
      </c>
      <c r="J10" s="11">
        <f t="shared" si="0"/>
        <v>174641.00000000003</v>
      </c>
      <c r="K10" s="5">
        <v>0</v>
      </c>
      <c r="L10" s="18">
        <v>3</v>
      </c>
      <c r="M10" s="5">
        <v>5</v>
      </c>
      <c r="N10" s="5">
        <v>1</v>
      </c>
      <c r="O10" s="5">
        <v>0</v>
      </c>
      <c r="P10" s="5">
        <v>1.5</v>
      </c>
      <c r="Q10" s="5">
        <v>2.5</v>
      </c>
      <c r="R10" s="5">
        <v>0</v>
      </c>
      <c r="S10" s="5">
        <v>0</v>
      </c>
      <c r="T10" s="5">
        <v>0</v>
      </c>
      <c r="U10" s="5">
        <v>1</v>
      </c>
      <c r="V10" s="14">
        <f t="shared" si="1"/>
        <v>17464.100000000002</v>
      </c>
      <c r="W10" s="14">
        <f t="shared" si="2"/>
        <v>38421.020000000004</v>
      </c>
      <c r="X10" s="15">
        <f t="shared" si="3"/>
        <v>11</v>
      </c>
      <c r="Y10" s="16">
        <f t="shared" si="4"/>
        <v>0.45454545454545453</v>
      </c>
      <c r="AA10" s="30" t="s">
        <v>24</v>
      </c>
      <c r="AB10" s="3">
        <v>149045</v>
      </c>
      <c r="AC10" s="2">
        <v>234.89</v>
      </c>
      <c r="AD10" s="29">
        <f t="shared" si="5"/>
        <v>1.5759669898352845E-3</v>
      </c>
      <c r="AG10" s="97">
        <v>4</v>
      </c>
      <c r="AH10" s="61">
        <v>506845.80000000005</v>
      </c>
      <c r="AI10" s="62">
        <v>460768.90909090906</v>
      </c>
      <c r="AJ10" s="51">
        <v>1</v>
      </c>
      <c r="AK10" s="51">
        <v>13</v>
      </c>
      <c r="AL10" s="51">
        <v>11.25</v>
      </c>
      <c r="AM10" s="51">
        <v>1.5</v>
      </c>
      <c r="AN10" s="51">
        <v>0</v>
      </c>
      <c r="AO10" s="51">
        <v>2</v>
      </c>
      <c r="AP10" s="51">
        <v>3.25</v>
      </c>
      <c r="AQ10" s="51">
        <v>0</v>
      </c>
      <c r="AR10" s="51">
        <v>0</v>
      </c>
      <c r="AS10" s="51">
        <v>1</v>
      </c>
      <c r="AT10" s="51">
        <v>2</v>
      </c>
      <c r="AU10" s="106">
        <v>23038.445454545457</v>
      </c>
      <c r="AV10" s="66">
        <v>44389.766000000003</v>
      </c>
      <c r="AW10" s="53">
        <v>22</v>
      </c>
      <c r="AX10" s="55">
        <v>0.51136363636363635</v>
      </c>
      <c r="AY10" s="51"/>
      <c r="AZ10" s="61">
        <v>149045</v>
      </c>
      <c r="BA10" s="62">
        <v>234.89</v>
      </c>
      <c r="BB10" s="57">
        <v>1.5759669898352845E-3</v>
      </c>
      <c r="BC10"/>
    </row>
    <row r="11" spans="1:55">
      <c r="A11" s="2">
        <v>2013</v>
      </c>
      <c r="B11" s="12" t="s">
        <v>57</v>
      </c>
      <c r="C11" s="76">
        <v>1</v>
      </c>
      <c r="D11" s="13">
        <v>5</v>
      </c>
      <c r="E11" s="5">
        <v>4</v>
      </c>
      <c r="F11" s="5" t="s">
        <v>35</v>
      </c>
      <c r="G11" s="5" t="s">
        <v>38</v>
      </c>
      <c r="H11" s="5" t="s">
        <v>36</v>
      </c>
      <c r="I11" s="11">
        <f>4046.5+149155+16573.5</f>
        <v>169775</v>
      </c>
      <c r="J11" s="11">
        <f t="shared" si="0"/>
        <v>154340.90909090909</v>
      </c>
      <c r="K11" s="5">
        <v>0.5</v>
      </c>
      <c r="L11" s="18">
        <v>14</v>
      </c>
      <c r="M11" s="5">
        <v>5</v>
      </c>
      <c r="N11" s="5">
        <v>1.5</v>
      </c>
      <c r="O11" s="5">
        <v>0</v>
      </c>
      <c r="P11" s="5">
        <v>1</v>
      </c>
      <c r="Q11" s="5">
        <v>2</v>
      </c>
      <c r="R11" s="5">
        <v>0</v>
      </c>
      <c r="S11" s="5">
        <v>0</v>
      </c>
      <c r="T11" s="5">
        <v>0</v>
      </c>
      <c r="U11" s="5">
        <v>1</v>
      </c>
      <c r="V11" s="14">
        <f t="shared" si="1"/>
        <v>15434.09090909091</v>
      </c>
      <c r="W11" s="14">
        <f t="shared" si="2"/>
        <v>33955</v>
      </c>
      <c r="X11" s="15">
        <f t="shared" si="3"/>
        <v>11</v>
      </c>
      <c r="Y11" s="16">
        <f t="shared" si="4"/>
        <v>0.45454545454545453</v>
      </c>
      <c r="AA11" s="30" t="s">
        <v>25</v>
      </c>
      <c r="AB11" s="3">
        <v>162794</v>
      </c>
      <c r="AC11" s="2">
        <v>205.65</v>
      </c>
      <c r="AD11" s="29">
        <f t="shared" si="5"/>
        <v>1.2632529454402496E-3</v>
      </c>
      <c r="AG11" s="97">
        <v>5</v>
      </c>
      <c r="AH11" s="61">
        <v>169775</v>
      </c>
      <c r="AI11" s="62">
        <v>154340.90909090909</v>
      </c>
      <c r="AJ11" s="51">
        <v>0.5</v>
      </c>
      <c r="AK11" s="51">
        <v>14</v>
      </c>
      <c r="AL11" s="51">
        <v>5</v>
      </c>
      <c r="AM11" s="51">
        <v>1.5</v>
      </c>
      <c r="AN11" s="51">
        <v>0</v>
      </c>
      <c r="AO11" s="51">
        <v>1</v>
      </c>
      <c r="AP11" s="51">
        <v>2</v>
      </c>
      <c r="AQ11" s="51">
        <v>0</v>
      </c>
      <c r="AR11" s="51">
        <v>0</v>
      </c>
      <c r="AS11" s="51">
        <v>0</v>
      </c>
      <c r="AT11" s="51">
        <v>1</v>
      </c>
      <c r="AU11" s="106">
        <v>15434.09090909091</v>
      </c>
      <c r="AV11" s="66">
        <v>33955</v>
      </c>
      <c r="AW11" s="53">
        <v>11</v>
      </c>
      <c r="AX11" s="55">
        <v>0.45454545454545453</v>
      </c>
      <c r="AY11" s="51"/>
      <c r="AZ11" s="61">
        <v>162794</v>
      </c>
      <c r="BA11" s="62">
        <v>205.65</v>
      </c>
      <c r="BB11" s="57">
        <v>1.2632529454402496E-3</v>
      </c>
      <c r="BC11"/>
    </row>
    <row r="12" spans="1:55">
      <c r="A12" s="2">
        <v>2013</v>
      </c>
      <c r="B12" s="12" t="s">
        <v>57</v>
      </c>
      <c r="C12" s="76">
        <v>1</v>
      </c>
      <c r="D12" s="13">
        <v>6</v>
      </c>
      <c r="E12" s="5">
        <v>1</v>
      </c>
      <c r="F12" s="5" t="s">
        <v>34</v>
      </c>
      <c r="G12" s="5" t="s">
        <v>37</v>
      </c>
      <c r="H12" s="5" t="s">
        <v>36</v>
      </c>
      <c r="I12" s="11">
        <v>125000</v>
      </c>
      <c r="J12" s="11">
        <f t="shared" si="0"/>
        <v>113636.36363636365</v>
      </c>
      <c r="K12" s="5">
        <v>0</v>
      </c>
      <c r="L12" s="18">
        <v>12</v>
      </c>
      <c r="M12" s="5">
        <v>6</v>
      </c>
      <c r="N12" s="5">
        <v>0.5</v>
      </c>
      <c r="O12" s="5">
        <v>0</v>
      </c>
      <c r="P12" s="5">
        <v>0.5</v>
      </c>
      <c r="Q12" s="5">
        <v>3</v>
      </c>
      <c r="R12" s="5">
        <v>0</v>
      </c>
      <c r="S12" s="5">
        <v>0</v>
      </c>
      <c r="T12" s="5">
        <v>0</v>
      </c>
      <c r="U12" s="5">
        <v>1</v>
      </c>
      <c r="V12" s="14">
        <f t="shared" si="1"/>
        <v>11363.636363636364</v>
      </c>
      <c r="W12" s="14">
        <f>I12/M12</f>
        <v>20833.333333333332</v>
      </c>
      <c r="X12" s="15">
        <f>K12+M12+N12+O12+P12+Q12+T12+U12</f>
        <v>11</v>
      </c>
      <c r="Y12" s="16">
        <f>M12/X12</f>
        <v>0.54545454545454541</v>
      </c>
      <c r="AD12" s="29" t="str">
        <f t="shared" si="5"/>
        <v/>
      </c>
      <c r="AG12" s="97">
        <v>6</v>
      </c>
      <c r="AH12" s="61">
        <v>654800</v>
      </c>
      <c r="AI12" s="62">
        <v>595272.72727272729</v>
      </c>
      <c r="AJ12" s="51">
        <v>0</v>
      </c>
      <c r="AK12" s="51">
        <v>45</v>
      </c>
      <c r="AL12" s="51">
        <v>21.5</v>
      </c>
      <c r="AM12" s="51">
        <v>3</v>
      </c>
      <c r="AN12" s="51">
        <v>3</v>
      </c>
      <c r="AO12" s="51">
        <v>2.5</v>
      </c>
      <c r="AP12" s="51">
        <v>10</v>
      </c>
      <c r="AQ12" s="51">
        <v>0</v>
      </c>
      <c r="AR12" s="51">
        <v>0</v>
      </c>
      <c r="AS12" s="51">
        <v>0</v>
      </c>
      <c r="AT12" s="51">
        <v>4</v>
      </c>
      <c r="AU12" s="106">
        <v>14881.818181818182</v>
      </c>
      <c r="AV12" s="66">
        <v>30820.454545454544</v>
      </c>
      <c r="AW12" s="53">
        <v>44</v>
      </c>
      <c r="AX12" s="55">
        <v>0.48863636363636365</v>
      </c>
      <c r="AY12" s="51"/>
      <c r="AZ12" s="61">
        <v>160070</v>
      </c>
      <c r="BA12" s="62">
        <v>166.04</v>
      </c>
      <c r="BB12" s="57">
        <v>1.0372961829199724E-3</v>
      </c>
      <c r="BC12"/>
    </row>
    <row r="13" spans="1:55">
      <c r="A13" s="2">
        <v>2013</v>
      </c>
      <c r="B13" s="12" t="s">
        <v>57</v>
      </c>
      <c r="C13" s="76">
        <v>1</v>
      </c>
      <c r="D13" s="13">
        <v>6</v>
      </c>
      <c r="E13" s="5">
        <v>2</v>
      </c>
      <c r="F13" s="5" t="s">
        <v>35</v>
      </c>
      <c r="G13" s="5" t="s">
        <v>37</v>
      </c>
      <c r="H13" s="5" t="s">
        <v>39</v>
      </c>
      <c r="I13" s="11">
        <v>145200</v>
      </c>
      <c r="J13" s="11">
        <f t="shared" si="0"/>
        <v>132000</v>
      </c>
      <c r="K13" s="5">
        <v>0</v>
      </c>
      <c r="L13" s="18">
        <v>15</v>
      </c>
      <c r="M13" s="5">
        <v>4</v>
      </c>
      <c r="N13" s="5">
        <v>1</v>
      </c>
      <c r="O13" s="5">
        <v>2</v>
      </c>
      <c r="P13" s="5">
        <v>1</v>
      </c>
      <c r="Q13" s="5">
        <v>2</v>
      </c>
      <c r="R13" s="5">
        <v>0</v>
      </c>
      <c r="S13" s="5">
        <v>0</v>
      </c>
      <c r="T13" s="5">
        <v>0</v>
      </c>
      <c r="U13" s="5">
        <v>1</v>
      </c>
      <c r="V13" s="14">
        <f t="shared" si="1"/>
        <v>13200</v>
      </c>
      <c r="W13" s="14">
        <f>I13/M13</f>
        <v>36300</v>
      </c>
      <c r="X13" s="15">
        <f>K13+M13+N13+O13+P13+Q13+T13+U13</f>
        <v>11</v>
      </c>
      <c r="Y13" s="16">
        <f>M13/X13</f>
        <v>0.36363636363636365</v>
      </c>
      <c r="AD13" s="29" t="str">
        <f t="shared" si="5"/>
        <v/>
      </c>
      <c r="AG13" s="97">
        <v>7</v>
      </c>
      <c r="AH13" s="61">
        <v>256776.5</v>
      </c>
      <c r="AI13" s="62">
        <v>233433.18181818182</v>
      </c>
      <c r="AJ13" s="51">
        <v>1</v>
      </c>
      <c r="AK13" s="51">
        <v>29</v>
      </c>
      <c r="AL13" s="51">
        <v>13</v>
      </c>
      <c r="AM13" s="51">
        <v>2.5</v>
      </c>
      <c r="AN13" s="51">
        <v>0</v>
      </c>
      <c r="AO13" s="51">
        <v>0.75</v>
      </c>
      <c r="AP13" s="51">
        <v>2.75</v>
      </c>
      <c r="AQ13" s="51">
        <v>0</v>
      </c>
      <c r="AR13" s="51">
        <v>0</v>
      </c>
      <c r="AS13" s="51">
        <v>0</v>
      </c>
      <c r="AT13" s="51">
        <v>2</v>
      </c>
      <c r="AU13" s="106">
        <v>11671.659090909092</v>
      </c>
      <c r="AV13" s="66">
        <v>20411.64523809524</v>
      </c>
      <c r="AW13" s="53">
        <v>22</v>
      </c>
      <c r="AX13" s="55">
        <v>0.59090909090909083</v>
      </c>
      <c r="AY13" s="51"/>
      <c r="AZ13" s="61"/>
      <c r="BA13" s="62"/>
      <c r="BB13" s="57"/>
      <c r="BC13"/>
    </row>
    <row r="14" spans="1:55">
      <c r="A14" s="2">
        <v>2013</v>
      </c>
      <c r="B14" s="12" t="s">
        <v>57</v>
      </c>
      <c r="C14" s="76">
        <v>1</v>
      </c>
      <c r="D14" s="13">
        <v>6</v>
      </c>
      <c r="E14" s="5">
        <v>3</v>
      </c>
      <c r="F14" s="5" t="s">
        <v>34</v>
      </c>
      <c r="G14" s="5" t="s">
        <v>38</v>
      </c>
      <c r="H14" s="5" t="s">
        <v>36</v>
      </c>
      <c r="I14" s="11">
        <v>135200</v>
      </c>
      <c r="J14" s="11">
        <f t="shared" si="0"/>
        <v>122909.0909090909</v>
      </c>
      <c r="K14" s="5">
        <v>0</v>
      </c>
      <c r="L14" s="18">
        <v>3</v>
      </c>
      <c r="M14" s="5">
        <v>5.5</v>
      </c>
      <c r="N14" s="5">
        <v>1</v>
      </c>
      <c r="O14" s="5">
        <v>1</v>
      </c>
      <c r="P14" s="5">
        <v>0.5</v>
      </c>
      <c r="Q14" s="5">
        <v>2</v>
      </c>
      <c r="R14" s="5">
        <v>0</v>
      </c>
      <c r="S14" s="5">
        <v>0</v>
      </c>
      <c r="T14" s="5">
        <v>0</v>
      </c>
      <c r="U14" s="5">
        <v>1</v>
      </c>
      <c r="V14" s="14">
        <f t="shared" si="1"/>
        <v>12290.90909090909</v>
      </c>
      <c r="W14" s="14">
        <f>I14/M14</f>
        <v>24581.81818181818</v>
      </c>
      <c r="X14" s="15">
        <f>K14+M14+N14+O14+P14+Q14+T14+U14</f>
        <v>11</v>
      </c>
      <c r="Y14" s="16">
        <f>M14/X14</f>
        <v>0.5</v>
      </c>
      <c r="AD14" s="29" t="str">
        <f t="shared" si="5"/>
        <v/>
      </c>
      <c r="AG14" s="97">
        <v>8</v>
      </c>
      <c r="AH14" s="61">
        <v>546782.9</v>
      </c>
      <c r="AI14" s="62">
        <v>497075.36363636365</v>
      </c>
      <c r="AJ14" s="51">
        <v>1</v>
      </c>
      <c r="AK14" s="51">
        <v>19</v>
      </c>
      <c r="AL14" s="51">
        <v>10.25</v>
      </c>
      <c r="AM14" s="51">
        <v>2.5</v>
      </c>
      <c r="AN14" s="51">
        <v>0</v>
      </c>
      <c r="AO14" s="51">
        <v>1.5</v>
      </c>
      <c r="AP14" s="51">
        <v>3.75</v>
      </c>
      <c r="AQ14" s="51">
        <v>0</v>
      </c>
      <c r="AR14" s="51">
        <v>0</v>
      </c>
      <c r="AS14" s="51">
        <v>1</v>
      </c>
      <c r="AT14" s="51">
        <v>2</v>
      </c>
      <c r="AU14" s="106">
        <v>24853.768181818181</v>
      </c>
      <c r="AV14" s="66">
        <v>54184.531000000003</v>
      </c>
      <c r="AW14" s="53">
        <v>22</v>
      </c>
      <c r="AX14" s="55">
        <v>0.46590909090909094</v>
      </c>
      <c r="AY14" s="51"/>
      <c r="AZ14" s="61"/>
      <c r="BA14" s="62"/>
      <c r="BB14" s="57"/>
      <c r="BC14"/>
    </row>
    <row r="15" spans="1:55">
      <c r="A15" s="2">
        <v>2013</v>
      </c>
      <c r="B15" s="12" t="s">
        <v>57</v>
      </c>
      <c r="C15" s="76">
        <v>1</v>
      </c>
      <c r="D15" s="13">
        <v>6</v>
      </c>
      <c r="E15" s="5">
        <v>4</v>
      </c>
      <c r="F15" s="5" t="s">
        <v>35</v>
      </c>
      <c r="G15" s="5" t="s">
        <v>37</v>
      </c>
      <c r="H15" s="5" t="s">
        <v>36</v>
      </c>
      <c r="I15" s="11">
        <v>249400</v>
      </c>
      <c r="J15" s="11">
        <f t="shared" si="0"/>
        <v>226727.27272727271</v>
      </c>
      <c r="K15" s="5">
        <v>0</v>
      </c>
      <c r="L15" s="18">
        <v>15</v>
      </c>
      <c r="M15" s="5">
        <v>6</v>
      </c>
      <c r="N15" s="5">
        <v>0.5</v>
      </c>
      <c r="O15" s="5">
        <v>0</v>
      </c>
      <c r="P15" s="5">
        <v>0.5</v>
      </c>
      <c r="Q15" s="5">
        <v>3</v>
      </c>
      <c r="R15" s="5">
        <v>0</v>
      </c>
      <c r="S15" s="5">
        <v>0</v>
      </c>
      <c r="T15" s="5">
        <v>0</v>
      </c>
      <c r="U15" s="5">
        <v>1</v>
      </c>
      <c r="V15" s="14">
        <f t="shared" si="1"/>
        <v>22672.727272727272</v>
      </c>
      <c r="W15" s="14">
        <f>I15/M15</f>
        <v>41566.666666666664</v>
      </c>
      <c r="X15" s="15">
        <f>K15+M15+N15+O15+P15+Q15+T15+U15</f>
        <v>11</v>
      </c>
      <c r="Y15" s="16">
        <f>M15/X15</f>
        <v>0.54545454545454541</v>
      </c>
      <c r="AA15" s="30" t="s">
        <v>26</v>
      </c>
      <c r="AB15" s="3">
        <v>160070</v>
      </c>
      <c r="AC15" s="2">
        <v>166.04</v>
      </c>
      <c r="AD15" s="29">
        <f t="shared" si="5"/>
        <v>1.0372961829199724E-3</v>
      </c>
      <c r="AG15" s="97">
        <v>9</v>
      </c>
      <c r="AH15" s="61">
        <v>486880.1</v>
      </c>
      <c r="AI15" s="62">
        <v>442618.27272727276</v>
      </c>
      <c r="AJ15" s="51">
        <v>0.5</v>
      </c>
      <c r="AK15" s="51">
        <v>29</v>
      </c>
      <c r="AL15" s="51">
        <v>16</v>
      </c>
      <c r="AM15" s="51">
        <v>3</v>
      </c>
      <c r="AN15" s="51">
        <v>0</v>
      </c>
      <c r="AO15" s="51">
        <v>3</v>
      </c>
      <c r="AP15" s="51">
        <v>7.5</v>
      </c>
      <c r="AQ15" s="51">
        <v>0</v>
      </c>
      <c r="AR15" s="51">
        <v>0</v>
      </c>
      <c r="AS15" s="51">
        <v>0</v>
      </c>
      <c r="AT15" s="51">
        <v>3</v>
      </c>
      <c r="AU15" s="106">
        <v>14753.942424242423</v>
      </c>
      <c r="AV15" s="66">
        <v>31069.784444444445</v>
      </c>
      <c r="AW15" s="53">
        <v>33</v>
      </c>
      <c r="AX15" s="55">
        <v>0.48484848484848486</v>
      </c>
      <c r="AY15" s="51"/>
      <c r="AZ15" s="61"/>
      <c r="BA15" s="62"/>
      <c r="BB15" s="57"/>
      <c r="BC15"/>
    </row>
    <row r="16" spans="1:55">
      <c r="A16" s="2">
        <v>2013</v>
      </c>
      <c r="B16" s="12" t="s">
        <v>57</v>
      </c>
      <c r="C16" s="76">
        <v>1</v>
      </c>
      <c r="D16" s="13">
        <v>7</v>
      </c>
      <c r="E16" s="5">
        <v>1</v>
      </c>
      <c r="F16" s="5" t="s">
        <v>34</v>
      </c>
      <c r="G16" s="5" t="s">
        <v>38</v>
      </c>
      <c r="H16" s="5" t="s">
        <v>36</v>
      </c>
      <c r="I16" s="11">
        <v>173919.2</v>
      </c>
      <c r="J16" s="11">
        <f t="shared" ref="J16:J38" si="6">IF(V16="", "", V16*10)</f>
        <v>158108.36363636365</v>
      </c>
      <c r="K16" s="5">
        <v>1</v>
      </c>
      <c r="L16" s="18">
        <v>15</v>
      </c>
      <c r="M16" s="5">
        <v>6</v>
      </c>
      <c r="N16" s="5">
        <v>1</v>
      </c>
      <c r="O16" s="5">
        <v>0</v>
      </c>
      <c r="P16" s="5">
        <v>0.5</v>
      </c>
      <c r="Q16" s="5">
        <v>1.5</v>
      </c>
      <c r="R16" s="5">
        <v>0</v>
      </c>
      <c r="S16" s="5">
        <v>0</v>
      </c>
      <c r="T16" s="5">
        <v>0</v>
      </c>
      <c r="U16" s="5">
        <v>1</v>
      </c>
      <c r="V16" s="14">
        <f t="shared" ref="V16:V25" si="7">I16/(K16+M16+N16+O16+P16+Q16+T16+U16)</f>
        <v>15810.836363636365</v>
      </c>
      <c r="W16" s="14">
        <f t="shared" ref="W16:W25" si="8">I16/M16</f>
        <v>28986.533333333336</v>
      </c>
      <c r="X16" s="15">
        <f t="shared" ref="X16:X25" si="9">K16+M16+N16+O16+P16+Q16+T16+U16</f>
        <v>11</v>
      </c>
      <c r="Y16" s="16">
        <f t="shared" ref="Y16:Y25" si="10">M16/X16</f>
        <v>0.54545454545454541</v>
      </c>
      <c r="AD16" s="29" t="str">
        <f t="shared" si="5"/>
        <v/>
      </c>
      <c r="AG16" s="97">
        <v>10</v>
      </c>
      <c r="AH16" s="61">
        <v>280400</v>
      </c>
      <c r="AI16" s="62">
        <v>254909.09090909088</v>
      </c>
      <c r="AJ16" s="51">
        <v>0</v>
      </c>
      <c r="AK16" s="51">
        <v>18</v>
      </c>
      <c r="AL16" s="51">
        <v>9.5</v>
      </c>
      <c r="AM16" s="51">
        <v>2</v>
      </c>
      <c r="AN16" s="51">
        <v>3</v>
      </c>
      <c r="AO16" s="51">
        <v>1.5</v>
      </c>
      <c r="AP16" s="51">
        <v>4</v>
      </c>
      <c r="AQ16" s="51">
        <v>0</v>
      </c>
      <c r="AR16" s="51">
        <v>0</v>
      </c>
      <c r="AS16" s="51">
        <v>0</v>
      </c>
      <c r="AT16" s="51">
        <v>2</v>
      </c>
      <c r="AU16" s="106">
        <v>12745.454545454544</v>
      </c>
      <c r="AV16" s="66">
        <v>30440.909090909088</v>
      </c>
      <c r="AW16" s="53">
        <v>22</v>
      </c>
      <c r="AX16" s="55">
        <v>0.43181818181818182</v>
      </c>
      <c r="AY16" s="51"/>
      <c r="AZ16" s="61"/>
      <c r="BA16" s="62"/>
      <c r="BB16" s="57"/>
      <c r="BC16"/>
    </row>
    <row r="17" spans="1:55">
      <c r="A17" s="2">
        <v>2013</v>
      </c>
      <c r="B17" s="12" t="s">
        <v>57</v>
      </c>
      <c r="C17" s="76">
        <v>1</v>
      </c>
      <c r="D17" s="13">
        <v>7</v>
      </c>
      <c r="E17" s="5">
        <v>2</v>
      </c>
      <c r="F17" s="5" t="s">
        <v>35</v>
      </c>
      <c r="G17" s="5" t="s">
        <v>38</v>
      </c>
      <c r="H17" s="5" t="s">
        <v>39</v>
      </c>
      <c r="I17" s="11">
        <f>2761.6+80095.7</f>
        <v>82857.3</v>
      </c>
      <c r="J17" s="11">
        <f t="shared" si="6"/>
        <v>75324.818181818177</v>
      </c>
      <c r="K17" s="5">
        <v>0</v>
      </c>
      <c r="L17" s="18">
        <v>14</v>
      </c>
      <c r="M17" s="5">
        <v>7</v>
      </c>
      <c r="N17" s="5">
        <v>1.5</v>
      </c>
      <c r="O17" s="5">
        <v>0</v>
      </c>
      <c r="P17" s="5">
        <v>0.25</v>
      </c>
      <c r="Q17" s="5">
        <v>1.25</v>
      </c>
      <c r="R17" s="5">
        <v>0</v>
      </c>
      <c r="S17" s="5">
        <v>0</v>
      </c>
      <c r="T17" s="5">
        <v>0</v>
      </c>
      <c r="U17" s="5">
        <v>1</v>
      </c>
      <c r="V17" s="14">
        <f t="shared" si="7"/>
        <v>7532.4818181818182</v>
      </c>
      <c r="W17" s="14">
        <f t="shared" si="8"/>
        <v>11836.757142857143</v>
      </c>
      <c r="X17" s="15">
        <f t="shared" si="9"/>
        <v>11</v>
      </c>
      <c r="Y17" s="16">
        <f t="shared" si="10"/>
        <v>0.63636363636363635</v>
      </c>
      <c r="AD17" s="29" t="str">
        <f t="shared" si="5"/>
        <v/>
      </c>
      <c r="AG17" s="97">
        <v>11</v>
      </c>
      <c r="AH17" s="61">
        <v>487683.2</v>
      </c>
      <c r="AI17" s="62">
        <v>443348.36363636365</v>
      </c>
      <c r="AJ17" s="51">
        <v>0</v>
      </c>
      <c r="AK17" s="51">
        <v>40</v>
      </c>
      <c r="AL17" s="51">
        <v>13</v>
      </c>
      <c r="AM17" s="51">
        <v>1.5</v>
      </c>
      <c r="AN17" s="51">
        <v>0</v>
      </c>
      <c r="AO17" s="51">
        <v>2</v>
      </c>
      <c r="AP17" s="51">
        <v>3.5</v>
      </c>
      <c r="AQ17" s="51">
        <v>0</v>
      </c>
      <c r="AR17" s="51">
        <v>0</v>
      </c>
      <c r="AS17" s="51">
        <v>0</v>
      </c>
      <c r="AT17" s="51">
        <v>2</v>
      </c>
      <c r="AU17" s="106">
        <v>22167.418181818182</v>
      </c>
      <c r="AV17" s="66">
        <v>37803.561904761904</v>
      </c>
      <c r="AW17" s="53">
        <v>22</v>
      </c>
      <c r="AX17" s="55">
        <v>0.59090909090909083</v>
      </c>
      <c r="AY17" s="51"/>
      <c r="AZ17" s="61"/>
      <c r="BA17" s="62"/>
      <c r="BB17" s="57"/>
      <c r="BC17"/>
    </row>
    <row r="18" spans="1:55">
      <c r="A18" s="2">
        <v>2013</v>
      </c>
      <c r="B18" s="12" t="s">
        <v>57</v>
      </c>
      <c r="C18" s="76">
        <v>2</v>
      </c>
      <c r="D18" s="13">
        <v>8</v>
      </c>
      <c r="E18" s="5">
        <v>1</v>
      </c>
      <c r="F18" s="5" t="s">
        <v>34</v>
      </c>
      <c r="G18" s="5" t="s">
        <v>37</v>
      </c>
      <c r="H18" s="5" t="s">
        <v>39</v>
      </c>
      <c r="I18" s="11">
        <f>69066.8+66286.2+96689.2</f>
        <v>232042.2</v>
      </c>
      <c r="J18" s="11">
        <f t="shared" si="6"/>
        <v>210947.45454545456</v>
      </c>
      <c r="K18" s="5">
        <v>0</v>
      </c>
      <c r="L18" s="18">
        <v>9</v>
      </c>
      <c r="M18" s="5">
        <v>4</v>
      </c>
      <c r="N18" s="5">
        <v>2</v>
      </c>
      <c r="O18" s="5">
        <v>0</v>
      </c>
      <c r="P18" s="5">
        <v>1</v>
      </c>
      <c r="Q18" s="5">
        <v>3</v>
      </c>
      <c r="R18" s="5">
        <v>0</v>
      </c>
      <c r="S18" s="5">
        <v>0</v>
      </c>
      <c r="T18" s="5">
        <v>0</v>
      </c>
      <c r="U18" s="5">
        <v>1</v>
      </c>
      <c r="V18" s="14">
        <f t="shared" si="7"/>
        <v>21094.745454545457</v>
      </c>
      <c r="W18" s="14">
        <f t="shared" si="8"/>
        <v>58010.55</v>
      </c>
      <c r="X18" s="15">
        <f t="shared" si="9"/>
        <v>11</v>
      </c>
      <c r="Y18" s="16">
        <f t="shared" si="10"/>
        <v>0.36363636363636365</v>
      </c>
      <c r="AD18" s="29" t="str">
        <f t="shared" si="5"/>
        <v/>
      </c>
      <c r="AG18" s="97">
        <v>12</v>
      </c>
      <c r="AH18" s="61">
        <v>272094.40000000002</v>
      </c>
      <c r="AI18" s="62">
        <v>247358.54545454547</v>
      </c>
      <c r="AJ18" s="51">
        <v>0</v>
      </c>
      <c r="AK18" s="51">
        <v>15</v>
      </c>
      <c r="AL18" s="51">
        <v>10</v>
      </c>
      <c r="AM18" s="51">
        <v>2</v>
      </c>
      <c r="AN18" s="51">
        <v>0</v>
      </c>
      <c r="AO18" s="51">
        <v>3</v>
      </c>
      <c r="AP18" s="51">
        <v>3</v>
      </c>
      <c r="AQ18" s="51">
        <v>0</v>
      </c>
      <c r="AR18" s="51">
        <v>0</v>
      </c>
      <c r="AS18" s="51">
        <v>2</v>
      </c>
      <c r="AT18" s="51">
        <v>2</v>
      </c>
      <c r="AU18" s="106">
        <v>12367.927272727273</v>
      </c>
      <c r="AV18" s="66">
        <v>27209.440000000002</v>
      </c>
      <c r="AW18" s="53">
        <v>22</v>
      </c>
      <c r="AX18" s="55">
        <v>0.45454545454545453</v>
      </c>
      <c r="AY18" s="51"/>
      <c r="AZ18" s="61"/>
      <c r="BA18" s="62"/>
      <c r="BB18" s="57"/>
      <c r="BC18"/>
    </row>
    <row r="19" spans="1:55">
      <c r="A19" s="2">
        <v>2013</v>
      </c>
      <c r="B19" s="12" t="s">
        <v>57</v>
      </c>
      <c r="C19" s="76">
        <v>2</v>
      </c>
      <c r="D19" s="13">
        <v>8</v>
      </c>
      <c r="E19" s="5">
        <v>2</v>
      </c>
      <c r="F19" s="5" t="s">
        <v>35</v>
      </c>
      <c r="G19" s="5" t="s">
        <v>37</v>
      </c>
      <c r="H19" s="5" t="s">
        <v>39</v>
      </c>
      <c r="I19" s="11">
        <f>121458.1+193282.6</f>
        <v>314740.7</v>
      </c>
      <c r="J19" s="11">
        <f t="shared" si="6"/>
        <v>286127.90909090906</v>
      </c>
      <c r="K19" s="5">
        <v>1</v>
      </c>
      <c r="L19" s="18">
        <v>10</v>
      </c>
      <c r="M19" s="5">
        <v>6.25</v>
      </c>
      <c r="N19" s="5">
        <v>0.5</v>
      </c>
      <c r="O19" s="5">
        <v>0</v>
      </c>
      <c r="P19" s="5">
        <v>0.5</v>
      </c>
      <c r="Q19" s="5">
        <v>0.75</v>
      </c>
      <c r="R19" s="5">
        <v>0</v>
      </c>
      <c r="S19" s="5">
        <v>0</v>
      </c>
      <c r="T19" s="5">
        <v>1</v>
      </c>
      <c r="U19" s="5">
        <v>1</v>
      </c>
      <c r="V19" s="14">
        <f t="shared" si="7"/>
        <v>28612.790909090909</v>
      </c>
      <c r="W19" s="14">
        <f t="shared" si="8"/>
        <v>50358.512000000002</v>
      </c>
      <c r="X19" s="15">
        <f t="shared" si="9"/>
        <v>11</v>
      </c>
      <c r="Y19" s="16">
        <f t="shared" si="10"/>
        <v>0.56818181818181823</v>
      </c>
      <c r="AD19" s="29" t="str">
        <f t="shared" si="5"/>
        <v/>
      </c>
      <c r="AG19" s="97">
        <v>13</v>
      </c>
      <c r="AH19" s="61">
        <v>256776.5</v>
      </c>
      <c r="AI19" s="62">
        <v>233433.18181818182</v>
      </c>
      <c r="AJ19" s="51">
        <v>1</v>
      </c>
      <c r="AK19" s="51">
        <v>29</v>
      </c>
      <c r="AL19" s="51">
        <v>13</v>
      </c>
      <c r="AM19" s="51">
        <v>2.5</v>
      </c>
      <c r="AN19" s="51">
        <v>0</v>
      </c>
      <c r="AO19" s="51">
        <v>0.75</v>
      </c>
      <c r="AP19" s="51">
        <v>2.75</v>
      </c>
      <c r="AQ19" s="51">
        <v>0</v>
      </c>
      <c r="AR19" s="51">
        <v>0</v>
      </c>
      <c r="AS19" s="51">
        <v>0</v>
      </c>
      <c r="AT19" s="51">
        <v>2</v>
      </c>
      <c r="AU19" s="106">
        <v>11671.659090909092</v>
      </c>
      <c r="AV19" s="66">
        <v>20411.64523809524</v>
      </c>
      <c r="AW19" s="53">
        <v>22</v>
      </c>
      <c r="AX19" s="55">
        <v>0.59090909090909083</v>
      </c>
      <c r="AY19" s="51"/>
      <c r="AZ19" s="61"/>
      <c r="BA19" s="62"/>
      <c r="BB19" s="57"/>
      <c r="BC19"/>
    </row>
    <row r="20" spans="1:55">
      <c r="A20" s="2">
        <v>2013</v>
      </c>
      <c r="B20" s="12" t="s">
        <v>57</v>
      </c>
      <c r="C20" s="76">
        <v>2</v>
      </c>
      <c r="D20" s="13">
        <v>9</v>
      </c>
      <c r="E20" s="5">
        <v>1</v>
      </c>
      <c r="F20" s="5" t="s">
        <v>34</v>
      </c>
      <c r="G20" s="5" t="s">
        <v>37</v>
      </c>
      <c r="H20" s="5" t="s">
        <v>36</v>
      </c>
      <c r="I20" s="11">
        <f>114758+60787.2+16559.9</f>
        <v>192105.1</v>
      </c>
      <c r="J20" s="11">
        <f t="shared" si="6"/>
        <v>174641.00000000003</v>
      </c>
      <c r="K20" s="5">
        <v>0</v>
      </c>
      <c r="L20" s="18">
        <v>3</v>
      </c>
      <c r="M20" s="5">
        <v>5</v>
      </c>
      <c r="N20" s="5">
        <v>1</v>
      </c>
      <c r="O20" s="5">
        <v>0</v>
      </c>
      <c r="P20" s="5">
        <v>1.5</v>
      </c>
      <c r="Q20" s="5">
        <v>2.5</v>
      </c>
      <c r="R20" s="5">
        <v>0</v>
      </c>
      <c r="S20" s="5">
        <v>0</v>
      </c>
      <c r="T20" s="5">
        <v>0</v>
      </c>
      <c r="U20" s="5">
        <v>1</v>
      </c>
      <c r="V20" s="14">
        <f t="shared" si="7"/>
        <v>17464.100000000002</v>
      </c>
      <c r="W20" s="14">
        <f t="shared" si="8"/>
        <v>38421.020000000004</v>
      </c>
      <c r="X20" s="15">
        <f t="shared" si="9"/>
        <v>11</v>
      </c>
      <c r="Y20" s="16">
        <f t="shared" si="10"/>
        <v>0.45454545454545453</v>
      </c>
      <c r="AD20" s="29" t="str">
        <f t="shared" si="5"/>
        <v/>
      </c>
      <c r="AG20" s="97">
        <v>14</v>
      </c>
      <c r="AH20" s="61">
        <v>232042.2</v>
      </c>
      <c r="AI20" s="62">
        <v>210947.45454545456</v>
      </c>
      <c r="AJ20" s="51">
        <v>0</v>
      </c>
      <c r="AK20" s="51">
        <v>9</v>
      </c>
      <c r="AL20" s="51">
        <v>4</v>
      </c>
      <c r="AM20" s="51">
        <v>2</v>
      </c>
      <c r="AN20" s="51">
        <v>0</v>
      </c>
      <c r="AO20" s="51">
        <v>1</v>
      </c>
      <c r="AP20" s="51">
        <v>3</v>
      </c>
      <c r="AQ20" s="51">
        <v>0</v>
      </c>
      <c r="AR20" s="51">
        <v>0</v>
      </c>
      <c r="AS20" s="51">
        <v>0</v>
      </c>
      <c r="AT20" s="51">
        <v>1</v>
      </c>
      <c r="AU20" s="106">
        <v>21094.745454545457</v>
      </c>
      <c r="AV20" s="66">
        <v>58010.55</v>
      </c>
      <c r="AW20" s="53">
        <v>11</v>
      </c>
      <c r="AX20" s="55">
        <v>0.36363636363636365</v>
      </c>
      <c r="AY20" s="51"/>
      <c r="AZ20" s="61"/>
      <c r="BA20" s="62"/>
      <c r="BB20" s="57"/>
      <c r="BC20"/>
    </row>
    <row r="21" spans="1:55">
      <c r="A21" s="2">
        <v>2013</v>
      </c>
      <c r="B21" s="12" t="s">
        <v>57</v>
      </c>
      <c r="C21" s="76">
        <v>2</v>
      </c>
      <c r="D21" s="13">
        <v>9</v>
      </c>
      <c r="E21" s="5">
        <v>2</v>
      </c>
      <c r="F21" s="5" t="s">
        <v>35</v>
      </c>
      <c r="G21" s="5" t="s">
        <v>38</v>
      </c>
      <c r="H21" s="5" t="s">
        <v>36</v>
      </c>
      <c r="I21" s="11">
        <f>4046.5+149155+16573.5</f>
        <v>169775</v>
      </c>
      <c r="J21" s="11">
        <f t="shared" si="6"/>
        <v>154340.90909090909</v>
      </c>
      <c r="K21" s="5">
        <v>0.5</v>
      </c>
      <c r="L21" s="18">
        <v>14</v>
      </c>
      <c r="M21" s="5">
        <v>5</v>
      </c>
      <c r="N21" s="5">
        <v>1.5</v>
      </c>
      <c r="O21" s="5">
        <v>0</v>
      </c>
      <c r="P21" s="5">
        <v>1</v>
      </c>
      <c r="Q21" s="5">
        <v>2</v>
      </c>
      <c r="R21" s="5">
        <v>0</v>
      </c>
      <c r="S21" s="5">
        <v>0</v>
      </c>
      <c r="T21" s="5">
        <v>0</v>
      </c>
      <c r="U21" s="5">
        <v>1</v>
      </c>
      <c r="V21" s="14">
        <f t="shared" si="7"/>
        <v>15434.09090909091</v>
      </c>
      <c r="W21" s="14">
        <f t="shared" si="8"/>
        <v>33955</v>
      </c>
      <c r="X21" s="15">
        <f t="shared" si="9"/>
        <v>11</v>
      </c>
      <c r="Y21" s="16">
        <f t="shared" si="10"/>
        <v>0.45454545454545453</v>
      </c>
      <c r="AD21" s="29" t="str">
        <f t="shared" si="5"/>
        <v/>
      </c>
      <c r="AG21" s="97">
        <v>15</v>
      </c>
      <c r="AH21" s="61">
        <v>314740.7</v>
      </c>
      <c r="AI21" s="62">
        <v>286127.90909090906</v>
      </c>
      <c r="AJ21" s="51">
        <v>1</v>
      </c>
      <c r="AK21" s="51">
        <v>10</v>
      </c>
      <c r="AL21" s="51">
        <v>6.25</v>
      </c>
      <c r="AM21" s="51">
        <v>0.5</v>
      </c>
      <c r="AN21" s="51">
        <v>0</v>
      </c>
      <c r="AO21" s="51">
        <v>0.5</v>
      </c>
      <c r="AP21" s="51">
        <v>0.75</v>
      </c>
      <c r="AQ21" s="51">
        <v>0</v>
      </c>
      <c r="AR21" s="51">
        <v>0</v>
      </c>
      <c r="AS21" s="51">
        <v>1</v>
      </c>
      <c r="AT21" s="51">
        <v>1</v>
      </c>
      <c r="AU21" s="106">
        <v>28612.790909090909</v>
      </c>
      <c r="AV21" s="66">
        <v>50358.512000000002</v>
      </c>
      <c r="AW21" s="53">
        <v>11</v>
      </c>
      <c r="AX21" s="55">
        <v>0.56818181818181823</v>
      </c>
      <c r="AY21" s="51"/>
      <c r="AZ21" s="61"/>
      <c r="BA21" s="62"/>
      <c r="BB21" s="57"/>
      <c r="BC21"/>
    </row>
    <row r="22" spans="1:55">
      <c r="A22" s="2">
        <v>2013</v>
      </c>
      <c r="B22" s="12" t="s">
        <v>57</v>
      </c>
      <c r="C22" s="76">
        <v>2</v>
      </c>
      <c r="D22" s="13">
        <v>9</v>
      </c>
      <c r="E22" s="5">
        <v>3</v>
      </c>
      <c r="F22" s="5" t="s">
        <v>34</v>
      </c>
      <c r="G22" s="5" t="s">
        <v>37</v>
      </c>
      <c r="H22" s="5" t="s">
        <v>36</v>
      </c>
      <c r="I22" s="11">
        <v>125000</v>
      </c>
      <c r="J22" s="11">
        <f t="shared" si="6"/>
        <v>113636.36363636365</v>
      </c>
      <c r="K22" s="5">
        <v>0</v>
      </c>
      <c r="L22" s="18">
        <v>12</v>
      </c>
      <c r="M22" s="5">
        <v>6</v>
      </c>
      <c r="N22" s="5">
        <v>0.5</v>
      </c>
      <c r="O22" s="5">
        <v>0</v>
      </c>
      <c r="P22" s="5">
        <v>0.5</v>
      </c>
      <c r="Q22" s="5">
        <v>3</v>
      </c>
      <c r="R22" s="5">
        <v>0</v>
      </c>
      <c r="S22" s="5">
        <v>0</v>
      </c>
      <c r="T22" s="5">
        <v>0</v>
      </c>
      <c r="U22" s="5">
        <v>1</v>
      </c>
      <c r="V22" s="14">
        <f t="shared" si="7"/>
        <v>11363.636363636364</v>
      </c>
      <c r="W22" s="14">
        <f t="shared" si="8"/>
        <v>20833.333333333332</v>
      </c>
      <c r="X22" s="15">
        <f t="shared" si="9"/>
        <v>11</v>
      </c>
      <c r="Y22" s="16">
        <f t="shared" si="10"/>
        <v>0.54545454545454541</v>
      </c>
      <c r="AD22" s="29" t="str">
        <f t="shared" si="5"/>
        <v/>
      </c>
      <c r="AG22" s="97">
        <v>16</v>
      </c>
      <c r="AH22" s="61">
        <v>192105.1</v>
      </c>
      <c r="AI22" s="62">
        <v>174641.00000000003</v>
      </c>
      <c r="AJ22" s="51">
        <v>0</v>
      </c>
      <c r="AK22" s="51">
        <v>3</v>
      </c>
      <c r="AL22" s="51">
        <v>5</v>
      </c>
      <c r="AM22" s="51">
        <v>1</v>
      </c>
      <c r="AN22" s="51">
        <v>0</v>
      </c>
      <c r="AO22" s="51">
        <v>1.5</v>
      </c>
      <c r="AP22" s="51">
        <v>2.5</v>
      </c>
      <c r="AQ22" s="51">
        <v>0</v>
      </c>
      <c r="AR22" s="51">
        <v>0</v>
      </c>
      <c r="AS22" s="51">
        <v>0</v>
      </c>
      <c r="AT22" s="51">
        <v>1</v>
      </c>
      <c r="AU22" s="106">
        <v>17464.100000000002</v>
      </c>
      <c r="AV22" s="66">
        <v>38421.020000000004</v>
      </c>
      <c r="AW22" s="53">
        <v>11</v>
      </c>
      <c r="AX22" s="55">
        <v>0.45454545454545453</v>
      </c>
      <c r="AY22" s="51"/>
      <c r="AZ22" s="61"/>
      <c r="BA22" s="62"/>
      <c r="BB22" s="57"/>
      <c r="BC22"/>
    </row>
    <row r="23" spans="1:55">
      <c r="A23" s="2">
        <v>2013</v>
      </c>
      <c r="B23" s="12" t="s">
        <v>57</v>
      </c>
      <c r="C23" s="76">
        <v>2</v>
      </c>
      <c r="D23" s="13">
        <v>10</v>
      </c>
      <c r="E23" s="5">
        <v>4</v>
      </c>
      <c r="F23" s="5" t="s">
        <v>35</v>
      </c>
      <c r="G23" s="5" t="s">
        <v>37</v>
      </c>
      <c r="H23" s="5" t="s">
        <v>39</v>
      </c>
      <c r="I23" s="11">
        <v>145200</v>
      </c>
      <c r="J23" s="11">
        <f t="shared" si="6"/>
        <v>132000</v>
      </c>
      <c r="K23" s="5">
        <v>0</v>
      </c>
      <c r="L23" s="18">
        <v>15</v>
      </c>
      <c r="M23" s="5">
        <v>4</v>
      </c>
      <c r="N23" s="5">
        <v>1</v>
      </c>
      <c r="O23" s="5">
        <v>2</v>
      </c>
      <c r="P23" s="5">
        <v>1</v>
      </c>
      <c r="Q23" s="5">
        <v>2</v>
      </c>
      <c r="R23" s="5">
        <v>0</v>
      </c>
      <c r="S23" s="5">
        <v>0</v>
      </c>
      <c r="T23" s="5">
        <v>0</v>
      </c>
      <c r="U23" s="5">
        <v>1</v>
      </c>
      <c r="V23" s="14">
        <f t="shared" si="7"/>
        <v>13200</v>
      </c>
      <c r="W23" s="14">
        <f t="shared" si="8"/>
        <v>36300</v>
      </c>
      <c r="X23" s="15">
        <f t="shared" si="9"/>
        <v>11</v>
      </c>
      <c r="Y23" s="16">
        <f t="shared" si="10"/>
        <v>0.36363636363636365</v>
      </c>
      <c r="AD23" s="29" t="str">
        <f t="shared" si="5"/>
        <v/>
      </c>
      <c r="AG23" s="97">
        <v>17</v>
      </c>
      <c r="AH23" s="61">
        <v>169775</v>
      </c>
      <c r="AI23" s="62">
        <v>154340.90909090909</v>
      </c>
      <c r="AJ23" s="51">
        <v>0.5</v>
      </c>
      <c r="AK23" s="51">
        <v>14</v>
      </c>
      <c r="AL23" s="51">
        <v>5</v>
      </c>
      <c r="AM23" s="51">
        <v>1.5</v>
      </c>
      <c r="AN23" s="51">
        <v>0</v>
      </c>
      <c r="AO23" s="51">
        <v>1</v>
      </c>
      <c r="AP23" s="51">
        <v>2</v>
      </c>
      <c r="AQ23" s="51">
        <v>0</v>
      </c>
      <c r="AR23" s="51">
        <v>0</v>
      </c>
      <c r="AS23" s="51">
        <v>0</v>
      </c>
      <c r="AT23" s="51">
        <v>1</v>
      </c>
      <c r="AU23" s="106">
        <v>15434.09090909091</v>
      </c>
      <c r="AV23" s="66">
        <v>33955</v>
      </c>
      <c r="AW23" s="53">
        <v>11</v>
      </c>
      <c r="AX23" s="55">
        <v>0.45454545454545453</v>
      </c>
      <c r="AY23" s="51"/>
      <c r="AZ23" s="61"/>
      <c r="BA23" s="62"/>
      <c r="BB23" s="57"/>
      <c r="BC23"/>
    </row>
    <row r="24" spans="1:55">
      <c r="A24" s="2">
        <v>2013</v>
      </c>
      <c r="B24" s="12" t="s">
        <v>57</v>
      </c>
      <c r="C24" s="76">
        <v>2</v>
      </c>
      <c r="D24" s="13">
        <v>10</v>
      </c>
      <c r="E24" s="5">
        <v>3</v>
      </c>
      <c r="F24" s="5" t="s">
        <v>34</v>
      </c>
      <c r="G24" s="5" t="s">
        <v>38</v>
      </c>
      <c r="H24" s="5" t="s">
        <v>36</v>
      </c>
      <c r="I24" s="11">
        <v>135200</v>
      </c>
      <c r="J24" s="11">
        <f t="shared" si="6"/>
        <v>122909.0909090909</v>
      </c>
      <c r="K24" s="5">
        <v>0</v>
      </c>
      <c r="L24" s="18">
        <v>3</v>
      </c>
      <c r="M24" s="5">
        <v>5.5</v>
      </c>
      <c r="N24" s="5">
        <v>1</v>
      </c>
      <c r="O24" s="5">
        <v>1</v>
      </c>
      <c r="P24" s="5">
        <v>0.5</v>
      </c>
      <c r="Q24" s="5">
        <v>2</v>
      </c>
      <c r="R24" s="5">
        <v>0</v>
      </c>
      <c r="S24" s="5">
        <v>0</v>
      </c>
      <c r="T24" s="5">
        <v>0</v>
      </c>
      <c r="U24" s="5">
        <v>1</v>
      </c>
      <c r="V24" s="14">
        <f t="shared" si="7"/>
        <v>12290.90909090909</v>
      </c>
      <c r="W24" s="14">
        <f t="shared" si="8"/>
        <v>24581.81818181818</v>
      </c>
      <c r="X24" s="15">
        <f t="shared" si="9"/>
        <v>11</v>
      </c>
      <c r="Y24" s="16">
        <f t="shared" si="10"/>
        <v>0.5</v>
      </c>
      <c r="AD24" s="29" t="str">
        <f t="shared" si="5"/>
        <v/>
      </c>
      <c r="AG24" s="97">
        <v>18</v>
      </c>
      <c r="AH24" s="61">
        <v>125000</v>
      </c>
      <c r="AI24" s="62">
        <v>113636.36363636365</v>
      </c>
      <c r="AJ24" s="51">
        <v>0</v>
      </c>
      <c r="AK24" s="51">
        <v>12</v>
      </c>
      <c r="AL24" s="51">
        <v>6</v>
      </c>
      <c r="AM24" s="51">
        <v>0.5</v>
      </c>
      <c r="AN24" s="51">
        <v>0</v>
      </c>
      <c r="AO24" s="51">
        <v>0.5</v>
      </c>
      <c r="AP24" s="51">
        <v>3</v>
      </c>
      <c r="AQ24" s="51">
        <v>0</v>
      </c>
      <c r="AR24" s="51">
        <v>0</v>
      </c>
      <c r="AS24" s="51">
        <v>0</v>
      </c>
      <c r="AT24" s="51">
        <v>1</v>
      </c>
      <c r="AU24" s="106">
        <v>11363.636363636364</v>
      </c>
      <c r="AV24" s="66">
        <v>20833.333333333332</v>
      </c>
      <c r="AW24" s="53">
        <v>11</v>
      </c>
      <c r="AX24" s="55">
        <v>0.54545454545454541</v>
      </c>
      <c r="AY24" s="51"/>
      <c r="AZ24" s="61"/>
      <c r="BA24" s="62"/>
      <c r="BB24" s="57"/>
      <c r="BC24"/>
    </row>
    <row r="25" spans="1:55">
      <c r="A25" s="2">
        <v>2013</v>
      </c>
      <c r="B25" s="12" t="s">
        <v>57</v>
      </c>
      <c r="C25" s="76">
        <v>2</v>
      </c>
      <c r="D25" s="13">
        <v>11</v>
      </c>
      <c r="E25" s="5">
        <v>4</v>
      </c>
      <c r="F25" s="5" t="s">
        <v>35</v>
      </c>
      <c r="G25" s="5" t="s">
        <v>37</v>
      </c>
      <c r="H25" s="5" t="s">
        <v>36</v>
      </c>
      <c r="I25" s="11">
        <v>249400</v>
      </c>
      <c r="J25" s="11">
        <f t="shared" si="6"/>
        <v>226727.27272727271</v>
      </c>
      <c r="K25" s="5">
        <v>0</v>
      </c>
      <c r="L25" s="18">
        <v>15</v>
      </c>
      <c r="M25" s="5">
        <v>6</v>
      </c>
      <c r="N25" s="5">
        <v>0.5</v>
      </c>
      <c r="O25" s="5">
        <v>0</v>
      </c>
      <c r="P25" s="5">
        <v>0.5</v>
      </c>
      <c r="Q25" s="5">
        <v>3</v>
      </c>
      <c r="R25" s="5">
        <v>0</v>
      </c>
      <c r="S25" s="5">
        <v>0</v>
      </c>
      <c r="T25" s="5">
        <v>0</v>
      </c>
      <c r="U25" s="5">
        <v>1</v>
      </c>
      <c r="V25" s="14">
        <f t="shared" si="7"/>
        <v>22672.727272727272</v>
      </c>
      <c r="W25" s="14">
        <f t="shared" si="8"/>
        <v>41566.666666666664</v>
      </c>
      <c r="X25" s="15">
        <f t="shared" si="9"/>
        <v>11</v>
      </c>
      <c r="Y25" s="16">
        <f t="shared" si="10"/>
        <v>0.54545454545454541</v>
      </c>
      <c r="AD25" s="29" t="str">
        <f t="shared" si="5"/>
        <v/>
      </c>
      <c r="AG25" s="97">
        <v>19</v>
      </c>
      <c r="AH25" s="61">
        <v>145200</v>
      </c>
      <c r="AI25" s="62">
        <v>132000</v>
      </c>
      <c r="AJ25" s="51">
        <v>0</v>
      </c>
      <c r="AK25" s="51">
        <v>15</v>
      </c>
      <c r="AL25" s="51">
        <v>4</v>
      </c>
      <c r="AM25" s="51">
        <v>1</v>
      </c>
      <c r="AN25" s="51">
        <v>2</v>
      </c>
      <c r="AO25" s="51">
        <v>1</v>
      </c>
      <c r="AP25" s="51">
        <v>2</v>
      </c>
      <c r="AQ25" s="51">
        <v>0</v>
      </c>
      <c r="AR25" s="51">
        <v>0</v>
      </c>
      <c r="AS25" s="51">
        <v>0</v>
      </c>
      <c r="AT25" s="51">
        <v>1</v>
      </c>
      <c r="AU25" s="106">
        <v>13200</v>
      </c>
      <c r="AV25" s="66">
        <v>36300</v>
      </c>
      <c r="AW25" s="53">
        <v>11</v>
      </c>
      <c r="AX25" s="55">
        <v>0.36363636363636365</v>
      </c>
      <c r="AY25" s="51"/>
      <c r="AZ25" s="61"/>
      <c r="BA25" s="62"/>
      <c r="BB25" s="57"/>
      <c r="BC25"/>
    </row>
    <row r="26" spans="1:55">
      <c r="A26" s="2">
        <v>2013</v>
      </c>
      <c r="B26" s="12" t="s">
        <v>57</v>
      </c>
      <c r="C26" s="76">
        <v>2</v>
      </c>
      <c r="D26" s="13">
        <v>11</v>
      </c>
      <c r="E26" s="5">
        <v>1</v>
      </c>
      <c r="F26" s="5" t="s">
        <v>34</v>
      </c>
      <c r="G26" s="5" t="s">
        <v>38</v>
      </c>
      <c r="H26" s="5" t="s">
        <v>36</v>
      </c>
      <c r="I26" s="11">
        <f>52969.7+185313.5</f>
        <v>238283.2</v>
      </c>
      <c r="J26" s="11">
        <f t="shared" si="6"/>
        <v>216621.09090909094</v>
      </c>
      <c r="K26" s="5">
        <v>0</v>
      </c>
      <c r="L26" s="18">
        <v>25</v>
      </c>
      <c r="M26" s="5">
        <v>7</v>
      </c>
      <c r="N26" s="5">
        <v>1</v>
      </c>
      <c r="O26" s="5">
        <v>0</v>
      </c>
      <c r="P26" s="5">
        <v>1.5</v>
      </c>
      <c r="Q26" s="5">
        <v>0.5</v>
      </c>
      <c r="R26" s="5">
        <v>0</v>
      </c>
      <c r="S26" s="5">
        <v>0</v>
      </c>
      <c r="T26" s="5">
        <v>0</v>
      </c>
      <c r="U26" s="5">
        <v>1</v>
      </c>
      <c r="V26" s="14">
        <f t="shared" ref="V26:V52" si="11">I26/(K26+M26+N26+O26+P26+Q26+T26+U26)</f>
        <v>21662.109090909093</v>
      </c>
      <c r="W26" s="14">
        <f t="shared" ref="W26:W52" si="12">I26/M26</f>
        <v>34040.457142857143</v>
      </c>
      <c r="X26" s="15">
        <f t="shared" ref="X26:X52" si="13">K26+M26+N26+O26+P26+Q26+T26+U26</f>
        <v>11</v>
      </c>
      <c r="Y26" s="16">
        <f t="shared" ref="Y26:Y52" si="14">M26/X26</f>
        <v>0.63636363636363635</v>
      </c>
      <c r="AD26" s="29" t="str">
        <f t="shared" si="5"/>
        <v/>
      </c>
      <c r="AG26" s="97">
        <v>20</v>
      </c>
      <c r="AH26" s="61">
        <v>135200</v>
      </c>
      <c r="AI26" s="62">
        <v>122909.0909090909</v>
      </c>
      <c r="AJ26" s="51">
        <v>0</v>
      </c>
      <c r="AK26" s="51">
        <v>3</v>
      </c>
      <c r="AL26" s="51">
        <v>5.5</v>
      </c>
      <c r="AM26" s="51">
        <v>1</v>
      </c>
      <c r="AN26" s="51">
        <v>1</v>
      </c>
      <c r="AO26" s="51">
        <v>0.5</v>
      </c>
      <c r="AP26" s="51">
        <v>2</v>
      </c>
      <c r="AQ26" s="51">
        <v>0</v>
      </c>
      <c r="AR26" s="51">
        <v>0</v>
      </c>
      <c r="AS26" s="51">
        <v>0</v>
      </c>
      <c r="AT26" s="51">
        <v>1</v>
      </c>
      <c r="AU26" s="106">
        <v>12290.90909090909</v>
      </c>
      <c r="AV26" s="66">
        <v>24581.81818181818</v>
      </c>
      <c r="AW26" s="53">
        <v>11</v>
      </c>
      <c r="AX26" s="55">
        <v>0.5</v>
      </c>
      <c r="AY26" s="51"/>
      <c r="AZ26" s="61"/>
      <c r="BA26" s="62"/>
      <c r="BB26" s="57"/>
      <c r="BC26"/>
    </row>
    <row r="27" spans="1:55">
      <c r="A27" s="2">
        <v>2013</v>
      </c>
      <c r="B27" s="12" t="s">
        <v>57</v>
      </c>
      <c r="C27" s="76">
        <v>2</v>
      </c>
      <c r="D27" s="13">
        <v>12</v>
      </c>
      <c r="E27" s="5">
        <v>2</v>
      </c>
      <c r="F27" s="5" t="s">
        <v>35</v>
      </c>
      <c r="G27" s="5" t="s">
        <v>37</v>
      </c>
      <c r="H27" s="5" t="s">
        <v>36</v>
      </c>
      <c r="I27" s="11">
        <f>70565.3+5525</f>
        <v>76090.3</v>
      </c>
      <c r="J27" s="11">
        <f t="shared" si="6"/>
        <v>69173</v>
      </c>
      <c r="K27" s="5">
        <v>0</v>
      </c>
      <c r="L27" s="18">
        <v>9</v>
      </c>
      <c r="M27" s="5">
        <v>5</v>
      </c>
      <c r="N27" s="5">
        <v>1</v>
      </c>
      <c r="O27" s="5">
        <v>0</v>
      </c>
      <c r="P27" s="5">
        <v>2</v>
      </c>
      <c r="Q27" s="5">
        <v>2</v>
      </c>
      <c r="R27" s="5">
        <v>0</v>
      </c>
      <c r="S27" s="5">
        <v>0</v>
      </c>
      <c r="T27" s="5">
        <v>0</v>
      </c>
      <c r="U27" s="5">
        <v>1</v>
      </c>
      <c r="V27" s="14">
        <f t="shared" si="11"/>
        <v>6917.3</v>
      </c>
      <c r="W27" s="14">
        <f t="shared" si="12"/>
        <v>15218.060000000001</v>
      </c>
      <c r="X27" s="15">
        <f t="shared" si="13"/>
        <v>11</v>
      </c>
      <c r="Y27" s="16">
        <f t="shared" si="14"/>
        <v>0.45454545454545453</v>
      </c>
      <c r="AD27" s="29" t="str">
        <f t="shared" si="5"/>
        <v/>
      </c>
      <c r="AG27" s="97">
        <v>21</v>
      </c>
      <c r="AH27" s="61">
        <v>249400</v>
      </c>
      <c r="AI27" s="62">
        <v>226727.27272727271</v>
      </c>
      <c r="AJ27" s="51">
        <v>0</v>
      </c>
      <c r="AK27" s="51">
        <v>15</v>
      </c>
      <c r="AL27" s="51">
        <v>6</v>
      </c>
      <c r="AM27" s="51">
        <v>0.5</v>
      </c>
      <c r="AN27" s="51">
        <v>0</v>
      </c>
      <c r="AO27" s="51">
        <v>0.5</v>
      </c>
      <c r="AP27" s="51">
        <v>3</v>
      </c>
      <c r="AQ27" s="51">
        <v>0</v>
      </c>
      <c r="AR27" s="51">
        <v>0</v>
      </c>
      <c r="AS27" s="51">
        <v>0</v>
      </c>
      <c r="AT27" s="51">
        <v>1</v>
      </c>
      <c r="AU27" s="106">
        <v>22672.727272727272</v>
      </c>
      <c r="AV27" s="66">
        <v>41566.666666666664</v>
      </c>
      <c r="AW27" s="53">
        <v>11</v>
      </c>
      <c r="AX27" s="55">
        <v>0.54545454545454541</v>
      </c>
      <c r="AY27" s="51"/>
      <c r="AZ27" s="61"/>
      <c r="BA27" s="62"/>
      <c r="BB27" s="57"/>
      <c r="BC27"/>
    </row>
    <row r="28" spans="1:55">
      <c r="A28" s="2">
        <v>2013</v>
      </c>
      <c r="B28" s="12" t="s">
        <v>57</v>
      </c>
      <c r="C28" s="76">
        <v>2</v>
      </c>
      <c r="D28" s="13">
        <v>12</v>
      </c>
      <c r="E28" s="5">
        <v>3</v>
      </c>
      <c r="F28" s="5" t="s">
        <v>34</v>
      </c>
      <c r="G28" s="5" t="s">
        <v>37</v>
      </c>
      <c r="H28" s="5" t="s">
        <v>36</v>
      </c>
      <c r="I28" s="11">
        <f>154598.1+41406</f>
        <v>196004.1</v>
      </c>
      <c r="J28" s="11">
        <f t="shared" si="6"/>
        <v>178185.54545454547</v>
      </c>
      <c r="K28" s="5">
        <v>0</v>
      </c>
      <c r="L28" s="18">
        <v>6</v>
      </c>
      <c r="M28" s="5">
        <v>5</v>
      </c>
      <c r="N28" s="5">
        <v>1</v>
      </c>
      <c r="O28" s="5">
        <v>0</v>
      </c>
      <c r="P28" s="5">
        <v>1</v>
      </c>
      <c r="Q28" s="5">
        <v>1</v>
      </c>
      <c r="R28" s="5">
        <v>0</v>
      </c>
      <c r="S28" s="5">
        <v>0</v>
      </c>
      <c r="T28" s="5">
        <v>2</v>
      </c>
      <c r="U28" s="5">
        <v>1</v>
      </c>
      <c r="V28" s="14">
        <f t="shared" si="11"/>
        <v>17818.554545454546</v>
      </c>
      <c r="W28" s="14">
        <f t="shared" si="12"/>
        <v>39200.82</v>
      </c>
      <c r="X28" s="15">
        <f t="shared" si="13"/>
        <v>11</v>
      </c>
      <c r="Y28" s="16">
        <f t="shared" si="14"/>
        <v>0.45454545454545453</v>
      </c>
      <c r="AD28" s="29" t="str">
        <f t="shared" si="5"/>
        <v/>
      </c>
      <c r="AG28" s="97">
        <v>22</v>
      </c>
      <c r="AH28" s="61">
        <v>173919.2</v>
      </c>
      <c r="AI28" s="62">
        <v>158108.36363636365</v>
      </c>
      <c r="AJ28" s="51">
        <v>1</v>
      </c>
      <c r="AK28" s="51">
        <v>15</v>
      </c>
      <c r="AL28" s="51">
        <v>6</v>
      </c>
      <c r="AM28" s="51">
        <v>1</v>
      </c>
      <c r="AN28" s="51">
        <v>0</v>
      </c>
      <c r="AO28" s="51">
        <v>0.5</v>
      </c>
      <c r="AP28" s="51">
        <v>1.5</v>
      </c>
      <c r="AQ28" s="51">
        <v>0</v>
      </c>
      <c r="AR28" s="51">
        <v>0</v>
      </c>
      <c r="AS28" s="51">
        <v>0</v>
      </c>
      <c r="AT28" s="51">
        <v>1</v>
      </c>
      <c r="AU28" s="106">
        <v>15810.836363636365</v>
      </c>
      <c r="AV28" s="66">
        <v>28986.533333333336</v>
      </c>
      <c r="AW28" s="53">
        <v>11</v>
      </c>
      <c r="AX28" s="55">
        <v>0.54545454545454541</v>
      </c>
      <c r="AY28" s="51"/>
      <c r="AZ28" s="61"/>
      <c r="BA28" s="62"/>
      <c r="BB28" s="57"/>
      <c r="BC28"/>
    </row>
    <row r="29" spans="1:55">
      <c r="A29" s="2">
        <v>2013</v>
      </c>
      <c r="B29" s="12" t="s">
        <v>57</v>
      </c>
      <c r="C29" s="76">
        <v>2</v>
      </c>
      <c r="D29" s="13">
        <v>13</v>
      </c>
      <c r="E29" s="5">
        <v>4</v>
      </c>
      <c r="F29" s="5" t="s">
        <v>35</v>
      </c>
      <c r="G29" s="5" t="s">
        <v>38</v>
      </c>
      <c r="H29" s="5" t="s">
        <v>36</v>
      </c>
      <c r="I29" s="11">
        <v>173919.2</v>
      </c>
      <c r="J29" s="11">
        <f t="shared" si="6"/>
        <v>158108.36363636365</v>
      </c>
      <c r="K29" s="5">
        <v>1</v>
      </c>
      <c r="L29" s="18">
        <v>15</v>
      </c>
      <c r="M29" s="5">
        <v>6</v>
      </c>
      <c r="N29" s="5">
        <v>1</v>
      </c>
      <c r="O29" s="5">
        <v>0</v>
      </c>
      <c r="P29" s="5">
        <v>0.5</v>
      </c>
      <c r="Q29" s="5">
        <v>1.5</v>
      </c>
      <c r="R29" s="5">
        <v>0</v>
      </c>
      <c r="S29" s="5">
        <v>0</v>
      </c>
      <c r="T29" s="5">
        <v>0</v>
      </c>
      <c r="U29" s="5">
        <v>1</v>
      </c>
      <c r="V29" s="14">
        <f t="shared" si="11"/>
        <v>15810.836363636365</v>
      </c>
      <c r="W29" s="14">
        <f t="shared" si="12"/>
        <v>28986.533333333336</v>
      </c>
      <c r="X29" s="15">
        <f t="shared" si="13"/>
        <v>11</v>
      </c>
      <c r="Y29" s="16">
        <f t="shared" si="14"/>
        <v>0.54545454545454541</v>
      </c>
      <c r="AD29" s="29" t="str">
        <f t="shared" si="5"/>
        <v/>
      </c>
      <c r="AG29" s="97">
        <v>23</v>
      </c>
      <c r="AH29" s="61">
        <v>82857.3</v>
      </c>
      <c r="AI29" s="62">
        <v>75324.818181818177</v>
      </c>
      <c r="AJ29" s="51">
        <v>0</v>
      </c>
      <c r="AK29" s="51">
        <v>14</v>
      </c>
      <c r="AL29" s="51">
        <v>7</v>
      </c>
      <c r="AM29" s="51">
        <v>1.5</v>
      </c>
      <c r="AN29" s="51">
        <v>0</v>
      </c>
      <c r="AO29" s="51">
        <v>0.25</v>
      </c>
      <c r="AP29" s="51">
        <v>1.25</v>
      </c>
      <c r="AQ29" s="51">
        <v>0</v>
      </c>
      <c r="AR29" s="51">
        <v>0</v>
      </c>
      <c r="AS29" s="51">
        <v>0</v>
      </c>
      <c r="AT29" s="51">
        <v>1</v>
      </c>
      <c r="AU29" s="106">
        <v>7532.4818181818182</v>
      </c>
      <c r="AV29" s="66">
        <v>11836.757142857143</v>
      </c>
      <c r="AW29" s="53">
        <v>11</v>
      </c>
      <c r="AX29" s="55">
        <v>0.63636363636363635</v>
      </c>
      <c r="AY29" s="51"/>
      <c r="AZ29" s="61"/>
      <c r="BA29" s="62"/>
      <c r="BB29" s="57"/>
      <c r="BC29"/>
    </row>
    <row r="30" spans="1:55">
      <c r="A30" s="2">
        <v>2013</v>
      </c>
      <c r="B30" s="12" t="s">
        <v>57</v>
      </c>
      <c r="C30" s="76">
        <v>2</v>
      </c>
      <c r="D30" s="13">
        <v>13</v>
      </c>
      <c r="E30" s="5">
        <v>1</v>
      </c>
      <c r="F30" s="5" t="s">
        <v>34</v>
      </c>
      <c r="G30" s="5" t="s">
        <v>38</v>
      </c>
      <c r="H30" s="5" t="s">
        <v>39</v>
      </c>
      <c r="I30" s="11">
        <f>2761.6+80095.7</f>
        <v>82857.3</v>
      </c>
      <c r="J30" s="11">
        <f t="shared" si="6"/>
        <v>75324.818181818177</v>
      </c>
      <c r="K30" s="5">
        <v>0</v>
      </c>
      <c r="L30" s="18">
        <v>14</v>
      </c>
      <c r="M30" s="5">
        <v>7</v>
      </c>
      <c r="N30" s="5">
        <v>1.5</v>
      </c>
      <c r="O30" s="5">
        <v>0</v>
      </c>
      <c r="P30" s="5">
        <v>0.25</v>
      </c>
      <c r="Q30" s="5">
        <v>1.25</v>
      </c>
      <c r="R30" s="5">
        <v>0</v>
      </c>
      <c r="S30" s="5">
        <v>0</v>
      </c>
      <c r="T30" s="5">
        <v>0</v>
      </c>
      <c r="U30" s="5">
        <v>1</v>
      </c>
      <c r="V30" s="14">
        <f t="shared" si="11"/>
        <v>7532.4818181818182</v>
      </c>
      <c r="W30" s="14">
        <f t="shared" si="12"/>
        <v>11836.757142857143</v>
      </c>
      <c r="X30" s="15">
        <f t="shared" si="13"/>
        <v>11</v>
      </c>
      <c r="Y30" s="16">
        <f t="shared" si="14"/>
        <v>0.63636363636363635</v>
      </c>
      <c r="AD30" s="29" t="str">
        <f t="shared" si="5"/>
        <v/>
      </c>
      <c r="AG30" s="97">
        <v>24</v>
      </c>
      <c r="AH30" s="61">
        <v>232042.2</v>
      </c>
      <c r="AI30" s="62">
        <v>210947.45454545456</v>
      </c>
      <c r="AJ30" s="51">
        <v>0</v>
      </c>
      <c r="AK30" s="51">
        <v>9</v>
      </c>
      <c r="AL30" s="51">
        <v>4</v>
      </c>
      <c r="AM30" s="51">
        <v>2</v>
      </c>
      <c r="AN30" s="51">
        <v>0</v>
      </c>
      <c r="AO30" s="51">
        <v>1</v>
      </c>
      <c r="AP30" s="51">
        <v>3</v>
      </c>
      <c r="AQ30" s="51">
        <v>0</v>
      </c>
      <c r="AR30" s="51">
        <v>0</v>
      </c>
      <c r="AS30" s="51">
        <v>0</v>
      </c>
      <c r="AT30" s="51">
        <v>1</v>
      </c>
      <c r="AU30" s="106">
        <v>21094.745454545457</v>
      </c>
      <c r="AV30" s="66">
        <v>58010.55</v>
      </c>
      <c r="AW30" s="53">
        <v>11</v>
      </c>
      <c r="AX30" s="55">
        <v>0.36363636363636365</v>
      </c>
      <c r="AY30" s="51"/>
      <c r="AZ30" s="61"/>
      <c r="BA30" s="62"/>
      <c r="BB30" s="57"/>
      <c r="BC30"/>
    </row>
    <row r="31" spans="1:55">
      <c r="A31" s="2">
        <v>2013</v>
      </c>
      <c r="B31" s="12" t="s">
        <v>57</v>
      </c>
      <c r="C31" s="76">
        <v>2</v>
      </c>
      <c r="D31" s="13">
        <v>14</v>
      </c>
      <c r="E31" s="5">
        <v>2</v>
      </c>
      <c r="F31" s="5" t="s">
        <v>35</v>
      </c>
      <c r="G31" s="5" t="s">
        <v>37</v>
      </c>
      <c r="H31" s="5" t="s">
        <v>39</v>
      </c>
      <c r="I31" s="11">
        <f>69066.8+66286.2+96689.2</f>
        <v>232042.2</v>
      </c>
      <c r="J31" s="11">
        <f t="shared" si="6"/>
        <v>210947.45454545456</v>
      </c>
      <c r="K31" s="5">
        <v>0</v>
      </c>
      <c r="L31" s="18">
        <v>9</v>
      </c>
      <c r="M31" s="5">
        <v>4</v>
      </c>
      <c r="N31" s="5">
        <v>2</v>
      </c>
      <c r="O31" s="5">
        <v>0</v>
      </c>
      <c r="P31" s="5">
        <v>1</v>
      </c>
      <c r="Q31" s="5">
        <v>3</v>
      </c>
      <c r="R31" s="5">
        <v>0</v>
      </c>
      <c r="S31" s="5">
        <v>0</v>
      </c>
      <c r="T31" s="5">
        <v>0</v>
      </c>
      <c r="U31" s="5">
        <v>1</v>
      </c>
      <c r="V31" s="14">
        <f t="shared" si="11"/>
        <v>21094.745454545457</v>
      </c>
      <c r="W31" s="14">
        <f t="shared" si="12"/>
        <v>58010.55</v>
      </c>
      <c r="X31" s="15">
        <f t="shared" si="13"/>
        <v>11</v>
      </c>
      <c r="Y31" s="16">
        <f t="shared" si="14"/>
        <v>0.36363636363636365</v>
      </c>
      <c r="AD31" s="29" t="str">
        <f t="shared" si="5"/>
        <v/>
      </c>
      <c r="AG31" s="97">
        <v>25</v>
      </c>
      <c r="AH31" s="61">
        <v>232042.2</v>
      </c>
      <c r="AI31" s="62">
        <v>210947.45454545456</v>
      </c>
      <c r="AJ31" s="51">
        <v>0</v>
      </c>
      <c r="AK31" s="51">
        <v>9</v>
      </c>
      <c r="AL31" s="51">
        <v>4</v>
      </c>
      <c r="AM31" s="51">
        <v>2</v>
      </c>
      <c r="AN31" s="51">
        <v>0</v>
      </c>
      <c r="AO31" s="51">
        <v>1</v>
      </c>
      <c r="AP31" s="51">
        <v>3</v>
      </c>
      <c r="AQ31" s="51">
        <v>0</v>
      </c>
      <c r="AR31" s="51">
        <v>0</v>
      </c>
      <c r="AS31" s="51">
        <v>0</v>
      </c>
      <c r="AT31" s="51">
        <v>1</v>
      </c>
      <c r="AU31" s="106">
        <v>21094.745454545457</v>
      </c>
      <c r="AV31" s="66">
        <v>58010.55</v>
      </c>
      <c r="AW31" s="53">
        <v>11</v>
      </c>
      <c r="AX31" s="55">
        <v>0.36363636363636365</v>
      </c>
      <c r="AY31" s="51"/>
      <c r="AZ31" s="61"/>
      <c r="BA31" s="62"/>
      <c r="BB31" s="57"/>
      <c r="BC31"/>
    </row>
    <row r="32" spans="1:55">
      <c r="A32" s="2">
        <v>2013</v>
      </c>
      <c r="B32" s="12" t="s">
        <v>57</v>
      </c>
      <c r="C32" s="76">
        <v>3</v>
      </c>
      <c r="D32" s="13">
        <v>15</v>
      </c>
      <c r="E32" s="5">
        <v>1</v>
      </c>
      <c r="F32" s="5" t="s">
        <v>34</v>
      </c>
      <c r="G32" s="5" t="s">
        <v>37</v>
      </c>
      <c r="H32" s="5" t="s">
        <v>39</v>
      </c>
      <c r="I32" s="11">
        <f>121458.1+193282.6</f>
        <v>314740.7</v>
      </c>
      <c r="J32" s="11">
        <f t="shared" si="6"/>
        <v>286127.90909090906</v>
      </c>
      <c r="K32" s="5">
        <v>1</v>
      </c>
      <c r="L32" s="18">
        <v>10</v>
      </c>
      <c r="M32" s="5">
        <v>6.25</v>
      </c>
      <c r="N32" s="5">
        <v>0.5</v>
      </c>
      <c r="O32" s="5">
        <v>0</v>
      </c>
      <c r="P32" s="5">
        <v>0.5</v>
      </c>
      <c r="Q32" s="5">
        <v>0.75</v>
      </c>
      <c r="R32" s="5">
        <v>0</v>
      </c>
      <c r="S32" s="5">
        <v>0</v>
      </c>
      <c r="T32" s="5">
        <v>1</v>
      </c>
      <c r="U32" s="5">
        <v>1</v>
      </c>
      <c r="V32" s="14">
        <f t="shared" si="11"/>
        <v>28612.790909090909</v>
      </c>
      <c r="W32" s="14">
        <f t="shared" si="12"/>
        <v>50358.512000000002</v>
      </c>
      <c r="X32" s="15">
        <f t="shared" si="13"/>
        <v>11</v>
      </c>
      <c r="Y32" s="16">
        <f t="shared" si="14"/>
        <v>0.56818181818181823</v>
      </c>
      <c r="AD32" s="29" t="str">
        <f t="shared" si="5"/>
        <v/>
      </c>
      <c r="AG32" s="97">
        <v>26</v>
      </c>
      <c r="AH32" s="61">
        <v>314740.7</v>
      </c>
      <c r="AI32" s="62">
        <v>286127.90909090906</v>
      </c>
      <c r="AJ32" s="51">
        <v>1</v>
      </c>
      <c r="AK32" s="51">
        <v>10</v>
      </c>
      <c r="AL32" s="51">
        <v>6.25</v>
      </c>
      <c r="AM32" s="51">
        <v>0.5</v>
      </c>
      <c r="AN32" s="51">
        <v>0</v>
      </c>
      <c r="AO32" s="51">
        <v>0.5</v>
      </c>
      <c r="AP32" s="51">
        <v>0.75</v>
      </c>
      <c r="AQ32" s="51">
        <v>0</v>
      </c>
      <c r="AR32" s="51">
        <v>0</v>
      </c>
      <c r="AS32" s="51">
        <v>1</v>
      </c>
      <c r="AT32" s="51">
        <v>1</v>
      </c>
      <c r="AU32" s="106">
        <v>28612.790909090909</v>
      </c>
      <c r="AV32" s="66">
        <v>50358.512000000002</v>
      </c>
      <c r="AW32" s="53">
        <v>11</v>
      </c>
      <c r="AX32" s="55">
        <v>0.56818181818181823</v>
      </c>
      <c r="AY32" s="51"/>
      <c r="AZ32" s="61"/>
      <c r="BA32" s="62"/>
      <c r="BB32" s="57"/>
      <c r="BC32"/>
    </row>
    <row r="33" spans="1:128">
      <c r="A33" s="2">
        <v>2013</v>
      </c>
      <c r="B33" s="12" t="s">
        <v>57</v>
      </c>
      <c r="C33" s="76">
        <v>3</v>
      </c>
      <c r="D33" s="13">
        <v>16</v>
      </c>
      <c r="E33" s="5">
        <v>2</v>
      </c>
      <c r="F33" s="5" t="s">
        <v>35</v>
      </c>
      <c r="G33" s="5" t="s">
        <v>37</v>
      </c>
      <c r="H33" s="5" t="s">
        <v>36</v>
      </c>
      <c r="I33" s="11">
        <f>114758+60787.2+16559.9</f>
        <v>192105.1</v>
      </c>
      <c r="J33" s="11">
        <f t="shared" si="6"/>
        <v>174641.00000000003</v>
      </c>
      <c r="K33" s="5">
        <v>0</v>
      </c>
      <c r="L33" s="18">
        <v>3</v>
      </c>
      <c r="M33" s="5">
        <v>5</v>
      </c>
      <c r="N33" s="5">
        <v>1</v>
      </c>
      <c r="O33" s="5">
        <v>0</v>
      </c>
      <c r="P33" s="5">
        <v>1.5</v>
      </c>
      <c r="Q33" s="5">
        <v>2.5</v>
      </c>
      <c r="R33" s="5">
        <v>0</v>
      </c>
      <c r="S33" s="5">
        <v>0</v>
      </c>
      <c r="T33" s="5">
        <v>0</v>
      </c>
      <c r="U33" s="5">
        <v>1</v>
      </c>
      <c r="V33" s="14">
        <f t="shared" si="11"/>
        <v>17464.100000000002</v>
      </c>
      <c r="W33" s="14">
        <f t="shared" si="12"/>
        <v>38421.020000000004</v>
      </c>
      <c r="X33" s="15">
        <f t="shared" si="13"/>
        <v>11</v>
      </c>
      <c r="Y33" s="16">
        <f t="shared" si="14"/>
        <v>0.45454545454545453</v>
      </c>
      <c r="AD33" s="29" t="str">
        <f t="shared" si="5"/>
        <v/>
      </c>
      <c r="AG33" s="97">
        <v>27</v>
      </c>
      <c r="AH33" s="61">
        <v>192105.1</v>
      </c>
      <c r="AI33" s="62">
        <v>174641.00000000003</v>
      </c>
      <c r="AJ33" s="51">
        <v>0</v>
      </c>
      <c r="AK33" s="51">
        <v>3</v>
      </c>
      <c r="AL33" s="51">
        <v>5</v>
      </c>
      <c r="AM33" s="51">
        <v>1</v>
      </c>
      <c r="AN33" s="51">
        <v>0</v>
      </c>
      <c r="AO33" s="51">
        <v>1.5</v>
      </c>
      <c r="AP33" s="51">
        <v>2.5</v>
      </c>
      <c r="AQ33" s="51">
        <v>0</v>
      </c>
      <c r="AR33" s="51">
        <v>0</v>
      </c>
      <c r="AS33" s="51">
        <v>0</v>
      </c>
      <c r="AT33" s="51">
        <v>1</v>
      </c>
      <c r="AU33" s="106">
        <v>17464.100000000002</v>
      </c>
      <c r="AV33" s="66">
        <v>38421.020000000004</v>
      </c>
      <c r="AW33" s="53">
        <v>11</v>
      </c>
      <c r="AX33" s="55">
        <v>0.45454545454545453</v>
      </c>
      <c r="AY33" s="51"/>
      <c r="AZ33" s="61"/>
      <c r="BA33" s="62"/>
      <c r="BB33" s="57"/>
      <c r="BC33"/>
    </row>
    <row r="34" spans="1:128">
      <c r="A34" s="2">
        <v>2013</v>
      </c>
      <c r="B34" s="12" t="s">
        <v>57</v>
      </c>
      <c r="C34" s="76">
        <v>3</v>
      </c>
      <c r="D34" s="13">
        <v>17</v>
      </c>
      <c r="E34" s="5">
        <v>1</v>
      </c>
      <c r="F34" s="5" t="s">
        <v>34</v>
      </c>
      <c r="G34" s="5" t="s">
        <v>38</v>
      </c>
      <c r="H34" s="5" t="s">
        <v>36</v>
      </c>
      <c r="I34" s="11">
        <f>4046.5+149155+16573.5</f>
        <v>169775</v>
      </c>
      <c r="J34" s="11">
        <f t="shared" si="6"/>
        <v>154340.90909090909</v>
      </c>
      <c r="K34" s="5">
        <v>0.5</v>
      </c>
      <c r="L34" s="18">
        <v>14</v>
      </c>
      <c r="M34" s="5">
        <v>5</v>
      </c>
      <c r="N34" s="5">
        <v>1.5</v>
      </c>
      <c r="O34" s="5">
        <v>0</v>
      </c>
      <c r="P34" s="5">
        <v>1</v>
      </c>
      <c r="Q34" s="5">
        <v>2</v>
      </c>
      <c r="R34" s="5">
        <v>0</v>
      </c>
      <c r="S34" s="5">
        <v>0</v>
      </c>
      <c r="T34" s="5">
        <v>0</v>
      </c>
      <c r="U34" s="5">
        <v>1</v>
      </c>
      <c r="V34" s="14">
        <f t="shared" si="11"/>
        <v>15434.09090909091</v>
      </c>
      <c r="W34" s="14">
        <f t="shared" si="12"/>
        <v>33955</v>
      </c>
      <c r="X34" s="15">
        <f t="shared" si="13"/>
        <v>11</v>
      </c>
      <c r="Y34" s="16">
        <f t="shared" si="14"/>
        <v>0.45454545454545453</v>
      </c>
      <c r="AD34" s="29" t="str">
        <f t="shared" si="5"/>
        <v/>
      </c>
      <c r="AG34" s="97">
        <v>28</v>
      </c>
      <c r="AH34" s="61">
        <v>169775</v>
      </c>
      <c r="AI34" s="62">
        <v>154340.90909090909</v>
      </c>
      <c r="AJ34" s="51">
        <v>0.5</v>
      </c>
      <c r="AK34" s="51">
        <v>14</v>
      </c>
      <c r="AL34" s="51">
        <v>5</v>
      </c>
      <c r="AM34" s="51">
        <v>1.5</v>
      </c>
      <c r="AN34" s="51">
        <v>0</v>
      </c>
      <c r="AO34" s="51">
        <v>1</v>
      </c>
      <c r="AP34" s="51">
        <v>2</v>
      </c>
      <c r="AQ34" s="51">
        <v>0</v>
      </c>
      <c r="AR34" s="51">
        <v>0</v>
      </c>
      <c r="AS34" s="51">
        <v>0</v>
      </c>
      <c r="AT34" s="51">
        <v>1</v>
      </c>
      <c r="AU34" s="106">
        <v>15434.09090909091</v>
      </c>
      <c r="AV34" s="66">
        <v>33955</v>
      </c>
      <c r="AW34" s="53">
        <v>11</v>
      </c>
      <c r="AX34" s="55">
        <v>0.45454545454545453</v>
      </c>
      <c r="AY34" s="51"/>
      <c r="AZ34" s="61"/>
      <c r="BA34" s="62"/>
      <c r="BB34" s="57"/>
      <c r="BC34"/>
    </row>
    <row r="35" spans="1:128">
      <c r="A35" s="2">
        <v>2013</v>
      </c>
      <c r="B35" s="12" t="s">
        <v>57</v>
      </c>
      <c r="C35" s="76">
        <v>3</v>
      </c>
      <c r="D35" s="13">
        <v>18</v>
      </c>
      <c r="E35" s="5">
        <v>2</v>
      </c>
      <c r="F35" s="5" t="s">
        <v>35</v>
      </c>
      <c r="G35" s="5" t="s">
        <v>37</v>
      </c>
      <c r="H35" s="5" t="s">
        <v>36</v>
      </c>
      <c r="I35" s="11">
        <v>125000</v>
      </c>
      <c r="J35" s="11">
        <f t="shared" si="6"/>
        <v>113636.36363636365</v>
      </c>
      <c r="K35" s="5">
        <v>0</v>
      </c>
      <c r="L35" s="18">
        <v>12</v>
      </c>
      <c r="M35" s="5">
        <v>6</v>
      </c>
      <c r="N35" s="5">
        <v>0.5</v>
      </c>
      <c r="O35" s="5">
        <v>0</v>
      </c>
      <c r="P35" s="5">
        <v>0.5</v>
      </c>
      <c r="Q35" s="5">
        <v>3</v>
      </c>
      <c r="R35" s="5">
        <v>0</v>
      </c>
      <c r="S35" s="5">
        <v>0</v>
      </c>
      <c r="T35" s="5">
        <v>0</v>
      </c>
      <c r="U35" s="5">
        <v>1</v>
      </c>
      <c r="V35" s="14">
        <f t="shared" si="11"/>
        <v>11363.636363636364</v>
      </c>
      <c r="W35" s="14">
        <f t="shared" si="12"/>
        <v>20833.333333333332</v>
      </c>
      <c r="X35" s="15">
        <f t="shared" si="13"/>
        <v>11</v>
      </c>
      <c r="Y35" s="16">
        <f t="shared" si="14"/>
        <v>0.54545454545454541</v>
      </c>
      <c r="AD35" s="29" t="str">
        <f t="shared" si="5"/>
        <v/>
      </c>
      <c r="AG35" s="97">
        <v>29</v>
      </c>
      <c r="AH35" s="61">
        <v>125000</v>
      </c>
      <c r="AI35" s="62">
        <v>113636.36363636365</v>
      </c>
      <c r="AJ35" s="51">
        <v>0</v>
      </c>
      <c r="AK35" s="51">
        <v>12</v>
      </c>
      <c r="AL35" s="51">
        <v>6</v>
      </c>
      <c r="AM35" s="51">
        <v>0.5</v>
      </c>
      <c r="AN35" s="51">
        <v>0</v>
      </c>
      <c r="AO35" s="51">
        <v>0.5</v>
      </c>
      <c r="AP35" s="51">
        <v>3</v>
      </c>
      <c r="AQ35" s="51">
        <v>0</v>
      </c>
      <c r="AR35" s="51">
        <v>0</v>
      </c>
      <c r="AS35" s="51">
        <v>0</v>
      </c>
      <c r="AT35" s="51">
        <v>1</v>
      </c>
      <c r="AU35" s="106">
        <v>11363.636363636364</v>
      </c>
      <c r="AV35" s="66">
        <v>20833.333333333332</v>
      </c>
      <c r="AW35" s="53">
        <v>11</v>
      </c>
      <c r="AX35" s="55">
        <v>0.54545454545454541</v>
      </c>
      <c r="AY35" s="51"/>
      <c r="AZ35" s="61"/>
      <c r="BA35" s="62"/>
      <c r="BB35" s="57"/>
      <c r="BC35"/>
    </row>
    <row r="36" spans="1:128">
      <c r="A36" s="2">
        <v>2013</v>
      </c>
      <c r="B36" s="12" t="s">
        <v>57</v>
      </c>
      <c r="C36" s="76">
        <v>3</v>
      </c>
      <c r="D36" s="13">
        <v>19</v>
      </c>
      <c r="E36" s="5">
        <v>3</v>
      </c>
      <c r="F36" s="5" t="s">
        <v>34</v>
      </c>
      <c r="G36" s="5" t="s">
        <v>37</v>
      </c>
      <c r="H36" s="5" t="s">
        <v>39</v>
      </c>
      <c r="I36" s="11">
        <v>145200</v>
      </c>
      <c r="J36" s="11">
        <f t="shared" si="6"/>
        <v>132000</v>
      </c>
      <c r="K36" s="5">
        <v>0</v>
      </c>
      <c r="L36" s="18">
        <v>15</v>
      </c>
      <c r="M36" s="5">
        <v>4</v>
      </c>
      <c r="N36" s="5">
        <v>1</v>
      </c>
      <c r="O36" s="5">
        <v>2</v>
      </c>
      <c r="P36" s="5">
        <v>1</v>
      </c>
      <c r="Q36" s="5">
        <v>2</v>
      </c>
      <c r="R36" s="5">
        <v>0</v>
      </c>
      <c r="S36" s="5">
        <v>0</v>
      </c>
      <c r="T36" s="5">
        <v>0</v>
      </c>
      <c r="U36" s="5">
        <v>1</v>
      </c>
      <c r="V36" s="14">
        <f t="shared" si="11"/>
        <v>13200</v>
      </c>
      <c r="W36" s="14">
        <f t="shared" si="12"/>
        <v>36300</v>
      </c>
      <c r="X36" s="15">
        <f t="shared" si="13"/>
        <v>11</v>
      </c>
      <c r="Y36" s="16">
        <f t="shared" si="14"/>
        <v>0.36363636363636365</v>
      </c>
      <c r="AD36" s="29" t="str">
        <f t="shared" si="5"/>
        <v/>
      </c>
      <c r="AG36" s="97">
        <v>30</v>
      </c>
      <c r="AH36" s="61">
        <v>145200</v>
      </c>
      <c r="AI36" s="62">
        <v>132000</v>
      </c>
      <c r="AJ36" s="51">
        <v>0</v>
      </c>
      <c r="AK36" s="51">
        <v>15</v>
      </c>
      <c r="AL36" s="51">
        <v>4</v>
      </c>
      <c r="AM36" s="51">
        <v>1</v>
      </c>
      <c r="AN36" s="51">
        <v>2</v>
      </c>
      <c r="AO36" s="51">
        <v>1</v>
      </c>
      <c r="AP36" s="51">
        <v>2</v>
      </c>
      <c r="AQ36" s="51">
        <v>0</v>
      </c>
      <c r="AR36" s="51">
        <v>0</v>
      </c>
      <c r="AS36" s="51">
        <v>0</v>
      </c>
      <c r="AT36" s="51">
        <v>1</v>
      </c>
      <c r="AU36" s="106">
        <v>13200</v>
      </c>
      <c r="AV36" s="66">
        <v>36300</v>
      </c>
      <c r="AW36" s="53">
        <v>11</v>
      </c>
      <c r="AX36" s="55">
        <v>0.36363636363636365</v>
      </c>
      <c r="AY36" s="51"/>
      <c r="AZ36" s="61"/>
      <c r="BA36" s="62"/>
      <c r="BB36" s="57"/>
      <c r="BC36"/>
    </row>
    <row r="37" spans="1:128">
      <c r="A37" s="2">
        <v>2013</v>
      </c>
      <c r="B37" s="12" t="s">
        <v>57</v>
      </c>
      <c r="C37" s="76">
        <v>3</v>
      </c>
      <c r="D37" s="13">
        <v>20</v>
      </c>
      <c r="E37" s="5">
        <v>4</v>
      </c>
      <c r="F37" s="5" t="s">
        <v>35</v>
      </c>
      <c r="G37" s="5" t="s">
        <v>38</v>
      </c>
      <c r="H37" s="5" t="s">
        <v>36</v>
      </c>
      <c r="I37" s="11">
        <v>135200</v>
      </c>
      <c r="J37" s="11">
        <f t="shared" si="6"/>
        <v>122909.0909090909</v>
      </c>
      <c r="K37" s="5">
        <v>0</v>
      </c>
      <c r="L37" s="18">
        <v>3</v>
      </c>
      <c r="M37" s="5">
        <v>5.5</v>
      </c>
      <c r="N37" s="5">
        <v>1</v>
      </c>
      <c r="O37" s="5">
        <v>1</v>
      </c>
      <c r="P37" s="5">
        <v>0.5</v>
      </c>
      <c r="Q37" s="5">
        <v>2</v>
      </c>
      <c r="R37" s="5">
        <v>0</v>
      </c>
      <c r="S37" s="5">
        <v>0</v>
      </c>
      <c r="T37" s="5">
        <v>0</v>
      </c>
      <c r="U37" s="5">
        <v>1</v>
      </c>
      <c r="V37" s="14">
        <f t="shared" si="11"/>
        <v>12290.90909090909</v>
      </c>
      <c r="W37" s="14">
        <f t="shared" si="12"/>
        <v>24581.81818181818</v>
      </c>
      <c r="X37" s="15">
        <f t="shared" si="13"/>
        <v>11</v>
      </c>
      <c r="Y37" s="16">
        <f t="shared" si="14"/>
        <v>0.5</v>
      </c>
      <c r="AD37" s="29" t="str">
        <f t="shared" si="5"/>
        <v/>
      </c>
      <c r="AG37" s="98">
        <v>31</v>
      </c>
      <c r="AH37" s="63">
        <v>135200</v>
      </c>
      <c r="AI37" s="64">
        <v>122909.0909090909</v>
      </c>
      <c r="AJ37" s="31">
        <v>0</v>
      </c>
      <c r="AK37" s="31">
        <v>3</v>
      </c>
      <c r="AL37" s="31">
        <v>5.5</v>
      </c>
      <c r="AM37" s="31">
        <v>1</v>
      </c>
      <c r="AN37" s="31">
        <v>1</v>
      </c>
      <c r="AO37" s="31">
        <v>0.5</v>
      </c>
      <c r="AP37" s="31">
        <v>2</v>
      </c>
      <c r="AQ37" s="31">
        <v>0</v>
      </c>
      <c r="AR37" s="31">
        <v>0</v>
      </c>
      <c r="AS37" s="31">
        <v>0</v>
      </c>
      <c r="AT37" s="31">
        <v>1</v>
      </c>
      <c r="AU37" s="107">
        <v>12290.90909090909</v>
      </c>
      <c r="AV37" s="67">
        <v>24581.81818181818</v>
      </c>
      <c r="AW37" s="54">
        <v>11</v>
      </c>
      <c r="AX37" s="70">
        <v>0.5</v>
      </c>
      <c r="AY37" s="31"/>
      <c r="AZ37" s="63"/>
      <c r="BA37" s="64"/>
      <c r="BB37" s="58"/>
      <c r="BC37"/>
    </row>
    <row r="38" spans="1:128">
      <c r="A38" s="2">
        <v>2013</v>
      </c>
      <c r="B38" s="12" t="s">
        <v>57</v>
      </c>
      <c r="C38" s="76">
        <v>3</v>
      </c>
      <c r="D38" s="13">
        <v>21</v>
      </c>
      <c r="E38" s="5">
        <v>3</v>
      </c>
      <c r="F38" s="5" t="s">
        <v>34</v>
      </c>
      <c r="G38" s="5" t="s">
        <v>37</v>
      </c>
      <c r="H38" s="5" t="s">
        <v>36</v>
      </c>
      <c r="I38" s="11">
        <v>249400</v>
      </c>
      <c r="J38" s="11">
        <f t="shared" si="6"/>
        <v>226727.27272727271</v>
      </c>
      <c r="K38" s="5">
        <v>0</v>
      </c>
      <c r="L38" s="18">
        <v>15</v>
      </c>
      <c r="M38" s="5">
        <v>6</v>
      </c>
      <c r="N38" s="5">
        <v>0.5</v>
      </c>
      <c r="O38" s="5">
        <v>0</v>
      </c>
      <c r="P38" s="5">
        <v>0.5</v>
      </c>
      <c r="Q38" s="5">
        <v>3</v>
      </c>
      <c r="R38" s="5">
        <v>0</v>
      </c>
      <c r="S38" s="5">
        <v>0</v>
      </c>
      <c r="T38" s="5">
        <v>0</v>
      </c>
      <c r="U38" s="5">
        <v>1</v>
      </c>
      <c r="V38" s="14">
        <f t="shared" si="11"/>
        <v>22672.727272727272</v>
      </c>
      <c r="W38" s="14">
        <f t="shared" si="12"/>
        <v>41566.666666666664</v>
      </c>
      <c r="X38" s="15">
        <f t="shared" si="13"/>
        <v>11</v>
      </c>
      <c r="Y38" s="16">
        <f t="shared" si="14"/>
        <v>0.54545454545454541</v>
      </c>
      <c r="AD38" s="29" t="str">
        <f t="shared" si="5"/>
        <v/>
      </c>
      <c r="AG38" s="99" t="s">
        <v>68</v>
      </c>
      <c r="AH38" s="92">
        <v>8568093.6000000015</v>
      </c>
      <c r="AI38" s="93">
        <v>7789175.9999999991</v>
      </c>
      <c r="AJ38" s="94">
        <v>10</v>
      </c>
      <c r="AK38" s="94">
        <v>526</v>
      </c>
      <c r="AL38" s="94">
        <v>257</v>
      </c>
      <c r="AM38" s="94">
        <v>51.5</v>
      </c>
      <c r="AN38" s="94">
        <v>12</v>
      </c>
      <c r="AO38" s="94">
        <v>39.25</v>
      </c>
      <c r="AP38" s="94">
        <v>92.25</v>
      </c>
      <c r="AQ38" s="94">
        <v>0</v>
      </c>
      <c r="AR38" s="94">
        <v>0</v>
      </c>
      <c r="AS38" s="94">
        <v>8</v>
      </c>
      <c r="AT38" s="94">
        <v>47</v>
      </c>
      <c r="AU38" s="93">
        <v>16572.714893617023</v>
      </c>
      <c r="AV38" s="93">
        <v>34469.213196831544</v>
      </c>
      <c r="AW38" s="94">
        <v>517</v>
      </c>
      <c r="AX38" s="95">
        <v>0.49709864603481618</v>
      </c>
      <c r="AY38" s="24"/>
      <c r="AZ38" s="72">
        <v>1132058.83</v>
      </c>
      <c r="BA38" s="68">
        <v>1914.79</v>
      </c>
      <c r="BB38" s="71">
        <v>1.6655414660406457E-3</v>
      </c>
    </row>
    <row r="39" spans="1:128">
      <c r="A39" s="2">
        <v>2013</v>
      </c>
      <c r="B39" s="12" t="s">
        <v>57</v>
      </c>
      <c r="C39" s="76">
        <v>4</v>
      </c>
      <c r="D39" s="13">
        <v>22</v>
      </c>
      <c r="E39" s="5">
        <v>4</v>
      </c>
      <c r="F39" s="5" t="s">
        <v>35</v>
      </c>
      <c r="G39" s="5" t="s">
        <v>38</v>
      </c>
      <c r="H39" s="5" t="s">
        <v>36</v>
      </c>
      <c r="I39" s="11">
        <v>173919.2</v>
      </c>
      <c r="J39" s="11">
        <f t="shared" ref="J39:J52" si="15">IF(V39="", "", V39*10)</f>
        <v>158108.36363636365</v>
      </c>
      <c r="K39" s="5">
        <v>1</v>
      </c>
      <c r="L39" s="18">
        <v>15</v>
      </c>
      <c r="M39" s="5">
        <v>6</v>
      </c>
      <c r="N39" s="5">
        <v>1</v>
      </c>
      <c r="O39" s="5">
        <v>0</v>
      </c>
      <c r="P39" s="5">
        <v>0.5</v>
      </c>
      <c r="Q39" s="5">
        <v>1.5</v>
      </c>
      <c r="R39" s="5">
        <v>0</v>
      </c>
      <c r="S39" s="5">
        <v>0</v>
      </c>
      <c r="T39" s="5">
        <v>0</v>
      </c>
      <c r="U39" s="5">
        <v>1</v>
      </c>
      <c r="V39" s="14">
        <f t="shared" si="11"/>
        <v>15810.836363636365</v>
      </c>
      <c r="W39" s="14">
        <f t="shared" si="12"/>
        <v>28986.533333333336</v>
      </c>
      <c r="X39" s="15">
        <f t="shared" si="13"/>
        <v>11</v>
      </c>
      <c r="Y39" s="16">
        <f t="shared" si="14"/>
        <v>0.54545454545454541</v>
      </c>
      <c r="AD39" s="29" t="str">
        <f t="shared" si="5"/>
        <v/>
      </c>
      <c r="AG39" s="34"/>
      <c r="AH39" s="35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 s="8"/>
      <c r="AZ39" s="35"/>
    </row>
    <row r="40" spans="1:128">
      <c r="A40" s="2">
        <v>2013</v>
      </c>
      <c r="B40" s="12" t="s">
        <v>57</v>
      </c>
      <c r="C40" s="76">
        <v>4</v>
      </c>
      <c r="D40" s="13">
        <v>23</v>
      </c>
      <c r="E40" s="5">
        <v>1</v>
      </c>
      <c r="F40" s="5" t="s">
        <v>34</v>
      </c>
      <c r="G40" s="5" t="s">
        <v>38</v>
      </c>
      <c r="H40" s="5" t="s">
        <v>39</v>
      </c>
      <c r="I40" s="11">
        <f>2761.6+80095.7</f>
        <v>82857.3</v>
      </c>
      <c r="J40" s="11">
        <f t="shared" si="15"/>
        <v>75324.818181818177</v>
      </c>
      <c r="K40" s="5">
        <v>0</v>
      </c>
      <c r="L40" s="18">
        <v>14</v>
      </c>
      <c r="M40" s="5">
        <v>7</v>
      </c>
      <c r="N40" s="5">
        <v>1.5</v>
      </c>
      <c r="O40" s="5">
        <v>0</v>
      </c>
      <c r="P40" s="5">
        <v>0.25</v>
      </c>
      <c r="Q40" s="5">
        <v>1.25</v>
      </c>
      <c r="R40" s="5">
        <v>0</v>
      </c>
      <c r="S40" s="5">
        <v>0</v>
      </c>
      <c r="T40" s="5">
        <v>0</v>
      </c>
      <c r="U40" s="5">
        <v>1</v>
      </c>
      <c r="V40" s="14">
        <f t="shared" si="11"/>
        <v>7532.4818181818182</v>
      </c>
      <c r="W40" s="14">
        <f t="shared" si="12"/>
        <v>11836.757142857143</v>
      </c>
      <c r="X40" s="15">
        <f t="shared" si="13"/>
        <v>11</v>
      </c>
      <c r="Y40" s="16">
        <f t="shared" si="14"/>
        <v>0.63636363636363635</v>
      </c>
      <c r="AD40" s="29" t="str">
        <f t="shared" si="5"/>
        <v/>
      </c>
      <c r="AG40"/>
      <c r="AH40" s="33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 s="8"/>
      <c r="AZ40" s="7"/>
    </row>
    <row r="41" spans="1:128">
      <c r="A41" s="2">
        <v>2013</v>
      </c>
      <c r="B41" s="12" t="s">
        <v>57</v>
      </c>
      <c r="C41" s="76">
        <v>4</v>
      </c>
      <c r="D41" s="13">
        <v>24</v>
      </c>
      <c r="E41" s="5">
        <v>2</v>
      </c>
      <c r="F41" s="5" t="s">
        <v>35</v>
      </c>
      <c r="G41" s="5" t="s">
        <v>37</v>
      </c>
      <c r="H41" s="5" t="s">
        <v>39</v>
      </c>
      <c r="I41" s="11">
        <f>69066.8+66286.2+96689.2</f>
        <v>232042.2</v>
      </c>
      <c r="J41" s="11">
        <f t="shared" si="15"/>
        <v>210947.45454545456</v>
      </c>
      <c r="K41" s="5">
        <v>0</v>
      </c>
      <c r="L41" s="18">
        <v>9</v>
      </c>
      <c r="M41" s="5">
        <v>4</v>
      </c>
      <c r="N41" s="5">
        <v>2</v>
      </c>
      <c r="O41" s="5">
        <v>0</v>
      </c>
      <c r="P41" s="5">
        <v>1</v>
      </c>
      <c r="Q41" s="5">
        <v>3</v>
      </c>
      <c r="R41" s="5">
        <v>0</v>
      </c>
      <c r="S41" s="5">
        <v>0</v>
      </c>
      <c r="T41" s="5">
        <v>0</v>
      </c>
      <c r="U41" s="5">
        <v>1</v>
      </c>
      <c r="V41" s="14">
        <f t="shared" si="11"/>
        <v>21094.745454545457</v>
      </c>
      <c r="W41" s="14">
        <f t="shared" si="12"/>
        <v>58010.55</v>
      </c>
      <c r="X41" s="15">
        <f t="shared" si="13"/>
        <v>11</v>
      </c>
      <c r="Y41" s="16">
        <f t="shared" si="14"/>
        <v>0.36363636363636365</v>
      </c>
      <c r="AD41" s="29" t="str">
        <f t="shared" si="5"/>
        <v/>
      </c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 s="8"/>
      <c r="AZ41" s="36"/>
    </row>
    <row r="42" spans="1:128">
      <c r="A42" s="2">
        <v>2013</v>
      </c>
      <c r="B42" s="12" t="s">
        <v>57</v>
      </c>
      <c r="C42" s="76">
        <v>4</v>
      </c>
      <c r="D42" s="13">
        <v>25</v>
      </c>
      <c r="E42" s="5">
        <v>3</v>
      </c>
      <c r="F42" s="5" t="s">
        <v>34</v>
      </c>
      <c r="G42" s="5" t="s">
        <v>37</v>
      </c>
      <c r="H42" s="5" t="s">
        <v>39</v>
      </c>
      <c r="I42" s="11">
        <f>69066.8+66286.2+96689.2</f>
        <v>232042.2</v>
      </c>
      <c r="J42" s="11">
        <f t="shared" si="15"/>
        <v>210947.45454545456</v>
      </c>
      <c r="K42" s="5">
        <v>0</v>
      </c>
      <c r="L42" s="18">
        <v>9</v>
      </c>
      <c r="M42" s="5">
        <v>4</v>
      </c>
      <c r="N42" s="5">
        <v>2</v>
      </c>
      <c r="O42" s="5">
        <v>0</v>
      </c>
      <c r="P42" s="5">
        <v>1</v>
      </c>
      <c r="Q42" s="5">
        <v>3</v>
      </c>
      <c r="R42" s="5">
        <v>0</v>
      </c>
      <c r="S42" s="5">
        <v>0</v>
      </c>
      <c r="T42" s="5">
        <v>0</v>
      </c>
      <c r="U42" s="5">
        <v>1</v>
      </c>
      <c r="V42" s="14">
        <f t="shared" si="11"/>
        <v>21094.745454545457</v>
      </c>
      <c r="W42" s="14">
        <f t="shared" si="12"/>
        <v>58010.55</v>
      </c>
      <c r="X42" s="15">
        <f t="shared" si="13"/>
        <v>11</v>
      </c>
      <c r="Y42" s="16">
        <f t="shared" si="14"/>
        <v>0.36363636363636365</v>
      </c>
      <c r="AD42" s="29" t="str">
        <f t="shared" si="5"/>
        <v/>
      </c>
      <c r="AG42" s="43" t="s">
        <v>33</v>
      </c>
      <c r="AH42" s="44" t="s">
        <v>69</v>
      </c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 s="7"/>
      <c r="AZ42" s="7"/>
    </row>
    <row r="43" spans="1:128">
      <c r="A43" s="2">
        <v>2013</v>
      </c>
      <c r="B43" s="12" t="s">
        <v>57</v>
      </c>
      <c r="C43" s="76">
        <v>4</v>
      </c>
      <c r="D43" s="13">
        <v>26</v>
      </c>
      <c r="E43" s="5">
        <v>4</v>
      </c>
      <c r="F43" s="5" t="s">
        <v>35</v>
      </c>
      <c r="G43" s="5" t="s">
        <v>37</v>
      </c>
      <c r="H43" s="5" t="s">
        <v>39</v>
      </c>
      <c r="I43" s="11">
        <f>121458.1+193282.6</f>
        <v>314740.7</v>
      </c>
      <c r="J43" s="11">
        <f t="shared" si="15"/>
        <v>286127.90909090906</v>
      </c>
      <c r="K43" s="5">
        <v>1</v>
      </c>
      <c r="L43" s="18">
        <v>10</v>
      </c>
      <c r="M43" s="5">
        <v>6.25</v>
      </c>
      <c r="N43" s="5">
        <v>0.5</v>
      </c>
      <c r="O43" s="5">
        <v>0</v>
      </c>
      <c r="P43" s="5">
        <v>0.5</v>
      </c>
      <c r="Q43" s="5">
        <v>0.75</v>
      </c>
      <c r="R43" s="5">
        <v>0</v>
      </c>
      <c r="S43" s="5">
        <v>0</v>
      </c>
      <c r="T43" s="5">
        <v>1</v>
      </c>
      <c r="U43" s="5">
        <v>1</v>
      </c>
      <c r="V43" s="14">
        <f t="shared" si="11"/>
        <v>28612.790909090909</v>
      </c>
      <c r="W43" s="14">
        <f t="shared" si="12"/>
        <v>50358.512000000002</v>
      </c>
      <c r="X43" s="15">
        <f t="shared" si="13"/>
        <v>11</v>
      </c>
      <c r="Y43" s="16">
        <f t="shared" si="14"/>
        <v>0.56818181818181823</v>
      </c>
      <c r="AD43" s="29" t="str">
        <f t="shared" si="5"/>
        <v/>
      </c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 s="86"/>
      <c r="AZ43" s="86"/>
    </row>
    <row r="44" spans="1:128">
      <c r="A44" s="2">
        <v>2013</v>
      </c>
      <c r="B44" s="12" t="s">
        <v>57</v>
      </c>
      <c r="C44" s="76">
        <v>4</v>
      </c>
      <c r="D44" s="13">
        <v>27</v>
      </c>
      <c r="E44" s="5">
        <v>2</v>
      </c>
      <c r="F44" s="5" t="s">
        <v>35</v>
      </c>
      <c r="G44" s="5" t="s">
        <v>37</v>
      </c>
      <c r="H44" s="5" t="s">
        <v>36</v>
      </c>
      <c r="I44" s="11">
        <f>114758+60787.2+16559.9</f>
        <v>192105.1</v>
      </c>
      <c r="J44" s="11">
        <f t="shared" si="15"/>
        <v>174641.00000000003</v>
      </c>
      <c r="K44" s="5">
        <v>0</v>
      </c>
      <c r="L44" s="18">
        <v>3</v>
      </c>
      <c r="M44" s="5">
        <v>5</v>
      </c>
      <c r="N44" s="5">
        <v>1</v>
      </c>
      <c r="O44" s="5">
        <v>0</v>
      </c>
      <c r="P44" s="5">
        <v>1.5</v>
      </c>
      <c r="Q44" s="5">
        <v>2.5</v>
      </c>
      <c r="R44" s="5">
        <v>0</v>
      </c>
      <c r="S44" s="5">
        <v>0</v>
      </c>
      <c r="T44" s="5">
        <v>0</v>
      </c>
      <c r="U44" s="5">
        <v>1</v>
      </c>
      <c r="V44" s="14">
        <f t="shared" si="11"/>
        <v>17464.100000000002</v>
      </c>
      <c r="W44" s="14">
        <f t="shared" si="12"/>
        <v>38421.020000000004</v>
      </c>
      <c r="X44" s="15">
        <f t="shared" si="13"/>
        <v>11</v>
      </c>
      <c r="Y44" s="16">
        <f t="shared" si="14"/>
        <v>0.45454545454545453</v>
      </c>
      <c r="AD44" s="29" t="str">
        <f t="shared" si="5"/>
        <v/>
      </c>
      <c r="AG44" s="40"/>
      <c r="AH44" s="45" t="s">
        <v>28</v>
      </c>
      <c r="AI44" s="41"/>
      <c r="AJ44" s="41"/>
      <c r="AK44" s="41"/>
      <c r="AL44" s="41"/>
      <c r="AM44" s="41"/>
      <c r="AN44" s="41"/>
      <c r="AO44" s="41"/>
      <c r="AP44" s="41"/>
      <c r="AQ44" s="41"/>
      <c r="AR44" s="42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</row>
    <row r="45" spans="1:128" ht="51">
      <c r="A45" s="2">
        <v>2013</v>
      </c>
      <c r="B45" s="12" t="s">
        <v>57</v>
      </c>
      <c r="C45" s="76">
        <v>4</v>
      </c>
      <c r="D45" s="13">
        <v>28</v>
      </c>
      <c r="E45" s="5">
        <v>1</v>
      </c>
      <c r="F45" s="5" t="s">
        <v>34</v>
      </c>
      <c r="G45" s="5" t="s">
        <v>38</v>
      </c>
      <c r="H45" s="5" t="s">
        <v>36</v>
      </c>
      <c r="I45" s="11">
        <f>4046.5+149155+16573.5</f>
        <v>169775</v>
      </c>
      <c r="J45" s="11">
        <f t="shared" si="15"/>
        <v>154340.90909090909</v>
      </c>
      <c r="K45" s="5">
        <v>0.5</v>
      </c>
      <c r="L45" s="18">
        <v>14</v>
      </c>
      <c r="M45" s="5">
        <v>5</v>
      </c>
      <c r="N45" s="5">
        <v>1.5</v>
      </c>
      <c r="O45" s="5">
        <v>0</v>
      </c>
      <c r="P45" s="5">
        <v>1</v>
      </c>
      <c r="Q45" s="5">
        <v>2</v>
      </c>
      <c r="R45" s="5">
        <v>0</v>
      </c>
      <c r="S45" s="5">
        <v>0</v>
      </c>
      <c r="T45" s="5">
        <v>0</v>
      </c>
      <c r="U45" s="5">
        <v>1</v>
      </c>
      <c r="V45" s="14">
        <f t="shared" si="11"/>
        <v>15434.09090909091</v>
      </c>
      <c r="W45" s="14">
        <f t="shared" si="12"/>
        <v>33955</v>
      </c>
      <c r="X45" s="15">
        <f t="shared" si="13"/>
        <v>11</v>
      </c>
      <c r="Y45" s="16">
        <f t="shared" si="14"/>
        <v>0.45454545454545453</v>
      </c>
      <c r="AD45" s="29" t="str">
        <f t="shared" si="5"/>
        <v/>
      </c>
      <c r="AG45" s="22" t="s">
        <v>32</v>
      </c>
      <c r="AH45" s="81" t="s">
        <v>56</v>
      </c>
      <c r="AI45" s="80" t="s">
        <v>53</v>
      </c>
      <c r="AJ45" s="80" t="s">
        <v>64</v>
      </c>
      <c r="AK45" s="80" t="s">
        <v>31</v>
      </c>
      <c r="AL45" s="80" t="s">
        <v>43</v>
      </c>
      <c r="AM45" s="80" t="s">
        <v>67</v>
      </c>
      <c r="AN45" s="80" t="s">
        <v>65</v>
      </c>
      <c r="AO45" s="80" t="s">
        <v>55</v>
      </c>
      <c r="AP45" s="80" t="s">
        <v>51</v>
      </c>
      <c r="AQ45" s="80" t="s">
        <v>60</v>
      </c>
      <c r="AR45" s="82" t="s">
        <v>61</v>
      </c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</row>
    <row r="46" spans="1:128">
      <c r="A46" s="2">
        <v>2013</v>
      </c>
      <c r="B46" s="12" t="s">
        <v>57</v>
      </c>
      <c r="C46" s="76">
        <v>5</v>
      </c>
      <c r="D46" s="13">
        <v>29</v>
      </c>
      <c r="E46" s="5">
        <v>2</v>
      </c>
      <c r="F46" s="5" t="s">
        <v>35</v>
      </c>
      <c r="G46" s="5" t="s">
        <v>37</v>
      </c>
      <c r="H46" s="5" t="s">
        <v>36</v>
      </c>
      <c r="I46" s="11">
        <v>125000</v>
      </c>
      <c r="J46" s="11">
        <f t="shared" si="15"/>
        <v>113636.36363636365</v>
      </c>
      <c r="K46" s="5">
        <v>0</v>
      </c>
      <c r="L46" s="18">
        <v>12</v>
      </c>
      <c r="M46" s="5">
        <v>6</v>
      </c>
      <c r="N46" s="5">
        <v>0.5</v>
      </c>
      <c r="O46" s="5">
        <v>0</v>
      </c>
      <c r="P46" s="5">
        <v>0.5</v>
      </c>
      <c r="Q46" s="5">
        <v>3</v>
      </c>
      <c r="R46" s="5">
        <v>0</v>
      </c>
      <c r="S46" s="5">
        <v>0</v>
      </c>
      <c r="T46" s="5">
        <v>0</v>
      </c>
      <c r="U46" s="5">
        <v>1</v>
      </c>
      <c r="V46" s="14">
        <f t="shared" si="11"/>
        <v>11363.636363636364</v>
      </c>
      <c r="W46" s="14">
        <f t="shared" si="12"/>
        <v>20833.333333333332</v>
      </c>
      <c r="X46" s="15">
        <f t="shared" si="13"/>
        <v>11</v>
      </c>
      <c r="Y46" s="16">
        <f t="shared" si="14"/>
        <v>0.54545454545454541</v>
      </c>
      <c r="AD46" s="29" t="str">
        <f t="shared" si="5"/>
        <v/>
      </c>
      <c r="AG46" s="77" t="s">
        <v>57</v>
      </c>
      <c r="AH46" s="73">
        <v>8568093.6000000015</v>
      </c>
      <c r="AI46" s="47">
        <v>257</v>
      </c>
      <c r="AJ46" s="47">
        <v>47</v>
      </c>
      <c r="AK46" s="47">
        <v>34469.213196831544</v>
      </c>
      <c r="AL46" s="47">
        <v>517</v>
      </c>
      <c r="AM46" s="47">
        <v>23.36363636363636</v>
      </c>
      <c r="AN46" s="47">
        <v>6</v>
      </c>
      <c r="AO46" s="47">
        <v>12</v>
      </c>
      <c r="AP46" s="47">
        <v>526</v>
      </c>
      <c r="AQ46" s="47">
        <v>1914.79</v>
      </c>
      <c r="AR46" s="83">
        <v>1.6655414660406457E-3</v>
      </c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</row>
    <row r="47" spans="1:128">
      <c r="A47" s="2">
        <v>2013</v>
      </c>
      <c r="B47" s="12" t="s">
        <v>57</v>
      </c>
      <c r="C47" s="76">
        <v>5</v>
      </c>
      <c r="D47" s="13">
        <v>30</v>
      </c>
      <c r="E47" s="5">
        <v>3</v>
      </c>
      <c r="F47" s="5" t="s">
        <v>34</v>
      </c>
      <c r="G47" s="5" t="s">
        <v>37</v>
      </c>
      <c r="H47" s="5" t="s">
        <v>39</v>
      </c>
      <c r="I47" s="11">
        <v>145200</v>
      </c>
      <c r="J47" s="11">
        <f t="shared" si="15"/>
        <v>132000</v>
      </c>
      <c r="K47" s="5">
        <v>0</v>
      </c>
      <c r="L47" s="18">
        <v>15</v>
      </c>
      <c r="M47" s="5">
        <v>4</v>
      </c>
      <c r="N47" s="5">
        <v>1</v>
      </c>
      <c r="O47" s="5">
        <v>2</v>
      </c>
      <c r="P47" s="5">
        <v>1</v>
      </c>
      <c r="Q47" s="5">
        <v>2</v>
      </c>
      <c r="R47" s="5">
        <v>0</v>
      </c>
      <c r="S47" s="5">
        <v>0</v>
      </c>
      <c r="T47" s="5">
        <v>0</v>
      </c>
      <c r="U47" s="5">
        <v>1</v>
      </c>
      <c r="V47" s="14">
        <f t="shared" si="11"/>
        <v>13200</v>
      </c>
      <c r="W47" s="14">
        <f t="shared" si="12"/>
        <v>36300</v>
      </c>
      <c r="X47" s="15">
        <f t="shared" si="13"/>
        <v>11</v>
      </c>
      <c r="Y47" s="16">
        <f t="shared" si="14"/>
        <v>0.36363636363636365</v>
      </c>
      <c r="AD47" s="29" t="str">
        <f t="shared" si="5"/>
        <v/>
      </c>
      <c r="AG47" s="78" t="s">
        <v>63</v>
      </c>
      <c r="AH47" s="74">
        <v>759777.6</v>
      </c>
      <c r="AI47" s="48">
        <v>23</v>
      </c>
      <c r="AJ47" s="48">
        <v>4</v>
      </c>
      <c r="AK47" s="48">
        <v>32506.500952380949</v>
      </c>
      <c r="AL47" s="48">
        <v>44</v>
      </c>
      <c r="AM47" s="48">
        <v>2.0909090909090908</v>
      </c>
      <c r="AN47" s="48">
        <v>2</v>
      </c>
      <c r="AO47" s="48">
        <v>0</v>
      </c>
      <c r="AP47" s="48">
        <v>55</v>
      </c>
      <c r="AQ47" s="48">
        <v>380</v>
      </c>
      <c r="AR47" s="84">
        <v>1.1133004926108373E-3</v>
      </c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</row>
    <row r="48" spans="1:128">
      <c r="A48" s="2">
        <v>2013</v>
      </c>
      <c r="B48" s="12" t="s">
        <v>57</v>
      </c>
      <c r="C48" s="76">
        <v>5</v>
      </c>
      <c r="D48" s="13">
        <v>31</v>
      </c>
      <c r="E48" s="5">
        <v>4</v>
      </c>
      <c r="F48" s="5" t="s">
        <v>35</v>
      </c>
      <c r="G48" s="5" t="s">
        <v>38</v>
      </c>
      <c r="H48" s="5" t="s">
        <v>36</v>
      </c>
      <c r="I48" s="11">
        <v>135200</v>
      </c>
      <c r="J48" s="11">
        <f t="shared" si="15"/>
        <v>122909.0909090909</v>
      </c>
      <c r="K48" s="5">
        <v>0</v>
      </c>
      <c r="L48" s="18">
        <v>3</v>
      </c>
      <c r="M48" s="5">
        <v>5.5</v>
      </c>
      <c r="N48" s="5">
        <v>1</v>
      </c>
      <c r="O48" s="5">
        <v>1</v>
      </c>
      <c r="P48" s="5">
        <v>0.5</v>
      </c>
      <c r="Q48" s="5">
        <v>2</v>
      </c>
      <c r="R48" s="5">
        <v>0</v>
      </c>
      <c r="S48" s="5">
        <v>0</v>
      </c>
      <c r="T48" s="5">
        <v>0</v>
      </c>
      <c r="U48" s="5">
        <v>1</v>
      </c>
      <c r="V48" s="14">
        <f t="shared" si="11"/>
        <v>12290.90909090909</v>
      </c>
      <c r="W48" s="14">
        <f t="shared" si="12"/>
        <v>24581.81818181818</v>
      </c>
      <c r="X48" s="15">
        <f t="shared" si="13"/>
        <v>11</v>
      </c>
      <c r="Y48" s="16">
        <f t="shared" si="14"/>
        <v>0.5</v>
      </c>
      <c r="AD48" s="29" t="str">
        <f t="shared" si="5"/>
        <v/>
      </c>
      <c r="AG48" s="46" t="s">
        <v>68</v>
      </c>
      <c r="AH48" s="75">
        <v>9327871.2000000011</v>
      </c>
      <c r="AI48" s="49">
        <v>280</v>
      </c>
      <c r="AJ48" s="49">
        <v>51</v>
      </c>
      <c r="AK48" s="49">
        <v>34315.274981580522</v>
      </c>
      <c r="AL48" s="49">
        <v>561</v>
      </c>
      <c r="AM48" s="49">
        <v>25.45454545454545</v>
      </c>
      <c r="AN48" s="49">
        <v>8</v>
      </c>
      <c r="AO48" s="49">
        <v>12</v>
      </c>
      <c r="AP48" s="49">
        <v>581</v>
      </c>
      <c r="AQ48" s="49">
        <v>2294.79</v>
      </c>
      <c r="AR48" s="85">
        <v>1.5274812226831937E-3</v>
      </c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</row>
    <row r="49" spans="1:128">
      <c r="A49" s="76">
        <v>2013</v>
      </c>
      <c r="B49" s="12" t="s">
        <v>63</v>
      </c>
      <c r="C49" s="76">
        <v>5</v>
      </c>
      <c r="D49" s="13">
        <v>1</v>
      </c>
      <c r="E49" s="5">
        <v>1</v>
      </c>
      <c r="F49" s="5" t="s">
        <v>34</v>
      </c>
      <c r="G49" s="5" t="s">
        <v>37</v>
      </c>
      <c r="H49" s="5" t="s">
        <v>36</v>
      </c>
      <c r="I49" s="11">
        <v>249400</v>
      </c>
      <c r="J49" s="11">
        <f t="shared" si="15"/>
        <v>226727.27272727271</v>
      </c>
      <c r="K49" s="5">
        <v>0</v>
      </c>
      <c r="L49" s="18">
        <v>15</v>
      </c>
      <c r="M49" s="5">
        <v>6</v>
      </c>
      <c r="N49" s="5">
        <v>0.5</v>
      </c>
      <c r="O49" s="5">
        <v>0</v>
      </c>
      <c r="P49" s="5">
        <v>0.5</v>
      </c>
      <c r="Q49" s="5">
        <v>3</v>
      </c>
      <c r="R49" s="5">
        <v>0</v>
      </c>
      <c r="S49" s="5">
        <v>0</v>
      </c>
      <c r="T49" s="5">
        <v>0</v>
      </c>
      <c r="U49" s="5">
        <v>1</v>
      </c>
      <c r="V49" s="14">
        <f t="shared" si="11"/>
        <v>22672.727272727272</v>
      </c>
      <c r="W49" s="14">
        <f t="shared" si="12"/>
        <v>41566.666666666664</v>
      </c>
      <c r="X49" s="15">
        <f t="shared" si="13"/>
        <v>11</v>
      </c>
      <c r="Y49" s="16">
        <f t="shared" si="14"/>
        <v>0.54545454545454541</v>
      </c>
      <c r="AA49" s="2" t="s">
        <v>20</v>
      </c>
      <c r="AB49" s="3">
        <v>245000</v>
      </c>
      <c r="AC49" s="2">
        <v>140</v>
      </c>
      <c r="AD49" s="29">
        <f t="shared" si="5"/>
        <v>5.7142857142857147E-4</v>
      </c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</row>
    <row r="50" spans="1:128">
      <c r="A50" s="76">
        <v>2013</v>
      </c>
      <c r="B50" s="12" t="s">
        <v>63</v>
      </c>
      <c r="C50" s="76">
        <v>5</v>
      </c>
      <c r="D50" s="13">
        <v>2</v>
      </c>
      <c r="E50" s="5">
        <v>2</v>
      </c>
      <c r="F50" s="5" t="s">
        <v>35</v>
      </c>
      <c r="G50" s="5" t="s">
        <v>38</v>
      </c>
      <c r="H50" s="5" t="s">
        <v>36</v>
      </c>
      <c r="I50" s="11">
        <f>52969.7+185313.5</f>
        <v>238283.2</v>
      </c>
      <c r="J50" s="11">
        <f t="shared" si="15"/>
        <v>216621.09090909094</v>
      </c>
      <c r="K50" s="5">
        <v>0</v>
      </c>
      <c r="L50" s="18">
        <v>25</v>
      </c>
      <c r="M50" s="5">
        <v>7</v>
      </c>
      <c r="N50" s="5">
        <v>1</v>
      </c>
      <c r="O50" s="5">
        <v>0</v>
      </c>
      <c r="P50" s="5">
        <v>1.5</v>
      </c>
      <c r="Q50" s="5">
        <v>0.5</v>
      </c>
      <c r="R50" s="5">
        <v>0</v>
      </c>
      <c r="S50" s="5">
        <v>0</v>
      </c>
      <c r="T50" s="5">
        <v>0</v>
      </c>
      <c r="U50" s="5">
        <v>1</v>
      </c>
      <c r="V50" s="14">
        <f t="shared" si="11"/>
        <v>21662.109090909093</v>
      </c>
      <c r="W50" s="14">
        <f t="shared" si="12"/>
        <v>34040.457142857143</v>
      </c>
      <c r="X50" s="15">
        <f t="shared" si="13"/>
        <v>11</v>
      </c>
      <c r="Y50" s="16">
        <f t="shared" si="14"/>
        <v>0.63636363636363635</v>
      </c>
      <c r="AA50" s="76" t="s">
        <v>66</v>
      </c>
      <c r="AB50" s="3">
        <v>145000</v>
      </c>
      <c r="AC50" s="2">
        <v>240</v>
      </c>
      <c r="AD50" s="29">
        <f t="shared" si="5"/>
        <v>1.6551724137931034E-3</v>
      </c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</row>
    <row r="51" spans="1:128">
      <c r="A51" s="76">
        <v>2013</v>
      </c>
      <c r="B51" s="12" t="s">
        <v>63</v>
      </c>
      <c r="C51" s="76">
        <v>5</v>
      </c>
      <c r="D51" s="13">
        <v>3</v>
      </c>
      <c r="E51" s="5">
        <v>3</v>
      </c>
      <c r="F51" s="5" t="s">
        <v>34</v>
      </c>
      <c r="G51" s="5" t="s">
        <v>37</v>
      </c>
      <c r="H51" s="5" t="s">
        <v>36</v>
      </c>
      <c r="I51" s="11">
        <f>70565.3+5525</f>
        <v>76090.3</v>
      </c>
      <c r="J51" s="11">
        <f t="shared" si="15"/>
        <v>69173</v>
      </c>
      <c r="K51" s="5">
        <v>0</v>
      </c>
      <c r="L51" s="18">
        <v>9</v>
      </c>
      <c r="M51" s="5">
        <v>5</v>
      </c>
      <c r="N51" s="5">
        <v>1</v>
      </c>
      <c r="O51" s="5">
        <v>0</v>
      </c>
      <c r="P51" s="5">
        <v>2</v>
      </c>
      <c r="Q51" s="5">
        <v>2</v>
      </c>
      <c r="R51" s="5">
        <v>0</v>
      </c>
      <c r="S51" s="5">
        <v>0</v>
      </c>
      <c r="T51" s="5">
        <v>0</v>
      </c>
      <c r="U51" s="5">
        <v>1</v>
      </c>
      <c r="V51" s="14">
        <f t="shared" si="11"/>
        <v>6917.3</v>
      </c>
      <c r="W51" s="14">
        <f t="shared" si="12"/>
        <v>15218.060000000001</v>
      </c>
      <c r="X51" s="15">
        <f t="shared" si="13"/>
        <v>11</v>
      </c>
      <c r="Y51" s="16">
        <f t="shared" si="14"/>
        <v>0.45454545454545453</v>
      </c>
      <c r="AD51" s="29" t="str">
        <f t="shared" si="5"/>
        <v/>
      </c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</row>
    <row r="52" spans="1:128">
      <c r="A52" s="76">
        <v>2013</v>
      </c>
      <c r="B52" s="12" t="s">
        <v>63</v>
      </c>
      <c r="C52" s="76">
        <v>5</v>
      </c>
      <c r="D52" s="13">
        <v>4</v>
      </c>
      <c r="E52" s="5">
        <v>4</v>
      </c>
      <c r="F52" s="5" t="s">
        <v>35</v>
      </c>
      <c r="G52" s="5" t="s">
        <v>37</v>
      </c>
      <c r="H52" s="5" t="s">
        <v>36</v>
      </c>
      <c r="I52" s="11">
        <f>154598.1+41406</f>
        <v>196004.1</v>
      </c>
      <c r="J52" s="11">
        <f t="shared" si="15"/>
        <v>178185.54545454547</v>
      </c>
      <c r="K52" s="5">
        <v>0</v>
      </c>
      <c r="L52" s="18">
        <v>6</v>
      </c>
      <c r="M52" s="5">
        <v>5</v>
      </c>
      <c r="N52" s="5">
        <v>1</v>
      </c>
      <c r="O52" s="5">
        <v>0</v>
      </c>
      <c r="P52" s="5">
        <v>1</v>
      </c>
      <c r="Q52" s="5">
        <v>1</v>
      </c>
      <c r="R52" s="5">
        <v>0</v>
      </c>
      <c r="S52" s="5">
        <v>0</v>
      </c>
      <c r="T52" s="5">
        <v>2</v>
      </c>
      <c r="U52" s="5">
        <v>1</v>
      </c>
      <c r="V52" s="14">
        <f t="shared" si="11"/>
        <v>17818.554545454546</v>
      </c>
      <c r="W52" s="14">
        <f t="shared" si="12"/>
        <v>39200.82</v>
      </c>
      <c r="X52" s="15">
        <f t="shared" si="13"/>
        <v>11</v>
      </c>
      <c r="Y52" s="16">
        <f t="shared" si="14"/>
        <v>0.45454545454545453</v>
      </c>
      <c r="AD52" s="29" t="str">
        <f t="shared" si="5"/>
        <v/>
      </c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 s="37"/>
      <c r="AZ52" s="38"/>
    </row>
    <row r="53" spans="1:128">
      <c r="B53" s="12"/>
      <c r="C53" s="76"/>
      <c r="I53" s="11"/>
      <c r="J53" s="11"/>
      <c r="L53" s="18"/>
      <c r="AD53" s="29" t="str">
        <f t="shared" si="5"/>
        <v/>
      </c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 s="37"/>
      <c r="AZ53" s="39"/>
    </row>
    <row r="54" spans="1:128">
      <c r="B54" s="12"/>
      <c r="C54" s="76"/>
      <c r="I54" s="11"/>
      <c r="J54" s="11"/>
      <c r="L54" s="18"/>
      <c r="AD54" s="29" t="str">
        <f t="shared" si="5"/>
        <v/>
      </c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</row>
    <row r="55" spans="1:128">
      <c r="B55" s="12"/>
      <c r="C55" s="76"/>
      <c r="I55" s="11"/>
      <c r="J55" s="11"/>
      <c r="L55" s="18"/>
      <c r="AD55" s="29" t="str">
        <f t="shared" si="5"/>
        <v/>
      </c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</row>
    <row r="56" spans="1:128">
      <c r="B56" s="12"/>
      <c r="C56" s="76"/>
      <c r="I56" s="11"/>
      <c r="J56" s="11"/>
      <c r="L56" s="18"/>
      <c r="AD56" s="29" t="str">
        <f t="shared" si="5"/>
        <v/>
      </c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</row>
    <row r="57" spans="1:128">
      <c r="B57" s="12"/>
      <c r="C57" s="76"/>
      <c r="I57" s="11"/>
      <c r="J57" s="11"/>
      <c r="L57" s="18"/>
      <c r="AD57" s="29" t="str">
        <f t="shared" si="5"/>
        <v/>
      </c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</row>
    <row r="58" spans="1:128">
      <c r="B58" s="12"/>
      <c r="C58" s="76"/>
      <c r="I58" s="11"/>
      <c r="J58" s="11"/>
      <c r="L58" s="18"/>
      <c r="AD58" s="29" t="str">
        <f t="shared" si="5"/>
        <v/>
      </c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</row>
    <row r="59" spans="1:128">
      <c r="B59" s="12"/>
      <c r="C59" s="76"/>
      <c r="J59" s="11" t="str">
        <f t="shared" ref="J59:J66" si="16">IF(V59="", "", V59*10)</f>
        <v/>
      </c>
      <c r="AD59" s="29" t="str">
        <f t="shared" si="5"/>
        <v/>
      </c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</row>
    <row r="60" spans="1:128">
      <c r="B60" s="12"/>
      <c r="C60" s="76"/>
      <c r="J60" s="11" t="str">
        <f t="shared" si="16"/>
        <v/>
      </c>
      <c r="AD60" s="29" t="str">
        <f t="shared" si="5"/>
        <v/>
      </c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</row>
    <row r="61" spans="1:128">
      <c r="B61" s="12"/>
      <c r="C61" s="76"/>
      <c r="J61" s="11" t="str">
        <f t="shared" si="16"/>
        <v/>
      </c>
      <c r="AD61" s="29" t="str">
        <f t="shared" si="5"/>
        <v/>
      </c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</row>
    <row r="62" spans="1:128">
      <c r="B62" s="12"/>
      <c r="C62" s="76"/>
      <c r="J62" s="11" t="str">
        <f t="shared" si="16"/>
        <v/>
      </c>
      <c r="AD62" s="29" t="str">
        <f t="shared" si="5"/>
        <v/>
      </c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</row>
    <row r="63" spans="1:128">
      <c r="B63" s="12"/>
      <c r="C63" s="76"/>
      <c r="J63" s="11" t="str">
        <f t="shared" si="16"/>
        <v/>
      </c>
      <c r="AD63" s="29" t="str">
        <f t="shared" si="5"/>
        <v/>
      </c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</row>
    <row r="64" spans="1:128">
      <c r="B64" s="12"/>
      <c r="C64" s="76"/>
      <c r="J64" s="11" t="str">
        <f t="shared" si="16"/>
        <v/>
      </c>
      <c r="AD64" s="29" t="str">
        <f t="shared" si="5"/>
        <v/>
      </c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</row>
    <row r="65" spans="2:50">
      <c r="B65" s="12"/>
      <c r="C65" s="76"/>
      <c r="J65" s="11" t="str">
        <f t="shared" si="16"/>
        <v/>
      </c>
      <c r="AD65" s="29" t="str">
        <f t="shared" si="5"/>
        <v/>
      </c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</row>
    <row r="66" spans="2:50">
      <c r="B66" s="12"/>
      <c r="C66" s="76"/>
      <c r="J66" s="11" t="str">
        <f t="shared" si="16"/>
        <v/>
      </c>
      <c r="AD66" s="29" t="str">
        <f t="shared" si="5"/>
        <v/>
      </c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</row>
    <row r="67" spans="2:50">
      <c r="B67" s="12"/>
      <c r="C67" s="76"/>
      <c r="J67" s="11" t="str">
        <f t="shared" ref="J67:J130" si="17">IF(V67="", "", V67*10)</f>
        <v/>
      </c>
      <c r="AD67" s="29" t="str">
        <f t="shared" si="5"/>
        <v/>
      </c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</row>
    <row r="68" spans="2:50">
      <c r="B68" s="12"/>
      <c r="C68" s="76"/>
      <c r="J68" s="11" t="str">
        <f t="shared" si="17"/>
        <v/>
      </c>
      <c r="AD68" s="29" t="str">
        <f t="shared" ref="AD68:AD131" si="18">IF(AC68="", "", AC68/AB68)</f>
        <v/>
      </c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</row>
    <row r="69" spans="2:50">
      <c r="B69" s="12"/>
      <c r="C69" s="76"/>
      <c r="J69" s="11" t="str">
        <f t="shared" si="17"/>
        <v/>
      </c>
      <c r="AD69" s="29" t="str">
        <f t="shared" si="18"/>
        <v/>
      </c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</row>
    <row r="70" spans="2:50">
      <c r="B70" s="12"/>
      <c r="C70" s="76"/>
      <c r="J70" s="11" t="str">
        <f t="shared" si="17"/>
        <v/>
      </c>
      <c r="AD70" s="29" t="str">
        <f t="shared" si="18"/>
        <v/>
      </c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</row>
    <row r="71" spans="2:50">
      <c r="B71" s="12"/>
      <c r="C71" s="76"/>
      <c r="J71" s="11" t="str">
        <f t="shared" si="17"/>
        <v/>
      </c>
      <c r="AD71" s="29" t="str">
        <f t="shared" si="18"/>
        <v/>
      </c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</row>
    <row r="72" spans="2:50">
      <c r="B72" s="12"/>
      <c r="C72" s="76"/>
      <c r="J72" s="11" t="str">
        <f t="shared" si="17"/>
        <v/>
      </c>
      <c r="AD72" s="29" t="str">
        <f t="shared" si="18"/>
        <v/>
      </c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</row>
    <row r="73" spans="2:50">
      <c r="B73" s="12"/>
      <c r="C73" s="76"/>
      <c r="J73" s="11" t="str">
        <f t="shared" si="17"/>
        <v/>
      </c>
      <c r="AD73" s="29" t="str">
        <f t="shared" si="18"/>
        <v/>
      </c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</row>
    <row r="74" spans="2:50">
      <c r="B74" s="12"/>
      <c r="C74" s="76"/>
      <c r="J74" s="11" t="str">
        <f t="shared" si="17"/>
        <v/>
      </c>
      <c r="AD74" s="29" t="str">
        <f t="shared" si="18"/>
        <v/>
      </c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</row>
    <row r="75" spans="2:50">
      <c r="B75" s="12"/>
      <c r="C75" s="76"/>
      <c r="J75" s="11" t="str">
        <f t="shared" si="17"/>
        <v/>
      </c>
      <c r="AD75" s="29" t="str">
        <f t="shared" si="18"/>
        <v/>
      </c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</row>
    <row r="76" spans="2:50">
      <c r="B76" s="12"/>
      <c r="C76" s="76"/>
      <c r="J76" s="11" t="str">
        <f t="shared" si="17"/>
        <v/>
      </c>
      <c r="AD76" s="29" t="str">
        <f t="shared" si="18"/>
        <v/>
      </c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</row>
    <row r="77" spans="2:50">
      <c r="B77" s="12"/>
      <c r="C77" s="76"/>
      <c r="J77" s="11" t="str">
        <f t="shared" si="17"/>
        <v/>
      </c>
      <c r="AD77" s="29" t="str">
        <f t="shared" si="18"/>
        <v/>
      </c>
      <c r="AG77" s="10"/>
      <c r="AH77" s="10"/>
    </row>
    <row r="78" spans="2:50">
      <c r="B78" s="12"/>
      <c r="C78" s="76"/>
      <c r="J78" s="11" t="str">
        <f t="shared" si="17"/>
        <v/>
      </c>
      <c r="AD78" s="29" t="str">
        <f t="shared" si="18"/>
        <v/>
      </c>
      <c r="AG78" s="10"/>
      <c r="AH78" s="10"/>
    </row>
    <row r="79" spans="2:50">
      <c r="B79" s="12"/>
      <c r="C79" s="76"/>
      <c r="J79" s="11" t="str">
        <f t="shared" si="17"/>
        <v/>
      </c>
      <c r="AD79" s="29" t="str">
        <f t="shared" si="18"/>
        <v/>
      </c>
      <c r="AG79" s="10"/>
      <c r="AH79" s="10"/>
    </row>
    <row r="80" spans="2:50">
      <c r="B80" s="12"/>
      <c r="C80" s="76"/>
      <c r="J80" s="11" t="str">
        <f t="shared" si="17"/>
        <v/>
      </c>
      <c r="AD80" s="29" t="str">
        <f t="shared" si="18"/>
        <v/>
      </c>
      <c r="AG80" s="10"/>
      <c r="AH80" s="10"/>
    </row>
    <row r="81" spans="2:34">
      <c r="B81" s="12"/>
      <c r="C81" s="76"/>
      <c r="J81" s="11" t="str">
        <f t="shared" si="17"/>
        <v/>
      </c>
      <c r="AD81" s="29" t="str">
        <f t="shared" si="18"/>
        <v/>
      </c>
      <c r="AG81" s="10"/>
      <c r="AH81" s="10"/>
    </row>
    <row r="82" spans="2:34">
      <c r="B82" s="12"/>
      <c r="C82" s="76"/>
      <c r="J82" s="11" t="str">
        <f t="shared" si="17"/>
        <v/>
      </c>
      <c r="AD82" s="29" t="str">
        <f t="shared" si="18"/>
        <v/>
      </c>
      <c r="AG82" s="10"/>
      <c r="AH82" s="10"/>
    </row>
    <row r="83" spans="2:34">
      <c r="B83" s="12"/>
      <c r="C83" s="76"/>
      <c r="J83" s="11" t="str">
        <f t="shared" si="17"/>
        <v/>
      </c>
      <c r="AD83" s="29" t="str">
        <f t="shared" si="18"/>
        <v/>
      </c>
      <c r="AG83" s="10"/>
      <c r="AH83" s="10"/>
    </row>
    <row r="84" spans="2:34">
      <c r="B84" s="12"/>
      <c r="C84" s="76"/>
      <c r="J84" s="11" t="str">
        <f t="shared" si="17"/>
        <v/>
      </c>
      <c r="AD84" s="29" t="str">
        <f t="shared" si="18"/>
        <v/>
      </c>
      <c r="AG84" s="10"/>
      <c r="AH84" s="10"/>
    </row>
    <row r="85" spans="2:34">
      <c r="B85" s="12"/>
      <c r="C85" s="76"/>
      <c r="J85" s="11" t="str">
        <f t="shared" si="17"/>
        <v/>
      </c>
      <c r="AD85" s="29" t="str">
        <f t="shared" si="18"/>
        <v/>
      </c>
      <c r="AG85" s="10"/>
      <c r="AH85" s="10"/>
    </row>
    <row r="86" spans="2:34">
      <c r="B86" s="12"/>
      <c r="C86" s="76"/>
      <c r="J86" s="11" t="str">
        <f t="shared" si="17"/>
        <v/>
      </c>
      <c r="AD86" s="29" t="str">
        <f t="shared" si="18"/>
        <v/>
      </c>
      <c r="AG86" s="10"/>
      <c r="AH86" s="10"/>
    </row>
    <row r="87" spans="2:34">
      <c r="B87" s="12"/>
      <c r="C87" s="76"/>
      <c r="J87" s="11" t="str">
        <f t="shared" si="17"/>
        <v/>
      </c>
      <c r="AD87" s="29" t="str">
        <f t="shared" si="18"/>
        <v/>
      </c>
      <c r="AG87" s="10"/>
      <c r="AH87" s="10"/>
    </row>
    <row r="88" spans="2:34">
      <c r="B88" s="12"/>
      <c r="C88" s="76"/>
      <c r="J88" s="11" t="str">
        <f t="shared" si="17"/>
        <v/>
      </c>
      <c r="AD88" s="29" t="str">
        <f t="shared" si="18"/>
        <v/>
      </c>
      <c r="AG88" s="10"/>
      <c r="AH88" s="10"/>
    </row>
    <row r="89" spans="2:34">
      <c r="B89" s="12"/>
      <c r="C89" s="76"/>
      <c r="J89" s="11" t="str">
        <f t="shared" si="17"/>
        <v/>
      </c>
      <c r="AD89" s="29" t="str">
        <f t="shared" si="18"/>
        <v/>
      </c>
      <c r="AG89" s="10"/>
      <c r="AH89" s="10"/>
    </row>
    <row r="90" spans="2:34">
      <c r="B90" s="12"/>
      <c r="C90" s="76"/>
      <c r="J90" s="11" t="str">
        <f t="shared" si="17"/>
        <v/>
      </c>
      <c r="AD90" s="29" t="str">
        <f t="shared" si="18"/>
        <v/>
      </c>
      <c r="AG90" s="10"/>
      <c r="AH90" s="10"/>
    </row>
    <row r="91" spans="2:34">
      <c r="B91" s="12"/>
      <c r="C91" s="76"/>
      <c r="J91" s="11" t="str">
        <f t="shared" si="17"/>
        <v/>
      </c>
      <c r="AD91" s="29" t="str">
        <f t="shared" si="18"/>
        <v/>
      </c>
      <c r="AG91" s="10"/>
      <c r="AH91" s="10"/>
    </row>
    <row r="92" spans="2:34">
      <c r="B92" s="12"/>
      <c r="C92" s="76"/>
      <c r="J92" s="11" t="str">
        <f t="shared" si="17"/>
        <v/>
      </c>
      <c r="AD92" s="29" t="str">
        <f t="shared" si="18"/>
        <v/>
      </c>
      <c r="AG92" s="10"/>
      <c r="AH92" s="10"/>
    </row>
    <row r="93" spans="2:34">
      <c r="B93" s="12"/>
      <c r="C93" s="76"/>
      <c r="J93" s="11" t="str">
        <f t="shared" si="17"/>
        <v/>
      </c>
      <c r="AD93" s="29" t="str">
        <f t="shared" si="18"/>
        <v/>
      </c>
      <c r="AG93" s="10"/>
      <c r="AH93" s="10"/>
    </row>
    <row r="94" spans="2:34">
      <c r="B94" s="12"/>
      <c r="C94" s="76"/>
      <c r="J94" s="11" t="str">
        <f t="shared" si="17"/>
        <v/>
      </c>
      <c r="AD94" s="29" t="str">
        <f t="shared" si="18"/>
        <v/>
      </c>
      <c r="AG94" s="10"/>
      <c r="AH94" s="10"/>
    </row>
    <row r="95" spans="2:34">
      <c r="B95" s="12"/>
      <c r="C95" s="76"/>
      <c r="J95" s="11" t="str">
        <f t="shared" si="17"/>
        <v/>
      </c>
      <c r="AD95" s="29" t="str">
        <f t="shared" si="18"/>
        <v/>
      </c>
      <c r="AG95" s="10"/>
      <c r="AH95" s="10"/>
    </row>
    <row r="96" spans="2:34">
      <c r="B96" s="12"/>
      <c r="C96" s="76"/>
      <c r="J96" s="11" t="str">
        <f t="shared" si="17"/>
        <v/>
      </c>
      <c r="AD96" s="29" t="str">
        <f t="shared" si="18"/>
        <v/>
      </c>
      <c r="AG96" s="10"/>
      <c r="AH96" s="10"/>
    </row>
    <row r="97" spans="2:34">
      <c r="B97" s="12"/>
      <c r="C97" s="76"/>
      <c r="J97" s="11" t="str">
        <f t="shared" si="17"/>
        <v/>
      </c>
      <c r="AD97" s="29" t="str">
        <f t="shared" si="18"/>
        <v/>
      </c>
      <c r="AG97" s="10"/>
      <c r="AH97" s="10"/>
    </row>
    <row r="98" spans="2:34">
      <c r="B98" s="12"/>
      <c r="C98" s="76"/>
      <c r="J98" s="11" t="str">
        <f t="shared" si="17"/>
        <v/>
      </c>
      <c r="AD98" s="29" t="str">
        <f t="shared" si="18"/>
        <v/>
      </c>
      <c r="AG98" s="10"/>
      <c r="AH98" s="10"/>
    </row>
    <row r="99" spans="2:34">
      <c r="B99" s="12"/>
      <c r="C99" s="76"/>
      <c r="J99" s="11" t="str">
        <f t="shared" si="17"/>
        <v/>
      </c>
      <c r="AD99" s="29" t="str">
        <f t="shared" si="18"/>
        <v/>
      </c>
      <c r="AG99" s="10"/>
      <c r="AH99" s="10"/>
    </row>
    <row r="100" spans="2:34">
      <c r="B100" s="12"/>
      <c r="C100" s="76"/>
      <c r="J100" s="11" t="str">
        <f t="shared" si="17"/>
        <v/>
      </c>
      <c r="AD100" s="29" t="str">
        <f t="shared" si="18"/>
        <v/>
      </c>
      <c r="AG100" s="10"/>
      <c r="AH100" s="10"/>
    </row>
    <row r="101" spans="2:34">
      <c r="B101" s="12"/>
      <c r="C101" s="76"/>
      <c r="J101" s="11" t="str">
        <f t="shared" si="17"/>
        <v/>
      </c>
      <c r="AD101" s="29" t="str">
        <f t="shared" si="18"/>
        <v/>
      </c>
      <c r="AG101" s="10"/>
      <c r="AH101" s="10"/>
    </row>
    <row r="102" spans="2:34">
      <c r="B102" s="12"/>
      <c r="C102" s="76"/>
      <c r="J102" s="11" t="str">
        <f t="shared" si="17"/>
        <v/>
      </c>
      <c r="AD102" s="29" t="str">
        <f t="shared" si="18"/>
        <v/>
      </c>
      <c r="AG102" s="10"/>
      <c r="AH102" s="10"/>
    </row>
    <row r="103" spans="2:34">
      <c r="B103" s="12"/>
      <c r="C103" s="76"/>
      <c r="J103" s="11" t="str">
        <f t="shared" si="17"/>
        <v/>
      </c>
      <c r="AD103" s="29" t="str">
        <f t="shared" si="18"/>
        <v/>
      </c>
      <c r="AG103" s="10"/>
      <c r="AH103" s="10"/>
    </row>
    <row r="104" spans="2:34">
      <c r="B104" s="12"/>
      <c r="C104" s="76"/>
      <c r="J104" s="11" t="str">
        <f t="shared" si="17"/>
        <v/>
      </c>
      <c r="AD104" s="29" t="str">
        <f t="shared" si="18"/>
        <v/>
      </c>
      <c r="AG104" s="10"/>
      <c r="AH104" s="10"/>
    </row>
    <row r="105" spans="2:34">
      <c r="B105" s="12"/>
      <c r="C105" s="76"/>
      <c r="J105" s="11" t="str">
        <f t="shared" si="17"/>
        <v/>
      </c>
      <c r="AD105" s="29" t="str">
        <f t="shared" si="18"/>
        <v/>
      </c>
      <c r="AG105" s="10"/>
      <c r="AH105" s="10"/>
    </row>
    <row r="106" spans="2:34">
      <c r="B106" s="12"/>
      <c r="C106" s="76"/>
      <c r="J106" s="11" t="str">
        <f t="shared" si="17"/>
        <v/>
      </c>
      <c r="AD106" s="29" t="str">
        <f t="shared" si="18"/>
        <v/>
      </c>
      <c r="AG106" s="10"/>
      <c r="AH106" s="10"/>
    </row>
    <row r="107" spans="2:34">
      <c r="B107" s="12"/>
      <c r="C107" s="76"/>
      <c r="J107" s="11" t="str">
        <f t="shared" si="17"/>
        <v/>
      </c>
      <c r="AD107" s="29" t="str">
        <f t="shared" si="18"/>
        <v/>
      </c>
      <c r="AG107" s="10"/>
      <c r="AH107" s="10"/>
    </row>
    <row r="108" spans="2:34">
      <c r="B108" s="12"/>
      <c r="C108" s="76"/>
      <c r="J108" s="11" t="str">
        <f t="shared" si="17"/>
        <v/>
      </c>
      <c r="AD108" s="29" t="str">
        <f t="shared" si="18"/>
        <v/>
      </c>
      <c r="AG108" s="10"/>
      <c r="AH108" s="10"/>
    </row>
    <row r="109" spans="2:34">
      <c r="B109" s="12"/>
      <c r="C109" s="76"/>
      <c r="J109" s="11" t="str">
        <f t="shared" si="17"/>
        <v/>
      </c>
      <c r="AD109" s="29" t="str">
        <f t="shared" si="18"/>
        <v/>
      </c>
      <c r="AG109" s="10"/>
      <c r="AH109" s="10"/>
    </row>
    <row r="110" spans="2:34">
      <c r="B110" s="12"/>
      <c r="C110" s="76"/>
      <c r="J110" s="11" t="str">
        <f t="shared" si="17"/>
        <v/>
      </c>
      <c r="AD110" s="29" t="str">
        <f t="shared" si="18"/>
        <v/>
      </c>
      <c r="AG110" s="10"/>
      <c r="AH110" s="10"/>
    </row>
    <row r="111" spans="2:34">
      <c r="B111" s="12"/>
      <c r="C111" s="76"/>
      <c r="J111" s="11" t="str">
        <f t="shared" si="17"/>
        <v/>
      </c>
      <c r="AD111" s="29" t="str">
        <f t="shared" si="18"/>
        <v/>
      </c>
      <c r="AG111" s="10"/>
      <c r="AH111" s="10"/>
    </row>
    <row r="112" spans="2:34">
      <c r="B112" s="12"/>
      <c r="C112" s="76"/>
      <c r="J112" s="11" t="str">
        <f t="shared" si="17"/>
        <v/>
      </c>
      <c r="AD112" s="29" t="str">
        <f t="shared" si="18"/>
        <v/>
      </c>
      <c r="AG112" s="10"/>
      <c r="AH112" s="10"/>
    </row>
    <row r="113" spans="2:34">
      <c r="B113" s="12"/>
      <c r="C113" s="76"/>
      <c r="J113" s="11" t="str">
        <f t="shared" si="17"/>
        <v/>
      </c>
      <c r="AD113" s="29" t="str">
        <f t="shared" si="18"/>
        <v/>
      </c>
      <c r="AG113" s="10"/>
      <c r="AH113" s="10"/>
    </row>
    <row r="114" spans="2:34">
      <c r="B114" s="12"/>
      <c r="C114" s="76"/>
      <c r="J114" s="11" t="str">
        <f t="shared" si="17"/>
        <v/>
      </c>
      <c r="AD114" s="29" t="str">
        <f t="shared" si="18"/>
        <v/>
      </c>
      <c r="AG114" s="10"/>
      <c r="AH114" s="10"/>
    </row>
    <row r="115" spans="2:34">
      <c r="B115" s="12"/>
      <c r="C115" s="76"/>
      <c r="J115" s="11" t="str">
        <f t="shared" si="17"/>
        <v/>
      </c>
      <c r="AD115" s="29" t="str">
        <f t="shared" si="18"/>
        <v/>
      </c>
    </row>
    <row r="116" spans="2:34">
      <c r="B116" s="12"/>
      <c r="C116" s="76"/>
      <c r="J116" s="11" t="str">
        <f t="shared" si="17"/>
        <v/>
      </c>
      <c r="AD116" s="29" t="str">
        <f t="shared" si="18"/>
        <v/>
      </c>
    </row>
    <row r="117" spans="2:34">
      <c r="B117" s="12"/>
      <c r="C117" s="76"/>
      <c r="J117" s="11" t="str">
        <f t="shared" si="17"/>
        <v/>
      </c>
      <c r="AD117" s="29" t="str">
        <f t="shared" si="18"/>
        <v/>
      </c>
    </row>
    <row r="118" spans="2:34">
      <c r="B118" s="12"/>
      <c r="C118" s="76"/>
      <c r="J118" s="11" t="str">
        <f t="shared" si="17"/>
        <v/>
      </c>
      <c r="AD118" s="29" t="str">
        <f t="shared" si="18"/>
        <v/>
      </c>
    </row>
    <row r="119" spans="2:34">
      <c r="B119" s="12"/>
      <c r="C119" s="76"/>
      <c r="J119" s="11" t="str">
        <f t="shared" si="17"/>
        <v/>
      </c>
      <c r="AD119" s="29" t="str">
        <f t="shared" si="18"/>
        <v/>
      </c>
    </row>
    <row r="120" spans="2:34">
      <c r="B120" s="12"/>
      <c r="C120" s="76"/>
      <c r="J120" s="11" t="str">
        <f t="shared" si="17"/>
        <v/>
      </c>
      <c r="AD120" s="29" t="str">
        <f t="shared" si="18"/>
        <v/>
      </c>
    </row>
    <row r="121" spans="2:34">
      <c r="B121" s="12"/>
      <c r="C121" s="76"/>
      <c r="J121" s="11" t="str">
        <f t="shared" si="17"/>
        <v/>
      </c>
      <c r="AD121" s="29" t="str">
        <f t="shared" si="18"/>
        <v/>
      </c>
    </row>
    <row r="122" spans="2:34">
      <c r="B122" s="12"/>
      <c r="C122" s="76"/>
      <c r="J122" s="11" t="str">
        <f t="shared" si="17"/>
        <v/>
      </c>
      <c r="AD122" s="29" t="str">
        <f t="shared" si="18"/>
        <v/>
      </c>
    </row>
    <row r="123" spans="2:34">
      <c r="B123" s="12"/>
      <c r="C123" s="76"/>
      <c r="J123" s="11" t="str">
        <f t="shared" si="17"/>
        <v/>
      </c>
      <c r="AD123" s="29" t="str">
        <f t="shared" si="18"/>
        <v/>
      </c>
    </row>
    <row r="124" spans="2:34">
      <c r="B124" s="12"/>
      <c r="C124" s="76"/>
      <c r="J124" s="11" t="str">
        <f t="shared" si="17"/>
        <v/>
      </c>
      <c r="AD124" s="29" t="str">
        <f t="shared" si="18"/>
        <v/>
      </c>
    </row>
    <row r="125" spans="2:34">
      <c r="B125" s="12"/>
      <c r="C125" s="76"/>
      <c r="J125" s="11" t="str">
        <f t="shared" si="17"/>
        <v/>
      </c>
      <c r="AD125" s="29" t="str">
        <f t="shared" si="18"/>
        <v/>
      </c>
    </row>
    <row r="126" spans="2:34">
      <c r="B126" s="12"/>
      <c r="C126" s="76"/>
      <c r="J126" s="11" t="str">
        <f t="shared" si="17"/>
        <v/>
      </c>
      <c r="AD126" s="29" t="str">
        <f t="shared" si="18"/>
        <v/>
      </c>
    </row>
    <row r="127" spans="2:34">
      <c r="B127" s="12"/>
      <c r="C127" s="76"/>
      <c r="J127" s="11" t="str">
        <f t="shared" si="17"/>
        <v/>
      </c>
      <c r="AD127" s="29" t="str">
        <f t="shared" si="18"/>
        <v/>
      </c>
    </row>
    <row r="128" spans="2:34">
      <c r="B128" s="12"/>
      <c r="C128" s="76"/>
      <c r="J128" s="11" t="str">
        <f t="shared" si="17"/>
        <v/>
      </c>
      <c r="AD128" s="29" t="str">
        <f t="shared" si="18"/>
        <v/>
      </c>
    </row>
    <row r="129" spans="2:30">
      <c r="B129" s="12"/>
      <c r="C129" s="76"/>
      <c r="J129" s="11" t="str">
        <f t="shared" si="17"/>
        <v/>
      </c>
      <c r="AD129" s="29" t="str">
        <f t="shared" si="18"/>
        <v/>
      </c>
    </row>
    <row r="130" spans="2:30">
      <c r="B130" s="12"/>
      <c r="C130" s="76"/>
      <c r="J130" s="11" t="str">
        <f t="shared" si="17"/>
        <v/>
      </c>
      <c r="AD130" s="29" t="str">
        <f t="shared" si="18"/>
        <v/>
      </c>
    </row>
    <row r="131" spans="2:30">
      <c r="B131" s="12"/>
      <c r="C131" s="76"/>
      <c r="J131" s="11" t="str">
        <f t="shared" ref="J131:J194" si="19">IF(V131="", "", V131*10)</f>
        <v/>
      </c>
      <c r="AD131" s="29" t="str">
        <f t="shared" si="18"/>
        <v/>
      </c>
    </row>
    <row r="132" spans="2:30">
      <c r="B132" s="12"/>
      <c r="C132" s="76"/>
      <c r="J132" s="11" t="str">
        <f t="shared" si="19"/>
        <v/>
      </c>
      <c r="AD132" s="29" t="str">
        <f t="shared" ref="AD132:AD195" si="20">IF(AC132="", "", AC132/AB132)</f>
        <v/>
      </c>
    </row>
    <row r="133" spans="2:30">
      <c r="B133" s="12"/>
      <c r="C133" s="76"/>
      <c r="J133" s="11" t="str">
        <f t="shared" si="19"/>
        <v/>
      </c>
      <c r="AD133" s="29" t="str">
        <f t="shared" si="20"/>
        <v/>
      </c>
    </row>
    <row r="134" spans="2:30">
      <c r="B134" s="12"/>
      <c r="C134" s="76"/>
      <c r="J134" s="11" t="str">
        <f t="shared" si="19"/>
        <v/>
      </c>
      <c r="AD134" s="29" t="str">
        <f t="shared" si="20"/>
        <v/>
      </c>
    </row>
    <row r="135" spans="2:30">
      <c r="B135" s="12"/>
      <c r="C135" s="76"/>
      <c r="J135" s="11" t="str">
        <f t="shared" si="19"/>
        <v/>
      </c>
      <c r="AD135" s="29" t="str">
        <f t="shared" si="20"/>
        <v/>
      </c>
    </row>
    <row r="136" spans="2:30">
      <c r="B136" s="12"/>
      <c r="C136" s="76"/>
      <c r="J136" s="11" t="str">
        <f t="shared" si="19"/>
        <v/>
      </c>
      <c r="AD136" s="29" t="str">
        <f t="shared" si="20"/>
        <v/>
      </c>
    </row>
    <row r="137" spans="2:30">
      <c r="B137" s="12"/>
      <c r="C137" s="76"/>
      <c r="J137" s="11" t="str">
        <f t="shared" si="19"/>
        <v/>
      </c>
      <c r="AD137" s="29" t="str">
        <f t="shared" si="20"/>
        <v/>
      </c>
    </row>
    <row r="138" spans="2:30">
      <c r="B138" s="12"/>
      <c r="C138" s="76"/>
      <c r="J138" s="11" t="str">
        <f t="shared" si="19"/>
        <v/>
      </c>
      <c r="AD138" s="29" t="str">
        <f t="shared" si="20"/>
        <v/>
      </c>
    </row>
    <row r="139" spans="2:30">
      <c r="B139" s="12"/>
      <c r="C139" s="76"/>
      <c r="J139" s="11" t="str">
        <f t="shared" si="19"/>
        <v/>
      </c>
      <c r="AD139" s="29" t="str">
        <f t="shared" si="20"/>
        <v/>
      </c>
    </row>
    <row r="140" spans="2:30">
      <c r="B140" s="12"/>
      <c r="C140" s="76"/>
      <c r="J140" s="11" t="str">
        <f t="shared" si="19"/>
        <v/>
      </c>
      <c r="AD140" s="29" t="str">
        <f t="shared" si="20"/>
        <v/>
      </c>
    </row>
    <row r="141" spans="2:30">
      <c r="B141" s="12"/>
      <c r="C141" s="76"/>
      <c r="J141" s="11" t="str">
        <f t="shared" si="19"/>
        <v/>
      </c>
      <c r="AD141" s="29" t="str">
        <f t="shared" si="20"/>
        <v/>
      </c>
    </row>
    <row r="142" spans="2:30">
      <c r="B142" s="12"/>
      <c r="C142" s="76"/>
      <c r="J142" s="11" t="str">
        <f t="shared" si="19"/>
        <v/>
      </c>
      <c r="AD142" s="29" t="str">
        <f t="shared" si="20"/>
        <v/>
      </c>
    </row>
    <row r="143" spans="2:30">
      <c r="B143" s="12"/>
      <c r="C143" s="76"/>
      <c r="J143" s="11" t="str">
        <f t="shared" si="19"/>
        <v/>
      </c>
      <c r="AD143" s="29" t="str">
        <f t="shared" si="20"/>
        <v/>
      </c>
    </row>
    <row r="144" spans="2:30">
      <c r="B144" s="12"/>
      <c r="C144" s="76"/>
      <c r="J144" s="11" t="str">
        <f t="shared" si="19"/>
        <v/>
      </c>
      <c r="AD144" s="29" t="str">
        <f t="shared" si="20"/>
        <v/>
      </c>
    </row>
    <row r="145" spans="2:30">
      <c r="B145" s="12"/>
      <c r="C145" s="76"/>
      <c r="J145" s="11" t="str">
        <f t="shared" si="19"/>
        <v/>
      </c>
      <c r="AD145" s="29" t="str">
        <f t="shared" si="20"/>
        <v/>
      </c>
    </row>
    <row r="146" spans="2:30">
      <c r="B146" s="12"/>
      <c r="C146" s="76"/>
      <c r="J146" s="11" t="str">
        <f t="shared" si="19"/>
        <v/>
      </c>
      <c r="AD146" s="29" t="str">
        <f t="shared" si="20"/>
        <v/>
      </c>
    </row>
    <row r="147" spans="2:30">
      <c r="B147" s="12"/>
      <c r="C147" s="76"/>
      <c r="J147" s="11" t="str">
        <f t="shared" si="19"/>
        <v/>
      </c>
      <c r="AD147" s="29" t="str">
        <f t="shared" si="20"/>
        <v/>
      </c>
    </row>
    <row r="148" spans="2:30">
      <c r="B148" s="12"/>
      <c r="C148" s="76"/>
      <c r="J148" s="11" t="str">
        <f t="shared" si="19"/>
        <v/>
      </c>
      <c r="AD148" s="29" t="str">
        <f t="shared" si="20"/>
        <v/>
      </c>
    </row>
    <row r="149" spans="2:30">
      <c r="B149" s="12"/>
      <c r="C149" s="76"/>
      <c r="J149" s="11" t="str">
        <f t="shared" si="19"/>
        <v/>
      </c>
      <c r="AD149" s="29" t="str">
        <f t="shared" si="20"/>
        <v/>
      </c>
    </row>
    <row r="150" spans="2:30">
      <c r="B150" s="12"/>
      <c r="C150" s="76"/>
      <c r="J150" s="11" t="str">
        <f t="shared" si="19"/>
        <v/>
      </c>
      <c r="AD150" s="29" t="str">
        <f t="shared" si="20"/>
        <v/>
      </c>
    </row>
    <row r="151" spans="2:30">
      <c r="B151" s="12"/>
      <c r="C151" s="76"/>
      <c r="J151" s="11" t="str">
        <f t="shared" si="19"/>
        <v/>
      </c>
      <c r="AD151" s="29" t="str">
        <f t="shared" si="20"/>
        <v/>
      </c>
    </row>
    <row r="152" spans="2:30">
      <c r="B152" s="12"/>
      <c r="C152" s="76"/>
      <c r="J152" s="11" t="str">
        <f t="shared" si="19"/>
        <v/>
      </c>
      <c r="AD152" s="29" t="str">
        <f t="shared" si="20"/>
        <v/>
      </c>
    </row>
    <row r="153" spans="2:30">
      <c r="B153" s="12"/>
      <c r="C153" s="76"/>
      <c r="J153" s="11" t="str">
        <f t="shared" si="19"/>
        <v/>
      </c>
      <c r="AD153" s="29" t="str">
        <f t="shared" si="20"/>
        <v/>
      </c>
    </row>
    <row r="154" spans="2:30">
      <c r="B154" s="12"/>
      <c r="C154" s="76"/>
      <c r="J154" s="11" t="str">
        <f t="shared" si="19"/>
        <v/>
      </c>
      <c r="AD154" s="29" t="str">
        <f t="shared" si="20"/>
        <v/>
      </c>
    </row>
    <row r="155" spans="2:30">
      <c r="B155" s="12"/>
      <c r="C155" s="76"/>
      <c r="J155" s="11" t="str">
        <f t="shared" si="19"/>
        <v/>
      </c>
      <c r="AD155" s="29" t="str">
        <f t="shared" si="20"/>
        <v/>
      </c>
    </row>
    <row r="156" spans="2:30">
      <c r="B156" s="12"/>
      <c r="C156" s="76"/>
      <c r="J156" s="11" t="str">
        <f t="shared" si="19"/>
        <v/>
      </c>
      <c r="AD156" s="29" t="str">
        <f t="shared" si="20"/>
        <v/>
      </c>
    </row>
    <row r="157" spans="2:30">
      <c r="B157" s="12"/>
      <c r="C157" s="76"/>
      <c r="J157" s="11" t="str">
        <f t="shared" si="19"/>
        <v/>
      </c>
      <c r="AD157" s="29" t="str">
        <f t="shared" si="20"/>
        <v/>
      </c>
    </row>
    <row r="158" spans="2:30">
      <c r="B158" s="12"/>
      <c r="C158" s="76"/>
      <c r="J158" s="11" t="str">
        <f t="shared" si="19"/>
        <v/>
      </c>
      <c r="AD158" s="29" t="str">
        <f t="shared" si="20"/>
        <v/>
      </c>
    </row>
    <row r="159" spans="2:30">
      <c r="B159" s="12"/>
      <c r="C159" s="76"/>
      <c r="J159" s="11" t="str">
        <f t="shared" si="19"/>
        <v/>
      </c>
      <c r="AD159" s="29" t="str">
        <f t="shared" si="20"/>
        <v/>
      </c>
    </row>
    <row r="160" spans="2:30">
      <c r="B160" s="12"/>
      <c r="C160" s="76"/>
      <c r="J160" s="11" t="str">
        <f t="shared" si="19"/>
        <v/>
      </c>
      <c r="AD160" s="29" t="str">
        <f t="shared" si="20"/>
        <v/>
      </c>
    </row>
    <row r="161" spans="2:30">
      <c r="B161" s="12"/>
      <c r="C161" s="76"/>
      <c r="J161" s="11" t="str">
        <f t="shared" si="19"/>
        <v/>
      </c>
      <c r="AD161" s="29" t="str">
        <f t="shared" si="20"/>
        <v/>
      </c>
    </row>
    <row r="162" spans="2:30">
      <c r="B162" s="12"/>
      <c r="C162" s="76"/>
      <c r="J162" s="11" t="str">
        <f t="shared" si="19"/>
        <v/>
      </c>
      <c r="AD162" s="29" t="str">
        <f t="shared" si="20"/>
        <v/>
      </c>
    </row>
    <row r="163" spans="2:30">
      <c r="B163" s="12"/>
      <c r="C163" s="76"/>
      <c r="J163" s="11" t="str">
        <f t="shared" si="19"/>
        <v/>
      </c>
      <c r="AD163" s="29" t="str">
        <f t="shared" si="20"/>
        <v/>
      </c>
    </row>
    <row r="164" spans="2:30">
      <c r="B164" s="12"/>
      <c r="C164" s="76"/>
      <c r="J164" s="11" t="str">
        <f t="shared" si="19"/>
        <v/>
      </c>
      <c r="AD164" s="29" t="str">
        <f t="shared" si="20"/>
        <v/>
      </c>
    </row>
    <row r="165" spans="2:30">
      <c r="B165" s="12"/>
      <c r="C165" s="76"/>
      <c r="J165" s="11" t="str">
        <f t="shared" si="19"/>
        <v/>
      </c>
      <c r="AD165" s="29" t="str">
        <f t="shared" si="20"/>
        <v/>
      </c>
    </row>
    <row r="166" spans="2:30">
      <c r="B166" s="12"/>
      <c r="C166" s="76"/>
      <c r="J166" s="11" t="str">
        <f t="shared" si="19"/>
        <v/>
      </c>
      <c r="AD166" s="29" t="str">
        <f t="shared" si="20"/>
        <v/>
      </c>
    </row>
    <row r="167" spans="2:30">
      <c r="B167" s="12"/>
      <c r="C167" s="76"/>
      <c r="J167" s="11" t="str">
        <f t="shared" si="19"/>
        <v/>
      </c>
      <c r="AD167" s="29" t="str">
        <f t="shared" si="20"/>
        <v/>
      </c>
    </row>
    <row r="168" spans="2:30">
      <c r="B168" s="12"/>
      <c r="C168" s="76"/>
      <c r="J168" s="11" t="str">
        <f t="shared" si="19"/>
        <v/>
      </c>
      <c r="AD168" s="29" t="str">
        <f t="shared" si="20"/>
        <v/>
      </c>
    </row>
    <row r="169" spans="2:30">
      <c r="B169" s="12"/>
      <c r="C169" s="76"/>
      <c r="J169" s="11" t="str">
        <f t="shared" si="19"/>
        <v/>
      </c>
      <c r="AD169" s="29" t="str">
        <f t="shared" si="20"/>
        <v/>
      </c>
    </row>
    <row r="170" spans="2:30">
      <c r="B170" s="12"/>
      <c r="C170" s="76"/>
      <c r="J170" s="11" t="str">
        <f t="shared" si="19"/>
        <v/>
      </c>
      <c r="AD170" s="29" t="str">
        <f t="shared" si="20"/>
        <v/>
      </c>
    </row>
    <row r="171" spans="2:30">
      <c r="B171" s="12"/>
      <c r="C171" s="76"/>
      <c r="J171" s="11" t="str">
        <f t="shared" si="19"/>
        <v/>
      </c>
      <c r="AD171" s="29" t="str">
        <f t="shared" si="20"/>
        <v/>
      </c>
    </row>
    <row r="172" spans="2:30">
      <c r="B172" s="12"/>
      <c r="C172" s="76"/>
      <c r="J172" s="11" t="str">
        <f t="shared" si="19"/>
        <v/>
      </c>
      <c r="AD172" s="29" t="str">
        <f t="shared" si="20"/>
        <v/>
      </c>
    </row>
    <row r="173" spans="2:30">
      <c r="B173" s="12"/>
      <c r="C173" s="76"/>
      <c r="J173" s="11" t="str">
        <f t="shared" si="19"/>
        <v/>
      </c>
      <c r="AD173" s="29" t="str">
        <f t="shared" si="20"/>
        <v/>
      </c>
    </row>
    <row r="174" spans="2:30">
      <c r="B174" s="12"/>
      <c r="C174" s="76"/>
      <c r="J174" s="11" t="str">
        <f t="shared" si="19"/>
        <v/>
      </c>
      <c r="AD174" s="29" t="str">
        <f t="shared" si="20"/>
        <v/>
      </c>
    </row>
    <row r="175" spans="2:30">
      <c r="B175" s="12"/>
      <c r="C175" s="76"/>
      <c r="J175" s="11" t="str">
        <f t="shared" si="19"/>
        <v/>
      </c>
      <c r="AD175" s="29" t="str">
        <f t="shared" si="20"/>
        <v/>
      </c>
    </row>
    <row r="176" spans="2:30">
      <c r="B176" s="12"/>
      <c r="C176" s="76"/>
      <c r="J176" s="11" t="str">
        <f t="shared" si="19"/>
        <v/>
      </c>
      <c r="AD176" s="29" t="str">
        <f t="shared" si="20"/>
        <v/>
      </c>
    </row>
    <row r="177" spans="2:30">
      <c r="B177" s="12"/>
      <c r="C177" s="76"/>
      <c r="J177" s="11" t="str">
        <f t="shared" si="19"/>
        <v/>
      </c>
      <c r="AD177" s="29" t="str">
        <f t="shared" si="20"/>
        <v/>
      </c>
    </row>
    <row r="178" spans="2:30">
      <c r="B178" s="12"/>
      <c r="C178" s="76"/>
      <c r="J178" s="11" t="str">
        <f t="shared" si="19"/>
        <v/>
      </c>
      <c r="AD178" s="29" t="str">
        <f t="shared" si="20"/>
        <v/>
      </c>
    </row>
    <row r="179" spans="2:30">
      <c r="B179" s="12"/>
      <c r="C179" s="76"/>
      <c r="J179" s="11" t="str">
        <f t="shared" si="19"/>
        <v/>
      </c>
      <c r="AD179" s="29" t="str">
        <f t="shared" si="20"/>
        <v/>
      </c>
    </row>
    <row r="180" spans="2:30">
      <c r="B180" s="12"/>
      <c r="C180" s="76"/>
      <c r="J180" s="11" t="str">
        <f t="shared" si="19"/>
        <v/>
      </c>
      <c r="AD180" s="29" t="str">
        <f t="shared" si="20"/>
        <v/>
      </c>
    </row>
    <row r="181" spans="2:30">
      <c r="B181" s="12"/>
      <c r="C181" s="76"/>
      <c r="J181" s="11" t="str">
        <f t="shared" si="19"/>
        <v/>
      </c>
      <c r="AD181" s="29" t="str">
        <f t="shared" si="20"/>
        <v/>
      </c>
    </row>
    <row r="182" spans="2:30">
      <c r="B182" s="12"/>
      <c r="C182" s="76"/>
      <c r="J182" s="11" t="str">
        <f t="shared" si="19"/>
        <v/>
      </c>
      <c r="AD182" s="29" t="str">
        <f t="shared" si="20"/>
        <v/>
      </c>
    </row>
    <row r="183" spans="2:30">
      <c r="B183" s="12"/>
      <c r="C183" s="76"/>
      <c r="J183" s="11" t="str">
        <f t="shared" si="19"/>
        <v/>
      </c>
      <c r="AD183" s="29" t="str">
        <f t="shared" si="20"/>
        <v/>
      </c>
    </row>
    <row r="184" spans="2:30">
      <c r="B184" s="12"/>
      <c r="C184" s="76"/>
      <c r="J184" s="11" t="str">
        <f t="shared" si="19"/>
        <v/>
      </c>
      <c r="AD184" s="29" t="str">
        <f t="shared" si="20"/>
        <v/>
      </c>
    </row>
    <row r="185" spans="2:30">
      <c r="B185" s="12"/>
      <c r="C185" s="76"/>
      <c r="J185" s="11" t="str">
        <f t="shared" si="19"/>
        <v/>
      </c>
      <c r="AD185" s="29" t="str">
        <f t="shared" si="20"/>
        <v/>
      </c>
    </row>
    <row r="186" spans="2:30">
      <c r="B186" s="12"/>
      <c r="C186" s="76"/>
      <c r="J186" s="11" t="str">
        <f t="shared" si="19"/>
        <v/>
      </c>
      <c r="AD186" s="29" t="str">
        <f t="shared" si="20"/>
        <v/>
      </c>
    </row>
    <row r="187" spans="2:30">
      <c r="B187" s="12"/>
      <c r="C187" s="76"/>
      <c r="J187" s="11" t="str">
        <f t="shared" si="19"/>
        <v/>
      </c>
      <c r="AD187" s="29" t="str">
        <f t="shared" si="20"/>
        <v/>
      </c>
    </row>
    <row r="188" spans="2:30">
      <c r="B188" s="12"/>
      <c r="C188" s="76"/>
      <c r="J188" s="11" t="str">
        <f t="shared" si="19"/>
        <v/>
      </c>
      <c r="AD188" s="29" t="str">
        <f t="shared" si="20"/>
        <v/>
      </c>
    </row>
    <row r="189" spans="2:30">
      <c r="B189" s="12"/>
      <c r="C189" s="76"/>
      <c r="J189" s="11" t="str">
        <f t="shared" si="19"/>
        <v/>
      </c>
      <c r="AD189" s="29" t="str">
        <f t="shared" si="20"/>
        <v/>
      </c>
    </row>
    <row r="190" spans="2:30">
      <c r="B190" s="12"/>
      <c r="C190" s="76"/>
      <c r="J190" s="11" t="str">
        <f t="shared" si="19"/>
        <v/>
      </c>
      <c r="AD190" s="29" t="str">
        <f t="shared" si="20"/>
        <v/>
      </c>
    </row>
    <row r="191" spans="2:30">
      <c r="B191" s="12"/>
      <c r="C191" s="76"/>
      <c r="J191" s="11" t="str">
        <f t="shared" si="19"/>
        <v/>
      </c>
      <c r="AD191" s="29" t="str">
        <f t="shared" si="20"/>
        <v/>
      </c>
    </row>
    <row r="192" spans="2:30">
      <c r="B192" s="12"/>
      <c r="C192" s="76"/>
      <c r="J192" s="11" t="str">
        <f t="shared" si="19"/>
        <v/>
      </c>
      <c r="AD192" s="29" t="str">
        <f t="shared" si="20"/>
        <v/>
      </c>
    </row>
    <row r="193" spans="2:30">
      <c r="B193" s="12"/>
      <c r="C193" s="76"/>
      <c r="J193" s="11" t="str">
        <f t="shared" si="19"/>
        <v/>
      </c>
      <c r="AD193" s="29" t="str">
        <f t="shared" si="20"/>
        <v/>
      </c>
    </row>
    <row r="194" spans="2:30">
      <c r="B194" s="12"/>
      <c r="C194" s="76"/>
      <c r="J194" s="11" t="str">
        <f t="shared" si="19"/>
        <v/>
      </c>
      <c r="AD194" s="29" t="str">
        <f t="shared" si="20"/>
        <v/>
      </c>
    </row>
    <row r="195" spans="2:30">
      <c r="B195" s="12"/>
      <c r="C195" s="76"/>
      <c r="J195" s="11" t="str">
        <f t="shared" ref="J195:J258" si="21">IF(V195="", "", V195*10)</f>
        <v/>
      </c>
      <c r="AD195" s="29" t="str">
        <f t="shared" si="20"/>
        <v/>
      </c>
    </row>
    <row r="196" spans="2:30">
      <c r="B196" s="12"/>
      <c r="C196" s="76"/>
      <c r="J196" s="11" t="str">
        <f t="shared" si="21"/>
        <v/>
      </c>
      <c r="AD196" s="29" t="str">
        <f t="shared" ref="AD196:AD259" si="22">IF(AC196="", "", AC196/AB196)</f>
        <v/>
      </c>
    </row>
    <row r="197" spans="2:30">
      <c r="B197" s="12"/>
      <c r="C197" s="76"/>
      <c r="J197" s="11" t="str">
        <f t="shared" si="21"/>
        <v/>
      </c>
      <c r="AD197" s="29" t="str">
        <f t="shared" si="22"/>
        <v/>
      </c>
    </row>
    <row r="198" spans="2:30">
      <c r="B198" s="12"/>
      <c r="C198" s="76"/>
      <c r="J198" s="11" t="str">
        <f t="shared" si="21"/>
        <v/>
      </c>
      <c r="AD198" s="29" t="str">
        <f t="shared" si="22"/>
        <v/>
      </c>
    </row>
    <row r="199" spans="2:30">
      <c r="B199" s="12"/>
      <c r="C199" s="76"/>
      <c r="J199" s="11" t="str">
        <f t="shared" si="21"/>
        <v/>
      </c>
      <c r="AD199" s="29" t="str">
        <f t="shared" si="22"/>
        <v/>
      </c>
    </row>
    <row r="200" spans="2:30">
      <c r="B200" s="12"/>
      <c r="C200" s="76"/>
      <c r="J200" s="11" t="str">
        <f t="shared" si="21"/>
        <v/>
      </c>
      <c r="AD200" s="29" t="str">
        <f t="shared" si="22"/>
        <v/>
      </c>
    </row>
    <row r="201" spans="2:30">
      <c r="B201" s="12"/>
      <c r="C201" s="76"/>
      <c r="J201" s="11" t="str">
        <f t="shared" si="21"/>
        <v/>
      </c>
      <c r="AD201" s="29" t="str">
        <f t="shared" si="22"/>
        <v/>
      </c>
    </row>
    <row r="202" spans="2:30">
      <c r="B202" s="12"/>
      <c r="C202" s="76"/>
      <c r="J202" s="11" t="str">
        <f t="shared" si="21"/>
        <v/>
      </c>
      <c r="AD202" s="29" t="str">
        <f t="shared" si="22"/>
        <v/>
      </c>
    </row>
    <row r="203" spans="2:30">
      <c r="B203" s="12"/>
      <c r="C203" s="76"/>
      <c r="J203" s="11" t="str">
        <f t="shared" si="21"/>
        <v/>
      </c>
      <c r="AD203" s="29" t="str">
        <f t="shared" si="22"/>
        <v/>
      </c>
    </row>
    <row r="204" spans="2:30">
      <c r="B204" s="12"/>
      <c r="C204" s="76"/>
      <c r="J204" s="11" t="str">
        <f t="shared" si="21"/>
        <v/>
      </c>
      <c r="AD204" s="29" t="str">
        <f t="shared" si="22"/>
        <v/>
      </c>
    </row>
    <row r="205" spans="2:30">
      <c r="B205" s="12"/>
      <c r="C205" s="76"/>
      <c r="J205" s="11" t="str">
        <f t="shared" si="21"/>
        <v/>
      </c>
      <c r="AD205" s="29" t="str">
        <f t="shared" si="22"/>
        <v/>
      </c>
    </row>
    <row r="206" spans="2:30">
      <c r="B206" s="12"/>
      <c r="C206" s="76"/>
      <c r="J206" s="11" t="str">
        <f t="shared" si="21"/>
        <v/>
      </c>
      <c r="AD206" s="29" t="str">
        <f t="shared" si="22"/>
        <v/>
      </c>
    </row>
    <row r="207" spans="2:30">
      <c r="B207" s="12"/>
      <c r="C207" s="76"/>
      <c r="J207" s="11" t="str">
        <f t="shared" si="21"/>
        <v/>
      </c>
      <c r="AD207" s="29" t="str">
        <f t="shared" si="22"/>
        <v/>
      </c>
    </row>
    <row r="208" spans="2:30">
      <c r="B208" s="12"/>
      <c r="C208" s="76"/>
      <c r="J208" s="11" t="str">
        <f t="shared" si="21"/>
        <v/>
      </c>
      <c r="AD208" s="29" t="str">
        <f t="shared" si="22"/>
        <v/>
      </c>
    </row>
    <row r="209" spans="2:30">
      <c r="B209" s="12"/>
      <c r="C209" s="76"/>
      <c r="J209" s="11" t="str">
        <f t="shared" si="21"/>
        <v/>
      </c>
      <c r="AD209" s="29" t="str">
        <f t="shared" si="22"/>
        <v/>
      </c>
    </row>
    <row r="210" spans="2:30">
      <c r="B210" s="12"/>
      <c r="C210" s="76"/>
      <c r="J210" s="11" t="str">
        <f t="shared" si="21"/>
        <v/>
      </c>
      <c r="AD210" s="29" t="str">
        <f t="shared" si="22"/>
        <v/>
      </c>
    </row>
    <row r="211" spans="2:30">
      <c r="B211" s="12"/>
      <c r="C211" s="76"/>
      <c r="J211" s="11" t="str">
        <f t="shared" si="21"/>
        <v/>
      </c>
      <c r="AD211" s="29" t="str">
        <f t="shared" si="22"/>
        <v/>
      </c>
    </row>
    <row r="212" spans="2:30">
      <c r="B212" s="12"/>
      <c r="C212" s="76"/>
      <c r="J212" s="11" t="str">
        <f t="shared" si="21"/>
        <v/>
      </c>
      <c r="AD212" s="29" t="str">
        <f t="shared" si="22"/>
        <v/>
      </c>
    </row>
    <row r="213" spans="2:30">
      <c r="B213" s="12"/>
      <c r="C213" s="76"/>
      <c r="J213" s="11" t="str">
        <f t="shared" si="21"/>
        <v/>
      </c>
      <c r="AD213" s="29" t="str">
        <f t="shared" si="22"/>
        <v/>
      </c>
    </row>
    <row r="214" spans="2:30">
      <c r="B214" s="12"/>
      <c r="C214" s="76"/>
      <c r="J214" s="11" t="str">
        <f t="shared" si="21"/>
        <v/>
      </c>
      <c r="AD214" s="29" t="str">
        <f t="shared" si="22"/>
        <v/>
      </c>
    </row>
    <row r="215" spans="2:30">
      <c r="B215" s="12"/>
      <c r="C215" s="76"/>
      <c r="J215" s="11" t="str">
        <f t="shared" si="21"/>
        <v/>
      </c>
      <c r="AD215" s="29" t="str">
        <f t="shared" si="22"/>
        <v/>
      </c>
    </row>
    <row r="216" spans="2:30">
      <c r="B216" s="12"/>
      <c r="C216" s="76"/>
      <c r="J216" s="11" t="str">
        <f t="shared" si="21"/>
        <v/>
      </c>
      <c r="AD216" s="29" t="str">
        <f t="shared" si="22"/>
        <v/>
      </c>
    </row>
    <row r="217" spans="2:30">
      <c r="B217" s="12"/>
      <c r="C217" s="76"/>
      <c r="J217" s="11" t="str">
        <f t="shared" si="21"/>
        <v/>
      </c>
      <c r="AD217" s="29" t="str">
        <f t="shared" si="22"/>
        <v/>
      </c>
    </row>
    <row r="218" spans="2:30">
      <c r="B218" s="12"/>
      <c r="C218" s="76"/>
      <c r="J218" s="11" t="str">
        <f t="shared" si="21"/>
        <v/>
      </c>
      <c r="AD218" s="29" t="str">
        <f t="shared" si="22"/>
        <v/>
      </c>
    </row>
    <row r="219" spans="2:30">
      <c r="B219" s="12"/>
      <c r="C219" s="76"/>
      <c r="J219" s="11" t="str">
        <f t="shared" si="21"/>
        <v/>
      </c>
      <c r="AD219" s="29" t="str">
        <f t="shared" si="22"/>
        <v/>
      </c>
    </row>
    <row r="220" spans="2:30">
      <c r="B220" s="12"/>
      <c r="C220" s="76"/>
      <c r="J220" s="11" t="str">
        <f t="shared" si="21"/>
        <v/>
      </c>
      <c r="AD220" s="29" t="str">
        <f t="shared" si="22"/>
        <v/>
      </c>
    </row>
    <row r="221" spans="2:30">
      <c r="B221" s="12"/>
      <c r="C221" s="76"/>
      <c r="J221" s="11" t="str">
        <f t="shared" si="21"/>
        <v/>
      </c>
      <c r="AD221" s="29" t="str">
        <f t="shared" si="22"/>
        <v/>
      </c>
    </row>
    <row r="222" spans="2:30">
      <c r="B222" s="12"/>
      <c r="C222" s="76"/>
      <c r="J222" s="11" t="str">
        <f t="shared" si="21"/>
        <v/>
      </c>
      <c r="AD222" s="29" t="str">
        <f t="shared" si="22"/>
        <v/>
      </c>
    </row>
    <row r="223" spans="2:30">
      <c r="B223" s="12"/>
      <c r="C223" s="76"/>
      <c r="J223" s="11" t="str">
        <f t="shared" si="21"/>
        <v/>
      </c>
      <c r="AD223" s="29" t="str">
        <f t="shared" si="22"/>
        <v/>
      </c>
    </row>
    <row r="224" spans="2:30">
      <c r="B224" s="12"/>
      <c r="C224" s="76"/>
      <c r="J224" s="11" t="str">
        <f t="shared" si="21"/>
        <v/>
      </c>
      <c r="AD224" s="29" t="str">
        <f t="shared" si="22"/>
        <v/>
      </c>
    </row>
    <row r="225" spans="2:30">
      <c r="B225" s="12"/>
      <c r="C225" s="76"/>
      <c r="J225" s="11" t="str">
        <f t="shared" si="21"/>
        <v/>
      </c>
      <c r="AD225" s="29" t="str">
        <f t="shared" si="22"/>
        <v/>
      </c>
    </row>
    <row r="226" spans="2:30">
      <c r="B226" s="12"/>
      <c r="C226" s="76"/>
      <c r="J226" s="11" t="str">
        <f t="shared" si="21"/>
        <v/>
      </c>
      <c r="AD226" s="29" t="str">
        <f t="shared" si="22"/>
        <v/>
      </c>
    </row>
    <row r="227" spans="2:30">
      <c r="B227" s="12"/>
      <c r="C227" s="76"/>
      <c r="J227" s="11" t="str">
        <f t="shared" si="21"/>
        <v/>
      </c>
      <c r="AD227" s="29" t="str">
        <f t="shared" si="22"/>
        <v/>
      </c>
    </row>
    <row r="228" spans="2:30">
      <c r="B228" s="12"/>
      <c r="C228" s="76"/>
      <c r="J228" s="11" t="str">
        <f t="shared" si="21"/>
        <v/>
      </c>
      <c r="AD228" s="29" t="str">
        <f t="shared" si="22"/>
        <v/>
      </c>
    </row>
    <row r="229" spans="2:30">
      <c r="B229" s="12"/>
      <c r="C229" s="76"/>
      <c r="J229" s="11" t="str">
        <f t="shared" si="21"/>
        <v/>
      </c>
      <c r="AD229" s="29" t="str">
        <f t="shared" si="22"/>
        <v/>
      </c>
    </row>
    <row r="230" spans="2:30">
      <c r="B230" s="12"/>
      <c r="C230" s="76"/>
      <c r="J230" s="11" t="str">
        <f t="shared" si="21"/>
        <v/>
      </c>
      <c r="AD230" s="29" t="str">
        <f t="shared" si="22"/>
        <v/>
      </c>
    </row>
    <row r="231" spans="2:30">
      <c r="B231" s="12"/>
      <c r="C231" s="76"/>
      <c r="J231" s="11" t="str">
        <f t="shared" si="21"/>
        <v/>
      </c>
      <c r="AD231" s="29" t="str">
        <f t="shared" si="22"/>
        <v/>
      </c>
    </row>
    <row r="232" spans="2:30">
      <c r="B232" s="12"/>
      <c r="C232" s="76"/>
      <c r="J232" s="11" t="str">
        <f t="shared" si="21"/>
        <v/>
      </c>
      <c r="AD232" s="29" t="str">
        <f t="shared" si="22"/>
        <v/>
      </c>
    </row>
    <row r="233" spans="2:30">
      <c r="B233" s="12"/>
      <c r="C233" s="76"/>
      <c r="J233" s="11" t="str">
        <f t="shared" si="21"/>
        <v/>
      </c>
      <c r="AD233" s="29" t="str">
        <f t="shared" si="22"/>
        <v/>
      </c>
    </row>
    <row r="234" spans="2:30">
      <c r="B234" s="12"/>
      <c r="C234" s="76"/>
      <c r="J234" s="11" t="str">
        <f t="shared" si="21"/>
        <v/>
      </c>
      <c r="AD234" s="29" t="str">
        <f t="shared" si="22"/>
        <v/>
      </c>
    </row>
    <row r="235" spans="2:30">
      <c r="B235" s="12"/>
      <c r="C235" s="76"/>
      <c r="J235" s="11" t="str">
        <f t="shared" si="21"/>
        <v/>
      </c>
      <c r="AD235" s="29" t="str">
        <f t="shared" si="22"/>
        <v/>
      </c>
    </row>
    <row r="236" spans="2:30">
      <c r="B236" s="12"/>
      <c r="C236" s="76"/>
      <c r="J236" s="11" t="str">
        <f t="shared" si="21"/>
        <v/>
      </c>
      <c r="AD236" s="29" t="str">
        <f t="shared" si="22"/>
        <v/>
      </c>
    </row>
    <row r="237" spans="2:30">
      <c r="B237" s="12"/>
      <c r="C237" s="76"/>
      <c r="J237" s="11" t="str">
        <f t="shared" si="21"/>
        <v/>
      </c>
      <c r="AD237" s="29" t="str">
        <f t="shared" si="22"/>
        <v/>
      </c>
    </row>
    <row r="238" spans="2:30">
      <c r="B238" s="12"/>
      <c r="C238" s="76"/>
      <c r="J238" s="11" t="str">
        <f t="shared" si="21"/>
        <v/>
      </c>
      <c r="AD238" s="29" t="str">
        <f t="shared" si="22"/>
        <v/>
      </c>
    </row>
    <row r="239" spans="2:30">
      <c r="B239" s="12"/>
      <c r="C239" s="76"/>
      <c r="J239" s="11" t="str">
        <f t="shared" si="21"/>
        <v/>
      </c>
      <c r="AD239" s="29" t="str">
        <f t="shared" si="22"/>
        <v/>
      </c>
    </row>
    <row r="240" spans="2:30">
      <c r="B240" s="12"/>
      <c r="C240" s="76"/>
      <c r="J240" s="11" t="str">
        <f t="shared" si="21"/>
        <v/>
      </c>
      <c r="AD240" s="29" t="str">
        <f t="shared" si="22"/>
        <v/>
      </c>
    </row>
    <row r="241" spans="2:30">
      <c r="B241" s="12"/>
      <c r="C241" s="76"/>
      <c r="J241" s="11" t="str">
        <f t="shared" si="21"/>
        <v/>
      </c>
      <c r="AD241" s="29" t="str">
        <f t="shared" si="22"/>
        <v/>
      </c>
    </row>
    <row r="242" spans="2:30">
      <c r="B242" s="12"/>
      <c r="C242" s="76"/>
      <c r="J242" s="11" t="str">
        <f t="shared" si="21"/>
        <v/>
      </c>
      <c r="AD242" s="29" t="str">
        <f t="shared" si="22"/>
        <v/>
      </c>
    </row>
    <row r="243" spans="2:30">
      <c r="B243" s="12"/>
      <c r="C243" s="76"/>
      <c r="J243" s="11" t="str">
        <f t="shared" si="21"/>
        <v/>
      </c>
      <c r="AD243" s="29" t="str">
        <f t="shared" si="22"/>
        <v/>
      </c>
    </row>
    <row r="244" spans="2:30">
      <c r="B244" s="12"/>
      <c r="C244" s="76"/>
      <c r="J244" s="11" t="str">
        <f t="shared" si="21"/>
        <v/>
      </c>
      <c r="AD244" s="29" t="str">
        <f t="shared" si="22"/>
        <v/>
      </c>
    </row>
    <row r="245" spans="2:30">
      <c r="B245" s="12"/>
      <c r="C245" s="76"/>
      <c r="J245" s="11" t="str">
        <f t="shared" si="21"/>
        <v/>
      </c>
      <c r="AD245" s="29" t="str">
        <f t="shared" si="22"/>
        <v/>
      </c>
    </row>
    <row r="246" spans="2:30">
      <c r="B246" s="12"/>
      <c r="C246" s="76"/>
      <c r="J246" s="11" t="str">
        <f t="shared" si="21"/>
        <v/>
      </c>
      <c r="AD246" s="29" t="str">
        <f t="shared" si="22"/>
        <v/>
      </c>
    </row>
    <row r="247" spans="2:30">
      <c r="B247" s="12"/>
      <c r="C247" s="76"/>
      <c r="J247" s="11" t="str">
        <f t="shared" si="21"/>
        <v/>
      </c>
      <c r="AD247" s="29" t="str">
        <f t="shared" si="22"/>
        <v/>
      </c>
    </row>
    <row r="248" spans="2:30">
      <c r="B248" s="12"/>
      <c r="C248" s="76"/>
      <c r="J248" s="11" t="str">
        <f t="shared" si="21"/>
        <v/>
      </c>
      <c r="AD248" s="29" t="str">
        <f t="shared" si="22"/>
        <v/>
      </c>
    </row>
    <row r="249" spans="2:30">
      <c r="B249" s="12"/>
      <c r="C249" s="76"/>
      <c r="J249" s="11" t="str">
        <f t="shared" si="21"/>
        <v/>
      </c>
      <c r="AD249" s="29" t="str">
        <f t="shared" si="22"/>
        <v/>
      </c>
    </row>
    <row r="250" spans="2:30">
      <c r="B250" s="12"/>
      <c r="C250" s="76"/>
      <c r="J250" s="11" t="str">
        <f t="shared" si="21"/>
        <v/>
      </c>
      <c r="AD250" s="29" t="str">
        <f t="shared" si="22"/>
        <v/>
      </c>
    </row>
    <row r="251" spans="2:30">
      <c r="B251" s="12"/>
      <c r="C251" s="76"/>
      <c r="J251" s="11" t="str">
        <f t="shared" si="21"/>
        <v/>
      </c>
      <c r="AD251" s="29" t="str">
        <f t="shared" si="22"/>
        <v/>
      </c>
    </row>
    <row r="252" spans="2:30">
      <c r="B252" s="12"/>
      <c r="C252" s="76"/>
      <c r="J252" s="11" t="str">
        <f t="shared" si="21"/>
        <v/>
      </c>
      <c r="AD252" s="29" t="str">
        <f t="shared" si="22"/>
        <v/>
      </c>
    </row>
    <row r="253" spans="2:30">
      <c r="B253" s="12"/>
      <c r="C253" s="76"/>
      <c r="J253" s="11" t="str">
        <f t="shared" si="21"/>
        <v/>
      </c>
      <c r="AD253" s="29" t="str">
        <f t="shared" si="22"/>
        <v/>
      </c>
    </row>
    <row r="254" spans="2:30">
      <c r="B254" s="12"/>
      <c r="C254" s="76"/>
      <c r="J254" s="11" t="str">
        <f t="shared" si="21"/>
        <v/>
      </c>
      <c r="AD254" s="29" t="str">
        <f t="shared" si="22"/>
        <v/>
      </c>
    </row>
    <row r="255" spans="2:30">
      <c r="B255" s="12"/>
      <c r="C255" s="76"/>
      <c r="J255" s="11" t="str">
        <f t="shared" si="21"/>
        <v/>
      </c>
      <c r="AD255" s="29" t="str">
        <f t="shared" si="22"/>
        <v/>
      </c>
    </row>
    <row r="256" spans="2:30">
      <c r="B256" s="12"/>
      <c r="C256" s="76"/>
      <c r="J256" s="11" t="str">
        <f t="shared" si="21"/>
        <v/>
      </c>
      <c r="AD256" s="29" t="str">
        <f t="shared" si="22"/>
        <v/>
      </c>
    </row>
    <row r="257" spans="2:30">
      <c r="B257" s="12"/>
      <c r="C257" s="76"/>
      <c r="J257" s="11" t="str">
        <f t="shared" si="21"/>
        <v/>
      </c>
      <c r="AD257" s="29" t="str">
        <f t="shared" si="22"/>
        <v/>
      </c>
    </row>
    <row r="258" spans="2:30">
      <c r="B258" s="12"/>
      <c r="C258" s="76"/>
      <c r="J258" s="11" t="str">
        <f t="shared" si="21"/>
        <v/>
      </c>
      <c r="AD258" s="29" t="str">
        <f t="shared" si="22"/>
        <v/>
      </c>
    </row>
    <row r="259" spans="2:30">
      <c r="B259" s="12"/>
      <c r="C259" s="76"/>
      <c r="J259" s="11" t="str">
        <f t="shared" ref="J259:J322" si="23">IF(V259="", "", V259*10)</f>
        <v/>
      </c>
      <c r="AD259" s="29" t="str">
        <f t="shared" si="22"/>
        <v/>
      </c>
    </row>
    <row r="260" spans="2:30">
      <c r="B260" s="12"/>
      <c r="C260" s="76"/>
      <c r="J260" s="11" t="str">
        <f t="shared" si="23"/>
        <v/>
      </c>
      <c r="AD260" s="29" t="str">
        <f t="shared" ref="AD260:AD323" si="24">IF(AC260="", "", AC260/AB260)</f>
        <v/>
      </c>
    </row>
    <row r="261" spans="2:30">
      <c r="B261" s="12"/>
      <c r="C261" s="76"/>
      <c r="J261" s="11" t="str">
        <f t="shared" si="23"/>
        <v/>
      </c>
      <c r="AD261" s="29" t="str">
        <f t="shared" si="24"/>
        <v/>
      </c>
    </row>
    <row r="262" spans="2:30">
      <c r="B262" s="12"/>
      <c r="C262" s="76"/>
      <c r="J262" s="11" t="str">
        <f t="shared" si="23"/>
        <v/>
      </c>
      <c r="AD262" s="29" t="str">
        <f t="shared" si="24"/>
        <v/>
      </c>
    </row>
    <row r="263" spans="2:30">
      <c r="B263" s="12"/>
      <c r="C263" s="76"/>
      <c r="J263" s="11" t="str">
        <f t="shared" si="23"/>
        <v/>
      </c>
      <c r="AD263" s="29" t="str">
        <f t="shared" si="24"/>
        <v/>
      </c>
    </row>
    <row r="264" spans="2:30">
      <c r="B264" s="12"/>
      <c r="C264" s="76"/>
      <c r="J264" s="11" t="str">
        <f t="shared" si="23"/>
        <v/>
      </c>
      <c r="AD264" s="29" t="str">
        <f t="shared" si="24"/>
        <v/>
      </c>
    </row>
    <row r="265" spans="2:30">
      <c r="B265" s="12"/>
      <c r="C265" s="76"/>
      <c r="J265" s="11" t="str">
        <f t="shared" si="23"/>
        <v/>
      </c>
      <c r="AD265" s="29" t="str">
        <f t="shared" si="24"/>
        <v/>
      </c>
    </row>
    <row r="266" spans="2:30">
      <c r="B266" s="12"/>
      <c r="C266" s="76"/>
      <c r="J266" s="11" t="str">
        <f t="shared" si="23"/>
        <v/>
      </c>
      <c r="AD266" s="29" t="str">
        <f t="shared" si="24"/>
        <v/>
      </c>
    </row>
    <row r="267" spans="2:30">
      <c r="B267" s="12"/>
      <c r="C267" s="76"/>
      <c r="J267" s="11" t="str">
        <f t="shared" si="23"/>
        <v/>
      </c>
      <c r="AD267" s="29" t="str">
        <f t="shared" si="24"/>
        <v/>
      </c>
    </row>
    <row r="268" spans="2:30">
      <c r="B268" s="12"/>
      <c r="C268" s="76"/>
      <c r="J268" s="11" t="str">
        <f t="shared" si="23"/>
        <v/>
      </c>
      <c r="AD268" s="29" t="str">
        <f t="shared" si="24"/>
        <v/>
      </c>
    </row>
    <row r="269" spans="2:30">
      <c r="B269" s="12"/>
      <c r="C269" s="76"/>
      <c r="J269" s="11" t="str">
        <f t="shared" si="23"/>
        <v/>
      </c>
      <c r="AD269" s="29" t="str">
        <f t="shared" si="24"/>
        <v/>
      </c>
    </row>
    <row r="270" spans="2:30">
      <c r="B270" s="12"/>
      <c r="C270" s="76"/>
      <c r="J270" s="11" t="str">
        <f t="shared" si="23"/>
        <v/>
      </c>
      <c r="AD270" s="29" t="str">
        <f t="shared" si="24"/>
        <v/>
      </c>
    </row>
    <row r="271" spans="2:30">
      <c r="B271" s="12"/>
      <c r="C271" s="76"/>
      <c r="J271" s="11" t="str">
        <f t="shared" si="23"/>
        <v/>
      </c>
      <c r="AD271" s="29" t="str">
        <f t="shared" si="24"/>
        <v/>
      </c>
    </row>
    <row r="272" spans="2:30">
      <c r="B272" s="12"/>
      <c r="C272" s="76"/>
      <c r="J272" s="11" t="str">
        <f t="shared" si="23"/>
        <v/>
      </c>
      <c r="AD272" s="29" t="str">
        <f t="shared" si="24"/>
        <v/>
      </c>
    </row>
    <row r="273" spans="2:30">
      <c r="B273" s="12"/>
      <c r="C273" s="76"/>
      <c r="J273" s="11" t="str">
        <f t="shared" si="23"/>
        <v/>
      </c>
      <c r="AD273" s="29" t="str">
        <f t="shared" si="24"/>
        <v/>
      </c>
    </row>
    <row r="274" spans="2:30">
      <c r="B274" s="12"/>
      <c r="C274" s="76"/>
      <c r="J274" s="11" t="str">
        <f t="shared" si="23"/>
        <v/>
      </c>
      <c r="AD274" s="29" t="str">
        <f t="shared" si="24"/>
        <v/>
      </c>
    </row>
    <row r="275" spans="2:30">
      <c r="B275" s="12"/>
      <c r="C275" s="76"/>
      <c r="J275" s="11" t="str">
        <f t="shared" si="23"/>
        <v/>
      </c>
      <c r="AD275" s="29" t="str">
        <f t="shared" si="24"/>
        <v/>
      </c>
    </row>
    <row r="276" spans="2:30">
      <c r="B276" s="12"/>
      <c r="C276" s="76"/>
      <c r="J276" s="11" t="str">
        <f t="shared" si="23"/>
        <v/>
      </c>
      <c r="AD276" s="29" t="str">
        <f t="shared" si="24"/>
        <v/>
      </c>
    </row>
    <row r="277" spans="2:30">
      <c r="B277" s="12"/>
      <c r="C277" s="76"/>
      <c r="J277" s="11" t="str">
        <f t="shared" si="23"/>
        <v/>
      </c>
      <c r="AD277" s="29" t="str">
        <f t="shared" si="24"/>
        <v/>
      </c>
    </row>
    <row r="278" spans="2:30">
      <c r="B278" s="12"/>
      <c r="C278" s="76"/>
      <c r="J278" s="11" t="str">
        <f t="shared" si="23"/>
        <v/>
      </c>
      <c r="AD278" s="29" t="str">
        <f t="shared" si="24"/>
        <v/>
      </c>
    </row>
    <row r="279" spans="2:30">
      <c r="B279" s="12"/>
      <c r="C279" s="76"/>
      <c r="J279" s="11" t="str">
        <f t="shared" si="23"/>
        <v/>
      </c>
      <c r="AD279" s="29" t="str">
        <f t="shared" si="24"/>
        <v/>
      </c>
    </row>
    <row r="280" spans="2:30">
      <c r="B280" s="12"/>
      <c r="C280" s="76"/>
      <c r="J280" s="11" t="str">
        <f t="shared" si="23"/>
        <v/>
      </c>
      <c r="AD280" s="29" t="str">
        <f t="shared" si="24"/>
        <v/>
      </c>
    </row>
    <row r="281" spans="2:30">
      <c r="B281" s="12"/>
      <c r="C281" s="76"/>
      <c r="J281" s="11" t="str">
        <f t="shared" si="23"/>
        <v/>
      </c>
      <c r="AD281" s="29" t="str">
        <f t="shared" si="24"/>
        <v/>
      </c>
    </row>
    <row r="282" spans="2:30">
      <c r="B282" s="12"/>
      <c r="C282" s="76"/>
      <c r="J282" s="11" t="str">
        <f t="shared" si="23"/>
        <v/>
      </c>
      <c r="AD282" s="29" t="str">
        <f t="shared" si="24"/>
        <v/>
      </c>
    </row>
    <row r="283" spans="2:30">
      <c r="B283" s="12"/>
      <c r="C283" s="76"/>
      <c r="J283" s="11" t="str">
        <f t="shared" si="23"/>
        <v/>
      </c>
      <c r="AD283" s="29" t="str">
        <f t="shared" si="24"/>
        <v/>
      </c>
    </row>
    <row r="284" spans="2:30">
      <c r="B284" s="12"/>
      <c r="C284" s="76"/>
      <c r="J284" s="11" t="str">
        <f t="shared" si="23"/>
        <v/>
      </c>
      <c r="AD284" s="29" t="str">
        <f t="shared" si="24"/>
        <v/>
      </c>
    </row>
    <row r="285" spans="2:30">
      <c r="B285" s="12"/>
      <c r="C285" s="76"/>
      <c r="J285" s="11" t="str">
        <f t="shared" si="23"/>
        <v/>
      </c>
      <c r="AD285" s="29" t="str">
        <f t="shared" si="24"/>
        <v/>
      </c>
    </row>
    <row r="286" spans="2:30">
      <c r="B286" s="12"/>
      <c r="C286" s="76"/>
      <c r="J286" s="11" t="str">
        <f t="shared" si="23"/>
        <v/>
      </c>
      <c r="AD286" s="29" t="str">
        <f t="shared" si="24"/>
        <v/>
      </c>
    </row>
    <row r="287" spans="2:30">
      <c r="B287" s="12"/>
      <c r="C287" s="76"/>
      <c r="J287" s="11" t="str">
        <f t="shared" si="23"/>
        <v/>
      </c>
      <c r="AD287" s="29" t="str">
        <f t="shared" si="24"/>
        <v/>
      </c>
    </row>
    <row r="288" spans="2:30">
      <c r="B288" s="12"/>
      <c r="C288" s="76"/>
      <c r="J288" s="11" t="str">
        <f t="shared" si="23"/>
        <v/>
      </c>
      <c r="AD288" s="29" t="str">
        <f t="shared" si="24"/>
        <v/>
      </c>
    </row>
    <row r="289" spans="2:30">
      <c r="B289" s="12"/>
      <c r="C289" s="76"/>
      <c r="J289" s="11" t="str">
        <f t="shared" si="23"/>
        <v/>
      </c>
      <c r="AD289" s="29" t="str">
        <f t="shared" si="24"/>
        <v/>
      </c>
    </row>
    <row r="290" spans="2:30">
      <c r="B290" s="12"/>
      <c r="C290" s="76"/>
      <c r="J290" s="11" t="str">
        <f t="shared" si="23"/>
        <v/>
      </c>
      <c r="AD290" s="29" t="str">
        <f t="shared" si="24"/>
        <v/>
      </c>
    </row>
    <row r="291" spans="2:30">
      <c r="B291" s="12"/>
      <c r="C291" s="76"/>
      <c r="J291" s="11" t="str">
        <f t="shared" si="23"/>
        <v/>
      </c>
      <c r="AD291" s="29" t="str">
        <f t="shared" si="24"/>
        <v/>
      </c>
    </row>
    <row r="292" spans="2:30">
      <c r="B292" s="12"/>
      <c r="C292" s="76"/>
      <c r="J292" s="11" t="str">
        <f t="shared" si="23"/>
        <v/>
      </c>
      <c r="AD292" s="29" t="str">
        <f t="shared" si="24"/>
        <v/>
      </c>
    </row>
    <row r="293" spans="2:30">
      <c r="B293" s="12"/>
      <c r="C293" s="76"/>
      <c r="J293" s="11" t="str">
        <f t="shared" si="23"/>
        <v/>
      </c>
      <c r="AD293" s="29" t="str">
        <f t="shared" si="24"/>
        <v/>
      </c>
    </row>
    <row r="294" spans="2:30">
      <c r="B294" s="12"/>
      <c r="C294" s="76"/>
      <c r="J294" s="11" t="str">
        <f t="shared" si="23"/>
        <v/>
      </c>
      <c r="AD294" s="29" t="str">
        <f t="shared" si="24"/>
        <v/>
      </c>
    </row>
    <row r="295" spans="2:30">
      <c r="B295" s="12"/>
      <c r="C295" s="76"/>
      <c r="J295" s="11" t="str">
        <f t="shared" si="23"/>
        <v/>
      </c>
      <c r="AD295" s="29" t="str">
        <f t="shared" si="24"/>
        <v/>
      </c>
    </row>
    <row r="296" spans="2:30">
      <c r="B296" s="12"/>
      <c r="C296" s="76"/>
      <c r="J296" s="11" t="str">
        <f t="shared" si="23"/>
        <v/>
      </c>
      <c r="AD296" s="29" t="str">
        <f t="shared" si="24"/>
        <v/>
      </c>
    </row>
    <row r="297" spans="2:30">
      <c r="B297" s="12"/>
      <c r="C297" s="76"/>
      <c r="J297" s="11" t="str">
        <f t="shared" si="23"/>
        <v/>
      </c>
      <c r="AD297" s="29" t="str">
        <f t="shared" si="24"/>
        <v/>
      </c>
    </row>
    <row r="298" spans="2:30">
      <c r="B298" s="12"/>
      <c r="C298" s="76"/>
      <c r="J298" s="11" t="str">
        <f t="shared" si="23"/>
        <v/>
      </c>
      <c r="AD298" s="29" t="str">
        <f t="shared" si="24"/>
        <v/>
      </c>
    </row>
    <row r="299" spans="2:30">
      <c r="B299" s="12"/>
      <c r="C299" s="76"/>
      <c r="J299" s="11" t="str">
        <f t="shared" si="23"/>
        <v/>
      </c>
      <c r="AD299" s="29" t="str">
        <f t="shared" si="24"/>
        <v/>
      </c>
    </row>
    <row r="300" spans="2:30">
      <c r="B300" s="12"/>
      <c r="C300" s="76"/>
      <c r="J300" s="11" t="str">
        <f t="shared" si="23"/>
        <v/>
      </c>
      <c r="AD300" s="29" t="str">
        <f t="shared" si="24"/>
        <v/>
      </c>
    </row>
    <row r="301" spans="2:30">
      <c r="B301" s="12"/>
      <c r="C301" s="76"/>
      <c r="J301" s="11" t="str">
        <f t="shared" si="23"/>
        <v/>
      </c>
      <c r="AD301" s="29" t="str">
        <f t="shared" si="24"/>
        <v/>
      </c>
    </row>
    <row r="302" spans="2:30">
      <c r="B302" s="12"/>
      <c r="C302" s="76"/>
      <c r="J302" s="11" t="str">
        <f t="shared" si="23"/>
        <v/>
      </c>
      <c r="AD302" s="29" t="str">
        <f t="shared" si="24"/>
        <v/>
      </c>
    </row>
    <row r="303" spans="2:30">
      <c r="B303" s="12"/>
      <c r="C303" s="76"/>
      <c r="J303" s="11" t="str">
        <f t="shared" si="23"/>
        <v/>
      </c>
      <c r="AD303" s="29" t="str">
        <f t="shared" si="24"/>
        <v/>
      </c>
    </row>
    <row r="304" spans="2:30">
      <c r="B304" s="12"/>
      <c r="C304" s="76"/>
      <c r="J304" s="11" t="str">
        <f t="shared" si="23"/>
        <v/>
      </c>
      <c r="AD304" s="29" t="str">
        <f t="shared" si="24"/>
        <v/>
      </c>
    </row>
    <row r="305" spans="2:30">
      <c r="B305" s="12"/>
      <c r="C305" s="76"/>
      <c r="J305" s="11" t="str">
        <f t="shared" si="23"/>
        <v/>
      </c>
      <c r="AD305" s="29" t="str">
        <f t="shared" si="24"/>
        <v/>
      </c>
    </row>
    <row r="306" spans="2:30">
      <c r="B306" s="12"/>
      <c r="C306" s="76"/>
      <c r="J306" s="11" t="str">
        <f t="shared" si="23"/>
        <v/>
      </c>
      <c r="AD306" s="29" t="str">
        <f t="shared" si="24"/>
        <v/>
      </c>
    </row>
    <row r="307" spans="2:30">
      <c r="B307" s="12"/>
      <c r="C307" s="76"/>
      <c r="J307" s="11" t="str">
        <f t="shared" si="23"/>
        <v/>
      </c>
      <c r="AD307" s="29" t="str">
        <f t="shared" si="24"/>
        <v/>
      </c>
    </row>
    <row r="308" spans="2:30">
      <c r="B308" s="12"/>
      <c r="C308" s="76"/>
      <c r="J308" s="11" t="str">
        <f t="shared" si="23"/>
        <v/>
      </c>
      <c r="AD308" s="29" t="str">
        <f t="shared" si="24"/>
        <v/>
      </c>
    </row>
    <row r="309" spans="2:30">
      <c r="B309" s="12"/>
      <c r="C309" s="76"/>
      <c r="J309" s="11" t="str">
        <f t="shared" si="23"/>
        <v/>
      </c>
      <c r="AD309" s="29" t="str">
        <f t="shared" si="24"/>
        <v/>
      </c>
    </row>
    <row r="310" spans="2:30">
      <c r="B310" s="12"/>
      <c r="C310" s="76"/>
      <c r="J310" s="11" t="str">
        <f t="shared" si="23"/>
        <v/>
      </c>
      <c r="AD310" s="29" t="str">
        <f t="shared" si="24"/>
        <v/>
      </c>
    </row>
    <row r="311" spans="2:30">
      <c r="B311" s="12"/>
      <c r="C311" s="76"/>
      <c r="J311" s="11" t="str">
        <f t="shared" si="23"/>
        <v/>
      </c>
      <c r="AD311" s="29" t="str">
        <f t="shared" si="24"/>
        <v/>
      </c>
    </row>
    <row r="312" spans="2:30">
      <c r="B312" s="12"/>
      <c r="C312" s="76"/>
      <c r="J312" s="11" t="str">
        <f t="shared" si="23"/>
        <v/>
      </c>
      <c r="AD312" s="29" t="str">
        <f t="shared" si="24"/>
        <v/>
      </c>
    </row>
    <row r="313" spans="2:30">
      <c r="B313" s="12"/>
      <c r="C313" s="76"/>
      <c r="J313" s="11" t="str">
        <f t="shared" si="23"/>
        <v/>
      </c>
      <c r="AD313" s="29" t="str">
        <f t="shared" si="24"/>
        <v/>
      </c>
    </row>
    <row r="314" spans="2:30">
      <c r="B314" s="12"/>
      <c r="C314" s="76"/>
      <c r="J314" s="11" t="str">
        <f t="shared" si="23"/>
        <v/>
      </c>
      <c r="AD314" s="29" t="str">
        <f t="shared" si="24"/>
        <v/>
      </c>
    </row>
    <row r="315" spans="2:30">
      <c r="B315" s="12"/>
      <c r="C315" s="76"/>
      <c r="J315" s="11" t="str">
        <f t="shared" si="23"/>
        <v/>
      </c>
      <c r="AD315" s="29" t="str">
        <f t="shared" si="24"/>
        <v/>
      </c>
    </row>
    <row r="316" spans="2:30">
      <c r="B316" s="12"/>
      <c r="C316" s="76"/>
      <c r="J316" s="11" t="str">
        <f t="shared" si="23"/>
        <v/>
      </c>
      <c r="AD316" s="29" t="str">
        <f t="shared" si="24"/>
        <v/>
      </c>
    </row>
    <row r="317" spans="2:30">
      <c r="B317" s="12"/>
      <c r="C317" s="76"/>
      <c r="J317" s="11" t="str">
        <f t="shared" si="23"/>
        <v/>
      </c>
      <c r="AD317" s="29" t="str">
        <f t="shared" si="24"/>
        <v/>
      </c>
    </row>
    <row r="318" spans="2:30">
      <c r="B318" s="12"/>
      <c r="C318" s="76"/>
      <c r="J318" s="11" t="str">
        <f t="shared" si="23"/>
        <v/>
      </c>
      <c r="AD318" s="29" t="str">
        <f t="shared" si="24"/>
        <v/>
      </c>
    </row>
    <row r="319" spans="2:30">
      <c r="B319" s="12"/>
      <c r="C319" s="76"/>
      <c r="J319" s="11" t="str">
        <f t="shared" si="23"/>
        <v/>
      </c>
      <c r="AD319" s="29" t="str">
        <f t="shared" si="24"/>
        <v/>
      </c>
    </row>
    <row r="320" spans="2:30">
      <c r="B320" s="12"/>
      <c r="C320" s="76"/>
      <c r="J320" s="11" t="str">
        <f t="shared" si="23"/>
        <v/>
      </c>
      <c r="AD320" s="29" t="str">
        <f t="shared" si="24"/>
        <v/>
      </c>
    </row>
    <row r="321" spans="2:30">
      <c r="B321" s="12"/>
      <c r="C321" s="76"/>
      <c r="J321" s="11" t="str">
        <f t="shared" si="23"/>
        <v/>
      </c>
      <c r="AD321" s="29" t="str">
        <f t="shared" si="24"/>
        <v/>
      </c>
    </row>
    <row r="322" spans="2:30">
      <c r="B322" s="12"/>
      <c r="C322" s="76"/>
      <c r="J322" s="11" t="str">
        <f t="shared" si="23"/>
        <v/>
      </c>
      <c r="AD322" s="29" t="str">
        <f t="shared" si="24"/>
        <v/>
      </c>
    </row>
    <row r="323" spans="2:30">
      <c r="B323" s="12"/>
      <c r="C323" s="76"/>
      <c r="J323" s="11" t="str">
        <f t="shared" ref="J323:J386" si="25">IF(V323="", "", V323*10)</f>
        <v/>
      </c>
      <c r="AD323" s="29" t="str">
        <f t="shared" si="24"/>
        <v/>
      </c>
    </row>
    <row r="324" spans="2:30">
      <c r="B324" s="12"/>
      <c r="C324" s="76"/>
      <c r="J324" s="11" t="str">
        <f t="shared" si="25"/>
        <v/>
      </c>
      <c r="AD324" s="29" t="str">
        <f t="shared" ref="AD324:AD387" si="26">IF(AC324="", "", AC324/AB324)</f>
        <v/>
      </c>
    </row>
    <row r="325" spans="2:30">
      <c r="B325" s="12"/>
      <c r="C325" s="76"/>
      <c r="J325" s="11" t="str">
        <f t="shared" si="25"/>
        <v/>
      </c>
      <c r="AD325" s="29" t="str">
        <f t="shared" si="26"/>
        <v/>
      </c>
    </row>
    <row r="326" spans="2:30">
      <c r="B326" s="12"/>
      <c r="C326" s="76"/>
      <c r="J326" s="11" t="str">
        <f t="shared" si="25"/>
        <v/>
      </c>
      <c r="AD326" s="29" t="str">
        <f t="shared" si="26"/>
        <v/>
      </c>
    </row>
    <row r="327" spans="2:30">
      <c r="B327" s="12"/>
      <c r="C327" s="76"/>
      <c r="J327" s="11" t="str">
        <f t="shared" si="25"/>
        <v/>
      </c>
      <c r="AD327" s="29" t="str">
        <f t="shared" si="26"/>
        <v/>
      </c>
    </row>
    <row r="328" spans="2:30">
      <c r="B328" s="12"/>
      <c r="C328" s="76"/>
      <c r="J328" s="11" t="str">
        <f t="shared" si="25"/>
        <v/>
      </c>
      <c r="AD328" s="29" t="str">
        <f t="shared" si="26"/>
        <v/>
      </c>
    </row>
    <row r="329" spans="2:30">
      <c r="B329" s="12"/>
      <c r="C329" s="76"/>
      <c r="J329" s="11" t="str">
        <f t="shared" si="25"/>
        <v/>
      </c>
      <c r="AD329" s="29" t="str">
        <f t="shared" si="26"/>
        <v/>
      </c>
    </row>
    <row r="330" spans="2:30">
      <c r="B330" s="12"/>
      <c r="C330" s="76"/>
      <c r="J330" s="11" t="str">
        <f t="shared" si="25"/>
        <v/>
      </c>
      <c r="AD330" s="29" t="str">
        <f t="shared" si="26"/>
        <v/>
      </c>
    </row>
    <row r="331" spans="2:30">
      <c r="B331" s="12"/>
      <c r="C331" s="76"/>
      <c r="J331" s="11" t="str">
        <f t="shared" si="25"/>
        <v/>
      </c>
      <c r="AD331" s="29" t="str">
        <f t="shared" si="26"/>
        <v/>
      </c>
    </row>
    <row r="332" spans="2:30">
      <c r="B332" s="12"/>
      <c r="C332" s="76"/>
      <c r="J332" s="11" t="str">
        <f t="shared" si="25"/>
        <v/>
      </c>
      <c r="AD332" s="29" t="str">
        <f t="shared" si="26"/>
        <v/>
      </c>
    </row>
    <row r="333" spans="2:30">
      <c r="B333" s="12"/>
      <c r="C333" s="76"/>
      <c r="J333" s="11" t="str">
        <f t="shared" si="25"/>
        <v/>
      </c>
      <c r="AD333" s="29" t="str">
        <f t="shared" si="26"/>
        <v/>
      </c>
    </row>
    <row r="334" spans="2:30">
      <c r="B334" s="12"/>
      <c r="C334" s="76"/>
      <c r="J334" s="11" t="str">
        <f t="shared" si="25"/>
        <v/>
      </c>
      <c r="AD334" s="29" t="str">
        <f t="shared" si="26"/>
        <v/>
      </c>
    </row>
    <row r="335" spans="2:30">
      <c r="B335" s="12"/>
      <c r="C335" s="76"/>
      <c r="J335" s="11" t="str">
        <f t="shared" si="25"/>
        <v/>
      </c>
      <c r="AD335" s="29" t="str">
        <f t="shared" si="26"/>
        <v/>
      </c>
    </row>
    <row r="336" spans="2:30">
      <c r="B336" s="12"/>
      <c r="C336" s="76"/>
      <c r="J336" s="11" t="str">
        <f t="shared" si="25"/>
        <v/>
      </c>
      <c r="AD336" s="29" t="str">
        <f t="shared" si="26"/>
        <v/>
      </c>
    </row>
    <row r="337" spans="2:30">
      <c r="B337" s="12"/>
      <c r="C337" s="76"/>
      <c r="J337" s="11" t="str">
        <f t="shared" si="25"/>
        <v/>
      </c>
      <c r="AD337" s="29" t="str">
        <f t="shared" si="26"/>
        <v/>
      </c>
    </row>
    <row r="338" spans="2:30">
      <c r="B338" s="12"/>
      <c r="C338" s="76"/>
      <c r="J338" s="11" t="str">
        <f t="shared" si="25"/>
        <v/>
      </c>
      <c r="AD338" s="29" t="str">
        <f t="shared" si="26"/>
        <v/>
      </c>
    </row>
    <row r="339" spans="2:30">
      <c r="B339" s="12"/>
      <c r="C339" s="76"/>
      <c r="J339" s="11" t="str">
        <f t="shared" si="25"/>
        <v/>
      </c>
      <c r="AD339" s="29" t="str">
        <f t="shared" si="26"/>
        <v/>
      </c>
    </row>
    <row r="340" spans="2:30">
      <c r="B340" s="12"/>
      <c r="C340" s="76"/>
      <c r="J340" s="11" t="str">
        <f t="shared" si="25"/>
        <v/>
      </c>
      <c r="AD340" s="29" t="str">
        <f t="shared" si="26"/>
        <v/>
      </c>
    </row>
    <row r="341" spans="2:30">
      <c r="B341" s="12"/>
      <c r="C341" s="76"/>
      <c r="J341" s="11" t="str">
        <f t="shared" si="25"/>
        <v/>
      </c>
      <c r="AD341" s="29" t="str">
        <f t="shared" si="26"/>
        <v/>
      </c>
    </row>
    <row r="342" spans="2:30">
      <c r="B342" s="12"/>
      <c r="C342" s="76"/>
      <c r="J342" s="11" t="str">
        <f t="shared" si="25"/>
        <v/>
      </c>
      <c r="AD342" s="29" t="str">
        <f t="shared" si="26"/>
        <v/>
      </c>
    </row>
    <row r="343" spans="2:30">
      <c r="B343" s="12"/>
      <c r="C343" s="76"/>
      <c r="J343" s="11" t="str">
        <f t="shared" si="25"/>
        <v/>
      </c>
      <c r="AD343" s="29" t="str">
        <f t="shared" si="26"/>
        <v/>
      </c>
    </row>
    <row r="344" spans="2:30">
      <c r="B344" s="12"/>
      <c r="C344" s="76"/>
      <c r="J344" s="11" t="str">
        <f t="shared" si="25"/>
        <v/>
      </c>
      <c r="AD344" s="29" t="str">
        <f t="shared" si="26"/>
        <v/>
      </c>
    </row>
    <row r="345" spans="2:30">
      <c r="B345" s="12"/>
      <c r="C345" s="76"/>
      <c r="J345" s="11" t="str">
        <f t="shared" si="25"/>
        <v/>
      </c>
      <c r="AD345" s="29" t="str">
        <f t="shared" si="26"/>
        <v/>
      </c>
    </row>
    <row r="346" spans="2:30">
      <c r="B346" s="12"/>
      <c r="C346" s="76"/>
      <c r="J346" s="11" t="str">
        <f t="shared" si="25"/>
        <v/>
      </c>
      <c r="AD346" s="29" t="str">
        <f t="shared" si="26"/>
        <v/>
      </c>
    </row>
    <row r="347" spans="2:30">
      <c r="B347" s="12"/>
      <c r="C347" s="76"/>
      <c r="J347" s="11" t="str">
        <f t="shared" si="25"/>
        <v/>
      </c>
      <c r="AD347" s="29" t="str">
        <f t="shared" si="26"/>
        <v/>
      </c>
    </row>
    <row r="348" spans="2:30">
      <c r="B348" s="12"/>
      <c r="C348" s="76"/>
      <c r="J348" s="11" t="str">
        <f t="shared" si="25"/>
        <v/>
      </c>
      <c r="AD348" s="29" t="str">
        <f t="shared" si="26"/>
        <v/>
      </c>
    </row>
    <row r="349" spans="2:30">
      <c r="B349" s="12"/>
      <c r="C349" s="76"/>
      <c r="J349" s="11" t="str">
        <f t="shared" si="25"/>
        <v/>
      </c>
      <c r="AD349" s="29" t="str">
        <f t="shared" si="26"/>
        <v/>
      </c>
    </row>
    <row r="350" spans="2:30">
      <c r="B350" s="12"/>
      <c r="C350" s="76"/>
      <c r="J350" s="11" t="str">
        <f t="shared" si="25"/>
        <v/>
      </c>
      <c r="AD350" s="29" t="str">
        <f t="shared" si="26"/>
        <v/>
      </c>
    </row>
    <row r="351" spans="2:30">
      <c r="B351" s="12"/>
      <c r="C351" s="76"/>
      <c r="J351" s="11" t="str">
        <f t="shared" si="25"/>
        <v/>
      </c>
      <c r="AD351" s="29" t="str">
        <f t="shared" si="26"/>
        <v/>
      </c>
    </row>
    <row r="352" spans="2:30">
      <c r="B352" s="12"/>
      <c r="C352" s="76"/>
      <c r="J352" s="11" t="str">
        <f t="shared" si="25"/>
        <v/>
      </c>
      <c r="AD352" s="29" t="str">
        <f t="shared" si="26"/>
        <v/>
      </c>
    </row>
    <row r="353" spans="2:30">
      <c r="B353" s="12"/>
      <c r="C353" s="76"/>
      <c r="J353" s="11" t="str">
        <f t="shared" si="25"/>
        <v/>
      </c>
      <c r="AD353" s="29" t="str">
        <f t="shared" si="26"/>
        <v/>
      </c>
    </row>
    <row r="354" spans="2:30">
      <c r="B354" s="12"/>
      <c r="C354" s="76"/>
      <c r="J354" s="11" t="str">
        <f t="shared" si="25"/>
        <v/>
      </c>
      <c r="AD354" s="29" t="str">
        <f t="shared" si="26"/>
        <v/>
      </c>
    </row>
    <row r="355" spans="2:30">
      <c r="B355" s="12"/>
      <c r="C355" s="76"/>
      <c r="J355" s="11" t="str">
        <f t="shared" si="25"/>
        <v/>
      </c>
      <c r="AD355" s="29" t="str">
        <f t="shared" si="26"/>
        <v/>
      </c>
    </row>
    <row r="356" spans="2:30">
      <c r="B356" s="12"/>
      <c r="C356" s="76"/>
      <c r="J356" s="11" t="str">
        <f t="shared" si="25"/>
        <v/>
      </c>
      <c r="AD356" s="29" t="str">
        <f t="shared" si="26"/>
        <v/>
      </c>
    </row>
    <row r="357" spans="2:30">
      <c r="B357" s="12"/>
      <c r="C357" s="76"/>
      <c r="J357" s="11" t="str">
        <f t="shared" si="25"/>
        <v/>
      </c>
      <c r="AD357" s="29" t="str">
        <f t="shared" si="26"/>
        <v/>
      </c>
    </row>
    <row r="358" spans="2:30">
      <c r="B358" s="12"/>
      <c r="C358" s="76"/>
      <c r="J358" s="11" t="str">
        <f t="shared" si="25"/>
        <v/>
      </c>
      <c r="AD358" s="29" t="str">
        <f t="shared" si="26"/>
        <v/>
      </c>
    </row>
    <row r="359" spans="2:30">
      <c r="B359" s="12"/>
      <c r="C359" s="76"/>
      <c r="J359" s="11" t="str">
        <f t="shared" si="25"/>
        <v/>
      </c>
      <c r="AD359" s="29" t="str">
        <f t="shared" si="26"/>
        <v/>
      </c>
    </row>
    <row r="360" spans="2:30">
      <c r="B360" s="12"/>
      <c r="C360" s="76"/>
      <c r="J360" s="11" t="str">
        <f t="shared" si="25"/>
        <v/>
      </c>
      <c r="AD360" s="29" t="str">
        <f t="shared" si="26"/>
        <v/>
      </c>
    </row>
    <row r="361" spans="2:30">
      <c r="B361" s="12"/>
      <c r="C361" s="76"/>
      <c r="J361" s="11" t="str">
        <f t="shared" si="25"/>
        <v/>
      </c>
      <c r="AD361" s="29" t="str">
        <f t="shared" si="26"/>
        <v/>
      </c>
    </row>
    <row r="362" spans="2:30">
      <c r="B362" s="12"/>
      <c r="C362" s="76"/>
      <c r="J362" s="11" t="str">
        <f t="shared" si="25"/>
        <v/>
      </c>
      <c r="AD362" s="29" t="str">
        <f t="shared" si="26"/>
        <v/>
      </c>
    </row>
    <row r="363" spans="2:30">
      <c r="B363" s="12"/>
      <c r="C363" s="76"/>
      <c r="J363" s="11" t="str">
        <f t="shared" si="25"/>
        <v/>
      </c>
      <c r="AD363" s="29" t="str">
        <f t="shared" si="26"/>
        <v/>
      </c>
    </row>
    <row r="364" spans="2:30">
      <c r="B364" s="12"/>
      <c r="C364" s="76"/>
      <c r="J364" s="11" t="str">
        <f t="shared" si="25"/>
        <v/>
      </c>
      <c r="AD364" s="29" t="str">
        <f t="shared" si="26"/>
        <v/>
      </c>
    </row>
    <row r="365" spans="2:30">
      <c r="B365" s="12"/>
      <c r="C365" s="76"/>
      <c r="J365" s="11" t="str">
        <f t="shared" si="25"/>
        <v/>
      </c>
      <c r="AD365" s="29" t="str">
        <f t="shared" si="26"/>
        <v/>
      </c>
    </row>
    <row r="366" spans="2:30">
      <c r="B366" s="12"/>
      <c r="C366" s="76"/>
      <c r="J366" s="11" t="str">
        <f t="shared" si="25"/>
        <v/>
      </c>
      <c r="AD366" s="29" t="str">
        <f t="shared" si="26"/>
        <v/>
      </c>
    </row>
    <row r="367" spans="2:30">
      <c r="B367" s="12"/>
      <c r="C367" s="76"/>
      <c r="J367" s="11" t="str">
        <f t="shared" si="25"/>
        <v/>
      </c>
      <c r="AD367" s="29" t="str">
        <f t="shared" si="26"/>
        <v/>
      </c>
    </row>
    <row r="368" spans="2:30">
      <c r="B368" s="12"/>
      <c r="C368" s="76"/>
      <c r="J368" s="11" t="str">
        <f t="shared" si="25"/>
        <v/>
      </c>
      <c r="AD368" s="29" t="str">
        <f t="shared" si="26"/>
        <v/>
      </c>
    </row>
    <row r="369" spans="2:30">
      <c r="B369" s="12"/>
      <c r="C369" s="76"/>
      <c r="J369" s="11" t="str">
        <f t="shared" si="25"/>
        <v/>
      </c>
      <c r="AD369" s="29" t="str">
        <f t="shared" si="26"/>
        <v/>
      </c>
    </row>
    <row r="370" spans="2:30">
      <c r="B370" s="12"/>
      <c r="C370" s="76"/>
      <c r="J370" s="11" t="str">
        <f t="shared" si="25"/>
        <v/>
      </c>
      <c r="AD370" s="29" t="str">
        <f t="shared" si="26"/>
        <v/>
      </c>
    </row>
    <row r="371" spans="2:30">
      <c r="B371" s="12"/>
      <c r="C371" s="76"/>
      <c r="J371" s="11" t="str">
        <f t="shared" si="25"/>
        <v/>
      </c>
      <c r="AD371" s="29" t="str">
        <f t="shared" si="26"/>
        <v/>
      </c>
    </row>
    <row r="372" spans="2:30">
      <c r="B372" s="12"/>
      <c r="C372" s="76"/>
      <c r="J372" s="11" t="str">
        <f t="shared" si="25"/>
        <v/>
      </c>
      <c r="AD372" s="29" t="str">
        <f t="shared" si="26"/>
        <v/>
      </c>
    </row>
    <row r="373" spans="2:30">
      <c r="B373" s="12"/>
      <c r="C373" s="76"/>
      <c r="J373" s="11" t="str">
        <f t="shared" si="25"/>
        <v/>
      </c>
      <c r="AD373" s="29" t="str">
        <f t="shared" si="26"/>
        <v/>
      </c>
    </row>
    <row r="374" spans="2:30">
      <c r="B374" s="12"/>
      <c r="C374" s="76"/>
      <c r="J374" s="11" t="str">
        <f t="shared" si="25"/>
        <v/>
      </c>
      <c r="AD374" s="29" t="str">
        <f t="shared" si="26"/>
        <v/>
      </c>
    </row>
    <row r="375" spans="2:30">
      <c r="B375" s="12"/>
      <c r="C375" s="76"/>
      <c r="J375" s="11" t="str">
        <f t="shared" si="25"/>
        <v/>
      </c>
      <c r="AD375" s="29" t="str">
        <f t="shared" si="26"/>
        <v/>
      </c>
    </row>
    <row r="376" spans="2:30">
      <c r="B376" s="12"/>
      <c r="C376" s="76"/>
      <c r="J376" s="11" t="str">
        <f t="shared" si="25"/>
        <v/>
      </c>
      <c r="AD376" s="29" t="str">
        <f t="shared" si="26"/>
        <v/>
      </c>
    </row>
    <row r="377" spans="2:30">
      <c r="B377" s="12"/>
      <c r="C377" s="76"/>
      <c r="J377" s="11" t="str">
        <f t="shared" si="25"/>
        <v/>
      </c>
      <c r="AD377" s="29" t="str">
        <f t="shared" si="26"/>
        <v/>
      </c>
    </row>
    <row r="378" spans="2:30">
      <c r="B378" s="12"/>
      <c r="C378" s="76"/>
      <c r="J378" s="11" t="str">
        <f t="shared" si="25"/>
        <v/>
      </c>
      <c r="AD378" s="29" t="str">
        <f t="shared" si="26"/>
        <v/>
      </c>
    </row>
    <row r="379" spans="2:30">
      <c r="B379" s="12"/>
      <c r="C379" s="76"/>
      <c r="J379" s="11" t="str">
        <f t="shared" si="25"/>
        <v/>
      </c>
      <c r="AD379" s="29" t="str">
        <f t="shared" si="26"/>
        <v/>
      </c>
    </row>
    <row r="380" spans="2:30">
      <c r="B380" s="12"/>
      <c r="C380" s="76"/>
      <c r="J380" s="11" t="str">
        <f t="shared" si="25"/>
        <v/>
      </c>
      <c r="AD380" s="29" t="str">
        <f t="shared" si="26"/>
        <v/>
      </c>
    </row>
    <row r="381" spans="2:30">
      <c r="B381" s="12"/>
      <c r="C381" s="76"/>
      <c r="J381" s="11" t="str">
        <f t="shared" si="25"/>
        <v/>
      </c>
      <c r="AD381" s="29" t="str">
        <f t="shared" si="26"/>
        <v/>
      </c>
    </row>
    <row r="382" spans="2:30">
      <c r="B382" s="12"/>
      <c r="C382" s="76"/>
      <c r="J382" s="11" t="str">
        <f t="shared" si="25"/>
        <v/>
      </c>
      <c r="AD382" s="29" t="str">
        <f t="shared" si="26"/>
        <v/>
      </c>
    </row>
    <row r="383" spans="2:30">
      <c r="B383" s="12"/>
      <c r="C383" s="76"/>
      <c r="J383" s="11" t="str">
        <f t="shared" si="25"/>
        <v/>
      </c>
      <c r="AD383" s="29" t="str">
        <f t="shared" si="26"/>
        <v/>
      </c>
    </row>
    <row r="384" spans="2:30">
      <c r="B384" s="12"/>
      <c r="C384" s="76"/>
      <c r="J384" s="11" t="str">
        <f t="shared" si="25"/>
        <v/>
      </c>
      <c r="AD384" s="29" t="str">
        <f t="shared" si="26"/>
        <v/>
      </c>
    </row>
    <row r="385" spans="2:30">
      <c r="B385" s="12"/>
      <c r="C385" s="76"/>
      <c r="J385" s="11" t="str">
        <f t="shared" si="25"/>
        <v/>
      </c>
      <c r="AD385" s="29" t="str">
        <f t="shared" si="26"/>
        <v/>
      </c>
    </row>
    <row r="386" spans="2:30">
      <c r="B386" s="12"/>
      <c r="C386" s="76"/>
      <c r="J386" s="11" t="str">
        <f t="shared" si="25"/>
        <v/>
      </c>
      <c r="AD386" s="29" t="str">
        <f t="shared" si="26"/>
        <v/>
      </c>
    </row>
    <row r="387" spans="2:30">
      <c r="B387" s="12"/>
      <c r="C387" s="76"/>
      <c r="J387" s="11" t="str">
        <f t="shared" ref="J387:J450" si="27">IF(V387="", "", V387*10)</f>
        <v/>
      </c>
      <c r="AD387" s="29" t="str">
        <f t="shared" si="26"/>
        <v/>
      </c>
    </row>
    <row r="388" spans="2:30">
      <c r="B388" s="12"/>
      <c r="C388" s="76"/>
      <c r="J388" s="11" t="str">
        <f t="shared" si="27"/>
        <v/>
      </c>
      <c r="AD388" s="29" t="str">
        <f t="shared" ref="AD388:AD451" si="28">IF(AC388="", "", AC388/AB388)</f>
        <v/>
      </c>
    </row>
    <row r="389" spans="2:30">
      <c r="B389" s="12"/>
      <c r="C389" s="76"/>
      <c r="J389" s="11" t="str">
        <f t="shared" si="27"/>
        <v/>
      </c>
      <c r="AD389" s="29" t="str">
        <f t="shared" si="28"/>
        <v/>
      </c>
    </row>
    <row r="390" spans="2:30">
      <c r="B390" s="12"/>
      <c r="C390" s="76"/>
      <c r="J390" s="11" t="str">
        <f t="shared" si="27"/>
        <v/>
      </c>
      <c r="AD390" s="29" t="str">
        <f t="shared" si="28"/>
        <v/>
      </c>
    </row>
    <row r="391" spans="2:30">
      <c r="B391" s="12"/>
      <c r="C391" s="76"/>
      <c r="J391" s="11" t="str">
        <f t="shared" si="27"/>
        <v/>
      </c>
      <c r="AD391" s="29" t="str">
        <f t="shared" si="28"/>
        <v/>
      </c>
    </row>
    <row r="392" spans="2:30">
      <c r="B392" s="12"/>
      <c r="C392" s="76"/>
      <c r="J392" s="11" t="str">
        <f t="shared" si="27"/>
        <v/>
      </c>
      <c r="AD392" s="29" t="str">
        <f t="shared" si="28"/>
        <v/>
      </c>
    </row>
    <row r="393" spans="2:30">
      <c r="B393" s="12"/>
      <c r="C393" s="76"/>
      <c r="J393" s="11" t="str">
        <f t="shared" si="27"/>
        <v/>
      </c>
      <c r="AD393" s="29" t="str">
        <f t="shared" si="28"/>
        <v/>
      </c>
    </row>
    <row r="394" spans="2:30">
      <c r="B394" s="12"/>
      <c r="C394" s="76"/>
      <c r="J394" s="11" t="str">
        <f t="shared" si="27"/>
        <v/>
      </c>
      <c r="AD394" s="29" t="str">
        <f t="shared" si="28"/>
        <v/>
      </c>
    </row>
    <row r="395" spans="2:30">
      <c r="B395" s="12"/>
      <c r="C395" s="76"/>
      <c r="J395" s="11" t="str">
        <f t="shared" si="27"/>
        <v/>
      </c>
      <c r="AD395" s="29" t="str">
        <f t="shared" si="28"/>
        <v/>
      </c>
    </row>
    <row r="396" spans="2:30">
      <c r="B396" s="12"/>
      <c r="C396" s="76"/>
      <c r="J396" s="11" t="str">
        <f t="shared" si="27"/>
        <v/>
      </c>
      <c r="AD396" s="29" t="str">
        <f t="shared" si="28"/>
        <v/>
      </c>
    </row>
    <row r="397" spans="2:30">
      <c r="B397" s="12"/>
      <c r="C397" s="76"/>
      <c r="J397" s="11" t="str">
        <f t="shared" si="27"/>
        <v/>
      </c>
      <c r="AD397" s="29" t="str">
        <f t="shared" si="28"/>
        <v/>
      </c>
    </row>
    <row r="398" spans="2:30">
      <c r="B398" s="12"/>
      <c r="C398" s="76"/>
      <c r="J398" s="11" t="str">
        <f t="shared" si="27"/>
        <v/>
      </c>
      <c r="AD398" s="29" t="str">
        <f t="shared" si="28"/>
        <v/>
      </c>
    </row>
    <row r="399" spans="2:30">
      <c r="B399" s="12"/>
      <c r="C399" s="76"/>
      <c r="J399" s="11" t="str">
        <f t="shared" si="27"/>
        <v/>
      </c>
      <c r="AD399" s="29" t="str">
        <f t="shared" si="28"/>
        <v/>
      </c>
    </row>
    <row r="400" spans="2:30">
      <c r="B400" s="12"/>
      <c r="C400" s="76"/>
      <c r="J400" s="11" t="str">
        <f t="shared" si="27"/>
        <v/>
      </c>
      <c r="AD400" s="29" t="str">
        <f t="shared" si="28"/>
        <v/>
      </c>
    </row>
    <row r="401" spans="2:30">
      <c r="B401" s="12"/>
      <c r="C401" s="76"/>
      <c r="J401" s="11" t="str">
        <f t="shared" si="27"/>
        <v/>
      </c>
      <c r="AD401" s="29" t="str">
        <f t="shared" si="28"/>
        <v/>
      </c>
    </row>
    <row r="402" spans="2:30">
      <c r="B402" s="12"/>
      <c r="C402" s="76"/>
      <c r="J402" s="11" t="str">
        <f t="shared" si="27"/>
        <v/>
      </c>
      <c r="AD402" s="29" t="str">
        <f t="shared" si="28"/>
        <v/>
      </c>
    </row>
    <row r="403" spans="2:30">
      <c r="B403" s="12"/>
      <c r="C403" s="76"/>
      <c r="J403" s="11" t="str">
        <f t="shared" si="27"/>
        <v/>
      </c>
      <c r="AD403" s="29" t="str">
        <f t="shared" si="28"/>
        <v/>
      </c>
    </row>
    <row r="404" spans="2:30">
      <c r="B404" s="12"/>
      <c r="C404" s="76"/>
      <c r="J404" s="11" t="str">
        <f t="shared" si="27"/>
        <v/>
      </c>
      <c r="AD404" s="29" t="str">
        <f t="shared" si="28"/>
        <v/>
      </c>
    </row>
    <row r="405" spans="2:30">
      <c r="B405" s="12"/>
      <c r="C405" s="76"/>
      <c r="J405" s="11" t="str">
        <f t="shared" si="27"/>
        <v/>
      </c>
      <c r="AD405" s="29" t="str">
        <f t="shared" si="28"/>
        <v/>
      </c>
    </row>
    <row r="406" spans="2:30">
      <c r="B406" s="12"/>
      <c r="C406" s="76"/>
      <c r="J406" s="11" t="str">
        <f t="shared" si="27"/>
        <v/>
      </c>
      <c r="AD406" s="29" t="str">
        <f t="shared" si="28"/>
        <v/>
      </c>
    </row>
    <row r="407" spans="2:30">
      <c r="B407" s="12"/>
      <c r="C407" s="76"/>
      <c r="J407" s="11" t="str">
        <f t="shared" si="27"/>
        <v/>
      </c>
      <c r="AD407" s="29" t="str">
        <f t="shared" si="28"/>
        <v/>
      </c>
    </row>
    <row r="408" spans="2:30">
      <c r="B408" s="12"/>
      <c r="C408" s="76"/>
      <c r="J408" s="11" t="str">
        <f t="shared" si="27"/>
        <v/>
      </c>
      <c r="AD408" s="29" t="str">
        <f t="shared" si="28"/>
        <v/>
      </c>
    </row>
    <row r="409" spans="2:30">
      <c r="B409" s="12"/>
      <c r="C409" s="76"/>
      <c r="J409" s="11" t="str">
        <f t="shared" si="27"/>
        <v/>
      </c>
      <c r="AD409" s="29" t="str">
        <f t="shared" si="28"/>
        <v/>
      </c>
    </row>
    <row r="410" spans="2:30">
      <c r="B410" s="12"/>
      <c r="C410" s="76"/>
      <c r="J410" s="11" t="str">
        <f t="shared" si="27"/>
        <v/>
      </c>
      <c r="AD410" s="29" t="str">
        <f t="shared" si="28"/>
        <v/>
      </c>
    </row>
    <row r="411" spans="2:30">
      <c r="B411" s="12"/>
      <c r="C411" s="76"/>
      <c r="J411" s="11" t="str">
        <f t="shared" si="27"/>
        <v/>
      </c>
      <c r="AD411" s="29" t="str">
        <f t="shared" si="28"/>
        <v/>
      </c>
    </row>
    <row r="412" spans="2:30">
      <c r="B412" s="12"/>
      <c r="C412" s="76"/>
      <c r="J412" s="11" t="str">
        <f t="shared" si="27"/>
        <v/>
      </c>
      <c r="AD412" s="29" t="str">
        <f t="shared" si="28"/>
        <v/>
      </c>
    </row>
    <row r="413" spans="2:30">
      <c r="B413" s="12"/>
      <c r="C413" s="76"/>
      <c r="J413" s="11" t="str">
        <f t="shared" si="27"/>
        <v/>
      </c>
      <c r="AD413" s="29" t="str">
        <f t="shared" si="28"/>
        <v/>
      </c>
    </row>
    <row r="414" spans="2:30">
      <c r="B414" s="12"/>
      <c r="C414" s="76"/>
      <c r="J414" s="11" t="str">
        <f t="shared" si="27"/>
        <v/>
      </c>
      <c r="AD414" s="29" t="str">
        <f t="shared" si="28"/>
        <v/>
      </c>
    </row>
    <row r="415" spans="2:30">
      <c r="B415" s="12"/>
      <c r="C415" s="76"/>
      <c r="J415" s="11" t="str">
        <f t="shared" si="27"/>
        <v/>
      </c>
      <c r="AD415" s="29" t="str">
        <f t="shared" si="28"/>
        <v/>
      </c>
    </row>
    <row r="416" spans="2:30">
      <c r="B416" s="12"/>
      <c r="C416" s="76"/>
      <c r="J416" s="11" t="str">
        <f t="shared" si="27"/>
        <v/>
      </c>
      <c r="AD416" s="29" t="str">
        <f t="shared" si="28"/>
        <v/>
      </c>
    </row>
    <row r="417" spans="2:30">
      <c r="B417" s="12"/>
      <c r="C417" s="76"/>
      <c r="J417" s="11" t="str">
        <f t="shared" si="27"/>
        <v/>
      </c>
      <c r="AD417" s="29" t="str">
        <f t="shared" si="28"/>
        <v/>
      </c>
    </row>
    <row r="418" spans="2:30">
      <c r="B418" s="12"/>
      <c r="C418" s="76"/>
      <c r="J418" s="11" t="str">
        <f t="shared" si="27"/>
        <v/>
      </c>
      <c r="AD418" s="29" t="str">
        <f t="shared" si="28"/>
        <v/>
      </c>
    </row>
    <row r="419" spans="2:30">
      <c r="B419" s="12"/>
      <c r="C419" s="76"/>
      <c r="J419" s="11" t="str">
        <f t="shared" si="27"/>
        <v/>
      </c>
      <c r="AD419" s="29" t="str">
        <f t="shared" si="28"/>
        <v/>
      </c>
    </row>
    <row r="420" spans="2:30">
      <c r="B420" s="12"/>
      <c r="C420" s="76"/>
      <c r="J420" s="11" t="str">
        <f t="shared" si="27"/>
        <v/>
      </c>
      <c r="AD420" s="29" t="str">
        <f t="shared" si="28"/>
        <v/>
      </c>
    </row>
    <row r="421" spans="2:30">
      <c r="B421" s="12"/>
      <c r="C421" s="76"/>
      <c r="J421" s="11" t="str">
        <f t="shared" si="27"/>
        <v/>
      </c>
      <c r="AD421" s="29" t="str">
        <f t="shared" si="28"/>
        <v/>
      </c>
    </row>
    <row r="422" spans="2:30">
      <c r="B422" s="12"/>
      <c r="C422" s="76"/>
      <c r="J422" s="11" t="str">
        <f t="shared" si="27"/>
        <v/>
      </c>
      <c r="AD422" s="29" t="str">
        <f t="shared" si="28"/>
        <v/>
      </c>
    </row>
    <row r="423" spans="2:30">
      <c r="B423" s="12"/>
      <c r="C423" s="76"/>
      <c r="J423" s="11" t="str">
        <f t="shared" si="27"/>
        <v/>
      </c>
      <c r="AD423" s="29" t="str">
        <f t="shared" si="28"/>
        <v/>
      </c>
    </row>
    <row r="424" spans="2:30">
      <c r="B424" s="12"/>
      <c r="C424" s="76"/>
      <c r="J424" s="11" t="str">
        <f t="shared" si="27"/>
        <v/>
      </c>
      <c r="AD424" s="29" t="str">
        <f t="shared" si="28"/>
        <v/>
      </c>
    </row>
    <row r="425" spans="2:30">
      <c r="B425" s="12"/>
      <c r="C425" s="76"/>
      <c r="J425" s="11" t="str">
        <f t="shared" si="27"/>
        <v/>
      </c>
      <c r="AD425" s="29" t="str">
        <f t="shared" si="28"/>
        <v/>
      </c>
    </row>
    <row r="426" spans="2:30">
      <c r="B426" s="12"/>
      <c r="C426" s="76"/>
      <c r="J426" s="11" t="str">
        <f t="shared" si="27"/>
        <v/>
      </c>
      <c r="AD426" s="29" t="str">
        <f t="shared" si="28"/>
        <v/>
      </c>
    </row>
    <row r="427" spans="2:30">
      <c r="B427" s="12"/>
      <c r="C427" s="76"/>
      <c r="J427" s="11" t="str">
        <f t="shared" si="27"/>
        <v/>
      </c>
      <c r="AD427" s="29" t="str">
        <f t="shared" si="28"/>
        <v/>
      </c>
    </row>
    <row r="428" spans="2:30">
      <c r="B428" s="12"/>
      <c r="C428" s="76"/>
      <c r="J428" s="11" t="str">
        <f t="shared" si="27"/>
        <v/>
      </c>
      <c r="AD428" s="29" t="str">
        <f t="shared" si="28"/>
        <v/>
      </c>
    </row>
    <row r="429" spans="2:30">
      <c r="B429" s="12"/>
      <c r="C429" s="76"/>
      <c r="J429" s="11" t="str">
        <f t="shared" si="27"/>
        <v/>
      </c>
      <c r="AD429" s="29" t="str">
        <f t="shared" si="28"/>
        <v/>
      </c>
    </row>
    <row r="430" spans="2:30">
      <c r="B430" s="12"/>
      <c r="C430" s="76"/>
      <c r="J430" s="11" t="str">
        <f t="shared" si="27"/>
        <v/>
      </c>
      <c r="AD430" s="29" t="str">
        <f t="shared" si="28"/>
        <v/>
      </c>
    </row>
    <row r="431" spans="2:30">
      <c r="B431" s="12"/>
      <c r="C431" s="76"/>
      <c r="J431" s="11" t="str">
        <f t="shared" si="27"/>
        <v/>
      </c>
      <c r="AD431" s="29" t="str">
        <f t="shared" si="28"/>
        <v/>
      </c>
    </row>
    <row r="432" spans="2:30">
      <c r="B432" s="12"/>
      <c r="C432" s="76"/>
      <c r="J432" s="11" t="str">
        <f t="shared" si="27"/>
        <v/>
      </c>
      <c r="AD432" s="29" t="str">
        <f t="shared" si="28"/>
        <v/>
      </c>
    </row>
    <row r="433" spans="2:30">
      <c r="B433" s="12"/>
      <c r="C433" s="76"/>
      <c r="J433" s="11" t="str">
        <f t="shared" si="27"/>
        <v/>
      </c>
      <c r="AD433" s="29" t="str">
        <f t="shared" si="28"/>
        <v/>
      </c>
    </row>
    <row r="434" spans="2:30">
      <c r="B434" s="12"/>
      <c r="C434" s="76"/>
      <c r="J434" s="11" t="str">
        <f t="shared" si="27"/>
        <v/>
      </c>
      <c r="AD434" s="29" t="str">
        <f t="shared" si="28"/>
        <v/>
      </c>
    </row>
    <row r="435" spans="2:30">
      <c r="B435" s="12"/>
      <c r="C435" s="76"/>
      <c r="J435" s="11" t="str">
        <f t="shared" si="27"/>
        <v/>
      </c>
      <c r="AD435" s="29" t="str">
        <f t="shared" si="28"/>
        <v/>
      </c>
    </row>
    <row r="436" spans="2:30">
      <c r="B436" s="12"/>
      <c r="C436" s="76"/>
      <c r="J436" s="11" t="str">
        <f t="shared" si="27"/>
        <v/>
      </c>
      <c r="AD436" s="29" t="str">
        <f t="shared" si="28"/>
        <v/>
      </c>
    </row>
    <row r="437" spans="2:30">
      <c r="B437" s="12"/>
      <c r="C437" s="76"/>
      <c r="J437" s="11" t="str">
        <f t="shared" si="27"/>
        <v/>
      </c>
      <c r="AD437" s="29" t="str">
        <f t="shared" si="28"/>
        <v/>
      </c>
    </row>
    <row r="438" spans="2:30">
      <c r="B438" s="12"/>
      <c r="C438" s="76"/>
      <c r="J438" s="11" t="str">
        <f t="shared" si="27"/>
        <v/>
      </c>
      <c r="AD438" s="29" t="str">
        <f t="shared" si="28"/>
        <v/>
      </c>
    </row>
    <row r="439" spans="2:30">
      <c r="B439" s="12"/>
      <c r="C439" s="76"/>
      <c r="J439" s="11" t="str">
        <f t="shared" si="27"/>
        <v/>
      </c>
      <c r="AD439" s="29" t="str">
        <f t="shared" si="28"/>
        <v/>
      </c>
    </row>
    <row r="440" spans="2:30">
      <c r="B440" s="12"/>
      <c r="C440" s="76"/>
      <c r="J440" s="11" t="str">
        <f t="shared" si="27"/>
        <v/>
      </c>
      <c r="AD440" s="29" t="str">
        <f t="shared" si="28"/>
        <v/>
      </c>
    </row>
    <row r="441" spans="2:30">
      <c r="B441" s="12"/>
      <c r="C441" s="76"/>
      <c r="J441" s="11" t="str">
        <f t="shared" si="27"/>
        <v/>
      </c>
      <c r="AD441" s="29" t="str">
        <f t="shared" si="28"/>
        <v/>
      </c>
    </row>
    <row r="442" spans="2:30">
      <c r="B442" s="12"/>
      <c r="C442" s="76"/>
      <c r="J442" s="11" t="str">
        <f t="shared" si="27"/>
        <v/>
      </c>
      <c r="AD442" s="29" t="str">
        <f t="shared" si="28"/>
        <v/>
      </c>
    </row>
    <row r="443" spans="2:30">
      <c r="B443" s="12"/>
      <c r="C443" s="76"/>
      <c r="J443" s="11" t="str">
        <f t="shared" si="27"/>
        <v/>
      </c>
      <c r="AD443" s="29" t="str">
        <f t="shared" si="28"/>
        <v/>
      </c>
    </row>
    <row r="444" spans="2:30">
      <c r="B444" s="12"/>
      <c r="C444" s="76"/>
      <c r="J444" s="11" t="str">
        <f t="shared" si="27"/>
        <v/>
      </c>
      <c r="AD444" s="29" t="str">
        <f t="shared" si="28"/>
        <v/>
      </c>
    </row>
    <row r="445" spans="2:30">
      <c r="B445" s="12"/>
      <c r="C445" s="76"/>
      <c r="J445" s="11" t="str">
        <f t="shared" si="27"/>
        <v/>
      </c>
      <c r="AD445" s="29" t="str">
        <f t="shared" si="28"/>
        <v/>
      </c>
    </row>
    <row r="446" spans="2:30">
      <c r="B446" s="12"/>
      <c r="C446" s="76"/>
      <c r="J446" s="11" t="str">
        <f t="shared" si="27"/>
        <v/>
      </c>
      <c r="AD446" s="29" t="str">
        <f t="shared" si="28"/>
        <v/>
      </c>
    </row>
    <row r="447" spans="2:30">
      <c r="B447" s="12"/>
      <c r="C447" s="76"/>
      <c r="J447" s="11" t="str">
        <f t="shared" si="27"/>
        <v/>
      </c>
      <c r="AD447" s="29" t="str">
        <f t="shared" si="28"/>
        <v/>
      </c>
    </row>
    <row r="448" spans="2:30">
      <c r="B448" s="12"/>
      <c r="C448" s="76"/>
      <c r="J448" s="11" t="str">
        <f t="shared" si="27"/>
        <v/>
      </c>
      <c r="AD448" s="29" t="str">
        <f t="shared" si="28"/>
        <v/>
      </c>
    </row>
    <row r="449" spans="2:30">
      <c r="B449" s="12"/>
      <c r="C449" s="76"/>
      <c r="J449" s="11" t="str">
        <f t="shared" si="27"/>
        <v/>
      </c>
      <c r="AD449" s="29" t="str">
        <f t="shared" si="28"/>
        <v/>
      </c>
    </row>
    <row r="450" spans="2:30">
      <c r="B450" s="12"/>
      <c r="C450" s="76"/>
      <c r="J450" s="11" t="str">
        <f t="shared" si="27"/>
        <v/>
      </c>
      <c r="AD450" s="29" t="str">
        <f t="shared" si="28"/>
        <v/>
      </c>
    </row>
    <row r="451" spans="2:30">
      <c r="B451" s="12"/>
      <c r="C451" s="76"/>
      <c r="J451" s="11" t="str">
        <f t="shared" ref="J451:J514" si="29">IF(V451="", "", V451*10)</f>
        <v/>
      </c>
      <c r="AD451" s="29" t="str">
        <f t="shared" si="28"/>
        <v/>
      </c>
    </row>
    <row r="452" spans="2:30">
      <c r="B452" s="12"/>
      <c r="C452" s="76"/>
      <c r="J452" s="11" t="str">
        <f t="shared" si="29"/>
        <v/>
      </c>
      <c r="AD452" s="29" t="str">
        <f t="shared" ref="AD452:AD515" si="30">IF(AC452="", "", AC452/AB452)</f>
        <v/>
      </c>
    </row>
    <row r="453" spans="2:30">
      <c r="B453" s="12"/>
      <c r="C453" s="76"/>
      <c r="J453" s="11" t="str">
        <f t="shared" si="29"/>
        <v/>
      </c>
      <c r="AD453" s="29" t="str">
        <f t="shared" si="30"/>
        <v/>
      </c>
    </row>
    <row r="454" spans="2:30">
      <c r="B454" s="12"/>
      <c r="C454" s="76"/>
      <c r="J454" s="11" t="str">
        <f t="shared" si="29"/>
        <v/>
      </c>
      <c r="AD454" s="29" t="str">
        <f t="shared" si="30"/>
        <v/>
      </c>
    </row>
    <row r="455" spans="2:30">
      <c r="B455" s="12"/>
      <c r="C455" s="76"/>
      <c r="J455" s="11" t="str">
        <f t="shared" si="29"/>
        <v/>
      </c>
      <c r="AD455" s="29" t="str">
        <f t="shared" si="30"/>
        <v/>
      </c>
    </row>
    <row r="456" spans="2:30">
      <c r="B456" s="12"/>
      <c r="C456" s="76"/>
      <c r="J456" s="11" t="str">
        <f t="shared" si="29"/>
        <v/>
      </c>
      <c r="AD456" s="29" t="str">
        <f t="shared" si="30"/>
        <v/>
      </c>
    </row>
    <row r="457" spans="2:30">
      <c r="B457" s="12"/>
      <c r="C457" s="76"/>
      <c r="J457" s="11" t="str">
        <f t="shared" si="29"/>
        <v/>
      </c>
      <c r="AD457" s="29" t="str">
        <f t="shared" si="30"/>
        <v/>
      </c>
    </row>
    <row r="458" spans="2:30">
      <c r="B458" s="12"/>
      <c r="C458" s="76"/>
      <c r="J458" s="11" t="str">
        <f t="shared" si="29"/>
        <v/>
      </c>
      <c r="AD458" s="29" t="str">
        <f t="shared" si="30"/>
        <v/>
      </c>
    </row>
    <row r="459" spans="2:30">
      <c r="B459" s="12"/>
      <c r="C459" s="76"/>
      <c r="J459" s="11" t="str">
        <f t="shared" si="29"/>
        <v/>
      </c>
      <c r="AD459" s="29" t="str">
        <f t="shared" si="30"/>
        <v/>
      </c>
    </row>
    <row r="460" spans="2:30">
      <c r="B460" s="12"/>
      <c r="C460" s="76"/>
      <c r="J460" s="11" t="str">
        <f t="shared" si="29"/>
        <v/>
      </c>
      <c r="AD460" s="29" t="str">
        <f t="shared" si="30"/>
        <v/>
      </c>
    </row>
    <row r="461" spans="2:30">
      <c r="B461" s="12"/>
      <c r="C461" s="76"/>
      <c r="J461" s="11" t="str">
        <f t="shared" si="29"/>
        <v/>
      </c>
      <c r="AD461" s="29" t="str">
        <f t="shared" si="30"/>
        <v/>
      </c>
    </row>
    <row r="462" spans="2:30">
      <c r="B462" s="12"/>
      <c r="C462" s="76"/>
      <c r="J462" s="11" t="str">
        <f t="shared" si="29"/>
        <v/>
      </c>
      <c r="AD462" s="29" t="str">
        <f t="shared" si="30"/>
        <v/>
      </c>
    </row>
    <row r="463" spans="2:30">
      <c r="B463" s="12"/>
      <c r="C463" s="76"/>
      <c r="J463" s="11" t="str">
        <f t="shared" si="29"/>
        <v/>
      </c>
      <c r="AD463" s="29" t="str">
        <f t="shared" si="30"/>
        <v/>
      </c>
    </row>
    <row r="464" spans="2:30">
      <c r="B464" s="12"/>
      <c r="C464" s="76"/>
      <c r="J464" s="11" t="str">
        <f t="shared" si="29"/>
        <v/>
      </c>
      <c r="AD464" s="29" t="str">
        <f t="shared" si="30"/>
        <v/>
      </c>
    </row>
    <row r="465" spans="2:30">
      <c r="B465" s="12"/>
      <c r="C465" s="76"/>
      <c r="J465" s="11" t="str">
        <f t="shared" si="29"/>
        <v/>
      </c>
      <c r="AD465" s="29" t="str">
        <f t="shared" si="30"/>
        <v/>
      </c>
    </row>
    <row r="466" spans="2:30">
      <c r="B466" s="12"/>
      <c r="C466" s="76"/>
      <c r="J466" s="11" t="str">
        <f t="shared" si="29"/>
        <v/>
      </c>
      <c r="AD466" s="29" t="str">
        <f t="shared" si="30"/>
        <v/>
      </c>
    </row>
    <row r="467" spans="2:30">
      <c r="B467" s="12"/>
      <c r="C467" s="76"/>
      <c r="J467" s="11" t="str">
        <f t="shared" si="29"/>
        <v/>
      </c>
      <c r="AD467" s="29" t="str">
        <f t="shared" si="30"/>
        <v/>
      </c>
    </row>
    <row r="468" spans="2:30">
      <c r="B468" s="12"/>
      <c r="C468" s="76"/>
      <c r="J468" s="11" t="str">
        <f t="shared" si="29"/>
        <v/>
      </c>
      <c r="AD468" s="29" t="str">
        <f t="shared" si="30"/>
        <v/>
      </c>
    </row>
    <row r="469" spans="2:30">
      <c r="B469" s="12"/>
      <c r="C469" s="76"/>
      <c r="J469" s="11" t="str">
        <f t="shared" si="29"/>
        <v/>
      </c>
      <c r="AD469" s="29" t="str">
        <f t="shared" si="30"/>
        <v/>
      </c>
    </row>
    <row r="470" spans="2:30">
      <c r="B470" s="12"/>
      <c r="C470" s="76"/>
      <c r="J470" s="11" t="str">
        <f t="shared" si="29"/>
        <v/>
      </c>
      <c r="AD470" s="29" t="str">
        <f t="shared" si="30"/>
        <v/>
      </c>
    </row>
    <row r="471" spans="2:30">
      <c r="B471" s="12"/>
      <c r="C471" s="76"/>
      <c r="J471" s="11" t="str">
        <f t="shared" si="29"/>
        <v/>
      </c>
      <c r="AD471" s="29" t="str">
        <f t="shared" si="30"/>
        <v/>
      </c>
    </row>
    <row r="472" spans="2:30">
      <c r="B472" s="12"/>
      <c r="C472" s="76"/>
      <c r="J472" s="11" t="str">
        <f t="shared" si="29"/>
        <v/>
      </c>
      <c r="AD472" s="29" t="str">
        <f t="shared" si="30"/>
        <v/>
      </c>
    </row>
    <row r="473" spans="2:30">
      <c r="B473" s="12"/>
      <c r="C473" s="76"/>
      <c r="J473" s="11" t="str">
        <f t="shared" si="29"/>
        <v/>
      </c>
      <c r="AD473" s="29" t="str">
        <f t="shared" si="30"/>
        <v/>
      </c>
    </row>
    <row r="474" spans="2:30">
      <c r="B474" s="12"/>
      <c r="C474" s="76"/>
      <c r="J474" s="11" t="str">
        <f t="shared" si="29"/>
        <v/>
      </c>
      <c r="AD474" s="29" t="str">
        <f t="shared" si="30"/>
        <v/>
      </c>
    </row>
    <row r="475" spans="2:30">
      <c r="B475" s="12"/>
      <c r="C475" s="76"/>
      <c r="J475" s="11" t="str">
        <f t="shared" si="29"/>
        <v/>
      </c>
      <c r="AD475" s="29" t="str">
        <f t="shared" si="30"/>
        <v/>
      </c>
    </row>
    <row r="476" spans="2:30">
      <c r="B476" s="12"/>
      <c r="C476" s="76"/>
      <c r="J476" s="11" t="str">
        <f t="shared" si="29"/>
        <v/>
      </c>
      <c r="AD476" s="29" t="str">
        <f t="shared" si="30"/>
        <v/>
      </c>
    </row>
    <row r="477" spans="2:30">
      <c r="B477" s="12"/>
      <c r="C477" s="76"/>
      <c r="J477" s="11" t="str">
        <f t="shared" si="29"/>
        <v/>
      </c>
      <c r="AD477" s="29" t="str">
        <f t="shared" si="30"/>
        <v/>
      </c>
    </row>
    <row r="478" spans="2:30">
      <c r="B478" s="12"/>
      <c r="C478" s="76"/>
      <c r="J478" s="11" t="str">
        <f t="shared" si="29"/>
        <v/>
      </c>
      <c r="AD478" s="29" t="str">
        <f t="shared" si="30"/>
        <v/>
      </c>
    </row>
    <row r="479" spans="2:30">
      <c r="B479" s="12"/>
      <c r="C479" s="76"/>
      <c r="J479" s="11" t="str">
        <f t="shared" si="29"/>
        <v/>
      </c>
      <c r="AD479" s="29" t="str">
        <f t="shared" si="30"/>
        <v/>
      </c>
    </row>
    <row r="480" spans="2:30">
      <c r="B480" s="12"/>
      <c r="C480" s="76"/>
      <c r="J480" s="11" t="str">
        <f t="shared" si="29"/>
        <v/>
      </c>
      <c r="AD480" s="29" t="str">
        <f t="shared" si="30"/>
        <v/>
      </c>
    </row>
    <row r="481" spans="2:30">
      <c r="B481" s="12"/>
      <c r="C481" s="76"/>
      <c r="J481" s="11" t="str">
        <f t="shared" si="29"/>
        <v/>
      </c>
      <c r="AD481" s="29" t="str">
        <f t="shared" si="30"/>
        <v/>
      </c>
    </row>
    <row r="482" spans="2:30">
      <c r="B482" s="12"/>
      <c r="C482" s="76"/>
      <c r="J482" s="11" t="str">
        <f t="shared" si="29"/>
        <v/>
      </c>
      <c r="AD482" s="29" t="str">
        <f t="shared" si="30"/>
        <v/>
      </c>
    </row>
    <row r="483" spans="2:30">
      <c r="B483" s="12"/>
      <c r="C483" s="76"/>
      <c r="J483" s="11" t="str">
        <f t="shared" si="29"/>
        <v/>
      </c>
      <c r="AD483" s="29" t="str">
        <f t="shared" si="30"/>
        <v/>
      </c>
    </row>
    <row r="484" spans="2:30">
      <c r="B484" s="12"/>
      <c r="C484" s="76"/>
      <c r="J484" s="11" t="str">
        <f t="shared" si="29"/>
        <v/>
      </c>
      <c r="AD484" s="29" t="str">
        <f t="shared" si="30"/>
        <v/>
      </c>
    </row>
    <row r="485" spans="2:30">
      <c r="B485" s="12"/>
      <c r="C485" s="76"/>
      <c r="J485" s="11" t="str">
        <f t="shared" si="29"/>
        <v/>
      </c>
      <c r="AD485" s="29" t="str">
        <f t="shared" si="30"/>
        <v/>
      </c>
    </row>
    <row r="486" spans="2:30">
      <c r="B486" s="12"/>
      <c r="C486" s="76"/>
      <c r="J486" s="11" t="str">
        <f t="shared" si="29"/>
        <v/>
      </c>
      <c r="AD486" s="29" t="str">
        <f t="shared" si="30"/>
        <v/>
      </c>
    </row>
    <row r="487" spans="2:30">
      <c r="B487" s="12"/>
      <c r="C487" s="76"/>
      <c r="J487" s="11" t="str">
        <f t="shared" si="29"/>
        <v/>
      </c>
      <c r="AD487" s="29" t="str">
        <f t="shared" si="30"/>
        <v/>
      </c>
    </row>
    <row r="488" spans="2:30">
      <c r="B488" s="12"/>
      <c r="C488" s="76"/>
      <c r="J488" s="11" t="str">
        <f t="shared" si="29"/>
        <v/>
      </c>
      <c r="AD488" s="29" t="str">
        <f t="shared" si="30"/>
        <v/>
      </c>
    </row>
    <row r="489" spans="2:30">
      <c r="B489" s="12"/>
      <c r="C489" s="76"/>
      <c r="J489" s="11" t="str">
        <f t="shared" si="29"/>
        <v/>
      </c>
      <c r="AD489" s="29" t="str">
        <f t="shared" si="30"/>
        <v/>
      </c>
    </row>
    <row r="490" spans="2:30">
      <c r="B490" s="12"/>
      <c r="C490" s="76"/>
      <c r="J490" s="11" t="str">
        <f t="shared" si="29"/>
        <v/>
      </c>
      <c r="AD490" s="29" t="str">
        <f t="shared" si="30"/>
        <v/>
      </c>
    </row>
    <row r="491" spans="2:30">
      <c r="B491" s="12"/>
      <c r="C491" s="76"/>
      <c r="J491" s="11" t="str">
        <f t="shared" si="29"/>
        <v/>
      </c>
      <c r="AD491" s="29" t="str">
        <f t="shared" si="30"/>
        <v/>
      </c>
    </row>
    <row r="492" spans="2:30">
      <c r="B492" s="12"/>
      <c r="C492" s="76"/>
      <c r="J492" s="11" t="str">
        <f t="shared" si="29"/>
        <v/>
      </c>
      <c r="AD492" s="29" t="str">
        <f t="shared" si="30"/>
        <v/>
      </c>
    </row>
    <row r="493" spans="2:30">
      <c r="B493" s="12"/>
      <c r="C493" s="76"/>
      <c r="J493" s="11" t="str">
        <f t="shared" si="29"/>
        <v/>
      </c>
      <c r="AD493" s="29" t="str">
        <f t="shared" si="30"/>
        <v/>
      </c>
    </row>
    <row r="494" spans="2:30">
      <c r="B494" s="12"/>
      <c r="C494" s="76"/>
      <c r="J494" s="11" t="str">
        <f t="shared" si="29"/>
        <v/>
      </c>
      <c r="AD494" s="29" t="str">
        <f t="shared" si="30"/>
        <v/>
      </c>
    </row>
    <row r="495" spans="2:30">
      <c r="B495" s="12"/>
      <c r="C495" s="76"/>
      <c r="J495" s="11" t="str">
        <f t="shared" si="29"/>
        <v/>
      </c>
      <c r="AD495" s="29" t="str">
        <f t="shared" si="30"/>
        <v/>
      </c>
    </row>
    <row r="496" spans="2:30">
      <c r="B496" s="12"/>
      <c r="C496" s="76"/>
      <c r="J496" s="11" t="str">
        <f t="shared" si="29"/>
        <v/>
      </c>
      <c r="AD496" s="29" t="str">
        <f t="shared" si="30"/>
        <v/>
      </c>
    </row>
    <row r="497" spans="2:30">
      <c r="B497" s="12"/>
      <c r="C497" s="76"/>
      <c r="J497" s="11" t="str">
        <f t="shared" si="29"/>
        <v/>
      </c>
      <c r="AD497" s="29" t="str">
        <f t="shared" si="30"/>
        <v/>
      </c>
    </row>
    <row r="498" spans="2:30">
      <c r="B498" s="12"/>
      <c r="C498" s="76"/>
      <c r="J498" s="11" t="str">
        <f t="shared" si="29"/>
        <v/>
      </c>
      <c r="AD498" s="29" t="str">
        <f t="shared" si="30"/>
        <v/>
      </c>
    </row>
    <row r="499" spans="2:30">
      <c r="B499" s="12"/>
      <c r="C499" s="76"/>
      <c r="J499" s="11" t="str">
        <f t="shared" si="29"/>
        <v/>
      </c>
      <c r="AD499" s="29" t="str">
        <f t="shared" si="30"/>
        <v/>
      </c>
    </row>
    <row r="500" spans="2:30">
      <c r="B500" s="12"/>
      <c r="C500" s="76"/>
      <c r="J500" s="11" t="str">
        <f t="shared" si="29"/>
        <v/>
      </c>
      <c r="AD500" s="29" t="str">
        <f t="shared" si="30"/>
        <v/>
      </c>
    </row>
    <row r="501" spans="2:30">
      <c r="B501" s="12"/>
      <c r="C501" s="76"/>
      <c r="J501" s="11" t="str">
        <f t="shared" si="29"/>
        <v/>
      </c>
      <c r="AD501" s="29" t="str">
        <f t="shared" si="30"/>
        <v/>
      </c>
    </row>
    <row r="502" spans="2:30">
      <c r="B502" s="12"/>
      <c r="C502" s="76"/>
      <c r="J502" s="11" t="str">
        <f t="shared" si="29"/>
        <v/>
      </c>
      <c r="AD502" s="29" t="str">
        <f t="shared" si="30"/>
        <v/>
      </c>
    </row>
    <row r="503" spans="2:30">
      <c r="B503" s="12"/>
      <c r="C503" s="76"/>
      <c r="J503" s="11" t="str">
        <f t="shared" si="29"/>
        <v/>
      </c>
      <c r="AD503" s="29" t="str">
        <f t="shared" si="30"/>
        <v/>
      </c>
    </row>
    <row r="504" spans="2:30">
      <c r="B504" s="12"/>
      <c r="C504" s="76"/>
      <c r="J504" s="11" t="str">
        <f t="shared" si="29"/>
        <v/>
      </c>
      <c r="AD504" s="29" t="str">
        <f t="shared" si="30"/>
        <v/>
      </c>
    </row>
    <row r="505" spans="2:30">
      <c r="B505" s="12"/>
      <c r="C505" s="76"/>
      <c r="J505" s="11" t="str">
        <f t="shared" si="29"/>
        <v/>
      </c>
      <c r="AD505" s="29" t="str">
        <f t="shared" si="30"/>
        <v/>
      </c>
    </row>
    <row r="506" spans="2:30">
      <c r="B506" s="12"/>
      <c r="C506" s="76"/>
      <c r="J506" s="11" t="str">
        <f t="shared" si="29"/>
        <v/>
      </c>
      <c r="AD506" s="29" t="str">
        <f t="shared" si="30"/>
        <v/>
      </c>
    </row>
    <row r="507" spans="2:30">
      <c r="B507" s="12"/>
      <c r="C507" s="76"/>
      <c r="J507" s="11" t="str">
        <f t="shared" si="29"/>
        <v/>
      </c>
      <c r="AD507" s="29" t="str">
        <f t="shared" si="30"/>
        <v/>
      </c>
    </row>
    <row r="508" spans="2:30">
      <c r="B508" s="12"/>
      <c r="C508" s="76"/>
      <c r="J508" s="11" t="str">
        <f t="shared" si="29"/>
        <v/>
      </c>
      <c r="AD508" s="29" t="str">
        <f t="shared" si="30"/>
        <v/>
      </c>
    </row>
    <row r="509" spans="2:30">
      <c r="B509" s="12"/>
      <c r="C509" s="76"/>
      <c r="J509" s="11" t="str">
        <f t="shared" si="29"/>
        <v/>
      </c>
      <c r="AD509" s="29" t="str">
        <f t="shared" si="30"/>
        <v/>
      </c>
    </row>
    <row r="510" spans="2:30">
      <c r="B510" s="12"/>
      <c r="C510" s="76"/>
      <c r="J510" s="11" t="str">
        <f t="shared" si="29"/>
        <v/>
      </c>
      <c r="AD510" s="29" t="str">
        <f t="shared" si="30"/>
        <v/>
      </c>
    </row>
    <row r="511" spans="2:30">
      <c r="B511" s="12"/>
      <c r="C511" s="76"/>
      <c r="J511" s="11" t="str">
        <f t="shared" si="29"/>
        <v/>
      </c>
      <c r="AD511" s="29" t="str">
        <f t="shared" si="30"/>
        <v/>
      </c>
    </row>
    <row r="512" spans="2:30">
      <c r="B512" s="12"/>
      <c r="C512" s="76"/>
      <c r="J512" s="11" t="str">
        <f t="shared" si="29"/>
        <v/>
      </c>
      <c r="AD512" s="29" t="str">
        <f t="shared" si="30"/>
        <v/>
      </c>
    </row>
    <row r="513" spans="2:30">
      <c r="B513" s="12"/>
      <c r="C513" s="76"/>
      <c r="J513" s="11" t="str">
        <f t="shared" si="29"/>
        <v/>
      </c>
      <c r="AD513" s="29" t="str">
        <f t="shared" si="30"/>
        <v/>
      </c>
    </row>
    <row r="514" spans="2:30">
      <c r="B514" s="12"/>
      <c r="C514" s="76"/>
      <c r="J514" s="11" t="str">
        <f t="shared" si="29"/>
        <v/>
      </c>
      <c r="AD514" s="29" t="str">
        <f t="shared" si="30"/>
        <v/>
      </c>
    </row>
    <row r="515" spans="2:30">
      <c r="B515" s="12"/>
      <c r="C515" s="76"/>
      <c r="J515" s="11" t="str">
        <f t="shared" ref="J515:J578" si="31">IF(V515="", "", V515*10)</f>
        <v/>
      </c>
      <c r="AD515" s="29" t="str">
        <f t="shared" si="30"/>
        <v/>
      </c>
    </row>
    <row r="516" spans="2:30">
      <c r="B516" s="12"/>
      <c r="C516" s="76"/>
      <c r="J516" s="11" t="str">
        <f t="shared" si="31"/>
        <v/>
      </c>
      <c r="AD516" s="29" t="str">
        <f t="shared" ref="AD516:AD579" si="32">IF(AC516="", "", AC516/AB516)</f>
        <v/>
      </c>
    </row>
    <row r="517" spans="2:30">
      <c r="B517" s="12"/>
      <c r="C517" s="76"/>
      <c r="J517" s="11" t="str">
        <f t="shared" si="31"/>
        <v/>
      </c>
      <c r="AD517" s="29" t="str">
        <f t="shared" si="32"/>
        <v/>
      </c>
    </row>
    <row r="518" spans="2:30">
      <c r="B518" s="12"/>
      <c r="C518" s="76"/>
      <c r="J518" s="11" t="str">
        <f t="shared" si="31"/>
        <v/>
      </c>
      <c r="AD518" s="29" t="str">
        <f t="shared" si="32"/>
        <v/>
      </c>
    </row>
    <row r="519" spans="2:30">
      <c r="B519" s="12"/>
      <c r="C519" s="76"/>
      <c r="J519" s="11" t="str">
        <f t="shared" si="31"/>
        <v/>
      </c>
      <c r="AD519" s="29" t="str">
        <f t="shared" si="32"/>
        <v/>
      </c>
    </row>
    <row r="520" spans="2:30">
      <c r="B520" s="12"/>
      <c r="C520" s="76"/>
      <c r="J520" s="11" t="str">
        <f t="shared" si="31"/>
        <v/>
      </c>
      <c r="AD520" s="29" t="str">
        <f t="shared" si="32"/>
        <v/>
      </c>
    </row>
    <row r="521" spans="2:30">
      <c r="B521" s="12"/>
      <c r="C521" s="76"/>
      <c r="J521" s="11" t="str">
        <f t="shared" si="31"/>
        <v/>
      </c>
      <c r="AD521" s="29" t="str">
        <f t="shared" si="32"/>
        <v/>
      </c>
    </row>
    <row r="522" spans="2:30">
      <c r="B522" s="12"/>
      <c r="C522" s="76"/>
      <c r="J522" s="11" t="str">
        <f t="shared" si="31"/>
        <v/>
      </c>
      <c r="AD522" s="29" t="str">
        <f t="shared" si="32"/>
        <v/>
      </c>
    </row>
    <row r="523" spans="2:30">
      <c r="B523" s="12"/>
      <c r="C523" s="76"/>
      <c r="J523" s="11" t="str">
        <f t="shared" si="31"/>
        <v/>
      </c>
      <c r="AD523" s="29" t="str">
        <f t="shared" si="32"/>
        <v/>
      </c>
    </row>
    <row r="524" spans="2:30">
      <c r="B524" s="12"/>
      <c r="C524" s="76"/>
      <c r="J524" s="11" t="str">
        <f t="shared" si="31"/>
        <v/>
      </c>
      <c r="AD524" s="29" t="str">
        <f t="shared" si="32"/>
        <v/>
      </c>
    </row>
    <row r="525" spans="2:30">
      <c r="B525" s="12"/>
      <c r="C525" s="76"/>
      <c r="J525" s="11" t="str">
        <f t="shared" si="31"/>
        <v/>
      </c>
      <c r="AD525" s="29" t="str">
        <f t="shared" si="32"/>
        <v/>
      </c>
    </row>
    <row r="526" spans="2:30">
      <c r="B526" s="12"/>
      <c r="C526" s="76"/>
      <c r="J526" s="11" t="str">
        <f t="shared" si="31"/>
        <v/>
      </c>
      <c r="AD526" s="29" t="str">
        <f t="shared" si="32"/>
        <v/>
      </c>
    </row>
    <row r="527" spans="2:30">
      <c r="B527" s="12"/>
      <c r="C527" s="76"/>
      <c r="J527" s="11" t="str">
        <f t="shared" si="31"/>
        <v/>
      </c>
      <c r="AD527" s="29" t="str">
        <f t="shared" si="32"/>
        <v/>
      </c>
    </row>
    <row r="528" spans="2:30">
      <c r="B528" s="12"/>
      <c r="C528" s="76"/>
      <c r="J528" s="11" t="str">
        <f t="shared" si="31"/>
        <v/>
      </c>
      <c r="AD528" s="29" t="str">
        <f t="shared" si="32"/>
        <v/>
      </c>
    </row>
    <row r="529" spans="2:30">
      <c r="B529" s="12"/>
      <c r="C529" s="76"/>
      <c r="J529" s="11" t="str">
        <f t="shared" si="31"/>
        <v/>
      </c>
      <c r="AD529" s="29" t="str">
        <f t="shared" si="32"/>
        <v/>
      </c>
    </row>
    <row r="530" spans="2:30">
      <c r="B530" s="12"/>
      <c r="C530" s="76"/>
      <c r="J530" s="11" t="str">
        <f t="shared" si="31"/>
        <v/>
      </c>
      <c r="AD530" s="29" t="str">
        <f t="shared" si="32"/>
        <v/>
      </c>
    </row>
    <row r="531" spans="2:30">
      <c r="B531" s="12"/>
      <c r="C531" s="76"/>
      <c r="J531" s="11" t="str">
        <f t="shared" si="31"/>
        <v/>
      </c>
      <c r="AD531" s="29" t="str">
        <f t="shared" si="32"/>
        <v/>
      </c>
    </row>
    <row r="532" spans="2:30">
      <c r="B532" s="12"/>
      <c r="C532" s="76"/>
      <c r="J532" s="11" t="str">
        <f t="shared" si="31"/>
        <v/>
      </c>
      <c r="AD532" s="29" t="str">
        <f t="shared" si="32"/>
        <v/>
      </c>
    </row>
    <row r="533" spans="2:30">
      <c r="B533" s="12"/>
      <c r="C533" s="76"/>
      <c r="J533" s="11" t="str">
        <f t="shared" si="31"/>
        <v/>
      </c>
      <c r="AD533" s="29" t="str">
        <f t="shared" si="32"/>
        <v/>
      </c>
    </row>
    <row r="534" spans="2:30">
      <c r="B534" s="12"/>
      <c r="C534" s="76"/>
      <c r="J534" s="11" t="str">
        <f t="shared" si="31"/>
        <v/>
      </c>
      <c r="AD534" s="29" t="str">
        <f t="shared" si="32"/>
        <v/>
      </c>
    </row>
    <row r="535" spans="2:30">
      <c r="B535" s="12"/>
      <c r="C535" s="76"/>
      <c r="J535" s="11" t="str">
        <f t="shared" si="31"/>
        <v/>
      </c>
      <c r="AD535" s="29" t="str">
        <f t="shared" si="32"/>
        <v/>
      </c>
    </row>
    <row r="536" spans="2:30">
      <c r="B536" s="12"/>
      <c r="C536" s="76"/>
      <c r="J536" s="11" t="str">
        <f t="shared" si="31"/>
        <v/>
      </c>
      <c r="AD536" s="29" t="str">
        <f t="shared" si="32"/>
        <v/>
      </c>
    </row>
    <row r="537" spans="2:30">
      <c r="B537" s="12"/>
      <c r="C537" s="76"/>
      <c r="J537" s="11" t="str">
        <f t="shared" si="31"/>
        <v/>
      </c>
      <c r="AD537" s="29" t="str">
        <f t="shared" si="32"/>
        <v/>
      </c>
    </row>
    <row r="538" spans="2:30">
      <c r="B538" s="12"/>
      <c r="C538" s="76"/>
      <c r="J538" s="11" t="str">
        <f t="shared" si="31"/>
        <v/>
      </c>
      <c r="AD538" s="29" t="str">
        <f t="shared" si="32"/>
        <v/>
      </c>
    </row>
    <row r="539" spans="2:30">
      <c r="B539" s="12"/>
      <c r="C539" s="76"/>
      <c r="J539" s="11" t="str">
        <f t="shared" si="31"/>
        <v/>
      </c>
      <c r="AD539" s="29" t="str">
        <f t="shared" si="32"/>
        <v/>
      </c>
    </row>
    <row r="540" spans="2:30">
      <c r="B540" s="12"/>
      <c r="C540" s="76"/>
      <c r="J540" s="11" t="str">
        <f t="shared" si="31"/>
        <v/>
      </c>
      <c r="AD540" s="29" t="str">
        <f t="shared" si="32"/>
        <v/>
      </c>
    </row>
    <row r="541" spans="2:30">
      <c r="B541" s="12"/>
      <c r="C541" s="76"/>
      <c r="J541" s="11" t="str">
        <f t="shared" si="31"/>
        <v/>
      </c>
      <c r="AD541" s="29" t="str">
        <f t="shared" si="32"/>
        <v/>
      </c>
    </row>
    <row r="542" spans="2:30">
      <c r="B542" s="12"/>
      <c r="C542" s="76"/>
      <c r="J542" s="11" t="str">
        <f t="shared" si="31"/>
        <v/>
      </c>
      <c r="AD542" s="29" t="str">
        <f t="shared" si="32"/>
        <v/>
      </c>
    </row>
    <row r="543" spans="2:30">
      <c r="B543" s="12"/>
      <c r="C543" s="76"/>
      <c r="J543" s="11" t="str">
        <f t="shared" si="31"/>
        <v/>
      </c>
      <c r="AD543" s="29" t="str">
        <f t="shared" si="32"/>
        <v/>
      </c>
    </row>
    <row r="544" spans="2:30">
      <c r="B544" s="12"/>
      <c r="C544" s="76"/>
      <c r="J544" s="11" t="str">
        <f t="shared" si="31"/>
        <v/>
      </c>
      <c r="AD544" s="29" t="str">
        <f t="shared" si="32"/>
        <v/>
      </c>
    </row>
    <row r="545" spans="2:30">
      <c r="B545" s="12"/>
      <c r="C545" s="76"/>
      <c r="J545" s="11" t="str">
        <f t="shared" si="31"/>
        <v/>
      </c>
      <c r="AD545" s="29" t="str">
        <f t="shared" si="32"/>
        <v/>
      </c>
    </row>
    <row r="546" spans="2:30">
      <c r="B546" s="12"/>
      <c r="C546" s="76"/>
      <c r="J546" s="11" t="str">
        <f t="shared" si="31"/>
        <v/>
      </c>
      <c r="AD546" s="29" t="str">
        <f t="shared" si="32"/>
        <v/>
      </c>
    </row>
    <row r="547" spans="2:30">
      <c r="B547" s="12"/>
      <c r="C547" s="76"/>
      <c r="J547" s="11" t="str">
        <f t="shared" si="31"/>
        <v/>
      </c>
      <c r="AD547" s="29" t="str">
        <f t="shared" si="32"/>
        <v/>
      </c>
    </row>
    <row r="548" spans="2:30">
      <c r="B548" s="12"/>
      <c r="C548" s="76"/>
      <c r="J548" s="11" t="str">
        <f t="shared" si="31"/>
        <v/>
      </c>
      <c r="AD548" s="29" t="str">
        <f t="shared" si="32"/>
        <v/>
      </c>
    </row>
    <row r="549" spans="2:30">
      <c r="B549" s="12"/>
      <c r="C549" s="76"/>
      <c r="J549" s="11" t="str">
        <f t="shared" si="31"/>
        <v/>
      </c>
      <c r="AD549" s="29" t="str">
        <f t="shared" si="32"/>
        <v/>
      </c>
    </row>
    <row r="550" spans="2:30">
      <c r="B550" s="12"/>
      <c r="C550" s="76"/>
      <c r="J550" s="11" t="str">
        <f t="shared" si="31"/>
        <v/>
      </c>
      <c r="AD550" s="29" t="str">
        <f t="shared" si="32"/>
        <v/>
      </c>
    </row>
    <row r="551" spans="2:30">
      <c r="B551" s="12"/>
      <c r="C551" s="76"/>
      <c r="J551" s="11" t="str">
        <f t="shared" si="31"/>
        <v/>
      </c>
      <c r="AD551" s="29" t="str">
        <f t="shared" si="32"/>
        <v/>
      </c>
    </row>
    <row r="552" spans="2:30">
      <c r="B552" s="12"/>
      <c r="C552" s="76"/>
      <c r="J552" s="11" t="str">
        <f t="shared" si="31"/>
        <v/>
      </c>
      <c r="AD552" s="29" t="str">
        <f t="shared" si="32"/>
        <v/>
      </c>
    </row>
    <row r="553" spans="2:30">
      <c r="B553" s="12"/>
      <c r="C553" s="76"/>
      <c r="J553" s="11" t="str">
        <f t="shared" si="31"/>
        <v/>
      </c>
      <c r="AD553" s="29" t="str">
        <f t="shared" si="32"/>
        <v/>
      </c>
    </row>
    <row r="554" spans="2:30">
      <c r="B554" s="12"/>
      <c r="C554" s="76"/>
      <c r="J554" s="11" t="str">
        <f t="shared" si="31"/>
        <v/>
      </c>
      <c r="AD554" s="29" t="str">
        <f t="shared" si="32"/>
        <v/>
      </c>
    </row>
    <row r="555" spans="2:30">
      <c r="B555" s="12"/>
      <c r="C555" s="76"/>
      <c r="J555" s="11" t="str">
        <f t="shared" si="31"/>
        <v/>
      </c>
      <c r="AD555" s="29" t="str">
        <f t="shared" si="32"/>
        <v/>
      </c>
    </row>
    <row r="556" spans="2:30">
      <c r="B556" s="12"/>
      <c r="C556" s="76"/>
      <c r="J556" s="11" t="str">
        <f t="shared" si="31"/>
        <v/>
      </c>
      <c r="AD556" s="29" t="str">
        <f t="shared" si="32"/>
        <v/>
      </c>
    </row>
    <row r="557" spans="2:30">
      <c r="B557" s="12"/>
      <c r="C557" s="76"/>
      <c r="J557" s="11" t="str">
        <f t="shared" si="31"/>
        <v/>
      </c>
      <c r="AD557" s="29" t="str">
        <f t="shared" si="32"/>
        <v/>
      </c>
    </row>
    <row r="558" spans="2:30">
      <c r="B558" s="12"/>
      <c r="C558" s="76"/>
      <c r="J558" s="11" t="str">
        <f t="shared" si="31"/>
        <v/>
      </c>
      <c r="AD558" s="29" t="str">
        <f t="shared" si="32"/>
        <v/>
      </c>
    </row>
    <row r="559" spans="2:30">
      <c r="B559" s="12"/>
      <c r="C559" s="76"/>
      <c r="J559" s="11" t="str">
        <f t="shared" si="31"/>
        <v/>
      </c>
      <c r="AD559" s="29" t="str">
        <f t="shared" si="32"/>
        <v/>
      </c>
    </row>
    <row r="560" spans="2:30">
      <c r="B560" s="12"/>
      <c r="C560" s="76"/>
      <c r="J560" s="11" t="str">
        <f t="shared" si="31"/>
        <v/>
      </c>
      <c r="AD560" s="29" t="str">
        <f t="shared" si="32"/>
        <v/>
      </c>
    </row>
    <row r="561" spans="2:30">
      <c r="B561" s="12"/>
      <c r="C561" s="76"/>
      <c r="J561" s="11" t="str">
        <f t="shared" si="31"/>
        <v/>
      </c>
      <c r="AD561" s="29" t="str">
        <f t="shared" si="32"/>
        <v/>
      </c>
    </row>
    <row r="562" spans="2:30">
      <c r="B562" s="12"/>
      <c r="C562" s="76"/>
      <c r="J562" s="11" t="str">
        <f t="shared" si="31"/>
        <v/>
      </c>
      <c r="AD562" s="29" t="str">
        <f t="shared" si="32"/>
        <v/>
      </c>
    </row>
    <row r="563" spans="2:30">
      <c r="B563" s="12"/>
      <c r="C563" s="76"/>
      <c r="J563" s="11" t="str">
        <f t="shared" si="31"/>
        <v/>
      </c>
      <c r="AD563" s="29" t="str">
        <f t="shared" si="32"/>
        <v/>
      </c>
    </row>
    <row r="564" spans="2:30">
      <c r="B564" s="12"/>
      <c r="C564" s="76"/>
      <c r="J564" s="11" t="str">
        <f t="shared" si="31"/>
        <v/>
      </c>
      <c r="AD564" s="29" t="str">
        <f t="shared" si="32"/>
        <v/>
      </c>
    </row>
    <row r="565" spans="2:30">
      <c r="B565" s="12"/>
      <c r="C565" s="76"/>
      <c r="J565" s="11" t="str">
        <f t="shared" si="31"/>
        <v/>
      </c>
      <c r="AD565" s="29" t="str">
        <f t="shared" si="32"/>
        <v/>
      </c>
    </row>
    <row r="566" spans="2:30">
      <c r="B566" s="12"/>
      <c r="C566" s="76"/>
      <c r="J566" s="11" t="str">
        <f t="shared" si="31"/>
        <v/>
      </c>
      <c r="AD566" s="29" t="str">
        <f t="shared" si="32"/>
        <v/>
      </c>
    </row>
    <row r="567" spans="2:30">
      <c r="B567" s="12"/>
      <c r="C567" s="76"/>
      <c r="J567" s="11" t="str">
        <f t="shared" si="31"/>
        <v/>
      </c>
      <c r="AD567" s="29" t="str">
        <f t="shared" si="32"/>
        <v/>
      </c>
    </row>
    <row r="568" spans="2:30">
      <c r="B568" s="12"/>
      <c r="C568" s="76"/>
      <c r="J568" s="11" t="str">
        <f t="shared" si="31"/>
        <v/>
      </c>
      <c r="AD568" s="29" t="str">
        <f t="shared" si="32"/>
        <v/>
      </c>
    </row>
    <row r="569" spans="2:30">
      <c r="B569" s="12"/>
      <c r="C569" s="76"/>
      <c r="J569" s="11" t="str">
        <f t="shared" si="31"/>
        <v/>
      </c>
      <c r="AD569" s="29" t="str">
        <f t="shared" si="32"/>
        <v/>
      </c>
    </row>
    <row r="570" spans="2:30">
      <c r="B570" s="12"/>
      <c r="C570" s="76"/>
      <c r="J570" s="11" t="str">
        <f t="shared" si="31"/>
        <v/>
      </c>
      <c r="AD570" s="29" t="str">
        <f t="shared" si="32"/>
        <v/>
      </c>
    </row>
    <row r="571" spans="2:30">
      <c r="B571" s="12"/>
      <c r="C571" s="76"/>
      <c r="J571" s="11" t="str">
        <f t="shared" si="31"/>
        <v/>
      </c>
      <c r="AD571" s="29" t="str">
        <f t="shared" si="32"/>
        <v/>
      </c>
    </row>
    <row r="572" spans="2:30">
      <c r="B572" s="12"/>
      <c r="C572" s="76"/>
      <c r="J572" s="11" t="str">
        <f t="shared" si="31"/>
        <v/>
      </c>
      <c r="AD572" s="29" t="str">
        <f t="shared" si="32"/>
        <v/>
      </c>
    </row>
    <row r="573" spans="2:30">
      <c r="B573" s="12"/>
      <c r="C573" s="76"/>
      <c r="J573" s="11" t="str">
        <f t="shared" si="31"/>
        <v/>
      </c>
      <c r="AD573" s="29" t="str">
        <f t="shared" si="32"/>
        <v/>
      </c>
    </row>
    <row r="574" spans="2:30">
      <c r="B574" s="12"/>
      <c r="C574" s="76"/>
      <c r="J574" s="11" t="str">
        <f t="shared" si="31"/>
        <v/>
      </c>
      <c r="AD574" s="29" t="str">
        <f t="shared" si="32"/>
        <v/>
      </c>
    </row>
    <row r="575" spans="2:30">
      <c r="B575" s="12"/>
      <c r="C575" s="76"/>
      <c r="J575" s="11" t="str">
        <f t="shared" si="31"/>
        <v/>
      </c>
      <c r="AD575" s="29" t="str">
        <f t="shared" si="32"/>
        <v/>
      </c>
    </row>
    <row r="576" spans="2:30">
      <c r="B576" s="12"/>
      <c r="C576" s="76"/>
      <c r="J576" s="11" t="str">
        <f t="shared" si="31"/>
        <v/>
      </c>
      <c r="AD576" s="29" t="str">
        <f t="shared" si="32"/>
        <v/>
      </c>
    </row>
    <row r="577" spans="2:30">
      <c r="B577" s="12"/>
      <c r="C577" s="76"/>
      <c r="J577" s="11" t="str">
        <f t="shared" si="31"/>
        <v/>
      </c>
      <c r="AD577" s="29" t="str">
        <f t="shared" si="32"/>
        <v/>
      </c>
    </row>
    <row r="578" spans="2:30">
      <c r="B578" s="12"/>
      <c r="C578" s="76"/>
      <c r="J578" s="11" t="str">
        <f t="shared" si="31"/>
        <v/>
      </c>
      <c r="AD578" s="29" t="str">
        <f t="shared" si="32"/>
        <v/>
      </c>
    </row>
    <row r="579" spans="2:30">
      <c r="B579" s="12"/>
      <c r="C579" s="76"/>
      <c r="J579" s="11" t="str">
        <f t="shared" ref="J579:J642" si="33">IF(V579="", "", V579*10)</f>
        <v/>
      </c>
      <c r="AD579" s="29" t="str">
        <f t="shared" si="32"/>
        <v/>
      </c>
    </row>
    <row r="580" spans="2:30">
      <c r="B580" s="12"/>
      <c r="C580" s="76"/>
      <c r="J580" s="11" t="str">
        <f t="shared" si="33"/>
        <v/>
      </c>
      <c r="AD580" s="29" t="str">
        <f t="shared" ref="AD580:AD643" si="34">IF(AC580="", "", AC580/AB580)</f>
        <v/>
      </c>
    </row>
    <row r="581" spans="2:30">
      <c r="B581" s="12"/>
      <c r="C581" s="76"/>
      <c r="J581" s="11" t="str">
        <f t="shared" si="33"/>
        <v/>
      </c>
      <c r="AD581" s="29" t="str">
        <f t="shared" si="34"/>
        <v/>
      </c>
    </row>
    <row r="582" spans="2:30">
      <c r="B582" s="12"/>
      <c r="C582" s="76"/>
      <c r="J582" s="11" t="str">
        <f t="shared" si="33"/>
        <v/>
      </c>
      <c r="AD582" s="29" t="str">
        <f t="shared" si="34"/>
        <v/>
      </c>
    </row>
    <row r="583" spans="2:30">
      <c r="B583" s="12"/>
      <c r="C583" s="76"/>
      <c r="J583" s="11" t="str">
        <f t="shared" si="33"/>
        <v/>
      </c>
      <c r="AD583" s="29" t="str">
        <f t="shared" si="34"/>
        <v/>
      </c>
    </row>
    <row r="584" spans="2:30">
      <c r="B584" s="12"/>
      <c r="C584" s="76"/>
      <c r="J584" s="11" t="str">
        <f t="shared" si="33"/>
        <v/>
      </c>
      <c r="AD584" s="29" t="str">
        <f t="shared" si="34"/>
        <v/>
      </c>
    </row>
    <row r="585" spans="2:30">
      <c r="B585" s="12"/>
      <c r="C585" s="76"/>
      <c r="J585" s="11" t="str">
        <f t="shared" si="33"/>
        <v/>
      </c>
      <c r="AD585" s="29" t="str">
        <f t="shared" si="34"/>
        <v/>
      </c>
    </row>
    <row r="586" spans="2:30">
      <c r="B586" s="12"/>
      <c r="C586" s="76"/>
      <c r="J586" s="11" t="str">
        <f t="shared" si="33"/>
        <v/>
      </c>
      <c r="AD586" s="29" t="str">
        <f t="shared" si="34"/>
        <v/>
      </c>
    </row>
    <row r="587" spans="2:30">
      <c r="B587" s="12"/>
      <c r="C587" s="76"/>
      <c r="J587" s="11" t="str">
        <f t="shared" si="33"/>
        <v/>
      </c>
      <c r="AD587" s="29" t="str">
        <f t="shared" si="34"/>
        <v/>
      </c>
    </row>
    <row r="588" spans="2:30">
      <c r="B588" s="12"/>
      <c r="C588" s="76"/>
      <c r="J588" s="11" t="str">
        <f t="shared" si="33"/>
        <v/>
      </c>
      <c r="AD588" s="29" t="str">
        <f t="shared" si="34"/>
        <v/>
      </c>
    </row>
    <row r="589" spans="2:30">
      <c r="B589" s="12"/>
      <c r="C589" s="76"/>
      <c r="J589" s="11" t="str">
        <f t="shared" si="33"/>
        <v/>
      </c>
      <c r="AD589" s="29" t="str">
        <f t="shared" si="34"/>
        <v/>
      </c>
    </row>
    <row r="590" spans="2:30">
      <c r="B590" s="12"/>
      <c r="C590" s="76"/>
      <c r="J590" s="11" t="str">
        <f t="shared" si="33"/>
        <v/>
      </c>
      <c r="AD590" s="29" t="str">
        <f t="shared" si="34"/>
        <v/>
      </c>
    </row>
    <row r="591" spans="2:30">
      <c r="B591" s="12"/>
      <c r="C591" s="76"/>
      <c r="J591" s="11" t="str">
        <f t="shared" si="33"/>
        <v/>
      </c>
      <c r="AD591" s="29" t="str">
        <f t="shared" si="34"/>
        <v/>
      </c>
    </row>
    <row r="592" spans="2:30">
      <c r="B592" s="12"/>
      <c r="C592" s="76"/>
      <c r="J592" s="11" t="str">
        <f t="shared" si="33"/>
        <v/>
      </c>
      <c r="AD592" s="29" t="str">
        <f t="shared" si="34"/>
        <v/>
      </c>
    </row>
    <row r="593" spans="2:30">
      <c r="B593" s="12"/>
      <c r="C593" s="76"/>
      <c r="J593" s="11" t="str">
        <f t="shared" si="33"/>
        <v/>
      </c>
      <c r="AD593" s="29" t="str">
        <f t="shared" si="34"/>
        <v/>
      </c>
    </row>
    <row r="594" spans="2:30">
      <c r="B594" s="12"/>
      <c r="C594" s="76"/>
      <c r="J594" s="11" t="str">
        <f t="shared" si="33"/>
        <v/>
      </c>
      <c r="AD594" s="29" t="str">
        <f t="shared" si="34"/>
        <v/>
      </c>
    </row>
    <row r="595" spans="2:30">
      <c r="B595" s="12"/>
      <c r="C595" s="76"/>
      <c r="J595" s="11" t="str">
        <f t="shared" si="33"/>
        <v/>
      </c>
      <c r="AD595" s="29" t="str">
        <f t="shared" si="34"/>
        <v/>
      </c>
    </row>
    <row r="596" spans="2:30">
      <c r="B596" s="12"/>
      <c r="C596" s="76"/>
      <c r="J596" s="11" t="str">
        <f t="shared" si="33"/>
        <v/>
      </c>
      <c r="AD596" s="29" t="str">
        <f t="shared" si="34"/>
        <v/>
      </c>
    </row>
    <row r="597" spans="2:30">
      <c r="B597" s="12"/>
      <c r="C597" s="76"/>
      <c r="J597" s="11" t="str">
        <f t="shared" si="33"/>
        <v/>
      </c>
      <c r="AD597" s="29" t="str">
        <f t="shared" si="34"/>
        <v/>
      </c>
    </row>
    <row r="598" spans="2:30">
      <c r="B598" s="12"/>
      <c r="C598" s="76"/>
      <c r="J598" s="11" t="str">
        <f t="shared" si="33"/>
        <v/>
      </c>
      <c r="AD598" s="29" t="str">
        <f t="shared" si="34"/>
        <v/>
      </c>
    </row>
    <row r="599" spans="2:30">
      <c r="B599" s="12"/>
      <c r="C599" s="76"/>
      <c r="J599" s="11" t="str">
        <f t="shared" si="33"/>
        <v/>
      </c>
      <c r="AD599" s="29" t="str">
        <f t="shared" si="34"/>
        <v/>
      </c>
    </row>
    <row r="600" spans="2:30">
      <c r="B600" s="12"/>
      <c r="C600" s="76"/>
      <c r="J600" s="11" t="str">
        <f t="shared" si="33"/>
        <v/>
      </c>
      <c r="AD600" s="29" t="str">
        <f t="shared" si="34"/>
        <v/>
      </c>
    </row>
    <row r="601" spans="2:30">
      <c r="B601" s="12"/>
      <c r="C601" s="76"/>
      <c r="J601" s="11" t="str">
        <f t="shared" si="33"/>
        <v/>
      </c>
      <c r="AD601" s="29" t="str">
        <f t="shared" si="34"/>
        <v/>
      </c>
    </row>
    <row r="602" spans="2:30">
      <c r="B602" s="12"/>
      <c r="C602" s="76"/>
      <c r="J602" s="11" t="str">
        <f t="shared" si="33"/>
        <v/>
      </c>
      <c r="AD602" s="29" t="str">
        <f t="shared" si="34"/>
        <v/>
      </c>
    </row>
    <row r="603" spans="2:30">
      <c r="B603" s="12"/>
      <c r="C603" s="76"/>
      <c r="J603" s="11" t="str">
        <f t="shared" si="33"/>
        <v/>
      </c>
      <c r="AD603" s="29" t="str">
        <f t="shared" si="34"/>
        <v/>
      </c>
    </row>
    <row r="604" spans="2:30">
      <c r="B604" s="12"/>
      <c r="C604" s="76"/>
      <c r="J604" s="11" t="str">
        <f t="shared" si="33"/>
        <v/>
      </c>
      <c r="AD604" s="29" t="str">
        <f t="shared" si="34"/>
        <v/>
      </c>
    </row>
    <row r="605" spans="2:30">
      <c r="B605" s="12"/>
      <c r="C605" s="76"/>
      <c r="J605" s="11" t="str">
        <f t="shared" si="33"/>
        <v/>
      </c>
      <c r="AD605" s="29" t="str">
        <f t="shared" si="34"/>
        <v/>
      </c>
    </row>
    <row r="606" spans="2:30">
      <c r="B606" s="12"/>
      <c r="C606" s="76"/>
      <c r="J606" s="11" t="str">
        <f t="shared" si="33"/>
        <v/>
      </c>
      <c r="AD606" s="29" t="str">
        <f t="shared" si="34"/>
        <v/>
      </c>
    </row>
    <row r="607" spans="2:30">
      <c r="B607" s="12"/>
      <c r="C607" s="76"/>
      <c r="J607" s="11" t="str">
        <f t="shared" si="33"/>
        <v/>
      </c>
      <c r="AD607" s="29" t="str">
        <f t="shared" si="34"/>
        <v/>
      </c>
    </row>
    <row r="608" spans="2:30">
      <c r="B608" s="12"/>
      <c r="C608" s="76"/>
      <c r="J608" s="11" t="str">
        <f t="shared" si="33"/>
        <v/>
      </c>
      <c r="AD608" s="29" t="str">
        <f t="shared" si="34"/>
        <v/>
      </c>
    </row>
    <row r="609" spans="2:30">
      <c r="B609" s="12"/>
      <c r="C609" s="76"/>
      <c r="J609" s="11" t="str">
        <f t="shared" si="33"/>
        <v/>
      </c>
      <c r="AD609" s="29" t="str">
        <f t="shared" si="34"/>
        <v/>
      </c>
    </row>
    <row r="610" spans="2:30">
      <c r="B610" s="12"/>
      <c r="C610" s="76"/>
      <c r="J610" s="11" t="str">
        <f t="shared" si="33"/>
        <v/>
      </c>
      <c r="AD610" s="29" t="str">
        <f t="shared" si="34"/>
        <v/>
      </c>
    </row>
    <row r="611" spans="2:30">
      <c r="B611" s="12"/>
      <c r="C611" s="76"/>
      <c r="J611" s="11" t="str">
        <f t="shared" si="33"/>
        <v/>
      </c>
      <c r="AD611" s="29" t="str">
        <f t="shared" si="34"/>
        <v/>
      </c>
    </row>
    <row r="612" spans="2:30">
      <c r="B612" s="12"/>
      <c r="C612" s="76"/>
      <c r="J612" s="11" t="str">
        <f t="shared" si="33"/>
        <v/>
      </c>
      <c r="AD612" s="29" t="str">
        <f t="shared" si="34"/>
        <v/>
      </c>
    </row>
    <row r="613" spans="2:30">
      <c r="B613" s="12"/>
      <c r="C613" s="76"/>
      <c r="J613" s="11" t="str">
        <f t="shared" si="33"/>
        <v/>
      </c>
      <c r="AD613" s="29" t="str">
        <f t="shared" si="34"/>
        <v/>
      </c>
    </row>
    <row r="614" spans="2:30">
      <c r="B614" s="12"/>
      <c r="C614" s="76"/>
      <c r="J614" s="11" t="str">
        <f t="shared" si="33"/>
        <v/>
      </c>
      <c r="AD614" s="29" t="str">
        <f t="shared" si="34"/>
        <v/>
      </c>
    </row>
    <row r="615" spans="2:30">
      <c r="B615" s="12"/>
      <c r="C615" s="76"/>
      <c r="J615" s="11" t="str">
        <f t="shared" si="33"/>
        <v/>
      </c>
      <c r="AD615" s="29" t="str">
        <f t="shared" si="34"/>
        <v/>
      </c>
    </row>
    <row r="616" spans="2:30">
      <c r="B616" s="12"/>
      <c r="C616" s="76"/>
      <c r="J616" s="11" t="str">
        <f t="shared" si="33"/>
        <v/>
      </c>
      <c r="AD616" s="29" t="str">
        <f t="shared" si="34"/>
        <v/>
      </c>
    </row>
    <row r="617" spans="2:30">
      <c r="B617" s="12"/>
      <c r="C617" s="76"/>
      <c r="J617" s="11" t="str">
        <f t="shared" si="33"/>
        <v/>
      </c>
      <c r="AD617" s="29" t="str">
        <f t="shared" si="34"/>
        <v/>
      </c>
    </row>
    <row r="618" spans="2:30">
      <c r="B618" s="12"/>
      <c r="C618" s="76"/>
      <c r="J618" s="11" t="str">
        <f t="shared" si="33"/>
        <v/>
      </c>
      <c r="AD618" s="29" t="str">
        <f t="shared" si="34"/>
        <v/>
      </c>
    </row>
    <row r="619" spans="2:30">
      <c r="B619" s="12"/>
      <c r="C619" s="76"/>
      <c r="J619" s="11" t="str">
        <f t="shared" si="33"/>
        <v/>
      </c>
      <c r="AD619" s="29" t="str">
        <f t="shared" si="34"/>
        <v/>
      </c>
    </row>
    <row r="620" spans="2:30">
      <c r="B620" s="12"/>
      <c r="C620" s="76"/>
      <c r="J620" s="11" t="str">
        <f t="shared" si="33"/>
        <v/>
      </c>
      <c r="AD620" s="29" t="str">
        <f t="shared" si="34"/>
        <v/>
      </c>
    </row>
    <row r="621" spans="2:30">
      <c r="B621" s="12"/>
      <c r="C621" s="76"/>
      <c r="J621" s="11" t="str">
        <f t="shared" si="33"/>
        <v/>
      </c>
      <c r="AD621" s="29" t="str">
        <f t="shared" si="34"/>
        <v/>
      </c>
    </row>
    <row r="622" spans="2:30">
      <c r="B622" s="12"/>
      <c r="C622" s="76"/>
      <c r="J622" s="11" t="str">
        <f t="shared" si="33"/>
        <v/>
      </c>
      <c r="AD622" s="29" t="str">
        <f t="shared" si="34"/>
        <v/>
      </c>
    </row>
    <row r="623" spans="2:30">
      <c r="B623" s="12"/>
      <c r="C623" s="76"/>
      <c r="J623" s="11" t="str">
        <f t="shared" si="33"/>
        <v/>
      </c>
      <c r="AD623" s="29" t="str">
        <f t="shared" si="34"/>
        <v/>
      </c>
    </row>
    <row r="624" spans="2:30">
      <c r="B624" s="12"/>
      <c r="C624" s="76"/>
      <c r="J624" s="11" t="str">
        <f t="shared" si="33"/>
        <v/>
      </c>
      <c r="AD624" s="29" t="str">
        <f t="shared" si="34"/>
        <v/>
      </c>
    </row>
    <row r="625" spans="2:30">
      <c r="B625" s="12"/>
      <c r="C625" s="76"/>
      <c r="J625" s="11" t="str">
        <f t="shared" si="33"/>
        <v/>
      </c>
      <c r="AD625" s="29" t="str">
        <f t="shared" si="34"/>
        <v/>
      </c>
    </row>
    <row r="626" spans="2:30">
      <c r="B626" s="12"/>
      <c r="C626" s="76"/>
      <c r="J626" s="11" t="str">
        <f t="shared" si="33"/>
        <v/>
      </c>
      <c r="AD626" s="29" t="str">
        <f t="shared" si="34"/>
        <v/>
      </c>
    </row>
    <row r="627" spans="2:30">
      <c r="B627" s="12"/>
      <c r="C627" s="76"/>
      <c r="J627" s="11" t="str">
        <f t="shared" si="33"/>
        <v/>
      </c>
      <c r="AD627" s="29" t="str">
        <f t="shared" si="34"/>
        <v/>
      </c>
    </row>
    <row r="628" spans="2:30">
      <c r="B628" s="12"/>
      <c r="C628" s="76"/>
      <c r="J628" s="11" t="str">
        <f t="shared" si="33"/>
        <v/>
      </c>
      <c r="AD628" s="29" t="str">
        <f t="shared" si="34"/>
        <v/>
      </c>
    </row>
    <row r="629" spans="2:30">
      <c r="B629" s="12"/>
      <c r="C629" s="76"/>
      <c r="J629" s="11" t="str">
        <f t="shared" si="33"/>
        <v/>
      </c>
      <c r="AD629" s="29" t="str">
        <f t="shared" si="34"/>
        <v/>
      </c>
    </row>
    <row r="630" spans="2:30">
      <c r="B630" s="12"/>
      <c r="C630" s="76"/>
      <c r="J630" s="11" t="str">
        <f t="shared" si="33"/>
        <v/>
      </c>
      <c r="AD630" s="29" t="str">
        <f t="shared" si="34"/>
        <v/>
      </c>
    </row>
    <row r="631" spans="2:30">
      <c r="B631" s="12"/>
      <c r="C631" s="76"/>
      <c r="J631" s="11" t="str">
        <f t="shared" si="33"/>
        <v/>
      </c>
      <c r="AD631" s="29" t="str">
        <f t="shared" si="34"/>
        <v/>
      </c>
    </row>
    <row r="632" spans="2:30">
      <c r="B632" s="12"/>
      <c r="C632" s="76"/>
      <c r="J632" s="11" t="str">
        <f t="shared" si="33"/>
        <v/>
      </c>
      <c r="AD632" s="29" t="str">
        <f t="shared" si="34"/>
        <v/>
      </c>
    </row>
    <row r="633" spans="2:30">
      <c r="B633" s="12"/>
      <c r="C633" s="76"/>
      <c r="J633" s="11" t="str">
        <f t="shared" si="33"/>
        <v/>
      </c>
      <c r="AD633" s="29" t="str">
        <f t="shared" si="34"/>
        <v/>
      </c>
    </row>
    <row r="634" spans="2:30">
      <c r="B634" s="12"/>
      <c r="C634" s="76"/>
      <c r="J634" s="11" t="str">
        <f t="shared" si="33"/>
        <v/>
      </c>
      <c r="AD634" s="29" t="str">
        <f t="shared" si="34"/>
        <v/>
      </c>
    </row>
    <row r="635" spans="2:30">
      <c r="B635" s="12"/>
      <c r="C635" s="76"/>
      <c r="J635" s="11" t="str">
        <f t="shared" si="33"/>
        <v/>
      </c>
      <c r="AD635" s="29" t="str">
        <f t="shared" si="34"/>
        <v/>
      </c>
    </row>
    <row r="636" spans="2:30">
      <c r="B636" s="12"/>
      <c r="C636" s="76"/>
      <c r="J636" s="11" t="str">
        <f t="shared" si="33"/>
        <v/>
      </c>
      <c r="AD636" s="29" t="str">
        <f t="shared" si="34"/>
        <v/>
      </c>
    </row>
    <row r="637" spans="2:30">
      <c r="B637" s="12"/>
      <c r="C637" s="76"/>
      <c r="J637" s="11" t="str">
        <f t="shared" si="33"/>
        <v/>
      </c>
      <c r="AD637" s="29" t="str">
        <f t="shared" si="34"/>
        <v/>
      </c>
    </row>
    <row r="638" spans="2:30">
      <c r="B638" s="12"/>
      <c r="C638" s="76"/>
      <c r="J638" s="11" t="str">
        <f t="shared" si="33"/>
        <v/>
      </c>
      <c r="AD638" s="29" t="str">
        <f t="shared" si="34"/>
        <v/>
      </c>
    </row>
    <row r="639" spans="2:30">
      <c r="B639" s="12"/>
      <c r="C639" s="76"/>
      <c r="J639" s="11" t="str">
        <f t="shared" si="33"/>
        <v/>
      </c>
      <c r="AD639" s="29" t="str">
        <f t="shared" si="34"/>
        <v/>
      </c>
    </row>
    <row r="640" spans="2:30">
      <c r="B640" s="12"/>
      <c r="C640" s="76"/>
      <c r="J640" s="11" t="str">
        <f t="shared" si="33"/>
        <v/>
      </c>
      <c r="AD640" s="29" t="str">
        <f t="shared" si="34"/>
        <v/>
      </c>
    </row>
    <row r="641" spans="2:30">
      <c r="B641" s="12"/>
      <c r="C641" s="76"/>
      <c r="J641" s="11" t="str">
        <f t="shared" si="33"/>
        <v/>
      </c>
      <c r="AD641" s="29" t="str">
        <f t="shared" si="34"/>
        <v/>
      </c>
    </row>
    <row r="642" spans="2:30">
      <c r="B642" s="12"/>
      <c r="C642" s="76"/>
      <c r="J642" s="11" t="str">
        <f t="shared" si="33"/>
        <v/>
      </c>
      <c r="AD642" s="29" t="str">
        <f t="shared" si="34"/>
        <v/>
      </c>
    </row>
    <row r="643" spans="2:30">
      <c r="B643" s="12"/>
      <c r="C643" s="76"/>
      <c r="J643" s="11" t="str">
        <f t="shared" ref="J643:J706" si="35">IF(V643="", "", V643*10)</f>
        <v/>
      </c>
      <c r="AD643" s="29" t="str">
        <f t="shared" si="34"/>
        <v/>
      </c>
    </row>
    <row r="644" spans="2:30">
      <c r="B644" s="12"/>
      <c r="C644" s="76"/>
      <c r="J644" s="11" t="str">
        <f t="shared" si="35"/>
        <v/>
      </c>
      <c r="AD644" s="29" t="str">
        <f t="shared" ref="AD644:AD707" si="36">IF(AC644="", "", AC644/AB644)</f>
        <v/>
      </c>
    </row>
    <row r="645" spans="2:30">
      <c r="B645" s="12"/>
      <c r="C645" s="76"/>
      <c r="J645" s="11" t="str">
        <f t="shared" si="35"/>
        <v/>
      </c>
      <c r="AD645" s="29" t="str">
        <f t="shared" si="36"/>
        <v/>
      </c>
    </row>
    <row r="646" spans="2:30">
      <c r="B646" s="12"/>
      <c r="C646" s="76"/>
      <c r="J646" s="11" t="str">
        <f t="shared" si="35"/>
        <v/>
      </c>
      <c r="AD646" s="29" t="str">
        <f t="shared" si="36"/>
        <v/>
      </c>
    </row>
    <row r="647" spans="2:30">
      <c r="B647" s="12"/>
      <c r="C647" s="76"/>
      <c r="J647" s="11" t="str">
        <f t="shared" si="35"/>
        <v/>
      </c>
      <c r="AD647" s="29" t="str">
        <f t="shared" si="36"/>
        <v/>
      </c>
    </row>
    <row r="648" spans="2:30">
      <c r="B648" s="12"/>
      <c r="C648" s="76"/>
      <c r="J648" s="11" t="str">
        <f t="shared" si="35"/>
        <v/>
      </c>
      <c r="AD648" s="29" t="str">
        <f t="shared" si="36"/>
        <v/>
      </c>
    </row>
    <row r="649" spans="2:30">
      <c r="B649" s="12"/>
      <c r="C649" s="76"/>
      <c r="J649" s="11" t="str">
        <f t="shared" si="35"/>
        <v/>
      </c>
      <c r="AD649" s="29" t="str">
        <f t="shared" si="36"/>
        <v/>
      </c>
    </row>
    <row r="650" spans="2:30">
      <c r="B650" s="12"/>
      <c r="C650" s="76"/>
      <c r="J650" s="11" t="str">
        <f t="shared" si="35"/>
        <v/>
      </c>
      <c r="AD650" s="29" t="str">
        <f t="shared" si="36"/>
        <v/>
      </c>
    </row>
    <row r="651" spans="2:30">
      <c r="B651" s="12"/>
      <c r="C651" s="76"/>
      <c r="J651" s="11" t="str">
        <f t="shared" si="35"/>
        <v/>
      </c>
      <c r="AD651" s="29" t="str">
        <f t="shared" si="36"/>
        <v/>
      </c>
    </row>
    <row r="652" spans="2:30">
      <c r="B652" s="12"/>
      <c r="C652" s="76"/>
      <c r="J652" s="11" t="str">
        <f t="shared" si="35"/>
        <v/>
      </c>
      <c r="AD652" s="29" t="str">
        <f t="shared" si="36"/>
        <v/>
      </c>
    </row>
    <row r="653" spans="2:30">
      <c r="B653" s="12"/>
      <c r="C653" s="76"/>
      <c r="J653" s="11" t="str">
        <f t="shared" si="35"/>
        <v/>
      </c>
      <c r="AD653" s="29" t="str">
        <f t="shared" si="36"/>
        <v/>
      </c>
    </row>
    <row r="654" spans="2:30">
      <c r="B654" s="12"/>
      <c r="C654" s="76"/>
      <c r="J654" s="11" t="str">
        <f t="shared" si="35"/>
        <v/>
      </c>
      <c r="AD654" s="29" t="str">
        <f t="shared" si="36"/>
        <v/>
      </c>
    </row>
    <row r="655" spans="2:30">
      <c r="B655" s="12"/>
      <c r="C655" s="76"/>
      <c r="J655" s="11" t="str">
        <f t="shared" si="35"/>
        <v/>
      </c>
      <c r="AD655" s="29" t="str">
        <f t="shared" si="36"/>
        <v/>
      </c>
    </row>
    <row r="656" spans="2:30">
      <c r="B656" s="12"/>
      <c r="C656" s="76"/>
      <c r="J656" s="11" t="str">
        <f t="shared" si="35"/>
        <v/>
      </c>
      <c r="AD656" s="29" t="str">
        <f t="shared" si="36"/>
        <v/>
      </c>
    </row>
    <row r="657" spans="2:30">
      <c r="B657" s="12"/>
      <c r="C657" s="76"/>
      <c r="J657" s="11" t="str">
        <f t="shared" si="35"/>
        <v/>
      </c>
      <c r="AD657" s="29" t="str">
        <f t="shared" si="36"/>
        <v/>
      </c>
    </row>
    <row r="658" spans="2:30">
      <c r="B658" s="12"/>
      <c r="C658" s="76"/>
      <c r="J658" s="11" t="str">
        <f t="shared" si="35"/>
        <v/>
      </c>
      <c r="AD658" s="29" t="str">
        <f t="shared" si="36"/>
        <v/>
      </c>
    </row>
    <row r="659" spans="2:30">
      <c r="B659" s="12"/>
      <c r="C659" s="76"/>
      <c r="J659" s="11" t="str">
        <f t="shared" si="35"/>
        <v/>
      </c>
      <c r="AD659" s="29" t="str">
        <f t="shared" si="36"/>
        <v/>
      </c>
    </row>
    <row r="660" spans="2:30">
      <c r="B660" s="12"/>
      <c r="C660" s="76"/>
      <c r="J660" s="11" t="str">
        <f t="shared" si="35"/>
        <v/>
      </c>
      <c r="AD660" s="29" t="str">
        <f t="shared" si="36"/>
        <v/>
      </c>
    </row>
    <row r="661" spans="2:30">
      <c r="B661" s="12"/>
      <c r="C661" s="76"/>
      <c r="J661" s="11" t="str">
        <f t="shared" si="35"/>
        <v/>
      </c>
      <c r="AD661" s="29" t="str">
        <f t="shared" si="36"/>
        <v/>
      </c>
    </row>
    <row r="662" spans="2:30">
      <c r="B662" s="12"/>
      <c r="C662" s="76"/>
      <c r="J662" s="11" t="str">
        <f t="shared" si="35"/>
        <v/>
      </c>
      <c r="AD662" s="29" t="str">
        <f t="shared" si="36"/>
        <v/>
      </c>
    </row>
    <row r="663" spans="2:30">
      <c r="B663" s="12"/>
      <c r="C663" s="76"/>
      <c r="J663" s="11" t="str">
        <f t="shared" si="35"/>
        <v/>
      </c>
      <c r="AD663" s="29" t="str">
        <f t="shared" si="36"/>
        <v/>
      </c>
    </row>
    <row r="664" spans="2:30">
      <c r="B664" s="12"/>
      <c r="C664" s="76"/>
      <c r="J664" s="11" t="str">
        <f t="shared" si="35"/>
        <v/>
      </c>
      <c r="AD664" s="29" t="str">
        <f t="shared" si="36"/>
        <v/>
      </c>
    </row>
    <row r="665" spans="2:30">
      <c r="B665" s="12"/>
      <c r="C665" s="76"/>
      <c r="J665" s="11" t="str">
        <f t="shared" si="35"/>
        <v/>
      </c>
      <c r="AD665" s="29" t="str">
        <f t="shared" si="36"/>
        <v/>
      </c>
    </row>
    <row r="666" spans="2:30">
      <c r="B666" s="12"/>
      <c r="C666" s="76"/>
      <c r="J666" s="11" t="str">
        <f t="shared" si="35"/>
        <v/>
      </c>
      <c r="AD666" s="29" t="str">
        <f t="shared" si="36"/>
        <v/>
      </c>
    </row>
    <row r="667" spans="2:30">
      <c r="B667" s="12"/>
      <c r="C667" s="76"/>
      <c r="J667" s="11" t="str">
        <f t="shared" si="35"/>
        <v/>
      </c>
      <c r="AD667" s="29" t="str">
        <f t="shared" si="36"/>
        <v/>
      </c>
    </row>
    <row r="668" spans="2:30">
      <c r="B668" s="12"/>
      <c r="C668" s="76"/>
      <c r="J668" s="11" t="str">
        <f t="shared" si="35"/>
        <v/>
      </c>
      <c r="AD668" s="29" t="str">
        <f t="shared" si="36"/>
        <v/>
      </c>
    </row>
    <row r="669" spans="2:30">
      <c r="B669" s="12"/>
      <c r="C669" s="76"/>
      <c r="J669" s="11" t="str">
        <f t="shared" si="35"/>
        <v/>
      </c>
      <c r="AD669" s="29" t="str">
        <f t="shared" si="36"/>
        <v/>
      </c>
    </row>
    <row r="670" spans="2:30">
      <c r="B670" s="12"/>
      <c r="C670" s="76"/>
      <c r="J670" s="11" t="str">
        <f t="shared" si="35"/>
        <v/>
      </c>
      <c r="AD670" s="29" t="str">
        <f t="shared" si="36"/>
        <v/>
      </c>
    </row>
    <row r="671" spans="2:30">
      <c r="B671" s="12"/>
      <c r="C671" s="76"/>
      <c r="J671" s="11" t="str">
        <f t="shared" si="35"/>
        <v/>
      </c>
      <c r="AD671" s="29" t="str">
        <f t="shared" si="36"/>
        <v/>
      </c>
    </row>
    <row r="672" spans="2:30">
      <c r="B672" s="12"/>
      <c r="C672" s="76"/>
      <c r="J672" s="11" t="str">
        <f t="shared" si="35"/>
        <v/>
      </c>
      <c r="AD672" s="29" t="str">
        <f t="shared" si="36"/>
        <v/>
      </c>
    </row>
    <row r="673" spans="2:30">
      <c r="B673" s="12"/>
      <c r="C673" s="76"/>
      <c r="J673" s="11" t="str">
        <f t="shared" si="35"/>
        <v/>
      </c>
      <c r="AD673" s="29" t="str">
        <f t="shared" si="36"/>
        <v/>
      </c>
    </row>
    <row r="674" spans="2:30">
      <c r="B674" s="12"/>
      <c r="C674" s="76"/>
      <c r="J674" s="11" t="str">
        <f t="shared" si="35"/>
        <v/>
      </c>
      <c r="AD674" s="29" t="str">
        <f t="shared" si="36"/>
        <v/>
      </c>
    </row>
    <row r="675" spans="2:30">
      <c r="B675" s="12"/>
      <c r="C675" s="76"/>
      <c r="J675" s="11" t="str">
        <f t="shared" si="35"/>
        <v/>
      </c>
      <c r="AD675" s="29" t="str">
        <f t="shared" si="36"/>
        <v/>
      </c>
    </row>
    <row r="676" spans="2:30">
      <c r="B676" s="12"/>
      <c r="C676" s="76"/>
      <c r="J676" s="11" t="str">
        <f t="shared" si="35"/>
        <v/>
      </c>
      <c r="AD676" s="29" t="str">
        <f t="shared" si="36"/>
        <v/>
      </c>
    </row>
    <row r="677" spans="2:30">
      <c r="B677" s="12"/>
      <c r="C677" s="76"/>
      <c r="J677" s="11" t="str">
        <f t="shared" si="35"/>
        <v/>
      </c>
      <c r="AD677" s="29" t="str">
        <f t="shared" si="36"/>
        <v/>
      </c>
    </row>
    <row r="678" spans="2:30">
      <c r="B678" s="12"/>
      <c r="C678" s="76"/>
      <c r="J678" s="11" t="str">
        <f t="shared" si="35"/>
        <v/>
      </c>
      <c r="AD678" s="29" t="str">
        <f t="shared" si="36"/>
        <v/>
      </c>
    </row>
    <row r="679" spans="2:30">
      <c r="B679" s="12"/>
      <c r="C679" s="76"/>
      <c r="J679" s="11" t="str">
        <f t="shared" si="35"/>
        <v/>
      </c>
      <c r="AD679" s="29" t="str">
        <f t="shared" si="36"/>
        <v/>
      </c>
    </row>
    <row r="680" spans="2:30">
      <c r="B680" s="12"/>
      <c r="C680" s="76"/>
      <c r="J680" s="11" t="str">
        <f t="shared" si="35"/>
        <v/>
      </c>
      <c r="AD680" s="29" t="str">
        <f t="shared" si="36"/>
        <v/>
      </c>
    </row>
    <row r="681" spans="2:30">
      <c r="B681" s="12"/>
      <c r="C681" s="76"/>
      <c r="J681" s="11" t="str">
        <f t="shared" si="35"/>
        <v/>
      </c>
      <c r="AD681" s="29" t="str">
        <f t="shared" si="36"/>
        <v/>
      </c>
    </row>
    <row r="682" spans="2:30">
      <c r="B682" s="12"/>
      <c r="C682" s="76"/>
      <c r="J682" s="11" t="str">
        <f t="shared" si="35"/>
        <v/>
      </c>
      <c r="AD682" s="29" t="str">
        <f t="shared" si="36"/>
        <v/>
      </c>
    </row>
    <row r="683" spans="2:30">
      <c r="B683" s="12"/>
      <c r="C683" s="76"/>
      <c r="J683" s="11" t="str">
        <f t="shared" si="35"/>
        <v/>
      </c>
      <c r="AD683" s="29" t="str">
        <f t="shared" si="36"/>
        <v/>
      </c>
    </row>
    <row r="684" spans="2:30">
      <c r="B684" s="12"/>
      <c r="C684" s="76"/>
      <c r="J684" s="11" t="str">
        <f t="shared" si="35"/>
        <v/>
      </c>
      <c r="AD684" s="29" t="str">
        <f t="shared" si="36"/>
        <v/>
      </c>
    </row>
    <row r="685" spans="2:30">
      <c r="B685" s="12"/>
      <c r="C685" s="76"/>
      <c r="J685" s="11" t="str">
        <f t="shared" si="35"/>
        <v/>
      </c>
      <c r="AD685" s="29" t="str">
        <f t="shared" si="36"/>
        <v/>
      </c>
    </row>
    <row r="686" spans="2:30">
      <c r="B686" s="12"/>
      <c r="C686" s="76"/>
      <c r="J686" s="11" t="str">
        <f t="shared" si="35"/>
        <v/>
      </c>
      <c r="AD686" s="29" t="str">
        <f t="shared" si="36"/>
        <v/>
      </c>
    </row>
    <row r="687" spans="2:30">
      <c r="B687" s="12"/>
      <c r="C687" s="76"/>
      <c r="J687" s="11" t="str">
        <f t="shared" si="35"/>
        <v/>
      </c>
      <c r="AD687" s="29" t="str">
        <f t="shared" si="36"/>
        <v/>
      </c>
    </row>
    <row r="688" spans="2:30">
      <c r="B688" s="12"/>
      <c r="C688" s="76"/>
      <c r="J688" s="11" t="str">
        <f t="shared" si="35"/>
        <v/>
      </c>
      <c r="AD688" s="29" t="str">
        <f t="shared" si="36"/>
        <v/>
      </c>
    </row>
    <row r="689" spans="2:30">
      <c r="B689" s="12"/>
      <c r="C689" s="76"/>
      <c r="J689" s="11" t="str">
        <f t="shared" si="35"/>
        <v/>
      </c>
      <c r="AD689" s="29" t="str">
        <f t="shared" si="36"/>
        <v/>
      </c>
    </row>
    <row r="690" spans="2:30">
      <c r="B690" s="12"/>
      <c r="C690" s="76"/>
      <c r="J690" s="11" t="str">
        <f t="shared" si="35"/>
        <v/>
      </c>
      <c r="AD690" s="29" t="str">
        <f t="shared" si="36"/>
        <v/>
      </c>
    </row>
    <row r="691" spans="2:30">
      <c r="B691" s="12"/>
      <c r="C691" s="76"/>
      <c r="J691" s="11" t="str">
        <f t="shared" si="35"/>
        <v/>
      </c>
      <c r="AD691" s="29" t="str">
        <f t="shared" si="36"/>
        <v/>
      </c>
    </row>
    <row r="692" spans="2:30">
      <c r="B692" s="12"/>
      <c r="C692" s="76"/>
      <c r="J692" s="11" t="str">
        <f t="shared" si="35"/>
        <v/>
      </c>
      <c r="AD692" s="29" t="str">
        <f t="shared" si="36"/>
        <v/>
      </c>
    </row>
    <row r="693" spans="2:30">
      <c r="B693" s="12"/>
      <c r="C693" s="76"/>
      <c r="J693" s="11" t="str">
        <f t="shared" si="35"/>
        <v/>
      </c>
      <c r="AD693" s="29" t="str">
        <f t="shared" si="36"/>
        <v/>
      </c>
    </row>
    <row r="694" spans="2:30">
      <c r="B694" s="12"/>
      <c r="C694" s="76"/>
      <c r="J694" s="11" t="str">
        <f t="shared" si="35"/>
        <v/>
      </c>
      <c r="AD694" s="29" t="str">
        <f t="shared" si="36"/>
        <v/>
      </c>
    </row>
    <row r="695" spans="2:30">
      <c r="B695" s="12"/>
      <c r="C695" s="76"/>
      <c r="J695" s="11" t="str">
        <f t="shared" si="35"/>
        <v/>
      </c>
      <c r="AD695" s="29" t="str">
        <f t="shared" si="36"/>
        <v/>
      </c>
    </row>
    <row r="696" spans="2:30">
      <c r="B696" s="12"/>
      <c r="C696" s="76"/>
      <c r="J696" s="11" t="str">
        <f t="shared" si="35"/>
        <v/>
      </c>
      <c r="AD696" s="29" t="str">
        <f t="shared" si="36"/>
        <v/>
      </c>
    </row>
    <row r="697" spans="2:30">
      <c r="B697" s="12"/>
      <c r="C697" s="76"/>
      <c r="J697" s="11" t="str">
        <f t="shared" si="35"/>
        <v/>
      </c>
      <c r="AD697" s="29" t="str">
        <f t="shared" si="36"/>
        <v/>
      </c>
    </row>
    <row r="698" spans="2:30">
      <c r="B698" s="12"/>
      <c r="C698" s="76"/>
      <c r="J698" s="11" t="str">
        <f t="shared" si="35"/>
        <v/>
      </c>
      <c r="AD698" s="29" t="str">
        <f t="shared" si="36"/>
        <v/>
      </c>
    </row>
    <row r="699" spans="2:30">
      <c r="B699" s="12"/>
      <c r="C699" s="76"/>
      <c r="J699" s="11" t="str">
        <f t="shared" si="35"/>
        <v/>
      </c>
      <c r="AD699" s="29" t="str">
        <f t="shared" si="36"/>
        <v/>
      </c>
    </row>
    <row r="700" spans="2:30">
      <c r="B700" s="12"/>
      <c r="C700" s="76"/>
      <c r="J700" s="11" t="str">
        <f t="shared" si="35"/>
        <v/>
      </c>
      <c r="AD700" s="29" t="str">
        <f t="shared" si="36"/>
        <v/>
      </c>
    </row>
    <row r="701" spans="2:30">
      <c r="B701" s="12"/>
      <c r="C701" s="76"/>
      <c r="J701" s="11" t="str">
        <f t="shared" si="35"/>
        <v/>
      </c>
      <c r="AD701" s="29" t="str">
        <f t="shared" si="36"/>
        <v/>
      </c>
    </row>
    <row r="702" spans="2:30">
      <c r="B702" s="12"/>
      <c r="C702" s="76"/>
      <c r="J702" s="11" t="str">
        <f t="shared" si="35"/>
        <v/>
      </c>
      <c r="AD702" s="29" t="str">
        <f t="shared" si="36"/>
        <v/>
      </c>
    </row>
    <row r="703" spans="2:30">
      <c r="B703" s="12"/>
      <c r="C703" s="76"/>
      <c r="J703" s="11" t="str">
        <f t="shared" si="35"/>
        <v/>
      </c>
      <c r="AD703" s="29" t="str">
        <f t="shared" si="36"/>
        <v/>
      </c>
    </row>
    <row r="704" spans="2:30">
      <c r="B704" s="12"/>
      <c r="C704" s="76"/>
      <c r="J704" s="11" t="str">
        <f t="shared" si="35"/>
        <v/>
      </c>
      <c r="AD704" s="29" t="str">
        <f t="shared" si="36"/>
        <v/>
      </c>
    </row>
    <row r="705" spans="2:30">
      <c r="B705" s="12"/>
      <c r="C705" s="76"/>
      <c r="J705" s="11" t="str">
        <f t="shared" si="35"/>
        <v/>
      </c>
      <c r="AD705" s="29" t="str">
        <f t="shared" si="36"/>
        <v/>
      </c>
    </row>
    <row r="706" spans="2:30">
      <c r="B706" s="12"/>
      <c r="C706" s="76"/>
      <c r="J706" s="11" t="str">
        <f t="shared" si="35"/>
        <v/>
      </c>
      <c r="AD706" s="29" t="str">
        <f t="shared" si="36"/>
        <v/>
      </c>
    </row>
    <row r="707" spans="2:30">
      <c r="B707" s="12"/>
      <c r="C707" s="76"/>
      <c r="J707" s="11" t="str">
        <f t="shared" ref="J707:J770" si="37">IF(V707="", "", V707*10)</f>
        <v/>
      </c>
      <c r="AD707" s="29" t="str">
        <f t="shared" si="36"/>
        <v/>
      </c>
    </row>
    <row r="708" spans="2:30">
      <c r="B708" s="12"/>
      <c r="C708" s="76"/>
      <c r="J708" s="11" t="str">
        <f t="shared" si="37"/>
        <v/>
      </c>
      <c r="AD708" s="29" t="str">
        <f t="shared" ref="AD708:AD771" si="38">IF(AC708="", "", AC708/AB708)</f>
        <v/>
      </c>
    </row>
    <row r="709" spans="2:30">
      <c r="B709" s="12"/>
      <c r="C709" s="76"/>
      <c r="J709" s="11" t="str">
        <f t="shared" si="37"/>
        <v/>
      </c>
      <c r="AD709" s="29" t="str">
        <f t="shared" si="38"/>
        <v/>
      </c>
    </row>
    <row r="710" spans="2:30">
      <c r="B710" s="12"/>
      <c r="C710" s="76"/>
      <c r="J710" s="11" t="str">
        <f t="shared" si="37"/>
        <v/>
      </c>
      <c r="AD710" s="29" t="str">
        <f t="shared" si="38"/>
        <v/>
      </c>
    </row>
    <row r="711" spans="2:30">
      <c r="B711" s="12"/>
      <c r="C711" s="76"/>
      <c r="J711" s="11" t="str">
        <f t="shared" si="37"/>
        <v/>
      </c>
      <c r="AD711" s="29" t="str">
        <f t="shared" si="38"/>
        <v/>
      </c>
    </row>
    <row r="712" spans="2:30">
      <c r="B712" s="12"/>
      <c r="C712" s="76"/>
      <c r="J712" s="11" t="str">
        <f t="shared" si="37"/>
        <v/>
      </c>
      <c r="AD712" s="29" t="str">
        <f t="shared" si="38"/>
        <v/>
      </c>
    </row>
    <row r="713" spans="2:30">
      <c r="B713" s="12"/>
      <c r="C713" s="76"/>
      <c r="J713" s="11" t="str">
        <f t="shared" si="37"/>
        <v/>
      </c>
      <c r="AD713" s="29" t="str">
        <f t="shared" si="38"/>
        <v/>
      </c>
    </row>
    <row r="714" spans="2:30">
      <c r="B714" s="12"/>
      <c r="C714" s="76"/>
      <c r="J714" s="11" t="str">
        <f t="shared" si="37"/>
        <v/>
      </c>
      <c r="AD714" s="29" t="str">
        <f t="shared" si="38"/>
        <v/>
      </c>
    </row>
    <row r="715" spans="2:30">
      <c r="B715" s="12"/>
      <c r="C715" s="76"/>
      <c r="J715" s="11" t="str">
        <f t="shared" si="37"/>
        <v/>
      </c>
      <c r="AD715" s="29" t="str">
        <f t="shared" si="38"/>
        <v/>
      </c>
    </row>
    <row r="716" spans="2:30">
      <c r="B716" s="12"/>
      <c r="C716" s="76"/>
      <c r="J716" s="11" t="str">
        <f t="shared" si="37"/>
        <v/>
      </c>
      <c r="AD716" s="29" t="str">
        <f t="shared" si="38"/>
        <v/>
      </c>
    </row>
    <row r="717" spans="2:30">
      <c r="B717" s="12"/>
      <c r="C717" s="76"/>
      <c r="J717" s="11" t="str">
        <f t="shared" si="37"/>
        <v/>
      </c>
      <c r="AD717" s="29" t="str">
        <f t="shared" si="38"/>
        <v/>
      </c>
    </row>
    <row r="718" spans="2:30">
      <c r="B718" s="12"/>
      <c r="C718" s="76"/>
      <c r="J718" s="11" t="str">
        <f t="shared" si="37"/>
        <v/>
      </c>
      <c r="AD718" s="29" t="str">
        <f t="shared" si="38"/>
        <v/>
      </c>
    </row>
    <row r="719" spans="2:30">
      <c r="B719" s="12"/>
      <c r="C719" s="76"/>
      <c r="J719" s="11" t="str">
        <f t="shared" si="37"/>
        <v/>
      </c>
      <c r="AD719" s="29" t="str">
        <f t="shared" si="38"/>
        <v/>
      </c>
    </row>
    <row r="720" spans="2:30">
      <c r="B720" s="12"/>
      <c r="C720" s="76"/>
      <c r="J720" s="11" t="str">
        <f t="shared" si="37"/>
        <v/>
      </c>
      <c r="AD720" s="29" t="str">
        <f t="shared" si="38"/>
        <v/>
      </c>
    </row>
    <row r="721" spans="2:30">
      <c r="B721" s="12"/>
      <c r="C721" s="76"/>
      <c r="J721" s="11" t="str">
        <f t="shared" si="37"/>
        <v/>
      </c>
      <c r="AD721" s="29" t="str">
        <f t="shared" si="38"/>
        <v/>
      </c>
    </row>
    <row r="722" spans="2:30">
      <c r="B722" s="12"/>
      <c r="C722" s="76"/>
      <c r="J722" s="11" t="str">
        <f t="shared" si="37"/>
        <v/>
      </c>
      <c r="AD722" s="29" t="str">
        <f t="shared" si="38"/>
        <v/>
      </c>
    </row>
    <row r="723" spans="2:30">
      <c r="B723" s="12"/>
      <c r="C723" s="76"/>
      <c r="J723" s="11" t="str">
        <f t="shared" si="37"/>
        <v/>
      </c>
      <c r="AD723" s="29" t="str">
        <f t="shared" si="38"/>
        <v/>
      </c>
    </row>
    <row r="724" spans="2:30">
      <c r="B724" s="12"/>
      <c r="C724" s="76"/>
      <c r="J724" s="11" t="str">
        <f t="shared" si="37"/>
        <v/>
      </c>
      <c r="AD724" s="29" t="str">
        <f t="shared" si="38"/>
        <v/>
      </c>
    </row>
    <row r="725" spans="2:30">
      <c r="B725" s="12"/>
      <c r="C725" s="76"/>
      <c r="J725" s="11" t="str">
        <f t="shared" si="37"/>
        <v/>
      </c>
      <c r="AD725" s="29" t="str">
        <f t="shared" si="38"/>
        <v/>
      </c>
    </row>
    <row r="726" spans="2:30">
      <c r="B726" s="12"/>
      <c r="C726" s="76"/>
      <c r="J726" s="11" t="str">
        <f t="shared" si="37"/>
        <v/>
      </c>
      <c r="AD726" s="29" t="str">
        <f t="shared" si="38"/>
        <v/>
      </c>
    </row>
    <row r="727" spans="2:30">
      <c r="B727" s="12"/>
      <c r="C727" s="76"/>
      <c r="J727" s="11" t="str">
        <f t="shared" si="37"/>
        <v/>
      </c>
      <c r="AD727" s="29" t="str">
        <f t="shared" si="38"/>
        <v/>
      </c>
    </row>
    <row r="728" spans="2:30">
      <c r="B728" s="12"/>
      <c r="C728" s="76"/>
      <c r="J728" s="11" t="str">
        <f t="shared" si="37"/>
        <v/>
      </c>
      <c r="AD728" s="29" t="str">
        <f t="shared" si="38"/>
        <v/>
      </c>
    </row>
    <row r="729" spans="2:30">
      <c r="B729" s="12"/>
      <c r="C729" s="76"/>
      <c r="J729" s="11" t="str">
        <f t="shared" si="37"/>
        <v/>
      </c>
      <c r="AD729" s="29" t="str">
        <f t="shared" si="38"/>
        <v/>
      </c>
    </row>
    <row r="730" spans="2:30">
      <c r="B730" s="12"/>
      <c r="C730" s="76"/>
      <c r="J730" s="11" t="str">
        <f t="shared" si="37"/>
        <v/>
      </c>
      <c r="AD730" s="29" t="str">
        <f t="shared" si="38"/>
        <v/>
      </c>
    </row>
    <row r="731" spans="2:30">
      <c r="B731" s="12"/>
      <c r="C731" s="76"/>
      <c r="J731" s="11" t="str">
        <f t="shared" si="37"/>
        <v/>
      </c>
      <c r="AD731" s="29" t="str">
        <f t="shared" si="38"/>
        <v/>
      </c>
    </row>
    <row r="732" spans="2:30">
      <c r="B732" s="12"/>
      <c r="C732" s="76"/>
      <c r="J732" s="11" t="str">
        <f t="shared" si="37"/>
        <v/>
      </c>
      <c r="AD732" s="29" t="str">
        <f t="shared" si="38"/>
        <v/>
      </c>
    </row>
    <row r="733" spans="2:30">
      <c r="B733" s="12"/>
      <c r="C733" s="76"/>
      <c r="J733" s="11" t="str">
        <f t="shared" si="37"/>
        <v/>
      </c>
      <c r="AD733" s="29" t="str">
        <f t="shared" si="38"/>
        <v/>
      </c>
    </row>
    <row r="734" spans="2:30">
      <c r="B734" s="12"/>
      <c r="C734" s="76"/>
      <c r="J734" s="11" t="str">
        <f t="shared" si="37"/>
        <v/>
      </c>
      <c r="AD734" s="29" t="str">
        <f t="shared" si="38"/>
        <v/>
      </c>
    </row>
    <row r="735" spans="2:30">
      <c r="B735" s="12"/>
      <c r="C735" s="76"/>
      <c r="J735" s="11" t="str">
        <f t="shared" si="37"/>
        <v/>
      </c>
      <c r="AD735" s="29" t="str">
        <f t="shared" si="38"/>
        <v/>
      </c>
    </row>
    <row r="736" spans="2:30">
      <c r="B736" s="12"/>
      <c r="C736" s="76"/>
      <c r="J736" s="11" t="str">
        <f t="shared" si="37"/>
        <v/>
      </c>
      <c r="AD736" s="29" t="str">
        <f t="shared" si="38"/>
        <v/>
      </c>
    </row>
    <row r="737" spans="2:30">
      <c r="B737" s="12"/>
      <c r="C737" s="76"/>
      <c r="J737" s="11" t="str">
        <f t="shared" si="37"/>
        <v/>
      </c>
      <c r="AD737" s="29" t="str">
        <f t="shared" si="38"/>
        <v/>
      </c>
    </row>
    <row r="738" spans="2:30">
      <c r="B738" s="12"/>
      <c r="C738" s="76"/>
      <c r="J738" s="11" t="str">
        <f t="shared" si="37"/>
        <v/>
      </c>
      <c r="AD738" s="29" t="str">
        <f t="shared" si="38"/>
        <v/>
      </c>
    </row>
    <row r="739" spans="2:30">
      <c r="B739" s="12"/>
      <c r="C739" s="76"/>
      <c r="J739" s="11" t="str">
        <f t="shared" si="37"/>
        <v/>
      </c>
      <c r="AD739" s="29" t="str">
        <f t="shared" si="38"/>
        <v/>
      </c>
    </row>
    <row r="740" spans="2:30">
      <c r="B740" s="12"/>
      <c r="C740" s="76"/>
      <c r="J740" s="11" t="str">
        <f t="shared" si="37"/>
        <v/>
      </c>
      <c r="AD740" s="29" t="str">
        <f t="shared" si="38"/>
        <v/>
      </c>
    </row>
    <row r="741" spans="2:30">
      <c r="B741" s="12"/>
      <c r="C741" s="76"/>
      <c r="J741" s="11" t="str">
        <f t="shared" si="37"/>
        <v/>
      </c>
      <c r="AD741" s="29" t="str">
        <f t="shared" si="38"/>
        <v/>
      </c>
    </row>
    <row r="742" spans="2:30">
      <c r="B742" s="12"/>
      <c r="C742" s="76"/>
      <c r="J742" s="11" t="str">
        <f t="shared" si="37"/>
        <v/>
      </c>
      <c r="AD742" s="29" t="str">
        <f t="shared" si="38"/>
        <v/>
      </c>
    </row>
    <row r="743" spans="2:30">
      <c r="B743" s="12"/>
      <c r="C743" s="76"/>
      <c r="J743" s="11" t="str">
        <f t="shared" si="37"/>
        <v/>
      </c>
      <c r="AD743" s="29" t="str">
        <f t="shared" si="38"/>
        <v/>
      </c>
    </row>
    <row r="744" spans="2:30">
      <c r="B744" s="12"/>
      <c r="C744" s="76"/>
      <c r="J744" s="11" t="str">
        <f t="shared" si="37"/>
        <v/>
      </c>
      <c r="AD744" s="29" t="str">
        <f t="shared" si="38"/>
        <v/>
      </c>
    </row>
    <row r="745" spans="2:30">
      <c r="B745" s="12"/>
      <c r="C745" s="76"/>
      <c r="J745" s="11" t="str">
        <f t="shared" si="37"/>
        <v/>
      </c>
      <c r="AD745" s="29" t="str">
        <f t="shared" si="38"/>
        <v/>
      </c>
    </row>
    <row r="746" spans="2:30">
      <c r="B746" s="12"/>
      <c r="C746" s="76"/>
      <c r="J746" s="11" t="str">
        <f t="shared" si="37"/>
        <v/>
      </c>
      <c r="AD746" s="29" t="str">
        <f t="shared" si="38"/>
        <v/>
      </c>
    </row>
    <row r="747" spans="2:30">
      <c r="B747" s="12"/>
      <c r="C747" s="76"/>
      <c r="J747" s="11" t="str">
        <f t="shared" si="37"/>
        <v/>
      </c>
      <c r="AD747" s="29" t="str">
        <f t="shared" si="38"/>
        <v/>
      </c>
    </row>
    <row r="748" spans="2:30">
      <c r="B748" s="12"/>
      <c r="C748" s="76"/>
      <c r="J748" s="11" t="str">
        <f t="shared" si="37"/>
        <v/>
      </c>
      <c r="AD748" s="29" t="str">
        <f t="shared" si="38"/>
        <v/>
      </c>
    </row>
    <row r="749" spans="2:30">
      <c r="B749" s="12"/>
      <c r="C749" s="76"/>
      <c r="J749" s="11" t="str">
        <f t="shared" si="37"/>
        <v/>
      </c>
      <c r="AD749" s="29" t="str">
        <f t="shared" si="38"/>
        <v/>
      </c>
    </row>
    <row r="750" spans="2:30">
      <c r="B750" s="12"/>
      <c r="C750" s="76"/>
      <c r="J750" s="11" t="str">
        <f t="shared" si="37"/>
        <v/>
      </c>
      <c r="AD750" s="29" t="str">
        <f t="shared" si="38"/>
        <v/>
      </c>
    </row>
    <row r="751" spans="2:30">
      <c r="B751" s="12"/>
      <c r="C751" s="76"/>
      <c r="J751" s="11" t="str">
        <f t="shared" si="37"/>
        <v/>
      </c>
      <c r="AD751" s="29" t="str">
        <f t="shared" si="38"/>
        <v/>
      </c>
    </row>
    <row r="752" spans="2:30">
      <c r="B752" s="12"/>
      <c r="C752" s="76"/>
      <c r="J752" s="11" t="str">
        <f t="shared" si="37"/>
        <v/>
      </c>
      <c r="AD752" s="29" t="str">
        <f t="shared" si="38"/>
        <v/>
      </c>
    </row>
    <row r="753" spans="2:30">
      <c r="B753" s="12"/>
      <c r="C753" s="76"/>
      <c r="J753" s="11" t="str">
        <f t="shared" si="37"/>
        <v/>
      </c>
      <c r="AD753" s="29" t="str">
        <f t="shared" si="38"/>
        <v/>
      </c>
    </row>
    <row r="754" spans="2:30">
      <c r="B754" s="12"/>
      <c r="C754" s="76"/>
      <c r="J754" s="11" t="str">
        <f t="shared" si="37"/>
        <v/>
      </c>
      <c r="AD754" s="29" t="str">
        <f t="shared" si="38"/>
        <v/>
      </c>
    </row>
    <row r="755" spans="2:30">
      <c r="B755" s="12"/>
      <c r="C755" s="76"/>
      <c r="J755" s="11" t="str">
        <f t="shared" si="37"/>
        <v/>
      </c>
      <c r="AD755" s="29" t="str">
        <f t="shared" si="38"/>
        <v/>
      </c>
    </row>
    <row r="756" spans="2:30">
      <c r="B756" s="12"/>
      <c r="C756" s="76"/>
      <c r="J756" s="11" t="str">
        <f t="shared" si="37"/>
        <v/>
      </c>
      <c r="AD756" s="29" t="str">
        <f t="shared" si="38"/>
        <v/>
      </c>
    </row>
    <row r="757" spans="2:30">
      <c r="B757" s="12"/>
      <c r="C757" s="76"/>
      <c r="J757" s="11" t="str">
        <f t="shared" si="37"/>
        <v/>
      </c>
      <c r="AD757" s="29" t="str">
        <f t="shared" si="38"/>
        <v/>
      </c>
    </row>
    <row r="758" spans="2:30">
      <c r="B758" s="12"/>
      <c r="C758" s="76"/>
      <c r="J758" s="11" t="str">
        <f t="shared" si="37"/>
        <v/>
      </c>
      <c r="AD758" s="29" t="str">
        <f t="shared" si="38"/>
        <v/>
      </c>
    </row>
    <row r="759" spans="2:30">
      <c r="B759" s="12"/>
      <c r="C759" s="76"/>
      <c r="J759" s="11" t="str">
        <f t="shared" si="37"/>
        <v/>
      </c>
      <c r="AD759" s="29" t="str">
        <f t="shared" si="38"/>
        <v/>
      </c>
    </row>
    <row r="760" spans="2:30">
      <c r="B760" s="12"/>
      <c r="C760" s="76"/>
      <c r="J760" s="11" t="str">
        <f t="shared" si="37"/>
        <v/>
      </c>
      <c r="AD760" s="29" t="str">
        <f t="shared" si="38"/>
        <v/>
      </c>
    </row>
    <row r="761" spans="2:30">
      <c r="B761" s="12"/>
      <c r="C761" s="76"/>
      <c r="J761" s="11" t="str">
        <f t="shared" si="37"/>
        <v/>
      </c>
      <c r="AD761" s="29" t="str">
        <f t="shared" si="38"/>
        <v/>
      </c>
    </row>
    <row r="762" spans="2:30">
      <c r="B762" s="12"/>
      <c r="C762" s="76"/>
      <c r="J762" s="11" t="str">
        <f t="shared" si="37"/>
        <v/>
      </c>
      <c r="AD762" s="29" t="str">
        <f t="shared" si="38"/>
        <v/>
      </c>
    </row>
    <row r="763" spans="2:30">
      <c r="B763" s="12"/>
      <c r="C763" s="76"/>
      <c r="J763" s="11" t="str">
        <f t="shared" si="37"/>
        <v/>
      </c>
      <c r="AD763" s="29" t="str">
        <f t="shared" si="38"/>
        <v/>
      </c>
    </row>
    <row r="764" spans="2:30">
      <c r="B764" s="12"/>
      <c r="C764" s="76"/>
      <c r="J764" s="11" t="str">
        <f t="shared" si="37"/>
        <v/>
      </c>
      <c r="AD764" s="29" t="str">
        <f t="shared" si="38"/>
        <v/>
      </c>
    </row>
    <row r="765" spans="2:30">
      <c r="B765" s="12"/>
      <c r="C765" s="76"/>
      <c r="J765" s="11" t="str">
        <f t="shared" si="37"/>
        <v/>
      </c>
      <c r="AD765" s="29" t="str">
        <f t="shared" si="38"/>
        <v/>
      </c>
    </row>
    <row r="766" spans="2:30">
      <c r="B766" s="12"/>
      <c r="C766" s="76"/>
      <c r="J766" s="11" t="str">
        <f t="shared" si="37"/>
        <v/>
      </c>
      <c r="AD766" s="29" t="str">
        <f t="shared" si="38"/>
        <v/>
      </c>
    </row>
    <row r="767" spans="2:30">
      <c r="B767" s="12"/>
      <c r="C767" s="76"/>
      <c r="J767" s="11" t="str">
        <f t="shared" si="37"/>
        <v/>
      </c>
      <c r="AD767" s="29" t="str">
        <f t="shared" si="38"/>
        <v/>
      </c>
    </row>
    <row r="768" spans="2:30">
      <c r="B768" s="12"/>
      <c r="C768" s="76"/>
      <c r="J768" s="11" t="str">
        <f t="shared" si="37"/>
        <v/>
      </c>
      <c r="AD768" s="29" t="str">
        <f t="shared" si="38"/>
        <v/>
      </c>
    </row>
    <row r="769" spans="2:30">
      <c r="B769" s="12"/>
      <c r="C769" s="76"/>
      <c r="J769" s="11" t="str">
        <f t="shared" si="37"/>
        <v/>
      </c>
      <c r="AD769" s="29" t="str">
        <f t="shared" si="38"/>
        <v/>
      </c>
    </row>
    <row r="770" spans="2:30">
      <c r="B770" s="12"/>
      <c r="C770" s="76"/>
      <c r="J770" s="11" t="str">
        <f t="shared" si="37"/>
        <v/>
      </c>
      <c r="AD770" s="29" t="str">
        <f t="shared" si="38"/>
        <v/>
      </c>
    </row>
    <row r="771" spans="2:30">
      <c r="B771" s="12"/>
      <c r="C771" s="76"/>
      <c r="J771" s="11" t="str">
        <f t="shared" ref="J771:J834" si="39">IF(V771="", "", V771*10)</f>
        <v/>
      </c>
      <c r="AD771" s="29" t="str">
        <f t="shared" si="38"/>
        <v/>
      </c>
    </row>
    <row r="772" spans="2:30">
      <c r="B772" s="12"/>
      <c r="C772" s="76"/>
      <c r="J772" s="11" t="str">
        <f t="shared" si="39"/>
        <v/>
      </c>
      <c r="AD772" s="29" t="str">
        <f t="shared" ref="AD772:AD835" si="40">IF(AC772="", "", AC772/AB772)</f>
        <v/>
      </c>
    </row>
    <row r="773" spans="2:30">
      <c r="B773" s="12"/>
      <c r="C773" s="76"/>
      <c r="J773" s="11" t="str">
        <f t="shared" si="39"/>
        <v/>
      </c>
      <c r="AD773" s="29" t="str">
        <f t="shared" si="40"/>
        <v/>
      </c>
    </row>
    <row r="774" spans="2:30">
      <c r="B774" s="12"/>
      <c r="C774" s="76"/>
      <c r="J774" s="11" t="str">
        <f t="shared" si="39"/>
        <v/>
      </c>
      <c r="AD774" s="29" t="str">
        <f t="shared" si="40"/>
        <v/>
      </c>
    </row>
    <row r="775" spans="2:30">
      <c r="B775" s="12"/>
      <c r="C775" s="76"/>
      <c r="J775" s="11" t="str">
        <f t="shared" si="39"/>
        <v/>
      </c>
      <c r="AD775" s="29" t="str">
        <f t="shared" si="40"/>
        <v/>
      </c>
    </row>
    <row r="776" spans="2:30">
      <c r="B776" s="12"/>
      <c r="C776" s="76"/>
      <c r="J776" s="11" t="str">
        <f t="shared" si="39"/>
        <v/>
      </c>
      <c r="AD776" s="29" t="str">
        <f t="shared" si="40"/>
        <v/>
      </c>
    </row>
    <row r="777" spans="2:30">
      <c r="B777" s="12"/>
      <c r="C777" s="76"/>
      <c r="J777" s="11" t="str">
        <f t="shared" si="39"/>
        <v/>
      </c>
      <c r="AD777" s="29" t="str">
        <f t="shared" si="40"/>
        <v/>
      </c>
    </row>
    <row r="778" spans="2:30">
      <c r="B778" s="12"/>
      <c r="C778" s="76"/>
      <c r="J778" s="11" t="str">
        <f t="shared" si="39"/>
        <v/>
      </c>
      <c r="AD778" s="29" t="str">
        <f t="shared" si="40"/>
        <v/>
      </c>
    </row>
    <row r="779" spans="2:30">
      <c r="B779" s="12"/>
      <c r="C779" s="76"/>
      <c r="J779" s="11" t="str">
        <f t="shared" si="39"/>
        <v/>
      </c>
      <c r="AD779" s="29" t="str">
        <f t="shared" si="40"/>
        <v/>
      </c>
    </row>
    <row r="780" spans="2:30">
      <c r="B780" s="12"/>
      <c r="C780" s="76"/>
      <c r="J780" s="11" t="str">
        <f t="shared" si="39"/>
        <v/>
      </c>
      <c r="AD780" s="29" t="str">
        <f t="shared" si="40"/>
        <v/>
      </c>
    </row>
    <row r="781" spans="2:30">
      <c r="B781" s="12"/>
      <c r="C781" s="76"/>
      <c r="J781" s="11" t="str">
        <f t="shared" si="39"/>
        <v/>
      </c>
      <c r="AD781" s="29" t="str">
        <f t="shared" si="40"/>
        <v/>
      </c>
    </row>
    <row r="782" spans="2:30">
      <c r="B782" s="12"/>
      <c r="C782" s="76"/>
      <c r="J782" s="11" t="str">
        <f t="shared" si="39"/>
        <v/>
      </c>
      <c r="AD782" s="29" t="str">
        <f t="shared" si="40"/>
        <v/>
      </c>
    </row>
    <row r="783" spans="2:30">
      <c r="B783" s="12"/>
      <c r="C783" s="76"/>
      <c r="J783" s="11" t="str">
        <f t="shared" si="39"/>
        <v/>
      </c>
      <c r="AD783" s="29" t="str">
        <f t="shared" si="40"/>
        <v/>
      </c>
    </row>
    <row r="784" spans="2:30">
      <c r="B784" s="12"/>
      <c r="C784" s="76"/>
      <c r="J784" s="11" t="str">
        <f t="shared" si="39"/>
        <v/>
      </c>
      <c r="AD784" s="29" t="str">
        <f t="shared" si="40"/>
        <v/>
      </c>
    </row>
    <row r="785" spans="2:30">
      <c r="B785" s="12"/>
      <c r="C785" s="76"/>
      <c r="J785" s="11" t="str">
        <f t="shared" si="39"/>
        <v/>
      </c>
      <c r="AD785" s="29" t="str">
        <f t="shared" si="40"/>
        <v/>
      </c>
    </row>
    <row r="786" spans="2:30">
      <c r="B786" s="12"/>
      <c r="C786" s="76"/>
      <c r="J786" s="11" t="str">
        <f t="shared" si="39"/>
        <v/>
      </c>
      <c r="AD786" s="29" t="str">
        <f t="shared" si="40"/>
        <v/>
      </c>
    </row>
    <row r="787" spans="2:30">
      <c r="B787" s="12"/>
      <c r="C787" s="76"/>
      <c r="J787" s="11" t="str">
        <f t="shared" si="39"/>
        <v/>
      </c>
      <c r="AD787" s="29" t="str">
        <f t="shared" si="40"/>
        <v/>
      </c>
    </row>
    <row r="788" spans="2:30">
      <c r="B788" s="12"/>
      <c r="C788" s="76"/>
      <c r="J788" s="11" t="str">
        <f t="shared" si="39"/>
        <v/>
      </c>
      <c r="AD788" s="29" t="str">
        <f t="shared" si="40"/>
        <v/>
      </c>
    </row>
    <row r="789" spans="2:30">
      <c r="B789" s="12"/>
      <c r="C789" s="76"/>
      <c r="J789" s="11" t="str">
        <f t="shared" si="39"/>
        <v/>
      </c>
      <c r="AD789" s="29" t="str">
        <f t="shared" si="40"/>
        <v/>
      </c>
    </row>
    <row r="790" spans="2:30">
      <c r="B790" s="12"/>
      <c r="C790" s="76"/>
      <c r="J790" s="11" t="str">
        <f t="shared" si="39"/>
        <v/>
      </c>
      <c r="AD790" s="29" t="str">
        <f t="shared" si="40"/>
        <v/>
      </c>
    </row>
    <row r="791" spans="2:30">
      <c r="B791" s="12"/>
      <c r="C791" s="76"/>
      <c r="J791" s="11" t="str">
        <f t="shared" si="39"/>
        <v/>
      </c>
      <c r="AD791" s="29" t="str">
        <f t="shared" si="40"/>
        <v/>
      </c>
    </row>
    <row r="792" spans="2:30">
      <c r="B792" s="12"/>
      <c r="C792" s="76"/>
      <c r="J792" s="11" t="str">
        <f t="shared" si="39"/>
        <v/>
      </c>
      <c r="AD792" s="29" t="str">
        <f t="shared" si="40"/>
        <v/>
      </c>
    </row>
    <row r="793" spans="2:30">
      <c r="B793" s="12"/>
      <c r="C793" s="76"/>
      <c r="J793" s="11" t="str">
        <f t="shared" si="39"/>
        <v/>
      </c>
      <c r="AD793" s="29" t="str">
        <f t="shared" si="40"/>
        <v/>
      </c>
    </row>
    <row r="794" spans="2:30">
      <c r="B794" s="12"/>
      <c r="C794" s="76"/>
      <c r="J794" s="11" t="str">
        <f t="shared" si="39"/>
        <v/>
      </c>
      <c r="AD794" s="29" t="str">
        <f t="shared" si="40"/>
        <v/>
      </c>
    </row>
    <row r="795" spans="2:30">
      <c r="B795" s="12"/>
      <c r="C795" s="76"/>
      <c r="J795" s="11" t="str">
        <f t="shared" si="39"/>
        <v/>
      </c>
      <c r="AD795" s="29" t="str">
        <f t="shared" si="40"/>
        <v/>
      </c>
    </row>
    <row r="796" spans="2:30">
      <c r="B796" s="12"/>
      <c r="C796" s="76"/>
      <c r="J796" s="11" t="str">
        <f t="shared" si="39"/>
        <v/>
      </c>
      <c r="AD796" s="29" t="str">
        <f t="shared" si="40"/>
        <v/>
      </c>
    </row>
    <row r="797" spans="2:30">
      <c r="B797" s="12"/>
      <c r="C797" s="76"/>
      <c r="J797" s="11" t="str">
        <f t="shared" si="39"/>
        <v/>
      </c>
      <c r="AD797" s="29" t="str">
        <f t="shared" si="40"/>
        <v/>
      </c>
    </row>
    <row r="798" spans="2:30">
      <c r="B798" s="12"/>
      <c r="C798" s="76"/>
      <c r="J798" s="11" t="str">
        <f t="shared" si="39"/>
        <v/>
      </c>
      <c r="AD798" s="29" t="str">
        <f t="shared" si="40"/>
        <v/>
      </c>
    </row>
    <row r="799" spans="2:30">
      <c r="B799" s="12"/>
      <c r="C799" s="76"/>
      <c r="J799" s="11" t="str">
        <f t="shared" si="39"/>
        <v/>
      </c>
      <c r="AD799" s="29" t="str">
        <f t="shared" si="40"/>
        <v/>
      </c>
    </row>
    <row r="800" spans="2:30">
      <c r="B800" s="12"/>
      <c r="C800" s="76"/>
      <c r="J800" s="11" t="str">
        <f t="shared" si="39"/>
        <v/>
      </c>
      <c r="AD800" s="29" t="str">
        <f t="shared" si="40"/>
        <v/>
      </c>
    </row>
    <row r="801" spans="2:30">
      <c r="B801" s="12"/>
      <c r="C801" s="76"/>
      <c r="J801" s="11" t="str">
        <f t="shared" si="39"/>
        <v/>
      </c>
      <c r="AD801" s="29" t="str">
        <f t="shared" si="40"/>
        <v/>
      </c>
    </row>
    <row r="802" spans="2:30">
      <c r="B802" s="12"/>
      <c r="C802" s="76"/>
      <c r="J802" s="11" t="str">
        <f t="shared" si="39"/>
        <v/>
      </c>
      <c r="AD802" s="29" t="str">
        <f t="shared" si="40"/>
        <v/>
      </c>
    </row>
    <row r="803" spans="2:30">
      <c r="B803" s="12"/>
      <c r="C803" s="76"/>
      <c r="J803" s="11" t="str">
        <f t="shared" si="39"/>
        <v/>
      </c>
      <c r="AD803" s="29" t="str">
        <f t="shared" si="40"/>
        <v/>
      </c>
    </row>
    <row r="804" spans="2:30">
      <c r="B804" s="12"/>
      <c r="C804" s="76"/>
      <c r="J804" s="11" t="str">
        <f t="shared" si="39"/>
        <v/>
      </c>
      <c r="AD804" s="29" t="str">
        <f t="shared" si="40"/>
        <v/>
      </c>
    </row>
    <row r="805" spans="2:30">
      <c r="B805" s="12"/>
      <c r="C805" s="76"/>
      <c r="J805" s="11" t="str">
        <f t="shared" si="39"/>
        <v/>
      </c>
      <c r="AD805" s="29" t="str">
        <f t="shared" si="40"/>
        <v/>
      </c>
    </row>
    <row r="806" spans="2:30">
      <c r="B806" s="12"/>
      <c r="C806" s="76"/>
      <c r="J806" s="11" t="str">
        <f t="shared" si="39"/>
        <v/>
      </c>
      <c r="AD806" s="29" t="str">
        <f t="shared" si="40"/>
        <v/>
      </c>
    </row>
    <row r="807" spans="2:30">
      <c r="B807" s="12"/>
      <c r="C807" s="76"/>
      <c r="J807" s="11" t="str">
        <f t="shared" si="39"/>
        <v/>
      </c>
      <c r="AD807" s="29" t="str">
        <f t="shared" si="40"/>
        <v/>
      </c>
    </row>
    <row r="808" spans="2:30">
      <c r="B808" s="12"/>
      <c r="C808" s="76"/>
      <c r="J808" s="11" t="str">
        <f t="shared" si="39"/>
        <v/>
      </c>
      <c r="AD808" s="29" t="str">
        <f t="shared" si="40"/>
        <v/>
      </c>
    </row>
    <row r="809" spans="2:30">
      <c r="B809" s="12"/>
      <c r="C809" s="76"/>
      <c r="J809" s="11" t="str">
        <f t="shared" si="39"/>
        <v/>
      </c>
      <c r="AD809" s="29" t="str">
        <f t="shared" si="40"/>
        <v/>
      </c>
    </row>
    <row r="810" spans="2:30">
      <c r="B810" s="12"/>
      <c r="C810" s="76"/>
      <c r="J810" s="11" t="str">
        <f t="shared" si="39"/>
        <v/>
      </c>
      <c r="AD810" s="29" t="str">
        <f t="shared" si="40"/>
        <v/>
      </c>
    </row>
    <row r="811" spans="2:30">
      <c r="B811" s="12"/>
      <c r="C811" s="76"/>
      <c r="J811" s="11" t="str">
        <f t="shared" si="39"/>
        <v/>
      </c>
      <c r="AD811" s="29" t="str">
        <f t="shared" si="40"/>
        <v/>
      </c>
    </row>
    <row r="812" spans="2:30">
      <c r="B812" s="12"/>
      <c r="C812" s="76"/>
      <c r="J812" s="11" t="str">
        <f t="shared" si="39"/>
        <v/>
      </c>
      <c r="AD812" s="29" t="str">
        <f t="shared" si="40"/>
        <v/>
      </c>
    </row>
    <row r="813" spans="2:30">
      <c r="B813" s="12"/>
      <c r="C813" s="76"/>
      <c r="J813" s="11" t="str">
        <f t="shared" si="39"/>
        <v/>
      </c>
      <c r="AD813" s="29" t="str">
        <f t="shared" si="40"/>
        <v/>
      </c>
    </row>
    <row r="814" spans="2:30">
      <c r="B814" s="12"/>
      <c r="C814" s="76"/>
      <c r="J814" s="11" t="str">
        <f t="shared" si="39"/>
        <v/>
      </c>
      <c r="AD814" s="29" t="str">
        <f t="shared" si="40"/>
        <v/>
      </c>
    </row>
    <row r="815" spans="2:30">
      <c r="B815" s="12"/>
      <c r="C815" s="76"/>
      <c r="J815" s="11" t="str">
        <f t="shared" si="39"/>
        <v/>
      </c>
      <c r="AD815" s="29" t="str">
        <f t="shared" si="40"/>
        <v/>
      </c>
    </row>
    <row r="816" spans="2:30">
      <c r="B816" s="12"/>
      <c r="C816" s="76"/>
      <c r="J816" s="11" t="str">
        <f t="shared" si="39"/>
        <v/>
      </c>
      <c r="AD816" s="29" t="str">
        <f t="shared" si="40"/>
        <v/>
      </c>
    </row>
    <row r="817" spans="2:30">
      <c r="B817" s="12"/>
      <c r="C817" s="76"/>
      <c r="J817" s="11" t="str">
        <f t="shared" si="39"/>
        <v/>
      </c>
      <c r="AD817" s="29" t="str">
        <f t="shared" si="40"/>
        <v/>
      </c>
    </row>
    <row r="818" spans="2:30">
      <c r="B818" s="12"/>
      <c r="C818" s="76"/>
      <c r="J818" s="11" t="str">
        <f t="shared" si="39"/>
        <v/>
      </c>
      <c r="AD818" s="29" t="str">
        <f t="shared" si="40"/>
        <v/>
      </c>
    </row>
    <row r="819" spans="2:30">
      <c r="B819" s="12"/>
      <c r="C819" s="76"/>
      <c r="J819" s="11" t="str">
        <f t="shared" si="39"/>
        <v/>
      </c>
      <c r="AD819" s="29" t="str">
        <f t="shared" si="40"/>
        <v/>
      </c>
    </row>
    <row r="820" spans="2:30">
      <c r="B820" s="12"/>
      <c r="C820" s="76"/>
      <c r="J820" s="11" t="str">
        <f t="shared" si="39"/>
        <v/>
      </c>
      <c r="AD820" s="29" t="str">
        <f t="shared" si="40"/>
        <v/>
      </c>
    </row>
    <row r="821" spans="2:30">
      <c r="B821" s="12"/>
      <c r="C821" s="76"/>
      <c r="J821" s="11" t="str">
        <f t="shared" si="39"/>
        <v/>
      </c>
      <c r="AD821" s="29" t="str">
        <f t="shared" si="40"/>
        <v/>
      </c>
    </row>
    <row r="822" spans="2:30">
      <c r="B822" s="12"/>
      <c r="C822" s="76"/>
      <c r="J822" s="11" t="str">
        <f t="shared" si="39"/>
        <v/>
      </c>
      <c r="AD822" s="29" t="str">
        <f t="shared" si="40"/>
        <v/>
      </c>
    </row>
    <row r="823" spans="2:30">
      <c r="B823" s="12"/>
      <c r="C823" s="76"/>
      <c r="J823" s="11" t="str">
        <f t="shared" si="39"/>
        <v/>
      </c>
      <c r="AD823" s="29" t="str">
        <f t="shared" si="40"/>
        <v/>
      </c>
    </row>
    <row r="824" spans="2:30">
      <c r="B824" s="12"/>
      <c r="C824" s="76"/>
      <c r="J824" s="11" t="str">
        <f t="shared" si="39"/>
        <v/>
      </c>
      <c r="AD824" s="29" t="str">
        <f t="shared" si="40"/>
        <v/>
      </c>
    </row>
    <row r="825" spans="2:30">
      <c r="B825" s="12"/>
      <c r="C825" s="76"/>
      <c r="J825" s="11" t="str">
        <f t="shared" si="39"/>
        <v/>
      </c>
      <c r="AD825" s="29" t="str">
        <f t="shared" si="40"/>
        <v/>
      </c>
    </row>
    <row r="826" spans="2:30">
      <c r="B826" s="12"/>
      <c r="C826" s="76"/>
      <c r="J826" s="11" t="str">
        <f t="shared" si="39"/>
        <v/>
      </c>
      <c r="AD826" s="29" t="str">
        <f t="shared" si="40"/>
        <v/>
      </c>
    </row>
    <row r="827" spans="2:30">
      <c r="B827" s="12"/>
      <c r="C827" s="76"/>
      <c r="J827" s="11" t="str">
        <f t="shared" si="39"/>
        <v/>
      </c>
      <c r="AD827" s="29" t="str">
        <f t="shared" si="40"/>
        <v/>
      </c>
    </row>
    <row r="828" spans="2:30">
      <c r="B828" s="12"/>
      <c r="C828" s="76"/>
      <c r="J828" s="11" t="str">
        <f t="shared" si="39"/>
        <v/>
      </c>
      <c r="AD828" s="29" t="str">
        <f t="shared" si="40"/>
        <v/>
      </c>
    </row>
    <row r="829" spans="2:30">
      <c r="B829" s="12"/>
      <c r="C829" s="76"/>
      <c r="J829" s="11" t="str">
        <f t="shared" si="39"/>
        <v/>
      </c>
      <c r="AD829" s="29" t="str">
        <f t="shared" si="40"/>
        <v/>
      </c>
    </row>
    <row r="830" spans="2:30">
      <c r="B830" s="12"/>
      <c r="C830" s="76"/>
      <c r="J830" s="11" t="str">
        <f t="shared" si="39"/>
        <v/>
      </c>
      <c r="AD830" s="29" t="str">
        <f t="shared" si="40"/>
        <v/>
      </c>
    </row>
    <row r="831" spans="2:30">
      <c r="B831" s="12"/>
      <c r="C831" s="76"/>
      <c r="J831" s="11" t="str">
        <f t="shared" si="39"/>
        <v/>
      </c>
      <c r="AD831" s="29" t="str">
        <f t="shared" si="40"/>
        <v/>
      </c>
    </row>
    <row r="832" spans="2:30">
      <c r="B832" s="12"/>
      <c r="C832" s="76"/>
      <c r="J832" s="11" t="str">
        <f t="shared" si="39"/>
        <v/>
      </c>
      <c r="AD832" s="29" t="str">
        <f t="shared" si="40"/>
        <v/>
      </c>
    </row>
    <row r="833" spans="2:30">
      <c r="B833" s="12"/>
      <c r="C833" s="76"/>
      <c r="J833" s="11" t="str">
        <f t="shared" si="39"/>
        <v/>
      </c>
      <c r="AD833" s="29" t="str">
        <f t="shared" si="40"/>
        <v/>
      </c>
    </row>
    <row r="834" spans="2:30">
      <c r="B834" s="12"/>
      <c r="C834" s="76"/>
      <c r="J834" s="11" t="str">
        <f t="shared" si="39"/>
        <v/>
      </c>
      <c r="AD834" s="29" t="str">
        <f t="shared" si="40"/>
        <v/>
      </c>
    </row>
    <row r="835" spans="2:30">
      <c r="B835" s="12"/>
      <c r="C835" s="76"/>
      <c r="J835" s="11" t="str">
        <f t="shared" ref="J835:J898" si="41">IF(V835="", "", V835*10)</f>
        <v/>
      </c>
      <c r="AD835" s="29" t="str">
        <f t="shared" si="40"/>
        <v/>
      </c>
    </row>
    <row r="836" spans="2:30">
      <c r="B836" s="12"/>
      <c r="C836" s="76"/>
      <c r="J836" s="11" t="str">
        <f t="shared" si="41"/>
        <v/>
      </c>
      <c r="AD836" s="29" t="str">
        <f t="shared" ref="AD836:AD899" si="42">IF(AC836="", "", AC836/AB836)</f>
        <v/>
      </c>
    </row>
    <row r="837" spans="2:30">
      <c r="B837" s="12"/>
      <c r="C837" s="76"/>
      <c r="J837" s="11" t="str">
        <f t="shared" si="41"/>
        <v/>
      </c>
      <c r="AD837" s="29" t="str">
        <f t="shared" si="42"/>
        <v/>
      </c>
    </row>
    <row r="838" spans="2:30">
      <c r="B838" s="12"/>
      <c r="C838" s="76"/>
      <c r="J838" s="11" t="str">
        <f t="shared" si="41"/>
        <v/>
      </c>
      <c r="AD838" s="29" t="str">
        <f t="shared" si="42"/>
        <v/>
      </c>
    </row>
    <row r="839" spans="2:30">
      <c r="B839" s="12"/>
      <c r="C839" s="76"/>
      <c r="J839" s="11" t="str">
        <f t="shared" si="41"/>
        <v/>
      </c>
      <c r="AD839" s="29" t="str">
        <f t="shared" si="42"/>
        <v/>
      </c>
    </row>
    <row r="840" spans="2:30">
      <c r="B840" s="12"/>
      <c r="C840" s="76"/>
      <c r="J840" s="11" t="str">
        <f t="shared" si="41"/>
        <v/>
      </c>
      <c r="AD840" s="29" t="str">
        <f t="shared" si="42"/>
        <v/>
      </c>
    </row>
    <row r="841" spans="2:30">
      <c r="B841" s="12"/>
      <c r="C841" s="76"/>
      <c r="J841" s="11" t="str">
        <f t="shared" si="41"/>
        <v/>
      </c>
      <c r="AD841" s="29" t="str">
        <f t="shared" si="42"/>
        <v/>
      </c>
    </row>
    <row r="842" spans="2:30">
      <c r="B842" s="12"/>
      <c r="C842" s="76"/>
      <c r="J842" s="11" t="str">
        <f t="shared" si="41"/>
        <v/>
      </c>
      <c r="AD842" s="29" t="str">
        <f t="shared" si="42"/>
        <v/>
      </c>
    </row>
    <row r="843" spans="2:30">
      <c r="B843" s="12"/>
      <c r="C843" s="76"/>
      <c r="J843" s="11" t="str">
        <f t="shared" si="41"/>
        <v/>
      </c>
      <c r="AD843" s="29" t="str">
        <f t="shared" si="42"/>
        <v/>
      </c>
    </row>
    <row r="844" spans="2:30">
      <c r="B844" s="12"/>
      <c r="C844" s="76"/>
      <c r="J844" s="11" t="str">
        <f t="shared" si="41"/>
        <v/>
      </c>
      <c r="AD844" s="29" t="str">
        <f t="shared" si="42"/>
        <v/>
      </c>
    </row>
    <row r="845" spans="2:30">
      <c r="B845" s="12"/>
      <c r="C845" s="76"/>
      <c r="J845" s="11" t="str">
        <f t="shared" si="41"/>
        <v/>
      </c>
      <c r="AD845" s="29" t="str">
        <f t="shared" si="42"/>
        <v/>
      </c>
    </row>
    <row r="846" spans="2:30">
      <c r="B846" s="12"/>
      <c r="C846" s="76"/>
      <c r="J846" s="11" t="str">
        <f t="shared" si="41"/>
        <v/>
      </c>
      <c r="AD846" s="29" t="str">
        <f t="shared" si="42"/>
        <v/>
      </c>
    </row>
    <row r="847" spans="2:30">
      <c r="B847" s="12"/>
      <c r="C847" s="76"/>
      <c r="J847" s="11" t="str">
        <f t="shared" si="41"/>
        <v/>
      </c>
      <c r="AD847" s="29" t="str">
        <f t="shared" si="42"/>
        <v/>
      </c>
    </row>
    <row r="848" spans="2:30">
      <c r="B848" s="12"/>
      <c r="C848" s="76"/>
      <c r="J848" s="11" t="str">
        <f t="shared" si="41"/>
        <v/>
      </c>
      <c r="AD848" s="29" t="str">
        <f t="shared" si="42"/>
        <v/>
      </c>
    </row>
    <row r="849" spans="2:30">
      <c r="B849" s="12"/>
      <c r="C849" s="76"/>
      <c r="J849" s="11" t="str">
        <f t="shared" si="41"/>
        <v/>
      </c>
      <c r="AD849" s="29" t="str">
        <f t="shared" si="42"/>
        <v/>
      </c>
    </row>
    <row r="850" spans="2:30">
      <c r="B850" s="12"/>
      <c r="C850" s="76"/>
      <c r="J850" s="11" t="str">
        <f t="shared" si="41"/>
        <v/>
      </c>
      <c r="AD850" s="29" t="str">
        <f t="shared" si="42"/>
        <v/>
      </c>
    </row>
    <row r="851" spans="2:30">
      <c r="B851" s="12"/>
      <c r="C851" s="76"/>
      <c r="J851" s="11" t="str">
        <f t="shared" si="41"/>
        <v/>
      </c>
      <c r="AD851" s="29" t="str">
        <f t="shared" si="42"/>
        <v/>
      </c>
    </row>
    <row r="852" spans="2:30">
      <c r="B852" s="12"/>
      <c r="C852" s="76"/>
      <c r="J852" s="11" t="str">
        <f t="shared" si="41"/>
        <v/>
      </c>
      <c r="AD852" s="29" t="str">
        <f t="shared" si="42"/>
        <v/>
      </c>
    </row>
    <row r="853" spans="2:30">
      <c r="B853" s="12"/>
      <c r="C853" s="76"/>
      <c r="J853" s="11" t="str">
        <f t="shared" si="41"/>
        <v/>
      </c>
      <c r="AD853" s="29" t="str">
        <f t="shared" si="42"/>
        <v/>
      </c>
    </row>
    <row r="854" spans="2:30">
      <c r="B854" s="12"/>
      <c r="C854" s="76"/>
      <c r="J854" s="11" t="str">
        <f t="shared" si="41"/>
        <v/>
      </c>
      <c r="AD854" s="29" t="str">
        <f t="shared" si="42"/>
        <v/>
      </c>
    </row>
    <row r="855" spans="2:30">
      <c r="B855" s="12"/>
      <c r="C855" s="76"/>
      <c r="J855" s="11" t="str">
        <f t="shared" si="41"/>
        <v/>
      </c>
      <c r="AD855" s="29" t="str">
        <f t="shared" si="42"/>
        <v/>
      </c>
    </row>
    <row r="856" spans="2:30">
      <c r="B856" s="12"/>
      <c r="C856" s="76"/>
      <c r="J856" s="11" t="str">
        <f t="shared" si="41"/>
        <v/>
      </c>
      <c r="AD856" s="29" t="str">
        <f t="shared" si="42"/>
        <v/>
      </c>
    </row>
    <row r="857" spans="2:30">
      <c r="B857" s="12"/>
      <c r="C857" s="76"/>
      <c r="J857" s="11" t="str">
        <f t="shared" si="41"/>
        <v/>
      </c>
      <c r="AD857" s="29" t="str">
        <f t="shared" si="42"/>
        <v/>
      </c>
    </row>
    <row r="858" spans="2:30">
      <c r="B858" s="12"/>
      <c r="C858" s="76"/>
      <c r="J858" s="11" t="str">
        <f t="shared" si="41"/>
        <v/>
      </c>
      <c r="AD858" s="29" t="str">
        <f t="shared" si="42"/>
        <v/>
      </c>
    </row>
    <row r="859" spans="2:30">
      <c r="B859" s="12"/>
      <c r="C859" s="76"/>
      <c r="J859" s="11" t="str">
        <f t="shared" si="41"/>
        <v/>
      </c>
      <c r="AD859" s="29" t="str">
        <f t="shared" si="42"/>
        <v/>
      </c>
    </row>
    <row r="860" spans="2:30">
      <c r="B860" s="12"/>
      <c r="C860" s="76"/>
      <c r="J860" s="11" t="str">
        <f t="shared" si="41"/>
        <v/>
      </c>
      <c r="AD860" s="29" t="str">
        <f t="shared" si="42"/>
        <v/>
      </c>
    </row>
    <row r="861" spans="2:30">
      <c r="B861" s="12"/>
      <c r="C861" s="76"/>
      <c r="J861" s="11" t="str">
        <f t="shared" si="41"/>
        <v/>
      </c>
      <c r="AD861" s="29" t="str">
        <f t="shared" si="42"/>
        <v/>
      </c>
    </row>
    <row r="862" spans="2:30">
      <c r="B862" s="12"/>
      <c r="C862" s="76"/>
      <c r="J862" s="11" t="str">
        <f t="shared" si="41"/>
        <v/>
      </c>
      <c r="AD862" s="29" t="str">
        <f t="shared" si="42"/>
        <v/>
      </c>
    </row>
    <row r="863" spans="2:30">
      <c r="B863" s="12"/>
      <c r="C863" s="76"/>
      <c r="J863" s="11" t="str">
        <f t="shared" si="41"/>
        <v/>
      </c>
      <c r="AD863" s="29" t="str">
        <f t="shared" si="42"/>
        <v/>
      </c>
    </row>
    <row r="864" spans="2:30">
      <c r="B864" s="12"/>
      <c r="C864" s="76"/>
      <c r="J864" s="11" t="str">
        <f t="shared" si="41"/>
        <v/>
      </c>
      <c r="AD864" s="29" t="str">
        <f t="shared" si="42"/>
        <v/>
      </c>
    </row>
    <row r="865" spans="2:30">
      <c r="B865" s="12"/>
      <c r="C865" s="76"/>
      <c r="J865" s="11" t="str">
        <f t="shared" si="41"/>
        <v/>
      </c>
      <c r="AD865" s="29" t="str">
        <f t="shared" si="42"/>
        <v/>
      </c>
    </row>
    <row r="866" spans="2:30">
      <c r="B866" s="12"/>
      <c r="C866" s="76"/>
      <c r="J866" s="11" t="str">
        <f t="shared" si="41"/>
        <v/>
      </c>
      <c r="AD866" s="29" t="str">
        <f t="shared" si="42"/>
        <v/>
      </c>
    </row>
    <row r="867" spans="2:30">
      <c r="B867" s="12"/>
      <c r="C867" s="76"/>
      <c r="J867" s="11" t="str">
        <f t="shared" si="41"/>
        <v/>
      </c>
      <c r="AD867" s="29" t="str">
        <f t="shared" si="42"/>
        <v/>
      </c>
    </row>
    <row r="868" spans="2:30">
      <c r="B868" s="12"/>
      <c r="C868" s="76"/>
      <c r="J868" s="11" t="str">
        <f t="shared" si="41"/>
        <v/>
      </c>
      <c r="AD868" s="29" t="str">
        <f t="shared" si="42"/>
        <v/>
      </c>
    </row>
    <row r="869" spans="2:30">
      <c r="B869" s="12"/>
      <c r="C869" s="76"/>
      <c r="J869" s="11" t="str">
        <f t="shared" si="41"/>
        <v/>
      </c>
      <c r="AD869" s="29" t="str">
        <f t="shared" si="42"/>
        <v/>
      </c>
    </row>
    <row r="870" spans="2:30">
      <c r="B870" s="12"/>
      <c r="C870" s="76"/>
      <c r="J870" s="11" t="str">
        <f t="shared" si="41"/>
        <v/>
      </c>
      <c r="AD870" s="29" t="str">
        <f t="shared" si="42"/>
        <v/>
      </c>
    </row>
    <row r="871" spans="2:30">
      <c r="B871" s="12"/>
      <c r="C871" s="76"/>
      <c r="J871" s="11" t="str">
        <f t="shared" si="41"/>
        <v/>
      </c>
      <c r="AD871" s="29" t="str">
        <f t="shared" si="42"/>
        <v/>
      </c>
    </row>
    <row r="872" spans="2:30">
      <c r="B872" s="12"/>
      <c r="C872" s="76"/>
      <c r="J872" s="11" t="str">
        <f t="shared" si="41"/>
        <v/>
      </c>
      <c r="AD872" s="29" t="str">
        <f t="shared" si="42"/>
        <v/>
      </c>
    </row>
    <row r="873" spans="2:30">
      <c r="B873" s="12"/>
      <c r="C873" s="76"/>
      <c r="J873" s="11" t="str">
        <f t="shared" si="41"/>
        <v/>
      </c>
      <c r="AD873" s="29" t="str">
        <f t="shared" si="42"/>
        <v/>
      </c>
    </row>
    <row r="874" spans="2:30">
      <c r="B874" s="12"/>
      <c r="C874" s="76"/>
      <c r="J874" s="11" t="str">
        <f t="shared" si="41"/>
        <v/>
      </c>
      <c r="AD874" s="29" t="str">
        <f t="shared" si="42"/>
        <v/>
      </c>
    </row>
    <row r="875" spans="2:30">
      <c r="B875" s="12"/>
      <c r="C875" s="76"/>
      <c r="J875" s="11" t="str">
        <f t="shared" si="41"/>
        <v/>
      </c>
      <c r="AD875" s="29" t="str">
        <f t="shared" si="42"/>
        <v/>
      </c>
    </row>
    <row r="876" spans="2:30">
      <c r="B876" s="12"/>
      <c r="C876" s="76"/>
      <c r="J876" s="11" t="str">
        <f t="shared" si="41"/>
        <v/>
      </c>
      <c r="AD876" s="29" t="str">
        <f t="shared" si="42"/>
        <v/>
      </c>
    </row>
    <row r="877" spans="2:30">
      <c r="B877" s="12"/>
      <c r="C877" s="76"/>
      <c r="J877" s="11" t="str">
        <f t="shared" si="41"/>
        <v/>
      </c>
      <c r="AD877" s="29" t="str">
        <f t="shared" si="42"/>
        <v/>
      </c>
    </row>
    <row r="878" spans="2:30">
      <c r="B878" s="12"/>
      <c r="C878" s="76"/>
      <c r="J878" s="11" t="str">
        <f t="shared" si="41"/>
        <v/>
      </c>
      <c r="AD878" s="29" t="str">
        <f t="shared" si="42"/>
        <v/>
      </c>
    </row>
    <row r="879" spans="2:30">
      <c r="B879" s="12"/>
      <c r="C879" s="76"/>
      <c r="J879" s="11" t="str">
        <f t="shared" si="41"/>
        <v/>
      </c>
      <c r="AD879" s="29" t="str">
        <f t="shared" si="42"/>
        <v/>
      </c>
    </row>
    <row r="880" spans="2:30">
      <c r="B880" s="12"/>
      <c r="C880" s="76"/>
      <c r="J880" s="11" t="str">
        <f t="shared" si="41"/>
        <v/>
      </c>
      <c r="AD880" s="29" t="str">
        <f t="shared" si="42"/>
        <v/>
      </c>
    </row>
    <row r="881" spans="2:30">
      <c r="B881" s="12"/>
      <c r="C881" s="76"/>
      <c r="J881" s="11" t="str">
        <f t="shared" si="41"/>
        <v/>
      </c>
      <c r="AD881" s="29" t="str">
        <f t="shared" si="42"/>
        <v/>
      </c>
    </row>
    <row r="882" spans="2:30">
      <c r="B882" s="12"/>
      <c r="C882" s="76"/>
      <c r="J882" s="11" t="str">
        <f t="shared" si="41"/>
        <v/>
      </c>
      <c r="AD882" s="29" t="str">
        <f t="shared" si="42"/>
        <v/>
      </c>
    </row>
    <row r="883" spans="2:30">
      <c r="B883" s="12"/>
      <c r="C883" s="76"/>
      <c r="J883" s="11" t="str">
        <f t="shared" si="41"/>
        <v/>
      </c>
      <c r="AD883" s="29" t="str">
        <f t="shared" si="42"/>
        <v/>
      </c>
    </row>
    <row r="884" spans="2:30">
      <c r="B884" s="12"/>
      <c r="C884" s="76"/>
      <c r="J884" s="11" t="str">
        <f t="shared" si="41"/>
        <v/>
      </c>
      <c r="AD884" s="29" t="str">
        <f t="shared" si="42"/>
        <v/>
      </c>
    </row>
    <row r="885" spans="2:30">
      <c r="B885" s="12"/>
      <c r="C885" s="76"/>
      <c r="J885" s="11" t="str">
        <f t="shared" si="41"/>
        <v/>
      </c>
      <c r="AD885" s="29" t="str">
        <f t="shared" si="42"/>
        <v/>
      </c>
    </row>
    <row r="886" spans="2:30">
      <c r="B886" s="12"/>
      <c r="C886" s="76"/>
      <c r="J886" s="11" t="str">
        <f t="shared" si="41"/>
        <v/>
      </c>
      <c r="AD886" s="29" t="str">
        <f t="shared" si="42"/>
        <v/>
      </c>
    </row>
    <row r="887" spans="2:30">
      <c r="B887" s="12"/>
      <c r="C887" s="76"/>
      <c r="J887" s="11" t="str">
        <f t="shared" si="41"/>
        <v/>
      </c>
      <c r="AD887" s="29" t="str">
        <f t="shared" si="42"/>
        <v/>
      </c>
    </row>
    <row r="888" spans="2:30">
      <c r="B888" s="12"/>
      <c r="C888" s="76"/>
      <c r="J888" s="11" t="str">
        <f t="shared" si="41"/>
        <v/>
      </c>
      <c r="AD888" s="29" t="str">
        <f t="shared" si="42"/>
        <v/>
      </c>
    </row>
    <row r="889" spans="2:30">
      <c r="B889" s="12"/>
      <c r="C889" s="76"/>
      <c r="J889" s="11" t="str">
        <f t="shared" si="41"/>
        <v/>
      </c>
      <c r="AD889" s="29" t="str">
        <f t="shared" si="42"/>
        <v/>
      </c>
    </row>
    <row r="890" spans="2:30">
      <c r="B890" s="12"/>
      <c r="C890" s="76"/>
      <c r="J890" s="11" t="str">
        <f t="shared" si="41"/>
        <v/>
      </c>
      <c r="AD890" s="29" t="str">
        <f t="shared" si="42"/>
        <v/>
      </c>
    </row>
    <row r="891" spans="2:30">
      <c r="B891" s="12"/>
      <c r="C891" s="76"/>
      <c r="J891" s="11" t="str">
        <f t="shared" si="41"/>
        <v/>
      </c>
      <c r="AD891" s="29" t="str">
        <f t="shared" si="42"/>
        <v/>
      </c>
    </row>
    <row r="892" spans="2:30">
      <c r="B892" s="12"/>
      <c r="C892" s="76"/>
      <c r="J892" s="11" t="str">
        <f t="shared" si="41"/>
        <v/>
      </c>
      <c r="AD892" s="29" t="str">
        <f t="shared" si="42"/>
        <v/>
      </c>
    </row>
    <row r="893" spans="2:30">
      <c r="B893" s="12"/>
      <c r="C893" s="76"/>
      <c r="J893" s="11" t="str">
        <f t="shared" si="41"/>
        <v/>
      </c>
      <c r="AD893" s="29" t="str">
        <f t="shared" si="42"/>
        <v/>
      </c>
    </row>
    <row r="894" spans="2:30">
      <c r="B894" s="12"/>
      <c r="C894" s="76"/>
      <c r="J894" s="11" t="str">
        <f t="shared" si="41"/>
        <v/>
      </c>
      <c r="AD894" s="29" t="str">
        <f t="shared" si="42"/>
        <v/>
      </c>
    </row>
    <row r="895" spans="2:30">
      <c r="B895" s="12"/>
      <c r="C895" s="76"/>
      <c r="J895" s="11" t="str">
        <f t="shared" si="41"/>
        <v/>
      </c>
      <c r="AD895" s="29" t="str">
        <f t="shared" si="42"/>
        <v/>
      </c>
    </row>
    <row r="896" spans="2:30">
      <c r="B896" s="12"/>
      <c r="C896" s="76"/>
      <c r="J896" s="11" t="str">
        <f t="shared" si="41"/>
        <v/>
      </c>
      <c r="AD896" s="29" t="str">
        <f t="shared" si="42"/>
        <v/>
      </c>
    </row>
    <row r="897" spans="2:30">
      <c r="B897" s="12"/>
      <c r="C897" s="76"/>
      <c r="J897" s="11" t="str">
        <f t="shared" si="41"/>
        <v/>
      </c>
      <c r="AD897" s="29" t="str">
        <f t="shared" si="42"/>
        <v/>
      </c>
    </row>
    <row r="898" spans="2:30">
      <c r="B898" s="12"/>
      <c r="C898" s="76"/>
      <c r="J898" s="11" t="str">
        <f t="shared" si="41"/>
        <v/>
      </c>
      <c r="AD898" s="29" t="str">
        <f t="shared" si="42"/>
        <v/>
      </c>
    </row>
    <row r="899" spans="2:30">
      <c r="B899" s="12"/>
      <c r="C899" s="76"/>
      <c r="J899" s="11" t="str">
        <f t="shared" ref="J899:J962" si="43">IF(V899="", "", V899*10)</f>
        <v/>
      </c>
      <c r="AD899" s="29" t="str">
        <f t="shared" si="42"/>
        <v/>
      </c>
    </row>
    <row r="900" spans="2:30">
      <c r="B900" s="12"/>
      <c r="C900" s="76"/>
      <c r="J900" s="11" t="str">
        <f t="shared" si="43"/>
        <v/>
      </c>
      <c r="AD900" s="29" t="str">
        <f t="shared" ref="AD900:AD963" si="44">IF(AC900="", "", AC900/AB900)</f>
        <v/>
      </c>
    </row>
    <row r="901" spans="2:30">
      <c r="B901" s="12"/>
      <c r="C901" s="76"/>
      <c r="J901" s="11" t="str">
        <f t="shared" si="43"/>
        <v/>
      </c>
      <c r="AD901" s="29" t="str">
        <f t="shared" si="44"/>
        <v/>
      </c>
    </row>
    <row r="902" spans="2:30">
      <c r="B902" s="12"/>
      <c r="C902" s="76"/>
      <c r="J902" s="11" t="str">
        <f t="shared" si="43"/>
        <v/>
      </c>
      <c r="AD902" s="29" t="str">
        <f t="shared" si="44"/>
        <v/>
      </c>
    </row>
    <row r="903" spans="2:30">
      <c r="B903" s="12"/>
      <c r="C903" s="76"/>
      <c r="J903" s="11" t="str">
        <f t="shared" si="43"/>
        <v/>
      </c>
      <c r="AD903" s="29" t="str">
        <f t="shared" si="44"/>
        <v/>
      </c>
    </row>
    <row r="904" spans="2:30">
      <c r="B904" s="12"/>
      <c r="C904" s="76"/>
      <c r="J904" s="11" t="str">
        <f t="shared" si="43"/>
        <v/>
      </c>
      <c r="AD904" s="29" t="str">
        <f t="shared" si="44"/>
        <v/>
      </c>
    </row>
    <row r="905" spans="2:30">
      <c r="B905" s="12"/>
      <c r="C905" s="76"/>
      <c r="J905" s="11" t="str">
        <f t="shared" si="43"/>
        <v/>
      </c>
      <c r="AD905" s="29" t="str">
        <f t="shared" si="44"/>
        <v/>
      </c>
    </row>
    <row r="906" spans="2:30">
      <c r="B906" s="12"/>
      <c r="C906" s="76"/>
      <c r="J906" s="11" t="str">
        <f t="shared" si="43"/>
        <v/>
      </c>
      <c r="AD906" s="29" t="str">
        <f t="shared" si="44"/>
        <v/>
      </c>
    </row>
    <row r="907" spans="2:30">
      <c r="B907" s="12"/>
      <c r="C907" s="76"/>
      <c r="J907" s="11" t="str">
        <f t="shared" si="43"/>
        <v/>
      </c>
      <c r="AD907" s="29" t="str">
        <f t="shared" si="44"/>
        <v/>
      </c>
    </row>
    <row r="908" spans="2:30">
      <c r="B908" s="12"/>
      <c r="C908" s="76"/>
      <c r="J908" s="11" t="str">
        <f t="shared" si="43"/>
        <v/>
      </c>
      <c r="AD908" s="29" t="str">
        <f t="shared" si="44"/>
        <v/>
      </c>
    </row>
    <row r="909" spans="2:30">
      <c r="B909" s="12"/>
      <c r="C909" s="76"/>
      <c r="J909" s="11" t="str">
        <f t="shared" si="43"/>
        <v/>
      </c>
      <c r="AD909" s="29" t="str">
        <f t="shared" si="44"/>
        <v/>
      </c>
    </row>
    <row r="910" spans="2:30">
      <c r="B910" s="12"/>
      <c r="C910" s="76"/>
      <c r="J910" s="11" t="str">
        <f t="shared" si="43"/>
        <v/>
      </c>
      <c r="AD910" s="29" t="str">
        <f t="shared" si="44"/>
        <v/>
      </c>
    </row>
    <row r="911" spans="2:30">
      <c r="B911" s="12"/>
      <c r="C911" s="76"/>
      <c r="J911" s="11" t="str">
        <f t="shared" si="43"/>
        <v/>
      </c>
      <c r="AD911" s="29" t="str">
        <f t="shared" si="44"/>
        <v/>
      </c>
    </row>
    <row r="912" spans="2:30">
      <c r="B912" s="12"/>
      <c r="C912" s="76"/>
      <c r="J912" s="11" t="str">
        <f t="shared" si="43"/>
        <v/>
      </c>
      <c r="AD912" s="29" t="str">
        <f t="shared" si="44"/>
        <v/>
      </c>
    </row>
    <row r="913" spans="2:30">
      <c r="B913" s="12"/>
      <c r="C913" s="76"/>
      <c r="J913" s="11" t="str">
        <f t="shared" si="43"/>
        <v/>
      </c>
      <c r="AD913" s="29" t="str">
        <f t="shared" si="44"/>
        <v/>
      </c>
    </row>
    <row r="914" spans="2:30">
      <c r="B914" s="12"/>
      <c r="C914" s="76"/>
      <c r="J914" s="11" t="str">
        <f t="shared" si="43"/>
        <v/>
      </c>
      <c r="AD914" s="29" t="str">
        <f t="shared" si="44"/>
        <v/>
      </c>
    </row>
    <row r="915" spans="2:30">
      <c r="B915" s="12"/>
      <c r="C915" s="76"/>
      <c r="J915" s="11" t="str">
        <f t="shared" si="43"/>
        <v/>
      </c>
      <c r="AD915" s="29" t="str">
        <f t="shared" si="44"/>
        <v/>
      </c>
    </row>
    <row r="916" spans="2:30">
      <c r="B916" s="12"/>
      <c r="C916" s="76"/>
      <c r="J916" s="11" t="str">
        <f t="shared" si="43"/>
        <v/>
      </c>
      <c r="AD916" s="29" t="str">
        <f t="shared" si="44"/>
        <v/>
      </c>
    </row>
    <row r="917" spans="2:30">
      <c r="B917" s="12"/>
      <c r="C917" s="76"/>
      <c r="J917" s="11" t="str">
        <f t="shared" si="43"/>
        <v/>
      </c>
      <c r="AD917" s="29" t="str">
        <f t="shared" si="44"/>
        <v/>
      </c>
    </row>
    <row r="918" spans="2:30">
      <c r="B918" s="12"/>
      <c r="C918" s="76"/>
      <c r="J918" s="11" t="str">
        <f t="shared" si="43"/>
        <v/>
      </c>
      <c r="AD918" s="29" t="str">
        <f t="shared" si="44"/>
        <v/>
      </c>
    </row>
    <row r="919" spans="2:30">
      <c r="B919" s="12"/>
      <c r="C919" s="76"/>
      <c r="J919" s="11" t="str">
        <f t="shared" si="43"/>
        <v/>
      </c>
      <c r="AD919" s="29" t="str">
        <f t="shared" si="44"/>
        <v/>
      </c>
    </row>
    <row r="920" spans="2:30">
      <c r="B920" s="12"/>
      <c r="C920" s="76"/>
      <c r="J920" s="11" t="str">
        <f t="shared" si="43"/>
        <v/>
      </c>
      <c r="AD920" s="29" t="str">
        <f t="shared" si="44"/>
        <v/>
      </c>
    </row>
    <row r="921" spans="2:30">
      <c r="B921" s="12"/>
      <c r="C921" s="76"/>
      <c r="J921" s="11" t="str">
        <f t="shared" si="43"/>
        <v/>
      </c>
      <c r="AD921" s="29" t="str">
        <f t="shared" si="44"/>
        <v/>
      </c>
    </row>
    <row r="922" spans="2:30">
      <c r="B922" s="12"/>
      <c r="C922" s="76"/>
      <c r="J922" s="11" t="str">
        <f t="shared" si="43"/>
        <v/>
      </c>
      <c r="AD922" s="29" t="str">
        <f t="shared" si="44"/>
        <v/>
      </c>
    </row>
    <row r="923" spans="2:30">
      <c r="B923" s="12"/>
      <c r="C923" s="76"/>
      <c r="J923" s="11" t="str">
        <f t="shared" si="43"/>
        <v/>
      </c>
      <c r="AD923" s="29" t="str">
        <f t="shared" si="44"/>
        <v/>
      </c>
    </row>
    <row r="924" spans="2:30">
      <c r="B924" s="12"/>
      <c r="C924" s="76"/>
      <c r="J924" s="11" t="str">
        <f t="shared" si="43"/>
        <v/>
      </c>
      <c r="AD924" s="29" t="str">
        <f t="shared" si="44"/>
        <v/>
      </c>
    </row>
    <row r="925" spans="2:30">
      <c r="B925" s="12"/>
      <c r="C925" s="76"/>
      <c r="J925" s="11" t="str">
        <f t="shared" si="43"/>
        <v/>
      </c>
      <c r="AD925" s="29" t="str">
        <f t="shared" si="44"/>
        <v/>
      </c>
    </row>
    <row r="926" spans="2:30">
      <c r="B926" s="12"/>
      <c r="C926" s="76"/>
      <c r="J926" s="11" t="str">
        <f t="shared" si="43"/>
        <v/>
      </c>
      <c r="AD926" s="29" t="str">
        <f t="shared" si="44"/>
        <v/>
      </c>
    </row>
    <row r="927" spans="2:30">
      <c r="B927" s="12"/>
      <c r="C927" s="76"/>
      <c r="J927" s="11" t="str">
        <f t="shared" si="43"/>
        <v/>
      </c>
      <c r="AD927" s="29" t="str">
        <f t="shared" si="44"/>
        <v/>
      </c>
    </row>
    <row r="928" spans="2:30">
      <c r="B928" s="12"/>
      <c r="C928" s="76"/>
      <c r="J928" s="11" t="str">
        <f t="shared" si="43"/>
        <v/>
      </c>
      <c r="AD928" s="29" t="str">
        <f t="shared" si="44"/>
        <v/>
      </c>
    </row>
    <row r="929" spans="2:30">
      <c r="B929" s="12"/>
      <c r="C929" s="76"/>
      <c r="J929" s="11" t="str">
        <f t="shared" si="43"/>
        <v/>
      </c>
      <c r="AD929" s="29" t="str">
        <f t="shared" si="44"/>
        <v/>
      </c>
    </row>
    <row r="930" spans="2:30">
      <c r="B930" s="12"/>
      <c r="C930" s="76"/>
      <c r="J930" s="11" t="str">
        <f t="shared" si="43"/>
        <v/>
      </c>
      <c r="AD930" s="29" t="str">
        <f t="shared" si="44"/>
        <v/>
      </c>
    </row>
    <row r="931" spans="2:30">
      <c r="B931" s="12"/>
      <c r="C931" s="76"/>
      <c r="J931" s="11" t="str">
        <f t="shared" si="43"/>
        <v/>
      </c>
      <c r="AD931" s="29" t="str">
        <f t="shared" si="44"/>
        <v/>
      </c>
    </row>
    <row r="932" spans="2:30">
      <c r="B932" s="12"/>
      <c r="C932" s="76"/>
      <c r="J932" s="11" t="str">
        <f t="shared" si="43"/>
        <v/>
      </c>
      <c r="AD932" s="29" t="str">
        <f t="shared" si="44"/>
        <v/>
      </c>
    </row>
    <row r="933" spans="2:30">
      <c r="B933" s="12"/>
      <c r="C933" s="76"/>
      <c r="J933" s="11" t="str">
        <f t="shared" si="43"/>
        <v/>
      </c>
      <c r="AD933" s="29" t="str">
        <f t="shared" si="44"/>
        <v/>
      </c>
    </row>
    <row r="934" spans="2:30">
      <c r="B934" s="12"/>
      <c r="C934" s="76"/>
      <c r="J934" s="11" t="str">
        <f t="shared" si="43"/>
        <v/>
      </c>
      <c r="AD934" s="29" t="str">
        <f t="shared" si="44"/>
        <v/>
      </c>
    </row>
    <row r="935" spans="2:30">
      <c r="B935" s="12"/>
      <c r="C935" s="76"/>
      <c r="J935" s="11" t="str">
        <f t="shared" si="43"/>
        <v/>
      </c>
      <c r="AD935" s="29" t="str">
        <f t="shared" si="44"/>
        <v/>
      </c>
    </row>
    <row r="936" spans="2:30">
      <c r="B936" s="12"/>
      <c r="C936" s="76"/>
      <c r="J936" s="11" t="str">
        <f t="shared" si="43"/>
        <v/>
      </c>
      <c r="AD936" s="29" t="str">
        <f t="shared" si="44"/>
        <v/>
      </c>
    </row>
    <row r="937" spans="2:30">
      <c r="B937" s="12"/>
      <c r="C937" s="76"/>
      <c r="J937" s="11" t="str">
        <f t="shared" si="43"/>
        <v/>
      </c>
      <c r="AD937" s="29" t="str">
        <f t="shared" si="44"/>
        <v/>
      </c>
    </row>
    <row r="938" spans="2:30">
      <c r="B938" s="12"/>
      <c r="C938" s="76"/>
      <c r="J938" s="11" t="str">
        <f t="shared" si="43"/>
        <v/>
      </c>
      <c r="AD938" s="29" t="str">
        <f t="shared" si="44"/>
        <v/>
      </c>
    </row>
    <row r="939" spans="2:30">
      <c r="B939" s="12"/>
      <c r="C939" s="76"/>
      <c r="J939" s="11" t="str">
        <f t="shared" si="43"/>
        <v/>
      </c>
      <c r="AD939" s="29" t="str">
        <f t="shared" si="44"/>
        <v/>
      </c>
    </row>
    <row r="940" spans="2:30">
      <c r="B940" s="12"/>
      <c r="C940" s="76"/>
      <c r="J940" s="11" t="str">
        <f t="shared" si="43"/>
        <v/>
      </c>
      <c r="AD940" s="29" t="str">
        <f t="shared" si="44"/>
        <v/>
      </c>
    </row>
    <row r="941" spans="2:30">
      <c r="B941" s="12"/>
      <c r="C941" s="76"/>
      <c r="J941" s="11" t="str">
        <f t="shared" si="43"/>
        <v/>
      </c>
      <c r="AD941" s="29" t="str">
        <f t="shared" si="44"/>
        <v/>
      </c>
    </row>
    <row r="942" spans="2:30">
      <c r="B942" s="12"/>
      <c r="C942" s="76"/>
      <c r="J942" s="11" t="str">
        <f t="shared" si="43"/>
        <v/>
      </c>
      <c r="AD942" s="29" t="str">
        <f t="shared" si="44"/>
        <v/>
      </c>
    </row>
    <row r="943" spans="2:30">
      <c r="B943" s="12"/>
      <c r="C943" s="76"/>
      <c r="J943" s="11" t="str">
        <f t="shared" si="43"/>
        <v/>
      </c>
      <c r="AD943" s="29" t="str">
        <f t="shared" si="44"/>
        <v/>
      </c>
    </row>
    <row r="944" spans="2:30">
      <c r="B944" s="12"/>
      <c r="C944" s="76"/>
      <c r="J944" s="11" t="str">
        <f t="shared" si="43"/>
        <v/>
      </c>
      <c r="AD944" s="29" t="str">
        <f t="shared" si="44"/>
        <v/>
      </c>
    </row>
    <row r="945" spans="2:30">
      <c r="B945" s="12"/>
      <c r="C945" s="76"/>
      <c r="J945" s="11" t="str">
        <f t="shared" si="43"/>
        <v/>
      </c>
      <c r="AD945" s="29" t="str">
        <f t="shared" si="44"/>
        <v/>
      </c>
    </row>
    <row r="946" spans="2:30">
      <c r="B946" s="12"/>
      <c r="C946" s="76"/>
      <c r="J946" s="11" t="str">
        <f t="shared" si="43"/>
        <v/>
      </c>
      <c r="AD946" s="29" t="str">
        <f t="shared" si="44"/>
        <v/>
      </c>
    </row>
    <row r="947" spans="2:30">
      <c r="B947" s="12"/>
      <c r="C947" s="76"/>
      <c r="J947" s="11" t="str">
        <f t="shared" si="43"/>
        <v/>
      </c>
      <c r="AD947" s="29" t="str">
        <f t="shared" si="44"/>
        <v/>
      </c>
    </row>
    <row r="948" spans="2:30">
      <c r="B948" s="12"/>
      <c r="C948" s="76"/>
      <c r="J948" s="11" t="str">
        <f t="shared" si="43"/>
        <v/>
      </c>
      <c r="AD948" s="29" t="str">
        <f t="shared" si="44"/>
        <v/>
      </c>
    </row>
    <row r="949" spans="2:30">
      <c r="B949" s="12"/>
      <c r="C949" s="76"/>
      <c r="J949" s="11" t="str">
        <f t="shared" si="43"/>
        <v/>
      </c>
      <c r="AD949" s="29" t="str">
        <f t="shared" si="44"/>
        <v/>
      </c>
    </row>
    <row r="950" spans="2:30">
      <c r="B950" s="12"/>
      <c r="C950" s="76"/>
      <c r="J950" s="11" t="str">
        <f t="shared" si="43"/>
        <v/>
      </c>
      <c r="AD950" s="29" t="str">
        <f t="shared" si="44"/>
        <v/>
      </c>
    </row>
    <row r="951" spans="2:30">
      <c r="B951" s="12"/>
      <c r="C951" s="76"/>
      <c r="J951" s="11" t="str">
        <f t="shared" si="43"/>
        <v/>
      </c>
      <c r="AD951" s="29" t="str">
        <f t="shared" si="44"/>
        <v/>
      </c>
    </row>
    <row r="952" spans="2:30">
      <c r="B952" s="12"/>
      <c r="C952" s="76"/>
      <c r="J952" s="11" t="str">
        <f t="shared" si="43"/>
        <v/>
      </c>
      <c r="AD952" s="29" t="str">
        <f t="shared" si="44"/>
        <v/>
      </c>
    </row>
    <row r="953" spans="2:30">
      <c r="B953" s="12"/>
      <c r="C953" s="76"/>
      <c r="J953" s="11" t="str">
        <f t="shared" si="43"/>
        <v/>
      </c>
      <c r="AD953" s="29" t="str">
        <f t="shared" si="44"/>
        <v/>
      </c>
    </row>
    <row r="954" spans="2:30">
      <c r="B954" s="12"/>
      <c r="C954" s="76"/>
      <c r="J954" s="11" t="str">
        <f t="shared" si="43"/>
        <v/>
      </c>
      <c r="AD954" s="29" t="str">
        <f t="shared" si="44"/>
        <v/>
      </c>
    </row>
    <row r="955" spans="2:30">
      <c r="B955" s="12"/>
      <c r="C955" s="76"/>
      <c r="J955" s="11" t="str">
        <f t="shared" si="43"/>
        <v/>
      </c>
      <c r="AD955" s="29" t="str">
        <f t="shared" si="44"/>
        <v/>
      </c>
    </row>
    <row r="956" spans="2:30">
      <c r="B956" s="12"/>
      <c r="C956" s="76"/>
      <c r="J956" s="11" t="str">
        <f t="shared" si="43"/>
        <v/>
      </c>
      <c r="AD956" s="29" t="str">
        <f t="shared" si="44"/>
        <v/>
      </c>
    </row>
    <row r="957" spans="2:30">
      <c r="B957" s="12"/>
      <c r="C957" s="76"/>
      <c r="J957" s="11" t="str">
        <f t="shared" si="43"/>
        <v/>
      </c>
      <c r="AD957" s="29" t="str">
        <f t="shared" si="44"/>
        <v/>
      </c>
    </row>
    <row r="958" spans="2:30">
      <c r="B958" s="12"/>
      <c r="C958" s="76"/>
      <c r="J958" s="11" t="str">
        <f t="shared" si="43"/>
        <v/>
      </c>
      <c r="AD958" s="29" t="str">
        <f t="shared" si="44"/>
        <v/>
      </c>
    </row>
    <row r="959" spans="2:30">
      <c r="B959" s="12"/>
      <c r="C959" s="76"/>
      <c r="J959" s="11" t="str">
        <f t="shared" si="43"/>
        <v/>
      </c>
      <c r="AD959" s="29" t="str">
        <f t="shared" si="44"/>
        <v/>
      </c>
    </row>
    <row r="960" spans="2:30">
      <c r="B960" s="12"/>
      <c r="C960" s="76"/>
      <c r="J960" s="11" t="str">
        <f t="shared" si="43"/>
        <v/>
      </c>
      <c r="AD960" s="29" t="str">
        <f t="shared" si="44"/>
        <v/>
      </c>
    </row>
    <row r="961" spans="2:30">
      <c r="B961" s="12"/>
      <c r="C961" s="76"/>
      <c r="J961" s="11" t="str">
        <f t="shared" si="43"/>
        <v/>
      </c>
      <c r="AD961" s="29" t="str">
        <f t="shared" si="44"/>
        <v/>
      </c>
    </row>
    <row r="962" spans="2:30">
      <c r="B962" s="12"/>
      <c r="C962" s="76"/>
      <c r="J962" s="11" t="str">
        <f t="shared" si="43"/>
        <v/>
      </c>
      <c r="AD962" s="29" t="str">
        <f t="shared" si="44"/>
        <v/>
      </c>
    </row>
    <row r="963" spans="2:30">
      <c r="B963" s="12"/>
      <c r="C963" s="76"/>
      <c r="J963" s="11" t="str">
        <f t="shared" ref="J963:J999" si="45">IF(V963="", "", V963*10)</f>
        <v/>
      </c>
      <c r="AD963" s="29" t="str">
        <f t="shared" si="44"/>
        <v/>
      </c>
    </row>
    <row r="964" spans="2:30">
      <c r="B964" s="12"/>
      <c r="C964" s="76"/>
      <c r="J964" s="11" t="str">
        <f t="shared" si="45"/>
        <v/>
      </c>
      <c r="AD964" s="29" t="str">
        <f t="shared" ref="AD964:AD999" si="46">IF(AC964="", "", AC964/AB964)</f>
        <v/>
      </c>
    </row>
    <row r="965" spans="2:30">
      <c r="B965" s="12"/>
      <c r="C965" s="76"/>
      <c r="J965" s="11" t="str">
        <f t="shared" si="45"/>
        <v/>
      </c>
      <c r="AD965" s="29" t="str">
        <f t="shared" si="46"/>
        <v/>
      </c>
    </row>
    <row r="966" spans="2:30">
      <c r="B966" s="12"/>
      <c r="C966" s="76"/>
      <c r="J966" s="11" t="str">
        <f t="shared" si="45"/>
        <v/>
      </c>
      <c r="AD966" s="29" t="str">
        <f t="shared" si="46"/>
        <v/>
      </c>
    </row>
    <row r="967" spans="2:30">
      <c r="B967" s="12"/>
      <c r="C967" s="76"/>
      <c r="J967" s="11" t="str">
        <f t="shared" si="45"/>
        <v/>
      </c>
      <c r="AD967" s="29" t="str">
        <f t="shared" si="46"/>
        <v/>
      </c>
    </row>
    <row r="968" spans="2:30">
      <c r="B968" s="12"/>
      <c r="C968" s="76"/>
      <c r="J968" s="11" t="str">
        <f t="shared" si="45"/>
        <v/>
      </c>
      <c r="AD968" s="29" t="str">
        <f t="shared" si="46"/>
        <v/>
      </c>
    </row>
    <row r="969" spans="2:30">
      <c r="B969" s="12"/>
      <c r="C969" s="76"/>
      <c r="J969" s="11" t="str">
        <f t="shared" si="45"/>
        <v/>
      </c>
      <c r="AD969" s="29" t="str">
        <f t="shared" si="46"/>
        <v/>
      </c>
    </row>
    <row r="970" spans="2:30">
      <c r="B970" s="12"/>
      <c r="C970" s="76"/>
      <c r="J970" s="11" t="str">
        <f t="shared" si="45"/>
        <v/>
      </c>
      <c r="AD970" s="29" t="str">
        <f t="shared" si="46"/>
        <v/>
      </c>
    </row>
    <row r="971" spans="2:30">
      <c r="B971" s="12"/>
      <c r="C971" s="76"/>
      <c r="J971" s="11" t="str">
        <f t="shared" si="45"/>
        <v/>
      </c>
      <c r="AD971" s="29" t="str">
        <f t="shared" si="46"/>
        <v/>
      </c>
    </row>
    <row r="972" spans="2:30">
      <c r="B972" s="12"/>
      <c r="C972" s="76"/>
      <c r="J972" s="11" t="str">
        <f t="shared" si="45"/>
        <v/>
      </c>
      <c r="AD972" s="29" t="str">
        <f t="shared" si="46"/>
        <v/>
      </c>
    </row>
    <row r="973" spans="2:30">
      <c r="B973" s="12"/>
      <c r="C973" s="76"/>
      <c r="J973" s="11" t="str">
        <f t="shared" si="45"/>
        <v/>
      </c>
      <c r="AD973" s="29" t="str">
        <f t="shared" si="46"/>
        <v/>
      </c>
    </row>
    <row r="974" spans="2:30">
      <c r="B974" s="12"/>
      <c r="C974" s="76"/>
      <c r="J974" s="11" t="str">
        <f t="shared" si="45"/>
        <v/>
      </c>
      <c r="AD974" s="29" t="str">
        <f t="shared" si="46"/>
        <v/>
      </c>
    </row>
    <row r="975" spans="2:30">
      <c r="B975" s="12"/>
      <c r="C975" s="76"/>
      <c r="J975" s="11" t="str">
        <f t="shared" si="45"/>
        <v/>
      </c>
      <c r="AD975" s="29" t="str">
        <f t="shared" si="46"/>
        <v/>
      </c>
    </row>
    <row r="976" spans="2:30">
      <c r="B976" s="12"/>
      <c r="C976" s="76"/>
      <c r="J976" s="11" t="str">
        <f t="shared" si="45"/>
        <v/>
      </c>
      <c r="AD976" s="29" t="str">
        <f t="shared" si="46"/>
        <v/>
      </c>
    </row>
    <row r="977" spans="2:30">
      <c r="B977" s="12"/>
      <c r="C977" s="76"/>
      <c r="J977" s="11" t="str">
        <f t="shared" si="45"/>
        <v/>
      </c>
      <c r="AD977" s="29" t="str">
        <f t="shared" si="46"/>
        <v/>
      </c>
    </row>
    <row r="978" spans="2:30">
      <c r="B978" s="12"/>
      <c r="C978" s="76"/>
      <c r="J978" s="11" t="str">
        <f t="shared" si="45"/>
        <v/>
      </c>
      <c r="AD978" s="29" t="str">
        <f t="shared" si="46"/>
        <v/>
      </c>
    </row>
    <row r="979" spans="2:30">
      <c r="B979" s="12"/>
      <c r="C979" s="76"/>
      <c r="J979" s="11" t="str">
        <f t="shared" si="45"/>
        <v/>
      </c>
      <c r="AD979" s="29" t="str">
        <f t="shared" si="46"/>
        <v/>
      </c>
    </row>
    <row r="980" spans="2:30">
      <c r="B980" s="12"/>
      <c r="C980" s="76"/>
      <c r="J980" s="11" t="str">
        <f t="shared" si="45"/>
        <v/>
      </c>
      <c r="AD980" s="29" t="str">
        <f t="shared" si="46"/>
        <v/>
      </c>
    </row>
    <row r="981" spans="2:30">
      <c r="B981" s="12"/>
      <c r="C981" s="76"/>
      <c r="J981" s="11" t="str">
        <f t="shared" si="45"/>
        <v/>
      </c>
      <c r="AD981" s="29" t="str">
        <f t="shared" si="46"/>
        <v/>
      </c>
    </row>
    <row r="982" spans="2:30">
      <c r="B982" s="12"/>
      <c r="C982" s="76"/>
      <c r="J982" s="11" t="str">
        <f t="shared" si="45"/>
        <v/>
      </c>
      <c r="AD982" s="29" t="str">
        <f t="shared" si="46"/>
        <v/>
      </c>
    </row>
    <row r="983" spans="2:30">
      <c r="B983" s="12"/>
      <c r="C983" s="76"/>
      <c r="J983" s="11" t="str">
        <f t="shared" si="45"/>
        <v/>
      </c>
      <c r="AD983" s="29" t="str">
        <f t="shared" si="46"/>
        <v/>
      </c>
    </row>
    <row r="984" spans="2:30">
      <c r="B984" s="12"/>
      <c r="C984" s="76"/>
      <c r="J984" s="11" t="str">
        <f t="shared" si="45"/>
        <v/>
      </c>
      <c r="AD984" s="29" t="str">
        <f t="shared" si="46"/>
        <v/>
      </c>
    </row>
    <row r="985" spans="2:30">
      <c r="B985" s="12"/>
      <c r="C985" s="76"/>
      <c r="J985" s="11" t="str">
        <f t="shared" si="45"/>
        <v/>
      </c>
      <c r="AD985" s="29" t="str">
        <f t="shared" si="46"/>
        <v/>
      </c>
    </row>
    <row r="986" spans="2:30">
      <c r="B986" s="12"/>
      <c r="C986" s="76"/>
      <c r="J986" s="11" t="str">
        <f t="shared" si="45"/>
        <v/>
      </c>
      <c r="AD986" s="29" t="str">
        <f t="shared" si="46"/>
        <v/>
      </c>
    </row>
    <row r="987" spans="2:30">
      <c r="B987" s="12"/>
      <c r="C987" s="76"/>
      <c r="J987" s="11" t="str">
        <f t="shared" si="45"/>
        <v/>
      </c>
      <c r="AD987" s="29" t="str">
        <f t="shared" si="46"/>
        <v/>
      </c>
    </row>
    <row r="988" spans="2:30">
      <c r="B988" s="12"/>
      <c r="C988" s="76"/>
      <c r="J988" s="11" t="str">
        <f t="shared" si="45"/>
        <v/>
      </c>
      <c r="AD988" s="29" t="str">
        <f t="shared" si="46"/>
        <v/>
      </c>
    </row>
    <row r="989" spans="2:30">
      <c r="B989" s="12"/>
      <c r="C989" s="76"/>
      <c r="J989" s="11" t="str">
        <f t="shared" si="45"/>
        <v/>
      </c>
      <c r="AD989" s="29" t="str">
        <f t="shared" si="46"/>
        <v/>
      </c>
    </row>
    <row r="990" spans="2:30">
      <c r="B990" s="12"/>
      <c r="C990" s="76"/>
      <c r="J990" s="11" t="str">
        <f t="shared" si="45"/>
        <v/>
      </c>
      <c r="AD990" s="29" t="str">
        <f t="shared" si="46"/>
        <v/>
      </c>
    </row>
    <row r="991" spans="2:30">
      <c r="B991" s="12"/>
      <c r="C991" s="76"/>
      <c r="J991" s="11" t="str">
        <f t="shared" si="45"/>
        <v/>
      </c>
      <c r="AD991" s="29" t="str">
        <f t="shared" si="46"/>
        <v/>
      </c>
    </row>
    <row r="992" spans="2:30">
      <c r="B992" s="12"/>
      <c r="C992" s="76"/>
      <c r="J992" s="11" t="str">
        <f t="shared" si="45"/>
        <v/>
      </c>
      <c r="AD992" s="29" t="str">
        <f t="shared" si="46"/>
        <v/>
      </c>
    </row>
    <row r="993" spans="2:30">
      <c r="B993" s="12"/>
      <c r="C993" s="76"/>
      <c r="J993" s="11" t="str">
        <f t="shared" si="45"/>
        <v/>
      </c>
      <c r="AD993" s="29" t="str">
        <f t="shared" si="46"/>
        <v/>
      </c>
    </row>
    <row r="994" spans="2:30">
      <c r="B994" s="12"/>
      <c r="C994" s="76"/>
      <c r="J994" s="11" t="str">
        <f t="shared" si="45"/>
        <v/>
      </c>
      <c r="AD994" s="29" t="str">
        <f t="shared" si="46"/>
        <v/>
      </c>
    </row>
    <row r="995" spans="2:30">
      <c r="B995" s="12"/>
      <c r="C995" s="76"/>
      <c r="J995" s="11" t="str">
        <f t="shared" si="45"/>
        <v/>
      </c>
      <c r="AD995" s="29" t="str">
        <f t="shared" si="46"/>
        <v/>
      </c>
    </row>
    <row r="996" spans="2:30">
      <c r="B996" s="12"/>
      <c r="C996" s="76"/>
      <c r="J996" s="11" t="str">
        <f t="shared" si="45"/>
        <v/>
      </c>
      <c r="AD996" s="29" t="str">
        <f t="shared" si="46"/>
        <v/>
      </c>
    </row>
    <row r="997" spans="2:30">
      <c r="B997" s="12"/>
      <c r="C997" s="76"/>
      <c r="J997" s="11" t="str">
        <f t="shared" si="45"/>
        <v/>
      </c>
      <c r="AD997" s="29" t="str">
        <f t="shared" si="46"/>
        <v/>
      </c>
    </row>
    <row r="998" spans="2:30">
      <c r="B998" s="12"/>
      <c r="C998" s="76"/>
      <c r="J998" s="11" t="str">
        <f t="shared" si="45"/>
        <v/>
      </c>
      <c r="AD998" s="29" t="str">
        <f t="shared" si="46"/>
        <v/>
      </c>
    </row>
    <row r="999" spans="2:30">
      <c r="B999" s="12"/>
      <c r="C999" s="76"/>
      <c r="J999" s="11" t="str">
        <f t="shared" si="45"/>
        <v/>
      </c>
      <c r="AD999" s="29" t="str">
        <f t="shared" si="46"/>
        <v/>
      </c>
    </row>
    <row r="1000" spans="2:30">
      <c r="B1000" s="12"/>
      <c r="C1000" s="76"/>
      <c r="J1000" s="11" t="str">
        <f>IF(V1000="", "", V1000*10)</f>
        <v/>
      </c>
    </row>
  </sheetData>
  <mergeCells count="1">
    <mergeCell ref="AY43:AZ43"/>
  </mergeCells>
  <conditionalFormatting sqref="G1:G15 G59:G1048576">
    <cfRule type="cellIs" dxfId="157" priority="11" stopIfTrue="1" operator="equal">
      <formula>"Tote"</formula>
    </cfRule>
    <cfRule type="cellIs" dxfId="156" priority="12" stopIfTrue="1" operator="equal">
      <formula>"Bag"</formula>
    </cfRule>
  </conditionalFormatting>
  <conditionalFormatting sqref="G16:G25">
    <cfRule type="cellIs" dxfId="155" priority="9" stopIfTrue="1" operator="equal">
      <formula>"Tote"</formula>
    </cfRule>
    <cfRule type="cellIs" dxfId="154" priority="10" stopIfTrue="1" operator="equal">
      <formula>"Bag"</formula>
    </cfRule>
  </conditionalFormatting>
  <conditionalFormatting sqref="G26:G38">
    <cfRule type="cellIs" dxfId="153" priority="7" stopIfTrue="1" operator="equal">
      <formula>"Tote"</formula>
    </cfRule>
    <cfRule type="cellIs" dxfId="152" priority="8" stopIfTrue="1" operator="equal">
      <formula>"Bag"</formula>
    </cfRule>
  </conditionalFormatting>
  <conditionalFormatting sqref="G39:G41">
    <cfRule type="cellIs" dxfId="151" priority="5" stopIfTrue="1" operator="equal">
      <formula>"Tote"</formula>
    </cfRule>
    <cfRule type="cellIs" dxfId="150" priority="6" stopIfTrue="1" operator="equal">
      <formula>"Bag"</formula>
    </cfRule>
  </conditionalFormatting>
  <conditionalFormatting sqref="G42:G49">
    <cfRule type="cellIs" dxfId="149" priority="3" stopIfTrue="1" operator="equal">
      <formula>"Tote"</formula>
    </cfRule>
    <cfRule type="cellIs" dxfId="148" priority="4" stopIfTrue="1" operator="equal">
      <formula>"Bag"</formula>
    </cfRule>
  </conditionalFormatting>
  <conditionalFormatting sqref="G50:G58">
    <cfRule type="cellIs" dxfId="147" priority="1" stopIfTrue="1" operator="equal">
      <formula>"Tote"</formula>
    </cfRule>
    <cfRule type="cellIs" dxfId="146" priority="2" stopIfTrue="1" operator="equal">
      <formula>"Bag"</formula>
    </cfRule>
  </conditionalFormatting>
  <dataValidations count="5">
    <dataValidation type="list" allowBlank="1" showInputMessage="1" showErrorMessage="1" sqref="B2:B1000">
      <formula1>"Jan, Feb, Mar, Apr, May, Ju, Jul, Aug, Sept, Oct, Nov, Dec"</formula1>
    </dataValidation>
    <dataValidation type="list" allowBlank="1" showInputMessage="1" showErrorMessage="1" sqref="F2:F1000">
      <formula1>"Day, Night"</formula1>
    </dataValidation>
    <dataValidation type="list" allowBlank="1" showInputMessage="1" showErrorMessage="1" sqref="G2:G1000">
      <formula1>"Bag, Tote"</formula1>
    </dataValidation>
    <dataValidation type="list" allowBlank="1" showInputMessage="1" showErrorMessage="1" sqref="H2:H1000">
      <formula1>"Week, Weekend"</formula1>
    </dataValidation>
    <dataValidation type="list" allowBlank="1" showInputMessage="1" showErrorMessage="1" sqref="E2:E1000">
      <formula1>"1, 2, 3, 4"</formula1>
    </dataValidation>
  </dataValidations>
  <pageMargins left="0.7" right="0.7" top="0.75" bottom="0.75" header="0.3" footer="0.3"/>
  <pageSetup orientation="portrait"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>Lactalis American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sparmentier</dc:creator>
  <cp:lastModifiedBy>Jean-Eric Pelouas</cp:lastModifiedBy>
  <cp:lastPrinted>2013-08-02T17:12:46Z</cp:lastPrinted>
  <dcterms:created xsi:type="dcterms:W3CDTF">2010-08-10T18:55:25Z</dcterms:created>
  <dcterms:modified xsi:type="dcterms:W3CDTF">2013-08-05T03:16:05Z</dcterms:modified>
</cp:coreProperties>
</file>