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30"/>
  </bookViews>
  <sheets>
    <sheet name="Recapitulatif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4" i="4" l="1"/>
  <c r="AW4" i="4"/>
  <c r="AX4" i="4"/>
  <c r="AY4" i="4"/>
  <c r="AZ4" i="4"/>
  <c r="BA4" i="4"/>
  <c r="BB4" i="4"/>
  <c r="BC4" i="4"/>
  <c r="BD4" i="4"/>
  <c r="BE4" i="4"/>
  <c r="BF4" i="4"/>
  <c r="BG4" i="4"/>
  <c r="BH4" i="4"/>
  <c r="AU4" i="4"/>
</calcChain>
</file>

<file path=xl/sharedStrings.xml><?xml version="1.0" encoding="utf-8"?>
<sst xmlns="http://schemas.openxmlformats.org/spreadsheetml/2006/main" count="62" uniqueCount="20">
  <si>
    <t>Dates</t>
  </si>
  <si>
    <t>31/01/16</t>
  </si>
  <si>
    <t>16,5</t>
  </si>
  <si>
    <t>Produits1</t>
  </si>
  <si>
    <t>Produits2</t>
  </si>
  <si>
    <t>Produits3</t>
  </si>
  <si>
    <t>Produits4</t>
  </si>
  <si>
    <t>Produits5</t>
  </si>
  <si>
    <t>Produits6</t>
  </si>
  <si>
    <t>Produits7</t>
  </si>
  <si>
    <t>Produits8</t>
  </si>
  <si>
    <t>Produits9</t>
  </si>
  <si>
    <t>Produits10</t>
  </si>
  <si>
    <t>Produits11</t>
  </si>
  <si>
    <t>Produits12</t>
  </si>
  <si>
    <t>Produits13</t>
  </si>
  <si>
    <t>Produits14</t>
  </si>
  <si>
    <t>Début</t>
  </si>
  <si>
    <t>Fin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</si>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</sst>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textRotation="90"/>
    </xf>
    <xf numFmtId="0" fontId="0" fillId="3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3">
    <dxf>
      <alignment horizontal="general" vertical="bottom" textRotation="90" wrapText="0" indent="0" justifyLastLine="0" shrinkToFit="0" readingOrder="0"/>
    </dxf>
    <dxf>
      <alignment horizontal="general" vertical="bottom" textRotation="90" wrapText="0" indent="0" justifyLastLine="0" shrinkToFit="0" readingOrder="0"/>
    </dxf>
    <dxf>
      <alignment horizontal="general" vertical="bottom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104775</xdr:rowOff>
        </xdr:from>
        <xdr:to>
          <xdr:col>0</xdr:col>
          <xdr:colOff>609600</xdr:colOff>
          <xdr:row>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O4" totalsRowShown="0" headerRowCellStyle="Normal" dataCellStyle="Normal">
  <autoFilter ref="A3:O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name="Dates" dataCellStyle="Normal"/>
    <tableColumn id="1" name="Produits1" dataCellStyle="Normal"/>
    <tableColumn id="2" name="Produits2" dataCellStyle="Normal"/>
    <tableColumn id="3" name="Produits3" dataCellStyle="Normal"/>
    <tableColumn id="4" name="Produits4" dataCellStyle="Normal"/>
    <tableColumn id="5" name="Produits5" dataCellStyle="Normal"/>
    <tableColumn id="6" name="Produits6" dataCellStyle="Normal"/>
    <tableColumn id="7" name="Produits7" dataCellStyle="Normal"/>
    <tableColumn id="8" name="Produits8" dataCellStyle="Normal"/>
    <tableColumn id="9" name="Produits9" dataCellStyle="Normal"/>
    <tableColumn id="10" name="Produits10" dataCellStyle="Normal"/>
    <tableColumn id="11" name="Produits11" dataCellStyle="Normal"/>
    <tableColumn id="12" name="Produits12" dataCellStyle="Normal"/>
    <tableColumn id="13" name="Produits13" dataCellStyle="Normal"/>
    <tableColumn id="14" name="Produits14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Q3:AD4" totalsRowShown="0" headerRowDxfId="2" headerRowCellStyle="Normal" dataCellStyle="Normal">
  <autoFilter ref="Q3:AD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Produits1" dataCellStyle="Normal"/>
    <tableColumn id="2" name="Produits2" dataCellStyle="Normal"/>
    <tableColumn id="3" name="Produits3" dataCellStyle="Normal"/>
    <tableColumn id="4" name="Produits4" dataCellStyle="Normal"/>
    <tableColumn id="5" name="Produits5" dataCellStyle="Normal"/>
    <tableColumn id="6" name="Produits6" dataCellStyle="Normal"/>
    <tableColumn id="7" name="Produits7" dataCellStyle="Normal"/>
    <tableColumn id="8" name="Produits8" dataCellStyle="Normal"/>
    <tableColumn id="9" name="Produits9" dataCellStyle="Normal"/>
    <tableColumn id="10" name="Produits10" dataCellStyle="Normal"/>
    <tableColumn id="11" name="Produits11" dataCellStyle="Normal"/>
    <tableColumn id="12" name="Produits12" dataCellStyle="Normal"/>
    <tableColumn id="13" name="Produits13" dataCellStyle="Normal"/>
    <tableColumn id="14" name="Produits14" dataCellStyle="Normal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F3:AS4" totalsRowShown="0" headerRowDxfId="1" headerRowCellStyle="Normal" dataCellStyle="Normal">
  <autoFilter ref="AF3:AS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Produits1" dataCellStyle="Normal"/>
    <tableColumn id="2" name="Produits2" dataCellStyle="Normal"/>
    <tableColumn id="3" name="Produits3" dataCellStyle="Normal"/>
    <tableColumn id="4" name="Produits4" dataCellStyle="Normal"/>
    <tableColumn id="5" name="Produits5" dataCellStyle="Normal"/>
    <tableColumn id="6" name="Produits6" dataCellStyle="Normal"/>
    <tableColumn id="7" name="Produits7" dataCellStyle="Normal"/>
    <tableColumn id="8" name="Produits8" dataCellStyle="Normal"/>
    <tableColumn id="9" name="Produits9" dataCellStyle="Normal"/>
    <tableColumn id="10" name="Produits10" dataCellStyle="Normal"/>
    <tableColumn id="11" name="Produits11" dataCellStyle="Normal"/>
    <tableColumn id="12" name="Produits12" dataCellStyle="Normal"/>
    <tableColumn id="13" name="Produits13" dataCellStyle="Normal"/>
    <tableColumn id="14" name="Produits14" dataCellStyle="Normal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U3:BH4" totalsRowShown="0" headerRowDxfId="0" headerRowCellStyle="Normal" dataCellStyle="Normal">
  <autoFilter ref="AU3:BH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Produits1" dataCellStyle="Normal">
      <calculatedColumnFormula>Tableau1[Produits1]-Tableau2[Produits1]+Tableau3[Produits1]</calculatedColumnFormula>
    </tableColumn>
    <tableColumn id="2" name="Produits2" dataCellStyle="Normal">
      <calculatedColumnFormula>Tableau1[Produits2]-Tableau2[Produits2]+Tableau3[Produits2]</calculatedColumnFormula>
    </tableColumn>
    <tableColumn id="3" name="Produits3" dataCellStyle="Normal">
      <calculatedColumnFormula>Tableau1[Produits3]-Tableau2[Produits3]+Tableau3[Produits3]</calculatedColumnFormula>
    </tableColumn>
    <tableColumn id="4" name="Produits4" dataCellStyle="Normal">
      <calculatedColumnFormula>Tableau1[Produits4]-Tableau2[Produits4]+Tableau3[Produits4]</calculatedColumnFormula>
    </tableColumn>
    <tableColumn id="5" name="Produits5" dataCellStyle="Normal">
      <calculatedColumnFormula>Tableau1[Produits5]-Tableau2[Produits5]+Tableau3[Produits5]</calculatedColumnFormula>
    </tableColumn>
    <tableColumn id="6" name="Produits6" dataCellStyle="Normal">
      <calculatedColumnFormula>Tableau1[Produits6]-Tableau2[Produits6]+Tableau3[Produits6]</calculatedColumnFormula>
    </tableColumn>
    <tableColumn id="7" name="Produits7" dataCellStyle="Normal">
      <calculatedColumnFormula>Tableau1[Produits7]-Tableau2[Produits7]+Tableau3[Produits7]</calculatedColumnFormula>
    </tableColumn>
    <tableColumn id="8" name="Produits8" dataCellStyle="Normal">
      <calculatedColumnFormula>Tableau1[Produits8]-Tableau2[Produits8]+Tableau3[Produits8]</calculatedColumnFormula>
    </tableColumn>
    <tableColumn id="9" name="Produits9" dataCellStyle="Normal">
      <calculatedColumnFormula>Tableau1[Produits9]-Tableau2[Produits9]+Tableau3[Produits9]</calculatedColumnFormula>
    </tableColumn>
    <tableColumn id="10" name="Produits10" dataCellStyle="Normal">
      <calculatedColumnFormula>Tableau1[Produits10]-Tableau2[Produits10]+Tableau3[Produits10]</calculatedColumnFormula>
    </tableColumn>
    <tableColumn id="11" name="Produits11" dataCellStyle="Normal">
      <calculatedColumnFormula>Tableau1[Produits11]-Tableau2[Produits11]+Tableau3[Produits11]</calculatedColumnFormula>
    </tableColumn>
    <tableColumn id="12" name="Produits12" dataCellStyle="Normal">
      <calculatedColumnFormula>Tableau1[Produits12]-Tableau2[Produits12]+Tableau3[Produits12]</calculatedColumnFormula>
    </tableColumn>
    <tableColumn id="13" name="Produits13" dataCellStyle="Normal">
      <calculatedColumnFormula>Tableau1[Produits13]-Tableau2[Produits13]+Tableau3[Produits13]</calculatedColumnFormula>
    </tableColumn>
    <tableColumn id="14" name="Produits14" dataCellStyle="Normal">
      <calculatedColumnFormula>Tableau1[Produits14]-Tableau2[Produits14]+Tableau3[Produits14]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BH4"/>
  <sheetViews>
    <sheetView showGridLines="0" tabSelected="1" zoomScale="90" zoomScaleNormal="90" workbookViewId="0">
      <pane ySplit="3" topLeftCell="A4" activePane="bottomLeft" state="frozen"/>
      <selection pane="bottomLeft" activeCell="W9" sqref="W9"/>
    </sheetView>
  </sheetViews>
  <sheetFormatPr baseColWidth="10" defaultRowHeight="15" x14ac:dyDescent="0.25"/>
  <cols>
    <col min="1" max="1" width="11.42578125" style="1"/>
    <col min="2" max="2" width="4.140625" bestFit="1" customWidth="1"/>
    <col min="3" max="3" width="4.85546875" bestFit="1" customWidth="1"/>
    <col min="4" max="11" width="4.140625" bestFit="1" customWidth="1"/>
    <col min="12" max="13" width="5.5703125" bestFit="1" customWidth="1"/>
    <col min="14" max="15" width="4.140625" bestFit="1" customWidth="1"/>
    <col min="16" max="16" width="0.42578125" customWidth="1"/>
    <col min="17" max="27" width="4.140625" bestFit="1" customWidth="1"/>
    <col min="28" max="28" width="5.5703125" bestFit="1" customWidth="1"/>
    <col min="29" max="30" width="4.140625" bestFit="1" customWidth="1"/>
    <col min="31" max="31" width="0.42578125" customWidth="1"/>
    <col min="32" max="39" width="4.140625" bestFit="1" customWidth="1"/>
    <col min="40" max="40" width="4.42578125" bestFit="1" customWidth="1"/>
    <col min="41" max="41" width="4.140625" bestFit="1" customWidth="1"/>
    <col min="42" max="43" width="4.42578125" bestFit="1" customWidth="1"/>
    <col min="44" max="45" width="4.140625" bestFit="1" customWidth="1"/>
    <col min="46" max="46" width="0.42578125" customWidth="1"/>
    <col min="47" max="47" width="4.140625" bestFit="1" customWidth="1"/>
    <col min="48" max="48" width="5.5703125" bestFit="1" customWidth="1"/>
    <col min="49" max="54" width="4.140625" bestFit="1" customWidth="1"/>
    <col min="55" max="55" width="4.42578125" bestFit="1" customWidth="1"/>
    <col min="56" max="56" width="4.140625" bestFit="1" customWidth="1"/>
    <col min="57" max="57" width="6.7109375" bestFit="1" customWidth="1"/>
    <col min="58" max="58" width="4.42578125" bestFit="1" customWidth="1"/>
    <col min="59" max="60" width="4.140625" bestFit="1" customWidth="1"/>
    <col min="61" max="61" width="0.42578125" customWidth="1"/>
  </cols>
  <sheetData>
    <row r="2" spans="1:60" x14ac:dyDescent="0.25">
      <c r="B2" s="3" t="s">
        <v>17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Q2" s="4" t="s">
        <v>18</v>
      </c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F2" s="5" t="s">
        <v>19</v>
      </c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</row>
    <row r="3" spans="1:60" ht="80.25" customHeight="1" x14ac:dyDescent="0.25">
      <c r="A3" t="s">
        <v>0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13</v>
      </c>
      <c r="M3" s="2" t="s">
        <v>14</v>
      </c>
      <c r="N3" s="2" t="s">
        <v>15</v>
      </c>
      <c r="O3" s="2" t="s">
        <v>16</v>
      </c>
      <c r="Q3" s="2" t="s">
        <v>3</v>
      </c>
      <c r="R3" s="2" t="s">
        <v>4</v>
      </c>
      <c r="S3" s="2" t="s">
        <v>5</v>
      </c>
      <c r="T3" s="2" t="s">
        <v>6</v>
      </c>
      <c r="U3" s="2" t="s">
        <v>7</v>
      </c>
      <c r="V3" s="2" t="s">
        <v>8</v>
      </c>
      <c r="W3" s="2" t="s">
        <v>9</v>
      </c>
      <c r="X3" s="2" t="s">
        <v>10</v>
      </c>
      <c r="Y3" s="2" t="s">
        <v>11</v>
      </c>
      <c r="Z3" s="2" t="s">
        <v>12</v>
      </c>
      <c r="AA3" s="2" t="s">
        <v>13</v>
      </c>
      <c r="AB3" s="2" t="s">
        <v>14</v>
      </c>
      <c r="AC3" s="2" t="s">
        <v>15</v>
      </c>
      <c r="AD3" s="2" t="s">
        <v>16</v>
      </c>
      <c r="AF3" s="2" t="s">
        <v>3</v>
      </c>
      <c r="AG3" s="2" t="s">
        <v>4</v>
      </c>
      <c r="AH3" s="2" t="s">
        <v>5</v>
      </c>
      <c r="AI3" s="2" t="s">
        <v>6</v>
      </c>
      <c r="AJ3" s="2" t="s">
        <v>7</v>
      </c>
      <c r="AK3" s="2" t="s">
        <v>8</v>
      </c>
      <c r="AL3" s="2" t="s">
        <v>9</v>
      </c>
      <c r="AM3" s="2" t="s">
        <v>10</v>
      </c>
      <c r="AN3" s="2" t="s">
        <v>11</v>
      </c>
      <c r="AO3" s="2" t="s">
        <v>12</v>
      </c>
      <c r="AP3" s="2" t="s">
        <v>13</v>
      </c>
      <c r="AQ3" s="2" t="s">
        <v>14</v>
      </c>
      <c r="AR3" s="2" t="s">
        <v>15</v>
      </c>
      <c r="AS3" s="2" t="s">
        <v>16</v>
      </c>
      <c r="AU3" s="2" t="s">
        <v>3</v>
      </c>
      <c r="AV3" s="2" t="s">
        <v>4</v>
      </c>
      <c r="AW3" s="2" t="s">
        <v>5</v>
      </c>
      <c r="AX3" s="2" t="s">
        <v>6</v>
      </c>
      <c r="AY3" s="2" t="s">
        <v>7</v>
      </c>
      <c r="AZ3" s="2" t="s">
        <v>8</v>
      </c>
      <c r="BA3" s="2" t="s">
        <v>9</v>
      </c>
      <c r="BB3" s="2" t="s">
        <v>10</v>
      </c>
      <c r="BC3" s="2" t="s">
        <v>11</v>
      </c>
      <c r="BD3" s="2" t="s">
        <v>12</v>
      </c>
      <c r="BE3" s="2" t="s">
        <v>13</v>
      </c>
      <c r="BF3" s="2" t="s">
        <v>14</v>
      </c>
      <c r="BG3" s="2" t="s">
        <v>15</v>
      </c>
      <c r="BH3" s="2" t="s">
        <v>16</v>
      </c>
    </row>
    <row r="4" spans="1:60" x14ac:dyDescent="0.25">
      <c r="A4" t="s">
        <v>1</v>
      </c>
      <c r="B4">
        <v>27</v>
      </c>
      <c r="C4" t="s">
        <v>2</v>
      </c>
      <c r="D4">
        <v>2</v>
      </c>
      <c r="E4">
        <v>0</v>
      </c>
      <c r="F4">
        <v>9</v>
      </c>
      <c r="G4">
        <v>21</v>
      </c>
      <c r="H4">
        <v>16</v>
      </c>
      <c r="I4">
        <v>24</v>
      </c>
      <c r="J4">
        <v>24</v>
      </c>
      <c r="K4">
        <v>7</v>
      </c>
      <c r="L4">
        <v>24.5</v>
      </c>
      <c r="M4">
        <v>42.5</v>
      </c>
      <c r="N4">
        <v>13</v>
      </c>
      <c r="O4">
        <v>37</v>
      </c>
      <c r="Q4">
        <v>37</v>
      </c>
      <c r="R4">
        <v>15</v>
      </c>
      <c r="S4">
        <v>0</v>
      </c>
      <c r="T4">
        <v>0</v>
      </c>
      <c r="U4">
        <v>3</v>
      </c>
      <c r="V4">
        <v>16</v>
      </c>
      <c r="W4">
        <v>15</v>
      </c>
      <c r="X4">
        <v>21</v>
      </c>
      <c r="Y4">
        <v>8</v>
      </c>
      <c r="Z4">
        <v>5</v>
      </c>
      <c r="AA4">
        <v>12</v>
      </c>
      <c r="AB4">
        <v>26.5</v>
      </c>
      <c r="AC4">
        <v>8</v>
      </c>
      <c r="AD4">
        <v>19</v>
      </c>
      <c r="AF4">
        <v>38</v>
      </c>
      <c r="AG4">
        <v>10</v>
      </c>
      <c r="AH4">
        <v>0</v>
      </c>
      <c r="AI4">
        <v>0</v>
      </c>
      <c r="AJ4">
        <v>0</v>
      </c>
      <c r="AK4">
        <v>10</v>
      </c>
      <c r="AL4">
        <v>0</v>
      </c>
      <c r="AM4">
        <v>25</v>
      </c>
      <c r="AN4">
        <v>115</v>
      </c>
      <c r="AO4">
        <v>0</v>
      </c>
      <c r="AP4">
        <v>117</v>
      </c>
      <c r="AQ4">
        <v>141</v>
      </c>
      <c r="AR4">
        <v>8</v>
      </c>
      <c r="AS4">
        <v>36</v>
      </c>
      <c r="AU4">
        <f>Tableau1[Produits1]-Tableau2[Produits1]+Tableau3[Produits1]</f>
        <v>28</v>
      </c>
      <c r="AV4">
        <f>Tableau1[Produits2]-Tableau2[Produits2]+Tableau3[Produits2]</f>
        <v>11.5</v>
      </c>
      <c r="AW4">
        <f>Tableau1[Produits3]-Tableau2[Produits3]+Tableau3[Produits3]</f>
        <v>2</v>
      </c>
      <c r="AX4">
        <f>Tableau1[Produits4]-Tableau2[Produits4]+Tableau3[Produits4]</f>
        <v>0</v>
      </c>
      <c r="AY4">
        <f>Tableau1[Produits5]-Tableau2[Produits5]+Tableau3[Produits5]</f>
        <v>6</v>
      </c>
      <c r="AZ4">
        <f>Tableau1[Produits6]-Tableau2[Produits6]+Tableau3[Produits6]</f>
        <v>15</v>
      </c>
      <c r="BA4">
        <f>Tableau1[Produits7]-Tableau2[Produits7]+Tableau3[Produits7]</f>
        <v>1</v>
      </c>
      <c r="BB4">
        <f>Tableau1[Produits8]-Tableau2[Produits8]+Tableau3[Produits8]</f>
        <v>28</v>
      </c>
      <c r="BC4">
        <f>Tableau1[Produits9]-Tableau2[Produits9]+Tableau3[Produits9]</f>
        <v>131</v>
      </c>
      <c r="BD4">
        <f>Tableau1[Produits10]-Tableau2[Produits10]+Tableau3[Produits10]</f>
        <v>2</v>
      </c>
      <c r="BE4">
        <f>Tableau1[Produits11]-Tableau2[Produits11]+Tableau3[Produits11]</f>
        <v>129.5</v>
      </c>
      <c r="BF4">
        <f>Tableau1[Produits12]-Tableau2[Produits12]+Tableau3[Produits12]</f>
        <v>157</v>
      </c>
      <c r="BG4">
        <f>Tableau1[Produits13]-Tableau2[Produits13]+Tableau3[Produits13]</f>
        <v>13</v>
      </c>
      <c r="BH4">
        <f>Tableau1[Produits14]-Tableau2[Produits14]+Tableau3[Produits14]</f>
        <v>54</v>
      </c>
    </row>
  </sheetData>
  <mergeCells count="3">
    <mergeCell ref="B2:O2"/>
    <mergeCell ref="Q2:AD2"/>
    <mergeCell ref="AF2:AS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MO">
                <anchor moveWithCells="1" sizeWithCells="1">
                  <from>
                    <xdr:col>0</xdr:col>
                    <xdr:colOff>95250</xdr:colOff>
                    <xdr:row>0</xdr:row>
                    <xdr:rowOff>104775</xdr:rowOff>
                  </from>
                  <to>
                    <xdr:col>0</xdr:col>
                    <xdr:colOff>609600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Recapitulatif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Jean-Eric Pelouas</cp:lastModifiedBy>
  <dcterms:created xsi:type="dcterms:W3CDTF">2016-06-20T17:00:23Z</dcterms:created>
  <dcterms:modified xsi:type="dcterms:W3CDTF">2016-06-25T13:03:54Z</dcterms:modified>
</cp:coreProperties>
</file>