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AIC" sheetId="6" r:id="rId1"/>
    <sheet name="SYNTHESE" sheetId="1" r:id="rId2"/>
  </sheets>
  <externalReferences>
    <externalReference r:id="rId3"/>
  </externalReferences>
  <definedNames>
    <definedName name="cartons">[1]SYNTHESE!$F$4:$F$275</definedName>
    <definedName name="futs">[1]SYNTHESE!$H$4:$H$275</definedName>
    <definedName name="les_dates">[1]SYNTHESE!$B$4:$D$275</definedName>
    <definedName name="Plage">SYNTHESE!$D$3:$CT$274</definedName>
    <definedName name="sacs">[1]SYNTHESE!$G$4:$G$275</definedName>
  </definedNames>
  <calcPr calcId="162913" iterate="1" iterateCount="200" iterateDelta="1.0000000000000001E-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7" i="6" l="1"/>
  <c r="I17" i="6"/>
  <c r="H17" i="6"/>
  <c r="G17" i="6"/>
  <c r="F17" i="6"/>
  <c r="E17" i="6"/>
  <c r="J16" i="6"/>
  <c r="I16" i="6"/>
  <c r="H16" i="6"/>
  <c r="G16" i="6"/>
  <c r="F16" i="6"/>
  <c r="E16" i="6"/>
  <c r="J15" i="6"/>
  <c r="I15" i="6"/>
  <c r="H15" i="6"/>
  <c r="G15" i="6"/>
  <c r="F15" i="6"/>
  <c r="E15" i="6"/>
  <c r="J14" i="6"/>
  <c r="I14" i="6"/>
  <c r="H14" i="6"/>
  <c r="G14" i="6"/>
  <c r="F14" i="6"/>
  <c r="E14" i="6"/>
  <c r="B8" i="6"/>
  <c r="B9" i="6" s="1"/>
  <c r="B10" i="6" s="1"/>
  <c r="B11" i="6" s="1"/>
  <c r="B14" i="6" s="1"/>
  <c r="B15" i="6" s="1"/>
  <c r="B16" i="6" s="1"/>
  <c r="B17" i="6" s="1"/>
  <c r="A8" i="6"/>
  <c r="J9" i="6" l="1"/>
  <c r="E10" i="6"/>
  <c r="F10" i="6"/>
  <c r="G10" i="6"/>
  <c r="H10" i="6"/>
  <c r="I10" i="6"/>
  <c r="J10" i="6"/>
  <c r="E8" i="6"/>
  <c r="F8" i="6"/>
  <c r="G8" i="6"/>
  <c r="H8" i="6"/>
  <c r="I8" i="6"/>
  <c r="J8" i="6"/>
  <c r="E11" i="6"/>
  <c r="F11" i="6"/>
  <c r="G11" i="6"/>
  <c r="H11" i="6"/>
  <c r="I11" i="6"/>
  <c r="J11" i="6"/>
  <c r="E9" i="6"/>
  <c r="F9" i="6"/>
  <c r="G9" i="6"/>
  <c r="H9" i="6"/>
  <c r="I9" i="6"/>
  <c r="AP33" i="1" l="1"/>
  <c r="E54" i="1" l="1"/>
  <c r="CQ275" i="1" l="1"/>
  <c r="CM275" i="1"/>
  <c r="CK275" i="1"/>
  <c r="CI275" i="1"/>
  <c r="CH275" i="1"/>
  <c r="CG275" i="1"/>
  <c r="CE275" i="1"/>
  <c r="CD275" i="1"/>
  <c r="CC275" i="1"/>
  <c r="CB275" i="1"/>
  <c r="CA275" i="1"/>
  <c r="BY275" i="1"/>
  <c r="BW275" i="1"/>
  <c r="BV275" i="1"/>
  <c r="BU275" i="1"/>
  <c r="BS275" i="1"/>
  <c r="BQ275" i="1"/>
  <c r="BP275" i="1"/>
  <c r="BO275" i="1"/>
  <c r="BM275" i="1"/>
  <c r="BK275" i="1"/>
  <c r="BJ275" i="1"/>
  <c r="BI275" i="1"/>
  <c r="BG275" i="1"/>
  <c r="BE275" i="1"/>
  <c r="BD275" i="1"/>
  <c r="BC275" i="1"/>
  <c r="BA275" i="1"/>
  <c r="AY275" i="1"/>
  <c r="AX275" i="1"/>
  <c r="AW275" i="1"/>
  <c r="AU275" i="1"/>
  <c r="AS275" i="1"/>
  <c r="AR275" i="1"/>
  <c r="AQ275" i="1"/>
  <c r="AO275" i="1"/>
  <c r="AM275" i="1"/>
  <c r="AL275" i="1"/>
  <c r="AK275" i="1"/>
  <c r="AH275" i="1"/>
  <c r="AD275" i="1"/>
  <c r="AA275" i="1"/>
  <c r="Z275" i="1"/>
  <c r="V275" i="1"/>
  <c r="U275" i="1"/>
  <c r="T275" i="1"/>
  <c r="R275" i="1"/>
  <c r="Q275" i="1"/>
  <c r="P275" i="1"/>
  <c r="O275" i="1"/>
  <c r="N275" i="1"/>
  <c r="M275" i="1"/>
  <c r="L275" i="1"/>
  <c r="K275" i="1"/>
  <c r="J275" i="1"/>
  <c r="I275" i="1"/>
  <c r="H275" i="1"/>
  <c r="G275" i="1"/>
  <c r="F275" i="1"/>
  <c r="E275" i="1"/>
  <c r="CS274" i="1"/>
  <c r="CQ274" i="1"/>
  <c r="CP274" i="1"/>
  <c r="CN274" i="1"/>
  <c r="CO274" i="1" s="1"/>
  <c r="CR274" i="1" s="1"/>
  <c r="CT274" i="1" s="1"/>
  <c r="CM274" i="1"/>
  <c r="CL274" i="1"/>
  <c r="CJ274" i="1"/>
  <c r="CD274" i="1"/>
  <c r="BX274" i="1"/>
  <c r="BR274" i="1"/>
  <c r="BL274" i="1"/>
  <c r="BF274" i="1"/>
  <c r="AZ274" i="1"/>
  <c r="AT274" i="1"/>
  <c r="AN274" i="1"/>
  <c r="AH274" i="1"/>
  <c r="AE274" i="1"/>
  <c r="AF274" i="1" s="1"/>
  <c r="AB274" i="1"/>
  <c r="Z274" i="1"/>
  <c r="Y274" i="1"/>
  <c r="X274" i="1"/>
  <c r="AC274" i="1" s="1"/>
  <c r="W274" i="1"/>
  <c r="S274" i="1"/>
  <c r="CS273" i="1"/>
  <c r="CQ273" i="1"/>
  <c r="CP273" i="1"/>
  <c r="CO273" i="1"/>
  <c r="CN273" i="1"/>
  <c r="CM273" i="1"/>
  <c r="CL273" i="1"/>
  <c r="CJ273" i="1"/>
  <c r="CD273" i="1"/>
  <c r="BX273" i="1"/>
  <c r="BR273" i="1"/>
  <c r="BL273" i="1"/>
  <c r="BF273" i="1"/>
  <c r="AZ273" i="1"/>
  <c r="AT273" i="1"/>
  <c r="AN273" i="1"/>
  <c r="AH273" i="1"/>
  <c r="AG273" i="1"/>
  <c r="AJ273" i="1" s="1"/>
  <c r="AB273" i="1"/>
  <c r="AE273" i="1" s="1"/>
  <c r="AF273" i="1" s="1"/>
  <c r="Z273" i="1"/>
  <c r="Y273" i="1"/>
  <c r="X273" i="1"/>
  <c r="AC273" i="1" s="1"/>
  <c r="W273" i="1"/>
  <c r="S273" i="1"/>
  <c r="CS272" i="1"/>
  <c r="CQ272" i="1"/>
  <c r="CP272" i="1"/>
  <c r="CN272" i="1"/>
  <c r="CO272" i="1" s="1"/>
  <c r="CR272" i="1" s="1"/>
  <c r="CT272" i="1" s="1"/>
  <c r="CM272" i="1"/>
  <c r="CL272" i="1"/>
  <c r="CJ272" i="1"/>
  <c r="CD272" i="1"/>
  <c r="BX272" i="1"/>
  <c r="BR272" i="1"/>
  <c r="BL272" i="1"/>
  <c r="BF272" i="1"/>
  <c r="AZ272" i="1"/>
  <c r="AT272" i="1"/>
  <c r="AN272" i="1"/>
  <c r="AH272" i="1"/>
  <c r="AE272" i="1"/>
  <c r="AF272" i="1" s="1"/>
  <c r="AB272" i="1"/>
  <c r="Z272" i="1"/>
  <c r="Y272" i="1"/>
  <c r="X272" i="1"/>
  <c r="AC272" i="1" s="1"/>
  <c r="W272" i="1"/>
  <c r="S272" i="1"/>
  <c r="CS271" i="1"/>
  <c r="CQ271" i="1"/>
  <c r="CP271" i="1"/>
  <c r="CO271" i="1"/>
  <c r="CN271" i="1"/>
  <c r="CM271" i="1"/>
  <c r="CL271" i="1"/>
  <c r="CJ271" i="1"/>
  <c r="CD271" i="1"/>
  <c r="BX271" i="1"/>
  <c r="BR271" i="1"/>
  <c r="BL271" i="1"/>
  <c r="BF271" i="1"/>
  <c r="AZ271" i="1"/>
  <c r="AT271" i="1"/>
  <c r="AN271" i="1"/>
  <c r="AH271" i="1"/>
  <c r="AG271" i="1"/>
  <c r="AJ271" i="1" s="1"/>
  <c r="AB271" i="1"/>
  <c r="AE271" i="1" s="1"/>
  <c r="AF271" i="1" s="1"/>
  <c r="Z271" i="1"/>
  <c r="Y271" i="1"/>
  <c r="X271" i="1"/>
  <c r="AC271" i="1" s="1"/>
  <c r="W271" i="1"/>
  <c r="S271" i="1"/>
  <c r="CS270" i="1"/>
  <c r="CQ270" i="1"/>
  <c r="CP270" i="1"/>
  <c r="CN270" i="1"/>
  <c r="CO270" i="1" s="1"/>
  <c r="CR270" i="1" s="1"/>
  <c r="CT270" i="1" s="1"/>
  <c r="CM270" i="1"/>
  <c r="CL270" i="1"/>
  <c r="CJ270" i="1"/>
  <c r="CD270" i="1"/>
  <c r="BX270" i="1"/>
  <c r="BR270" i="1"/>
  <c r="BL270" i="1"/>
  <c r="BF270" i="1"/>
  <c r="AZ270" i="1"/>
  <c r="AT270" i="1"/>
  <c r="AN270" i="1"/>
  <c r="AH270" i="1"/>
  <c r="AE270" i="1"/>
  <c r="AF270" i="1" s="1"/>
  <c r="AB270" i="1"/>
  <c r="Z270" i="1"/>
  <c r="Y270" i="1"/>
  <c r="X270" i="1"/>
  <c r="AC270" i="1" s="1"/>
  <c r="W270" i="1"/>
  <c r="S270" i="1"/>
  <c r="CS269" i="1"/>
  <c r="CQ269" i="1"/>
  <c r="CP269" i="1"/>
  <c r="CO269" i="1"/>
  <c r="CN269" i="1"/>
  <c r="CM269" i="1"/>
  <c r="CL269" i="1"/>
  <c r="CJ269" i="1"/>
  <c r="CD269" i="1"/>
  <c r="BX269" i="1"/>
  <c r="BR269" i="1"/>
  <c r="BL269" i="1"/>
  <c r="BF269" i="1"/>
  <c r="AZ269" i="1"/>
  <c r="AT269" i="1"/>
  <c r="AN269" i="1"/>
  <c r="AH269" i="1"/>
  <c r="AG269" i="1"/>
  <c r="AJ269" i="1" s="1"/>
  <c r="AB269" i="1"/>
  <c r="AE269" i="1" s="1"/>
  <c r="AF269" i="1" s="1"/>
  <c r="Z269" i="1"/>
  <c r="Y269" i="1"/>
  <c r="X269" i="1"/>
  <c r="AC269" i="1" s="1"/>
  <c r="W269" i="1"/>
  <c r="S269" i="1"/>
  <c r="CS268" i="1"/>
  <c r="CQ268" i="1"/>
  <c r="CP268" i="1"/>
  <c r="CN268" i="1"/>
  <c r="CO268" i="1" s="1"/>
  <c r="CR268" i="1" s="1"/>
  <c r="CT268" i="1" s="1"/>
  <c r="CM268" i="1"/>
  <c r="CL268" i="1"/>
  <c r="CJ268" i="1"/>
  <c r="CD268" i="1"/>
  <c r="BX268" i="1"/>
  <c r="BR268" i="1"/>
  <c r="BL268" i="1"/>
  <c r="BF268" i="1"/>
  <c r="AZ268" i="1"/>
  <c r="AT268" i="1"/>
  <c r="AN268" i="1"/>
  <c r="AH268" i="1"/>
  <c r="AE268" i="1"/>
  <c r="AF268" i="1" s="1"/>
  <c r="AB268" i="1"/>
  <c r="Z268" i="1"/>
  <c r="Y268" i="1"/>
  <c r="X268" i="1"/>
  <c r="AC268" i="1" s="1"/>
  <c r="W268" i="1"/>
  <c r="S268" i="1"/>
  <c r="CS267" i="1"/>
  <c r="CQ267" i="1"/>
  <c r="CP267" i="1"/>
  <c r="CO267" i="1"/>
  <c r="CN267" i="1"/>
  <c r="CM267" i="1"/>
  <c r="CL267" i="1"/>
  <c r="CJ267" i="1"/>
  <c r="CD267" i="1"/>
  <c r="BX267" i="1"/>
  <c r="BR267" i="1"/>
  <c r="BL267" i="1"/>
  <c r="BF267" i="1"/>
  <c r="AZ267" i="1"/>
  <c r="AT267" i="1"/>
  <c r="AN267" i="1"/>
  <c r="AH267" i="1"/>
  <c r="AG267" i="1"/>
  <c r="AJ267" i="1" s="1"/>
  <c r="AB267" i="1"/>
  <c r="AE267" i="1" s="1"/>
  <c r="AF267" i="1" s="1"/>
  <c r="Z267" i="1"/>
  <c r="Y267" i="1"/>
  <c r="X267" i="1"/>
  <c r="AC267" i="1" s="1"/>
  <c r="W267" i="1"/>
  <c r="S267" i="1"/>
  <c r="CS266" i="1"/>
  <c r="CQ266" i="1"/>
  <c r="CP266" i="1"/>
  <c r="CN266" i="1"/>
  <c r="CO266" i="1" s="1"/>
  <c r="CR266" i="1" s="1"/>
  <c r="CT266" i="1" s="1"/>
  <c r="CM266" i="1"/>
  <c r="CL266" i="1"/>
  <c r="CJ266" i="1"/>
  <c r="CD266" i="1"/>
  <c r="BX266" i="1"/>
  <c r="BR266" i="1"/>
  <c r="BL266" i="1"/>
  <c r="BF266" i="1"/>
  <c r="AZ266" i="1"/>
  <c r="AT266" i="1"/>
  <c r="AN266" i="1"/>
  <c r="AH266" i="1"/>
  <c r="AE266" i="1"/>
  <c r="AF266" i="1" s="1"/>
  <c r="AB266" i="1"/>
  <c r="Z266" i="1"/>
  <c r="Y266" i="1"/>
  <c r="X266" i="1"/>
  <c r="AC266" i="1" s="1"/>
  <c r="W266" i="1"/>
  <c r="S266" i="1"/>
  <c r="CS265" i="1"/>
  <c r="CQ265" i="1"/>
  <c r="CP265" i="1"/>
  <c r="CO265" i="1"/>
  <c r="CN265" i="1"/>
  <c r="CM265" i="1"/>
  <c r="CL265" i="1"/>
  <c r="CJ265" i="1"/>
  <c r="CD265" i="1"/>
  <c r="BX265" i="1"/>
  <c r="BR265" i="1"/>
  <c r="BL265" i="1"/>
  <c r="BF265" i="1"/>
  <c r="AZ265" i="1"/>
  <c r="AT265" i="1"/>
  <c r="AN265" i="1"/>
  <c r="AH265" i="1"/>
  <c r="AG265" i="1"/>
  <c r="AJ265" i="1" s="1"/>
  <c r="AB265" i="1"/>
  <c r="AE265" i="1" s="1"/>
  <c r="AF265" i="1" s="1"/>
  <c r="Z265" i="1"/>
  <c r="Y265" i="1"/>
  <c r="X265" i="1"/>
  <c r="AC265" i="1" s="1"/>
  <c r="W265" i="1"/>
  <c r="S265" i="1"/>
  <c r="CS264" i="1"/>
  <c r="CQ264" i="1"/>
  <c r="CP264" i="1"/>
  <c r="CN264" i="1"/>
  <c r="CO264" i="1" s="1"/>
  <c r="CR264" i="1" s="1"/>
  <c r="CT264" i="1" s="1"/>
  <c r="CM264" i="1"/>
  <c r="CL264" i="1"/>
  <c r="CJ264" i="1"/>
  <c r="CD264" i="1"/>
  <c r="BX264" i="1"/>
  <c r="BR264" i="1"/>
  <c r="BL264" i="1"/>
  <c r="BF264" i="1"/>
  <c r="AZ264" i="1"/>
  <c r="AT264" i="1"/>
  <c r="AN264" i="1"/>
  <c r="AH264" i="1"/>
  <c r="AE264" i="1"/>
  <c r="AF264" i="1" s="1"/>
  <c r="AB264" i="1"/>
  <c r="Z264" i="1"/>
  <c r="Y264" i="1"/>
  <c r="X264" i="1"/>
  <c r="AC264" i="1" s="1"/>
  <c r="W264" i="1"/>
  <c r="S264" i="1"/>
  <c r="CS263" i="1"/>
  <c r="CQ263" i="1"/>
  <c r="CP263" i="1"/>
  <c r="CO263" i="1"/>
  <c r="CN263" i="1"/>
  <c r="CM263" i="1"/>
  <c r="CL263" i="1"/>
  <c r="CJ263" i="1"/>
  <c r="CD263" i="1"/>
  <c r="BX263" i="1"/>
  <c r="BR263" i="1"/>
  <c r="BL263" i="1"/>
  <c r="BF263" i="1"/>
  <c r="AZ263" i="1"/>
  <c r="AT263" i="1"/>
  <c r="AN263" i="1"/>
  <c r="AH263" i="1"/>
  <c r="AG263" i="1"/>
  <c r="AJ263" i="1" s="1"/>
  <c r="AB263" i="1"/>
  <c r="AE263" i="1" s="1"/>
  <c r="AF263" i="1" s="1"/>
  <c r="Z263" i="1"/>
  <c r="Y263" i="1"/>
  <c r="X263" i="1"/>
  <c r="AC263" i="1" s="1"/>
  <c r="W263" i="1"/>
  <c r="S263" i="1"/>
  <c r="CS262" i="1"/>
  <c r="CQ262" i="1"/>
  <c r="CP262" i="1"/>
  <c r="CN262" i="1"/>
  <c r="CO262" i="1" s="1"/>
  <c r="CR262" i="1" s="1"/>
  <c r="CT262" i="1" s="1"/>
  <c r="CM262" i="1"/>
  <c r="CL262" i="1"/>
  <c r="CJ262" i="1"/>
  <c r="CD262" i="1"/>
  <c r="BX262" i="1"/>
  <c r="BR262" i="1"/>
  <c r="BL262" i="1"/>
  <c r="BF262" i="1"/>
  <c r="AZ262" i="1"/>
  <c r="AT262" i="1"/>
  <c r="AN262" i="1"/>
  <c r="AH262" i="1"/>
  <c r="AE262" i="1"/>
  <c r="AF262" i="1" s="1"/>
  <c r="AB262" i="1"/>
  <c r="Z262" i="1"/>
  <c r="Y262" i="1"/>
  <c r="X262" i="1"/>
  <c r="AC262" i="1" s="1"/>
  <c r="W262" i="1"/>
  <c r="S262" i="1"/>
  <c r="CS261" i="1"/>
  <c r="CQ261" i="1"/>
  <c r="CP261" i="1"/>
  <c r="CO261" i="1"/>
  <c r="CN261" i="1"/>
  <c r="CM261" i="1"/>
  <c r="CL261" i="1"/>
  <c r="CJ261" i="1"/>
  <c r="CD261" i="1"/>
  <c r="BX261" i="1"/>
  <c r="BR261" i="1"/>
  <c r="BL261" i="1"/>
  <c r="BF261" i="1"/>
  <c r="AZ261" i="1"/>
  <c r="AT261" i="1"/>
  <c r="AN261" i="1"/>
  <c r="AH261" i="1"/>
  <c r="AG261" i="1"/>
  <c r="AJ261" i="1" s="1"/>
  <c r="AB261" i="1"/>
  <c r="AE261" i="1" s="1"/>
  <c r="AF261" i="1" s="1"/>
  <c r="Z261" i="1"/>
  <c r="Y261" i="1"/>
  <c r="X261" i="1"/>
  <c r="AC261" i="1" s="1"/>
  <c r="W261" i="1"/>
  <c r="S261" i="1"/>
  <c r="CS260" i="1"/>
  <c r="CQ260" i="1"/>
  <c r="CP260" i="1"/>
  <c r="CN260" i="1"/>
  <c r="CO260" i="1" s="1"/>
  <c r="CR260" i="1" s="1"/>
  <c r="CT260" i="1" s="1"/>
  <c r="CM260" i="1"/>
  <c r="CL260" i="1"/>
  <c r="CJ260" i="1"/>
  <c r="CD260" i="1"/>
  <c r="BX260" i="1"/>
  <c r="BR260" i="1"/>
  <c r="BL260" i="1"/>
  <c r="BF260" i="1"/>
  <c r="AZ260" i="1"/>
  <c r="AT260" i="1"/>
  <c r="AN260" i="1"/>
  <c r="AJ260" i="1"/>
  <c r="AH260" i="1"/>
  <c r="AE260" i="1"/>
  <c r="AF260" i="1" s="1"/>
  <c r="AB260" i="1"/>
  <c r="Z260" i="1"/>
  <c r="Y260" i="1"/>
  <c r="AG260" i="1" s="1"/>
  <c r="X260" i="1"/>
  <c r="AC260" i="1" s="1"/>
  <c r="W260" i="1"/>
  <c r="S260" i="1"/>
  <c r="CS259" i="1"/>
  <c r="CQ259" i="1"/>
  <c r="CP259" i="1"/>
  <c r="AB259" i="1" s="1"/>
  <c r="AE259" i="1" s="1"/>
  <c r="AF259" i="1" s="1"/>
  <c r="CN259" i="1"/>
  <c r="CO259" i="1" s="1"/>
  <c r="CM259" i="1"/>
  <c r="CL259" i="1"/>
  <c r="CJ259" i="1"/>
  <c r="CD259" i="1"/>
  <c r="BX259" i="1"/>
  <c r="BR259" i="1"/>
  <c r="BL259" i="1"/>
  <c r="BF259" i="1"/>
  <c r="AZ259" i="1"/>
  <c r="AT259" i="1"/>
  <c r="AN259" i="1"/>
  <c r="AH259" i="1"/>
  <c r="AG259" i="1"/>
  <c r="AJ259" i="1" s="1"/>
  <c r="Z259" i="1"/>
  <c r="Y259" i="1"/>
  <c r="X259" i="1"/>
  <c r="AC259" i="1" s="1"/>
  <c r="W259" i="1"/>
  <c r="S259" i="1"/>
  <c r="CS258" i="1"/>
  <c r="CR258" i="1"/>
  <c r="CT258" i="1" s="1"/>
  <c r="CQ258" i="1"/>
  <c r="CP258" i="1"/>
  <c r="CN258" i="1"/>
  <c r="CO258" i="1" s="1"/>
  <c r="CM258" i="1"/>
  <c r="CL258" i="1"/>
  <c r="CJ258" i="1"/>
  <c r="CD258" i="1"/>
  <c r="BX258" i="1"/>
  <c r="BR258" i="1"/>
  <c r="BL258" i="1"/>
  <c r="BF258" i="1"/>
  <c r="AZ258" i="1"/>
  <c r="AT258" i="1"/>
  <c r="AN258" i="1"/>
  <c r="AH258" i="1"/>
  <c r="AE258" i="1"/>
  <c r="AF258" i="1" s="1"/>
  <c r="AB258" i="1"/>
  <c r="Z258" i="1"/>
  <c r="Y258" i="1"/>
  <c r="AG258" i="1" s="1"/>
  <c r="AJ258" i="1" s="1"/>
  <c r="X258" i="1"/>
  <c r="W258" i="1"/>
  <c r="S258" i="1"/>
  <c r="CS257" i="1"/>
  <c r="CQ257" i="1"/>
  <c r="CP257" i="1"/>
  <c r="CN257" i="1"/>
  <c r="CO257" i="1" s="1"/>
  <c r="CM257" i="1"/>
  <c r="CL257" i="1"/>
  <c r="CJ257" i="1"/>
  <c r="CD257" i="1"/>
  <c r="BX257" i="1"/>
  <c r="BR257" i="1"/>
  <c r="BL257" i="1"/>
  <c r="BF257" i="1"/>
  <c r="AZ257" i="1"/>
  <c r="AT257" i="1"/>
  <c r="AN257" i="1"/>
  <c r="AH257" i="1"/>
  <c r="AG257" i="1"/>
  <c r="AJ257" i="1" s="1"/>
  <c r="AB257" i="1"/>
  <c r="AE257" i="1" s="1"/>
  <c r="AF257" i="1" s="1"/>
  <c r="Z257" i="1"/>
  <c r="Y257" i="1"/>
  <c r="X257" i="1"/>
  <c r="AC257" i="1" s="1"/>
  <c r="W257" i="1"/>
  <c r="S257" i="1"/>
  <c r="CS256" i="1"/>
  <c r="CQ256" i="1"/>
  <c r="CP256" i="1"/>
  <c r="CN256" i="1"/>
  <c r="CO256" i="1" s="1"/>
  <c r="CR256" i="1" s="1"/>
  <c r="CT256" i="1" s="1"/>
  <c r="CM256" i="1"/>
  <c r="CL256" i="1"/>
  <c r="CJ256" i="1"/>
  <c r="CD256" i="1"/>
  <c r="BX256" i="1"/>
  <c r="BR256" i="1"/>
  <c r="BL256" i="1"/>
  <c r="BF256" i="1"/>
  <c r="AZ256" i="1"/>
  <c r="AT256" i="1"/>
  <c r="AN256" i="1"/>
  <c r="AJ256" i="1"/>
  <c r="AH256" i="1"/>
  <c r="AE256" i="1"/>
  <c r="AF256" i="1" s="1"/>
  <c r="AB256" i="1"/>
  <c r="Z256" i="1"/>
  <c r="Y256" i="1"/>
  <c r="AG256" i="1" s="1"/>
  <c r="X256" i="1"/>
  <c r="AC256" i="1" s="1"/>
  <c r="W256" i="1"/>
  <c r="S256" i="1"/>
  <c r="CS255" i="1"/>
  <c r="CS275" i="1" s="1"/>
  <c r="CQ255" i="1"/>
  <c r="CP255" i="1"/>
  <c r="CN255" i="1"/>
  <c r="CO255" i="1" s="1"/>
  <c r="CM255" i="1"/>
  <c r="CR255" i="1" s="1"/>
  <c r="CL255" i="1"/>
  <c r="CJ255" i="1"/>
  <c r="CJ275" i="1" s="1"/>
  <c r="CD255" i="1"/>
  <c r="BX255" i="1"/>
  <c r="BX275" i="1" s="1"/>
  <c r="BR255" i="1"/>
  <c r="BL255" i="1"/>
  <c r="BL275" i="1" s="1"/>
  <c r="BF255" i="1"/>
  <c r="AZ255" i="1"/>
  <c r="AZ275" i="1" s="1"/>
  <c r="AT255" i="1"/>
  <c r="AN255" i="1"/>
  <c r="AN275" i="1" s="1"/>
  <c r="AH255" i="1"/>
  <c r="AG255" i="1"/>
  <c r="Z255" i="1"/>
  <c r="Y255" i="1"/>
  <c r="X255" i="1"/>
  <c r="X275" i="1" s="1"/>
  <c r="W255" i="1"/>
  <c r="S255" i="1"/>
  <c r="S275" i="1" s="1"/>
  <c r="CN254" i="1"/>
  <c r="CK254" i="1"/>
  <c r="CI254" i="1"/>
  <c r="CH254" i="1"/>
  <c r="CG254" i="1"/>
  <c r="CE254" i="1"/>
  <c r="CC254" i="1"/>
  <c r="CB254" i="1"/>
  <c r="CA254" i="1"/>
  <c r="BY254" i="1"/>
  <c r="BW254" i="1"/>
  <c r="BV254" i="1"/>
  <c r="BU254" i="1"/>
  <c r="BS254" i="1"/>
  <c r="BQ254" i="1"/>
  <c r="BP254" i="1"/>
  <c r="BO254" i="1"/>
  <c r="BM254" i="1"/>
  <c r="BK254" i="1"/>
  <c r="BJ254" i="1"/>
  <c r="BI254" i="1"/>
  <c r="BG254" i="1"/>
  <c r="BE254" i="1"/>
  <c r="BD254" i="1"/>
  <c r="BC254" i="1"/>
  <c r="BA254" i="1"/>
  <c r="AY254" i="1"/>
  <c r="AX254" i="1"/>
  <c r="AW254" i="1"/>
  <c r="AU254" i="1"/>
  <c r="AS254" i="1"/>
  <c r="AR254" i="1"/>
  <c r="AQ254" i="1"/>
  <c r="AO254" i="1"/>
  <c r="AM254" i="1"/>
  <c r="AL254" i="1"/>
  <c r="AK254" i="1"/>
  <c r="AD254" i="1"/>
  <c r="AA254" i="1"/>
  <c r="V254" i="1"/>
  <c r="U254" i="1"/>
  <c r="T254" i="1"/>
  <c r="R254" i="1"/>
  <c r="Q254" i="1"/>
  <c r="P254" i="1"/>
  <c r="O254" i="1"/>
  <c r="N254" i="1"/>
  <c r="M254" i="1"/>
  <c r="L254" i="1"/>
  <c r="K254" i="1"/>
  <c r="J254" i="1"/>
  <c r="I254" i="1"/>
  <c r="H254" i="1"/>
  <c r="G254" i="1"/>
  <c r="F254" i="1"/>
  <c r="E254" i="1"/>
  <c r="CS253" i="1"/>
  <c r="CQ253" i="1"/>
  <c r="CP253" i="1"/>
  <c r="CO253" i="1"/>
  <c r="CN253" i="1"/>
  <c r="CM253" i="1"/>
  <c r="CL253" i="1"/>
  <c r="CJ253" i="1"/>
  <c r="CD253" i="1"/>
  <c r="BX253" i="1"/>
  <c r="BR253" i="1"/>
  <c r="BL253" i="1"/>
  <c r="BF253" i="1"/>
  <c r="AZ253" i="1"/>
  <c r="AT253" i="1"/>
  <c r="AN253" i="1"/>
  <c r="AH253" i="1"/>
  <c r="AG253" i="1"/>
  <c r="AJ253" i="1" s="1"/>
  <c r="AB253" i="1"/>
  <c r="AE253" i="1" s="1"/>
  <c r="AF253" i="1" s="1"/>
  <c r="Z253" i="1"/>
  <c r="Y253" i="1"/>
  <c r="X253" i="1"/>
  <c r="W253" i="1"/>
  <c r="S253" i="1"/>
  <c r="CS252" i="1"/>
  <c r="CQ252" i="1"/>
  <c r="CP252" i="1"/>
  <c r="CN252" i="1"/>
  <c r="CO252" i="1" s="1"/>
  <c r="CM252" i="1"/>
  <c r="CR252" i="1" s="1"/>
  <c r="CT252" i="1" s="1"/>
  <c r="CL252" i="1"/>
  <c r="CJ252" i="1"/>
  <c r="CD252" i="1"/>
  <c r="BX252" i="1"/>
  <c r="BR252" i="1"/>
  <c r="BL252" i="1"/>
  <c r="BF252" i="1"/>
  <c r="AZ252" i="1"/>
  <c r="AT252" i="1"/>
  <c r="AN252" i="1"/>
  <c r="AH252" i="1"/>
  <c r="AE252" i="1"/>
  <c r="AF252" i="1" s="1"/>
  <c r="AB252" i="1"/>
  <c r="Z252" i="1"/>
  <c r="Y252" i="1"/>
  <c r="X252" i="1"/>
  <c r="W252" i="1"/>
  <c r="S252" i="1"/>
  <c r="CS251" i="1"/>
  <c r="CQ251" i="1"/>
  <c r="CP251" i="1"/>
  <c r="CO251" i="1"/>
  <c r="CN251" i="1"/>
  <c r="CM251" i="1"/>
  <c r="CL251" i="1"/>
  <c r="CJ251" i="1"/>
  <c r="CD251" i="1"/>
  <c r="BX251" i="1"/>
  <c r="BR251" i="1"/>
  <c r="BL251" i="1"/>
  <c r="BF251" i="1"/>
  <c r="AZ251" i="1"/>
  <c r="AT251" i="1"/>
  <c r="AN251" i="1"/>
  <c r="AH251" i="1"/>
  <c r="AG251" i="1"/>
  <c r="AJ251" i="1" s="1"/>
  <c r="AB251" i="1"/>
  <c r="AE251" i="1" s="1"/>
  <c r="AF251" i="1" s="1"/>
  <c r="Z251" i="1"/>
  <c r="Y251" i="1"/>
  <c r="X251" i="1"/>
  <c r="W251" i="1"/>
  <c r="S251" i="1"/>
  <c r="CS250" i="1"/>
  <c r="CQ250" i="1"/>
  <c r="CP250" i="1"/>
  <c r="CN250" i="1"/>
  <c r="CO250" i="1" s="1"/>
  <c r="CM250" i="1"/>
  <c r="CR250" i="1" s="1"/>
  <c r="CT250" i="1" s="1"/>
  <c r="CL250" i="1"/>
  <c r="CJ250" i="1"/>
  <c r="CD250" i="1"/>
  <c r="BX250" i="1"/>
  <c r="BR250" i="1"/>
  <c r="BL250" i="1"/>
  <c r="BF250" i="1"/>
  <c r="AZ250" i="1"/>
  <c r="AT250" i="1"/>
  <c r="AN250" i="1"/>
  <c r="AH250" i="1"/>
  <c r="AE250" i="1"/>
  <c r="AF250" i="1" s="1"/>
  <c r="AB250" i="1"/>
  <c r="Z250" i="1"/>
  <c r="Y250" i="1"/>
  <c r="X250" i="1"/>
  <c r="W250" i="1"/>
  <c r="S250" i="1"/>
  <c r="CS249" i="1"/>
  <c r="CQ249" i="1"/>
  <c r="CP249" i="1"/>
  <c r="CO249" i="1"/>
  <c r="CN249" i="1"/>
  <c r="CM249" i="1"/>
  <c r="CL249" i="1"/>
  <c r="CJ249" i="1"/>
  <c r="CD249" i="1"/>
  <c r="BX249" i="1"/>
  <c r="BR249" i="1"/>
  <c r="BL249" i="1"/>
  <c r="BF249" i="1"/>
  <c r="AZ249" i="1"/>
  <c r="AT249" i="1"/>
  <c r="AN249" i="1"/>
  <c r="AH249" i="1"/>
  <c r="AG249" i="1"/>
  <c r="AJ249" i="1" s="1"/>
  <c r="AB249" i="1"/>
  <c r="AE249" i="1" s="1"/>
  <c r="AF249" i="1" s="1"/>
  <c r="Z249" i="1"/>
  <c r="Y249" i="1"/>
  <c r="X249" i="1"/>
  <c r="AC249" i="1" s="1"/>
  <c r="W249" i="1"/>
  <c r="S249" i="1"/>
  <c r="CS248" i="1"/>
  <c r="CQ248" i="1"/>
  <c r="CP248" i="1"/>
  <c r="CN248" i="1"/>
  <c r="CO248" i="1" s="1"/>
  <c r="CM248" i="1"/>
  <c r="CR248" i="1" s="1"/>
  <c r="CT248" i="1" s="1"/>
  <c r="CL248" i="1"/>
  <c r="CJ248" i="1"/>
  <c r="CD248" i="1"/>
  <c r="BX248" i="1"/>
  <c r="BR248" i="1"/>
  <c r="BL248" i="1"/>
  <c r="BF248" i="1"/>
  <c r="AZ248" i="1"/>
  <c r="AT248" i="1"/>
  <c r="AN248" i="1"/>
  <c r="AH248" i="1"/>
  <c r="AE248" i="1"/>
  <c r="AF248" i="1" s="1"/>
  <c r="AB248" i="1"/>
  <c r="Z248" i="1"/>
  <c r="Y248" i="1"/>
  <c r="X248" i="1"/>
  <c r="W248" i="1"/>
  <c r="S248" i="1"/>
  <c r="CS247" i="1"/>
  <c r="CQ247" i="1"/>
  <c r="CP247" i="1"/>
  <c r="CO247" i="1"/>
  <c r="CR247" i="1" s="1"/>
  <c r="CT247" i="1" s="1"/>
  <c r="CN247" i="1"/>
  <c r="CM247" i="1"/>
  <c r="CL247" i="1"/>
  <c r="CJ247" i="1"/>
  <c r="CD247" i="1"/>
  <c r="BX247" i="1"/>
  <c r="BR247" i="1"/>
  <c r="BL247" i="1"/>
  <c r="BF247" i="1"/>
  <c r="AZ247" i="1"/>
  <c r="AT247" i="1"/>
  <c r="AN247" i="1"/>
  <c r="AH247" i="1"/>
  <c r="AG247" i="1"/>
  <c r="AJ247" i="1" s="1"/>
  <c r="AB247" i="1"/>
  <c r="AE247" i="1" s="1"/>
  <c r="AF247" i="1" s="1"/>
  <c r="Z247" i="1"/>
  <c r="Y247" i="1"/>
  <c r="X247" i="1"/>
  <c r="AC247" i="1" s="1"/>
  <c r="W247" i="1"/>
  <c r="S247" i="1"/>
  <c r="CS246" i="1"/>
  <c r="CQ246" i="1"/>
  <c r="CP246" i="1"/>
  <c r="CN246" i="1"/>
  <c r="CO246" i="1" s="1"/>
  <c r="CM246" i="1"/>
  <c r="CR246" i="1" s="1"/>
  <c r="CT246" i="1" s="1"/>
  <c r="CL246" i="1"/>
  <c r="CJ246" i="1"/>
  <c r="CD246" i="1"/>
  <c r="BX246" i="1"/>
  <c r="BR246" i="1"/>
  <c r="BL246" i="1"/>
  <c r="BF246" i="1"/>
  <c r="AZ246" i="1"/>
  <c r="AT246" i="1"/>
  <c r="AN246" i="1"/>
  <c r="AH246" i="1"/>
  <c r="AE246" i="1"/>
  <c r="AF246" i="1" s="1"/>
  <c r="AB246" i="1"/>
  <c r="Z246" i="1"/>
  <c r="Y246" i="1"/>
  <c r="X246" i="1"/>
  <c r="W246" i="1"/>
  <c r="S246" i="1"/>
  <c r="CS245" i="1"/>
  <c r="CQ245" i="1"/>
  <c r="CP245" i="1"/>
  <c r="CO245" i="1"/>
  <c r="CR245" i="1" s="1"/>
  <c r="CT245" i="1" s="1"/>
  <c r="CN245" i="1"/>
  <c r="CM245" i="1"/>
  <c r="CL245" i="1"/>
  <c r="CJ245" i="1"/>
  <c r="CD245" i="1"/>
  <c r="BX245" i="1"/>
  <c r="BR245" i="1"/>
  <c r="BL245" i="1"/>
  <c r="BF245" i="1"/>
  <c r="AZ245" i="1"/>
  <c r="AT245" i="1"/>
  <c r="AN245" i="1"/>
  <c r="AH245" i="1"/>
  <c r="AG245" i="1"/>
  <c r="AJ245" i="1" s="1"/>
  <c r="AB245" i="1"/>
  <c r="AE245" i="1" s="1"/>
  <c r="AF245" i="1" s="1"/>
  <c r="Z245" i="1"/>
  <c r="Y245" i="1"/>
  <c r="X245" i="1"/>
  <c r="AC245" i="1" s="1"/>
  <c r="W245" i="1"/>
  <c r="S245" i="1"/>
  <c r="CS244" i="1"/>
  <c r="CQ244" i="1"/>
  <c r="CP244" i="1"/>
  <c r="CN244" i="1"/>
  <c r="CO244" i="1" s="1"/>
  <c r="CM244" i="1"/>
  <c r="CR244" i="1" s="1"/>
  <c r="CT244" i="1" s="1"/>
  <c r="CL244" i="1"/>
  <c r="CJ244" i="1"/>
  <c r="CD244" i="1"/>
  <c r="BX244" i="1"/>
  <c r="BR244" i="1"/>
  <c r="BL244" i="1"/>
  <c r="BF244" i="1"/>
  <c r="AZ244" i="1"/>
  <c r="AT244" i="1"/>
  <c r="AN244" i="1"/>
  <c r="AH244" i="1"/>
  <c r="AE244" i="1"/>
  <c r="AF244" i="1" s="1"/>
  <c r="AB244" i="1"/>
  <c r="Z244" i="1"/>
  <c r="Y244" i="1"/>
  <c r="X244" i="1"/>
  <c r="W244" i="1"/>
  <c r="S244" i="1"/>
  <c r="CS243" i="1"/>
  <c r="CQ243" i="1"/>
  <c r="CP243" i="1"/>
  <c r="CO243" i="1"/>
  <c r="CR243" i="1" s="1"/>
  <c r="CT243" i="1" s="1"/>
  <c r="CN243" i="1"/>
  <c r="CM243" i="1"/>
  <c r="CL243" i="1"/>
  <c r="CJ243" i="1"/>
  <c r="CD243" i="1"/>
  <c r="BX243" i="1"/>
  <c r="BR243" i="1"/>
  <c r="BL243" i="1"/>
  <c r="BF243" i="1"/>
  <c r="AZ243" i="1"/>
  <c r="AT243" i="1"/>
  <c r="AN243" i="1"/>
  <c r="AH243" i="1"/>
  <c r="AG243" i="1"/>
  <c r="AJ243" i="1" s="1"/>
  <c r="AB243" i="1"/>
  <c r="AE243" i="1" s="1"/>
  <c r="AF243" i="1" s="1"/>
  <c r="Z243" i="1"/>
  <c r="Y243" i="1"/>
  <c r="X243" i="1"/>
  <c r="AC243" i="1" s="1"/>
  <c r="W243" i="1"/>
  <c r="S243" i="1"/>
  <c r="CS242" i="1"/>
  <c r="CQ242" i="1"/>
  <c r="CP242" i="1"/>
  <c r="CN242" i="1"/>
  <c r="CO242" i="1" s="1"/>
  <c r="CM242" i="1"/>
  <c r="CR242" i="1" s="1"/>
  <c r="CT242" i="1" s="1"/>
  <c r="CL242" i="1"/>
  <c r="CJ242" i="1"/>
  <c r="CD242" i="1"/>
  <c r="BX242" i="1"/>
  <c r="BR242" i="1"/>
  <c r="BL242" i="1"/>
  <c r="BF242" i="1"/>
  <c r="AZ242" i="1"/>
  <c r="AT242" i="1"/>
  <c r="AN242" i="1"/>
  <c r="AH242" i="1"/>
  <c r="AE242" i="1"/>
  <c r="AF242" i="1" s="1"/>
  <c r="AB242" i="1"/>
  <c r="Z242" i="1"/>
  <c r="Y242" i="1"/>
  <c r="X242" i="1"/>
  <c r="W242" i="1"/>
  <c r="S242" i="1"/>
  <c r="CS241" i="1"/>
  <c r="CQ241" i="1"/>
  <c r="CP241" i="1"/>
  <c r="CO241" i="1"/>
  <c r="CR241" i="1" s="1"/>
  <c r="CT241" i="1" s="1"/>
  <c r="CN241" i="1"/>
  <c r="CM241" i="1"/>
  <c r="CL241" i="1"/>
  <c r="CJ241" i="1"/>
  <c r="CD241" i="1"/>
  <c r="BX241" i="1"/>
  <c r="BR241" i="1"/>
  <c r="BL241" i="1"/>
  <c r="BF241" i="1"/>
  <c r="AZ241" i="1"/>
  <c r="AT241" i="1"/>
  <c r="AN241" i="1"/>
  <c r="AH241" i="1"/>
  <c r="AB241" i="1"/>
  <c r="AE241" i="1" s="1"/>
  <c r="AF241" i="1" s="1"/>
  <c r="Z241" i="1"/>
  <c r="Y241" i="1"/>
  <c r="AG241" i="1" s="1"/>
  <c r="AJ241" i="1" s="1"/>
  <c r="X241" i="1"/>
  <c r="W241" i="1"/>
  <c r="S241" i="1"/>
  <c r="CS240" i="1"/>
  <c r="CQ240" i="1"/>
  <c r="CP240" i="1"/>
  <c r="AB240" i="1" s="1"/>
  <c r="AE240" i="1" s="1"/>
  <c r="AF240" i="1" s="1"/>
  <c r="CN240" i="1"/>
  <c r="CO240" i="1" s="1"/>
  <c r="CM240" i="1"/>
  <c r="CR240" i="1" s="1"/>
  <c r="CT240" i="1" s="1"/>
  <c r="CL240" i="1"/>
  <c r="CJ240" i="1"/>
  <c r="CD240" i="1"/>
  <c r="BX240" i="1"/>
  <c r="BR240" i="1"/>
  <c r="BL240" i="1"/>
  <c r="BF240" i="1"/>
  <c r="AZ240" i="1"/>
  <c r="AT240" i="1"/>
  <c r="AN240" i="1"/>
  <c r="AH240" i="1"/>
  <c r="AC240" i="1"/>
  <c r="Z240" i="1"/>
  <c r="Y240" i="1"/>
  <c r="X240" i="1"/>
  <c r="AG240" i="1" s="1"/>
  <c r="AJ240" i="1" s="1"/>
  <c r="W240" i="1"/>
  <c r="S240" i="1"/>
  <c r="CS239" i="1"/>
  <c r="CQ239" i="1"/>
  <c r="CP239" i="1"/>
  <c r="CO239" i="1"/>
  <c r="CN239" i="1"/>
  <c r="CM239" i="1"/>
  <c r="CR239" i="1" s="1"/>
  <c r="CL239" i="1"/>
  <c r="CJ239" i="1"/>
  <c r="CD239" i="1"/>
  <c r="BX239" i="1"/>
  <c r="BR239" i="1"/>
  <c r="BL239" i="1"/>
  <c r="BF239" i="1"/>
  <c r="AZ239" i="1"/>
  <c r="AT239" i="1"/>
  <c r="AN239" i="1"/>
  <c r="AH239" i="1"/>
  <c r="AB239" i="1"/>
  <c r="AE239" i="1" s="1"/>
  <c r="AF239" i="1" s="1"/>
  <c r="Z239" i="1"/>
  <c r="Y239" i="1"/>
  <c r="X239" i="1"/>
  <c r="AC239" i="1" s="1"/>
  <c r="W239" i="1"/>
  <c r="S239" i="1"/>
  <c r="CS238" i="1"/>
  <c r="CQ238" i="1"/>
  <c r="CP238" i="1"/>
  <c r="CO238" i="1"/>
  <c r="CN238" i="1"/>
  <c r="CM238" i="1"/>
  <c r="CR238" i="1" s="1"/>
  <c r="CT238" i="1" s="1"/>
  <c r="CL238" i="1"/>
  <c r="CJ238" i="1"/>
  <c r="CD238" i="1"/>
  <c r="BX238" i="1"/>
  <c r="BR238" i="1"/>
  <c r="BL238" i="1"/>
  <c r="BF238" i="1"/>
  <c r="AZ238" i="1"/>
  <c r="AT238" i="1"/>
  <c r="AN238" i="1"/>
  <c r="AH238" i="1"/>
  <c r="AF238" i="1"/>
  <c r="AE238" i="1"/>
  <c r="AB238" i="1"/>
  <c r="Z238" i="1"/>
  <c r="Y238" i="1"/>
  <c r="X238" i="1"/>
  <c r="AG238" i="1" s="1"/>
  <c r="W238" i="1"/>
  <c r="S238" i="1"/>
  <c r="CS237" i="1"/>
  <c r="CQ237" i="1"/>
  <c r="CP237" i="1"/>
  <c r="CO237" i="1"/>
  <c r="CN237" i="1"/>
  <c r="CM237" i="1"/>
  <c r="CL237" i="1"/>
  <c r="CJ237" i="1"/>
  <c r="CD237" i="1"/>
  <c r="BX237" i="1"/>
  <c r="BR237" i="1"/>
  <c r="BL237" i="1"/>
  <c r="BF237" i="1"/>
  <c r="AZ237" i="1"/>
  <c r="AT237" i="1"/>
  <c r="AN237" i="1"/>
  <c r="AH237" i="1"/>
  <c r="AB237" i="1"/>
  <c r="AE237" i="1" s="1"/>
  <c r="AF237" i="1" s="1"/>
  <c r="Z237" i="1"/>
  <c r="Y237" i="1"/>
  <c r="X237" i="1"/>
  <c r="W237" i="1"/>
  <c r="S237" i="1"/>
  <c r="CS236" i="1"/>
  <c r="CQ236" i="1"/>
  <c r="CP236" i="1"/>
  <c r="CO236" i="1"/>
  <c r="CN236" i="1"/>
  <c r="CM236" i="1"/>
  <c r="CR236" i="1" s="1"/>
  <c r="CT236" i="1" s="1"/>
  <c r="CL236" i="1"/>
  <c r="CJ236" i="1"/>
  <c r="CD236" i="1"/>
  <c r="BX236" i="1"/>
  <c r="BR236" i="1"/>
  <c r="BL236" i="1"/>
  <c r="BF236" i="1"/>
  <c r="AZ236" i="1"/>
  <c r="AT236" i="1"/>
  <c r="AN236" i="1"/>
  <c r="AH236" i="1"/>
  <c r="AF236" i="1"/>
  <c r="AE236" i="1"/>
  <c r="AB236" i="1"/>
  <c r="Z236" i="1"/>
  <c r="Y236" i="1"/>
  <c r="X236" i="1"/>
  <c r="AG236" i="1" s="1"/>
  <c r="W236" i="1"/>
  <c r="S236" i="1"/>
  <c r="CS235" i="1"/>
  <c r="CQ235" i="1"/>
  <c r="CP235" i="1"/>
  <c r="CO235" i="1"/>
  <c r="CN235" i="1"/>
  <c r="CM235" i="1"/>
  <c r="CR235" i="1" s="1"/>
  <c r="CT235" i="1" s="1"/>
  <c r="CL235" i="1"/>
  <c r="CJ235" i="1"/>
  <c r="CD235" i="1"/>
  <c r="BX235" i="1"/>
  <c r="BR235" i="1"/>
  <c r="BL235" i="1"/>
  <c r="BF235" i="1"/>
  <c r="AZ235" i="1"/>
  <c r="AT235" i="1"/>
  <c r="AN235" i="1"/>
  <c r="AH235" i="1"/>
  <c r="AB235" i="1"/>
  <c r="AE235" i="1" s="1"/>
  <c r="AF235" i="1" s="1"/>
  <c r="Z235" i="1"/>
  <c r="Y235" i="1"/>
  <c r="X235" i="1"/>
  <c r="AC235" i="1" s="1"/>
  <c r="W235" i="1"/>
  <c r="S235" i="1"/>
  <c r="CS234" i="1"/>
  <c r="CQ234" i="1"/>
  <c r="CP234" i="1"/>
  <c r="CO234" i="1"/>
  <c r="CN234" i="1"/>
  <c r="CM234" i="1"/>
  <c r="CR234" i="1" s="1"/>
  <c r="CT234" i="1" s="1"/>
  <c r="CL234" i="1"/>
  <c r="CJ234" i="1"/>
  <c r="CD234" i="1"/>
  <c r="BX234" i="1"/>
  <c r="BR234" i="1"/>
  <c r="BL234" i="1"/>
  <c r="BF234" i="1"/>
  <c r="AZ234" i="1"/>
  <c r="AT234" i="1"/>
  <c r="AN234" i="1"/>
  <c r="AH234" i="1"/>
  <c r="AF234" i="1"/>
  <c r="AE234" i="1"/>
  <c r="AB234" i="1"/>
  <c r="Z234" i="1"/>
  <c r="Y234" i="1"/>
  <c r="X234" i="1"/>
  <c r="AG234" i="1" s="1"/>
  <c r="W234" i="1"/>
  <c r="S234" i="1"/>
  <c r="CS233" i="1"/>
  <c r="CQ233" i="1"/>
  <c r="CP233" i="1"/>
  <c r="CO233" i="1"/>
  <c r="CN233" i="1"/>
  <c r="CM233" i="1"/>
  <c r="CL233" i="1"/>
  <c r="CJ233" i="1"/>
  <c r="CD233" i="1"/>
  <c r="BX233" i="1"/>
  <c r="BR233" i="1"/>
  <c r="BL233" i="1"/>
  <c r="BL254" i="1" s="1"/>
  <c r="BF233" i="1"/>
  <c r="AZ233" i="1"/>
  <c r="AT233" i="1"/>
  <c r="AN233" i="1"/>
  <c r="AH233" i="1"/>
  <c r="AB233" i="1"/>
  <c r="AE233" i="1" s="1"/>
  <c r="AF233" i="1" s="1"/>
  <c r="Z233" i="1"/>
  <c r="Y233" i="1"/>
  <c r="X233" i="1"/>
  <c r="W233" i="1"/>
  <c r="S233" i="1"/>
  <c r="CS232" i="1"/>
  <c r="CQ232" i="1"/>
  <c r="CP232" i="1"/>
  <c r="CO232" i="1"/>
  <c r="CN232" i="1"/>
  <c r="CM232" i="1"/>
  <c r="CL232" i="1"/>
  <c r="CJ232" i="1"/>
  <c r="CJ254" i="1" s="1"/>
  <c r="CD232" i="1"/>
  <c r="CD254" i="1" s="1"/>
  <c r="BX232" i="1"/>
  <c r="BR232" i="1"/>
  <c r="BR254" i="1" s="1"/>
  <c r="BL232" i="1"/>
  <c r="BF232" i="1"/>
  <c r="BF254" i="1" s="1"/>
  <c r="AZ232" i="1"/>
  <c r="AT232" i="1"/>
  <c r="AT254" i="1" s="1"/>
  <c r="AN232" i="1"/>
  <c r="AN254" i="1" s="1"/>
  <c r="AH232" i="1"/>
  <c r="AH254" i="1" s="1"/>
  <c r="AF232" i="1"/>
  <c r="AF254" i="1" s="1"/>
  <c r="AE232" i="1"/>
  <c r="AB232" i="1"/>
  <c r="AB254" i="1" s="1"/>
  <c r="Z232" i="1"/>
  <c r="Y232" i="1"/>
  <c r="X232" i="1"/>
  <c r="AG232" i="1" s="1"/>
  <c r="W232" i="1"/>
  <c r="W254" i="1" s="1"/>
  <c r="S232" i="1"/>
  <c r="CK231" i="1"/>
  <c r="CI231" i="1"/>
  <c r="CH231" i="1"/>
  <c r="CG231" i="1"/>
  <c r="CE231" i="1"/>
  <c r="CC231" i="1"/>
  <c r="CB231" i="1"/>
  <c r="CA231" i="1"/>
  <c r="BY231" i="1"/>
  <c r="BW231" i="1"/>
  <c r="BV231" i="1"/>
  <c r="BU231" i="1"/>
  <c r="BS231" i="1"/>
  <c r="BQ231" i="1"/>
  <c r="BP231" i="1"/>
  <c r="BO231" i="1"/>
  <c r="BM231" i="1"/>
  <c r="BK231" i="1"/>
  <c r="BJ231" i="1"/>
  <c r="BI231" i="1"/>
  <c r="BG231" i="1"/>
  <c r="BE231" i="1"/>
  <c r="BD231" i="1"/>
  <c r="BC231" i="1"/>
  <c r="BA231" i="1"/>
  <c r="AY231" i="1"/>
  <c r="AX231" i="1"/>
  <c r="AW231" i="1"/>
  <c r="AU231" i="1"/>
  <c r="AS231" i="1"/>
  <c r="AR231" i="1"/>
  <c r="AQ231" i="1"/>
  <c r="AO231" i="1"/>
  <c r="AM231" i="1"/>
  <c r="AL231" i="1"/>
  <c r="AK231" i="1"/>
  <c r="AD231" i="1"/>
  <c r="AA231" i="1"/>
  <c r="V231" i="1"/>
  <c r="U231" i="1"/>
  <c r="T231" i="1"/>
  <c r="R231" i="1"/>
  <c r="Q231" i="1"/>
  <c r="P231" i="1"/>
  <c r="O231" i="1"/>
  <c r="N231" i="1"/>
  <c r="M231" i="1"/>
  <c r="L231" i="1"/>
  <c r="K231" i="1"/>
  <c r="J231" i="1"/>
  <c r="I231" i="1"/>
  <c r="H231" i="1"/>
  <c r="G231" i="1"/>
  <c r="F231" i="1"/>
  <c r="E231" i="1"/>
  <c r="CS230" i="1"/>
  <c r="CQ230" i="1"/>
  <c r="CP230" i="1"/>
  <c r="AB230" i="1" s="1"/>
  <c r="AE230" i="1" s="1"/>
  <c r="AF230" i="1" s="1"/>
  <c r="CN230" i="1"/>
  <c r="CO230" i="1" s="1"/>
  <c r="CR230" i="1" s="1"/>
  <c r="CT230" i="1" s="1"/>
  <c r="CM230" i="1"/>
  <c r="CL230" i="1"/>
  <c r="CJ230" i="1"/>
  <c r="CD230" i="1"/>
  <c r="BX230" i="1"/>
  <c r="BR230" i="1"/>
  <c r="BL230" i="1"/>
  <c r="BF230" i="1"/>
  <c r="AZ230" i="1"/>
  <c r="AT230" i="1"/>
  <c r="AN230" i="1"/>
  <c r="AH230" i="1"/>
  <c r="AG230" i="1"/>
  <c r="AJ230" i="1" s="1"/>
  <c r="Z230" i="1"/>
  <c r="Y230" i="1"/>
  <c r="X230" i="1"/>
  <c r="AC230" i="1" s="1"/>
  <c r="W230" i="1"/>
  <c r="S230" i="1"/>
  <c r="CS229" i="1"/>
  <c r="CQ229" i="1"/>
  <c r="CP229" i="1"/>
  <c r="CN229" i="1"/>
  <c r="CO229" i="1" s="1"/>
  <c r="CR229" i="1" s="1"/>
  <c r="CT229" i="1" s="1"/>
  <c r="CM229" i="1"/>
  <c r="CL229" i="1"/>
  <c r="CJ229" i="1"/>
  <c r="CD229" i="1"/>
  <c r="BX229" i="1"/>
  <c r="BR229" i="1"/>
  <c r="BL229" i="1"/>
  <c r="BF229" i="1"/>
  <c r="AZ229" i="1"/>
  <c r="AT229" i="1"/>
  <c r="AN229" i="1"/>
  <c r="AJ229" i="1"/>
  <c r="AH229" i="1"/>
  <c r="AE229" i="1"/>
  <c r="AF229" i="1" s="1"/>
  <c r="AB229" i="1"/>
  <c r="Z229" i="1"/>
  <c r="Y229" i="1"/>
  <c r="AG229" i="1" s="1"/>
  <c r="X229" i="1"/>
  <c r="AC229" i="1" s="1"/>
  <c r="W229" i="1"/>
  <c r="S229" i="1"/>
  <c r="CS228" i="1"/>
  <c r="CQ228" i="1"/>
  <c r="CP228" i="1"/>
  <c r="AB228" i="1" s="1"/>
  <c r="AE228" i="1" s="1"/>
  <c r="AF228" i="1" s="1"/>
  <c r="CN228" i="1"/>
  <c r="CO228" i="1" s="1"/>
  <c r="CM228" i="1"/>
  <c r="CL228" i="1"/>
  <c r="CJ228" i="1"/>
  <c r="CD228" i="1"/>
  <c r="BX228" i="1"/>
  <c r="BR228" i="1"/>
  <c r="BL228" i="1"/>
  <c r="BF228" i="1"/>
  <c r="AZ228" i="1"/>
  <c r="AT228" i="1"/>
  <c r="AN228" i="1"/>
  <c r="AH228" i="1"/>
  <c r="AG228" i="1"/>
  <c r="AJ228" i="1" s="1"/>
  <c r="Z228" i="1"/>
  <c r="Y228" i="1"/>
  <c r="X228" i="1"/>
  <c r="AC228" i="1" s="1"/>
  <c r="W228" i="1"/>
  <c r="S228" i="1"/>
  <c r="CS227" i="1"/>
  <c r="CR227" i="1"/>
  <c r="CT227" i="1" s="1"/>
  <c r="CQ227" i="1"/>
  <c r="CP227" i="1"/>
  <c r="CN227" i="1"/>
  <c r="CO227" i="1" s="1"/>
  <c r="CM227" i="1"/>
  <c r="CL227" i="1"/>
  <c r="CJ227" i="1"/>
  <c r="CD227" i="1"/>
  <c r="BX227" i="1"/>
  <c r="BR227" i="1"/>
  <c r="BL227" i="1"/>
  <c r="BF227" i="1"/>
  <c r="AZ227" i="1"/>
  <c r="AT227" i="1"/>
  <c r="AN227" i="1"/>
  <c r="AH227" i="1"/>
  <c r="AE227" i="1"/>
  <c r="AF227" i="1" s="1"/>
  <c r="AB227" i="1"/>
  <c r="Z227" i="1"/>
  <c r="Y227" i="1"/>
  <c r="AG227" i="1" s="1"/>
  <c r="AJ227" i="1" s="1"/>
  <c r="X227" i="1"/>
  <c r="AC227" i="1" s="1"/>
  <c r="W227" i="1"/>
  <c r="S227" i="1"/>
  <c r="CS226" i="1"/>
  <c r="CQ226" i="1"/>
  <c r="CP226" i="1"/>
  <c r="CN226" i="1"/>
  <c r="CO226" i="1" s="1"/>
  <c r="CR226" i="1" s="1"/>
  <c r="CT226" i="1" s="1"/>
  <c r="CM226" i="1"/>
  <c r="CL226" i="1"/>
  <c r="CJ226" i="1"/>
  <c r="CD226" i="1"/>
  <c r="BX226" i="1"/>
  <c r="BR226" i="1"/>
  <c r="BL226" i="1"/>
  <c r="BF226" i="1"/>
  <c r="AZ226" i="1"/>
  <c r="AT226" i="1"/>
  <c r="AN226" i="1"/>
  <c r="AH226" i="1"/>
  <c r="AB226" i="1"/>
  <c r="AE226" i="1" s="1"/>
  <c r="AF226" i="1" s="1"/>
  <c r="Z226" i="1"/>
  <c r="Y226" i="1"/>
  <c r="AG226" i="1" s="1"/>
  <c r="AJ226" i="1" s="1"/>
  <c r="X226" i="1"/>
  <c r="AC226" i="1" s="1"/>
  <c r="W226" i="1"/>
  <c r="S226" i="1"/>
  <c r="CS225" i="1"/>
  <c r="CR225" i="1"/>
  <c r="CT225" i="1" s="1"/>
  <c r="CQ225" i="1"/>
  <c r="CP225" i="1"/>
  <c r="CN225" i="1"/>
  <c r="CO225" i="1" s="1"/>
  <c r="CM225" i="1"/>
  <c r="CL225" i="1"/>
  <c r="CJ225" i="1"/>
  <c r="CD225" i="1"/>
  <c r="BX225" i="1"/>
  <c r="BR225" i="1"/>
  <c r="BL225" i="1"/>
  <c r="BF225" i="1"/>
  <c r="AZ225" i="1"/>
  <c r="AT225" i="1"/>
  <c r="AN225" i="1"/>
  <c r="AH225" i="1"/>
  <c r="AB225" i="1"/>
  <c r="AE225" i="1" s="1"/>
  <c r="AF225" i="1" s="1"/>
  <c r="Z225" i="1"/>
  <c r="Y225" i="1"/>
  <c r="AG225" i="1" s="1"/>
  <c r="AJ225" i="1" s="1"/>
  <c r="X225" i="1"/>
  <c r="AC225" i="1" s="1"/>
  <c r="W225" i="1"/>
  <c r="S225" i="1"/>
  <c r="CS224" i="1"/>
  <c r="CR224" i="1"/>
  <c r="CT224" i="1" s="1"/>
  <c r="CQ224" i="1"/>
  <c r="CP224" i="1"/>
  <c r="CN224" i="1"/>
  <c r="CO224" i="1" s="1"/>
  <c r="CM224" i="1"/>
  <c r="CL224" i="1"/>
  <c r="CJ224" i="1"/>
  <c r="CD224" i="1"/>
  <c r="BX224" i="1"/>
  <c r="BR224" i="1"/>
  <c r="BL224" i="1"/>
  <c r="BF224" i="1"/>
  <c r="AZ224" i="1"/>
  <c r="AT224" i="1"/>
  <c r="AN224" i="1"/>
  <c r="AH224" i="1"/>
  <c r="AB224" i="1"/>
  <c r="AE224" i="1" s="1"/>
  <c r="AF224" i="1" s="1"/>
  <c r="Z224" i="1"/>
  <c r="Y224" i="1"/>
  <c r="AG224" i="1" s="1"/>
  <c r="AJ224" i="1" s="1"/>
  <c r="X224" i="1"/>
  <c r="W224" i="1"/>
  <c r="S224" i="1"/>
  <c r="CS223" i="1"/>
  <c r="CQ223" i="1"/>
  <c r="CP223" i="1"/>
  <c r="CN223" i="1"/>
  <c r="CO223" i="1" s="1"/>
  <c r="CM223" i="1"/>
  <c r="CL223" i="1"/>
  <c r="CJ223" i="1"/>
  <c r="CD223" i="1"/>
  <c r="BX223" i="1"/>
  <c r="BR223" i="1"/>
  <c r="BL223" i="1"/>
  <c r="BF223" i="1"/>
  <c r="AZ223" i="1"/>
  <c r="AT223" i="1"/>
  <c r="AN223" i="1"/>
  <c r="AH223" i="1"/>
  <c r="Z223" i="1"/>
  <c r="Y223" i="1"/>
  <c r="AG223" i="1" s="1"/>
  <c r="AJ223" i="1" s="1"/>
  <c r="X223" i="1"/>
  <c r="W223" i="1"/>
  <c r="S223" i="1"/>
  <c r="CS222" i="1"/>
  <c r="CQ222" i="1"/>
  <c r="CP222" i="1"/>
  <c r="AB222" i="1" s="1"/>
  <c r="CN222" i="1"/>
  <c r="CO222" i="1" s="1"/>
  <c r="CM222" i="1"/>
  <c r="CR222" i="1" s="1"/>
  <c r="CT222" i="1" s="1"/>
  <c r="CL222" i="1"/>
  <c r="CJ222" i="1"/>
  <c r="CD222" i="1"/>
  <c r="BX222" i="1"/>
  <c r="BR222" i="1"/>
  <c r="BL222" i="1"/>
  <c r="BF222" i="1"/>
  <c r="AZ222" i="1"/>
  <c r="AT222" i="1"/>
  <c r="AN222" i="1"/>
  <c r="AH222" i="1"/>
  <c r="AE222" i="1"/>
  <c r="AF222" i="1" s="1"/>
  <c r="Z222" i="1"/>
  <c r="Y222" i="1"/>
  <c r="AG222" i="1" s="1"/>
  <c r="AJ222" i="1" s="1"/>
  <c r="X222" i="1"/>
  <c r="W222" i="1"/>
  <c r="S222" i="1"/>
  <c r="CS221" i="1"/>
  <c r="CQ221" i="1"/>
  <c r="CP221" i="1"/>
  <c r="AB221" i="1" s="1"/>
  <c r="AE221" i="1" s="1"/>
  <c r="AF221" i="1" s="1"/>
  <c r="CN221" i="1"/>
  <c r="CO221" i="1" s="1"/>
  <c r="CR221" i="1" s="1"/>
  <c r="CT221" i="1" s="1"/>
  <c r="CM221" i="1"/>
  <c r="CL221" i="1"/>
  <c r="CJ221" i="1"/>
  <c r="CD221" i="1"/>
  <c r="BX221" i="1"/>
  <c r="BR221" i="1"/>
  <c r="BL221" i="1"/>
  <c r="BF221" i="1"/>
  <c r="AZ221" i="1"/>
  <c r="AT221" i="1"/>
  <c r="AN221" i="1"/>
  <c r="AH221" i="1"/>
  <c r="Z221" i="1"/>
  <c r="AG221" i="1" s="1"/>
  <c r="AJ221" i="1" s="1"/>
  <c r="Y221" i="1"/>
  <c r="X221" i="1"/>
  <c r="W221" i="1"/>
  <c r="S221" i="1"/>
  <c r="CS220" i="1"/>
  <c r="CQ220" i="1"/>
  <c r="CP220" i="1"/>
  <c r="CN220" i="1"/>
  <c r="CO220" i="1" s="1"/>
  <c r="CM220" i="1"/>
  <c r="CL220" i="1"/>
  <c r="CJ220" i="1"/>
  <c r="CD220" i="1"/>
  <c r="BX220" i="1"/>
  <c r="BR220" i="1"/>
  <c r="BL220" i="1"/>
  <c r="BF220" i="1"/>
  <c r="AZ220" i="1"/>
  <c r="AT220" i="1"/>
  <c r="AN220" i="1"/>
  <c r="AH220" i="1"/>
  <c r="AG220" i="1"/>
  <c r="AJ220" i="1" s="1"/>
  <c r="AB220" i="1"/>
  <c r="AE220" i="1" s="1"/>
  <c r="AF220" i="1" s="1"/>
  <c r="Z220" i="1"/>
  <c r="Y220" i="1"/>
  <c r="X220" i="1"/>
  <c r="AC220" i="1" s="1"/>
  <c r="W220" i="1"/>
  <c r="S220" i="1"/>
  <c r="CS219" i="1"/>
  <c r="CQ219" i="1"/>
  <c r="CP219" i="1"/>
  <c r="CN219" i="1"/>
  <c r="CO219" i="1" s="1"/>
  <c r="CR219" i="1" s="1"/>
  <c r="CT219" i="1" s="1"/>
  <c r="CM219" i="1"/>
  <c r="CL219" i="1"/>
  <c r="CJ219" i="1"/>
  <c r="CD219" i="1"/>
  <c r="BX219" i="1"/>
  <c r="BR219" i="1"/>
  <c r="BL219" i="1"/>
  <c r="BF219" i="1"/>
  <c r="AZ219" i="1"/>
  <c r="AT219" i="1"/>
  <c r="AN219" i="1"/>
  <c r="AH219" i="1"/>
  <c r="AB219" i="1"/>
  <c r="AE219" i="1" s="1"/>
  <c r="AF219" i="1" s="1"/>
  <c r="Z219" i="1"/>
  <c r="Y219" i="1"/>
  <c r="X219" i="1"/>
  <c r="AC219" i="1" s="1"/>
  <c r="W219" i="1"/>
  <c r="S219" i="1"/>
  <c r="CS218" i="1"/>
  <c r="CQ218" i="1"/>
  <c r="CP218" i="1"/>
  <c r="CN218" i="1"/>
  <c r="CO218" i="1" s="1"/>
  <c r="CR218" i="1" s="1"/>
  <c r="CT218" i="1" s="1"/>
  <c r="CM218" i="1"/>
  <c r="CL218" i="1"/>
  <c r="CJ218" i="1"/>
  <c r="CD218" i="1"/>
  <c r="BX218" i="1"/>
  <c r="BR218" i="1"/>
  <c r="BL218" i="1"/>
  <c r="BF218" i="1"/>
  <c r="AZ218" i="1"/>
  <c r="AT218" i="1"/>
  <c r="AN218" i="1"/>
  <c r="AJ218" i="1"/>
  <c r="AH218" i="1"/>
  <c r="AE218" i="1"/>
  <c r="AF218" i="1" s="1"/>
  <c r="AB218" i="1"/>
  <c r="Z218" i="1"/>
  <c r="Y218" i="1"/>
  <c r="AG218" i="1" s="1"/>
  <c r="X218" i="1"/>
  <c r="AC218" i="1" s="1"/>
  <c r="W218" i="1"/>
  <c r="S218" i="1"/>
  <c r="CS217" i="1"/>
  <c r="CQ217" i="1"/>
  <c r="CP217" i="1"/>
  <c r="AB217" i="1" s="1"/>
  <c r="AE217" i="1" s="1"/>
  <c r="AF217" i="1" s="1"/>
  <c r="CN217" i="1"/>
  <c r="CO217" i="1" s="1"/>
  <c r="CM217" i="1"/>
  <c r="CR217" i="1" s="1"/>
  <c r="CT217" i="1" s="1"/>
  <c r="CL217" i="1"/>
  <c r="CJ217" i="1"/>
  <c r="CD217" i="1"/>
  <c r="BX217" i="1"/>
  <c r="BR217" i="1"/>
  <c r="BL217" i="1"/>
  <c r="BF217" i="1"/>
  <c r="AZ217" i="1"/>
  <c r="AT217" i="1"/>
  <c r="AN217" i="1"/>
  <c r="AH217" i="1"/>
  <c r="AG217" i="1"/>
  <c r="AJ217" i="1" s="1"/>
  <c r="Z217" i="1"/>
  <c r="Y217" i="1"/>
  <c r="X217" i="1"/>
  <c r="AC217" i="1" s="1"/>
  <c r="W217" i="1"/>
  <c r="S217" i="1"/>
  <c r="CS216" i="1"/>
  <c r="CR216" i="1"/>
  <c r="CT216" i="1" s="1"/>
  <c r="CQ216" i="1"/>
  <c r="CP216" i="1"/>
  <c r="CN216" i="1"/>
  <c r="CO216" i="1" s="1"/>
  <c r="CM216" i="1"/>
  <c r="CL216" i="1"/>
  <c r="CJ216" i="1"/>
  <c r="CD216" i="1"/>
  <c r="BX216" i="1"/>
  <c r="BR216" i="1"/>
  <c r="BL216" i="1"/>
  <c r="BF216" i="1"/>
  <c r="AZ216" i="1"/>
  <c r="AT216" i="1"/>
  <c r="AN216" i="1"/>
  <c r="AH216" i="1"/>
  <c r="AE216" i="1"/>
  <c r="AF216" i="1" s="1"/>
  <c r="AB216" i="1"/>
  <c r="Z216" i="1"/>
  <c r="Y216" i="1"/>
  <c r="AG216" i="1" s="1"/>
  <c r="AJ216" i="1" s="1"/>
  <c r="X216" i="1"/>
  <c r="W216" i="1"/>
  <c r="S216" i="1"/>
  <c r="CS215" i="1"/>
  <c r="CQ215" i="1"/>
  <c r="CP215" i="1"/>
  <c r="CN215" i="1"/>
  <c r="CO215" i="1" s="1"/>
  <c r="CM215" i="1"/>
  <c r="CL215" i="1"/>
  <c r="CJ215" i="1"/>
  <c r="CD215" i="1"/>
  <c r="BX215" i="1"/>
  <c r="BR215" i="1"/>
  <c r="BL215" i="1"/>
  <c r="BF215" i="1"/>
  <c r="AZ215" i="1"/>
  <c r="AT215" i="1"/>
  <c r="AN215" i="1"/>
  <c r="AH215" i="1"/>
  <c r="AG215" i="1"/>
  <c r="AJ215" i="1" s="1"/>
  <c r="AB215" i="1"/>
  <c r="AE215" i="1" s="1"/>
  <c r="AF215" i="1" s="1"/>
  <c r="Z215" i="1"/>
  <c r="Y215" i="1"/>
  <c r="X215" i="1"/>
  <c r="AC215" i="1" s="1"/>
  <c r="W215" i="1"/>
  <c r="S215" i="1"/>
  <c r="CS214" i="1"/>
  <c r="CQ214" i="1"/>
  <c r="CP214" i="1"/>
  <c r="CN214" i="1"/>
  <c r="CO214" i="1" s="1"/>
  <c r="CR214" i="1" s="1"/>
  <c r="CT214" i="1" s="1"/>
  <c r="CM214" i="1"/>
  <c r="CL214" i="1"/>
  <c r="CJ214" i="1"/>
  <c r="CD214" i="1"/>
  <c r="BX214" i="1"/>
  <c r="BR214" i="1"/>
  <c r="BL214" i="1"/>
  <c r="BF214" i="1"/>
  <c r="AZ214" i="1"/>
  <c r="AT214" i="1"/>
  <c r="AN214" i="1"/>
  <c r="AJ214" i="1"/>
  <c r="AH214" i="1"/>
  <c r="AE214" i="1"/>
  <c r="AF214" i="1" s="1"/>
  <c r="AB214" i="1"/>
  <c r="Z214" i="1"/>
  <c r="Y214" i="1"/>
  <c r="AG214" i="1" s="1"/>
  <c r="X214" i="1"/>
  <c r="AC214" i="1" s="1"/>
  <c r="W214" i="1"/>
  <c r="S214" i="1"/>
  <c r="CS213" i="1"/>
  <c r="CQ213" i="1"/>
  <c r="CP213" i="1"/>
  <c r="AB213" i="1" s="1"/>
  <c r="AE213" i="1" s="1"/>
  <c r="AF213" i="1" s="1"/>
  <c r="CN213" i="1"/>
  <c r="CO213" i="1" s="1"/>
  <c r="CM213" i="1"/>
  <c r="CL213" i="1"/>
  <c r="CJ213" i="1"/>
  <c r="CD213" i="1"/>
  <c r="BX213" i="1"/>
  <c r="BR213" i="1"/>
  <c r="BL213" i="1"/>
  <c r="BF213" i="1"/>
  <c r="AZ213" i="1"/>
  <c r="AT213" i="1"/>
  <c r="AN213" i="1"/>
  <c r="AH213" i="1"/>
  <c r="AG213" i="1"/>
  <c r="AJ213" i="1" s="1"/>
  <c r="Z213" i="1"/>
  <c r="Y213" i="1"/>
  <c r="X213" i="1"/>
  <c r="AC213" i="1" s="1"/>
  <c r="W213" i="1"/>
  <c r="S213" i="1"/>
  <c r="CS212" i="1"/>
  <c r="CR212" i="1"/>
  <c r="CT212" i="1" s="1"/>
  <c r="CQ212" i="1"/>
  <c r="CP212" i="1"/>
  <c r="CN212" i="1"/>
  <c r="CO212" i="1" s="1"/>
  <c r="CM212" i="1"/>
  <c r="CL212" i="1"/>
  <c r="CJ212" i="1"/>
  <c r="CD212" i="1"/>
  <c r="BX212" i="1"/>
  <c r="BR212" i="1"/>
  <c r="BL212" i="1"/>
  <c r="BF212" i="1"/>
  <c r="AZ212" i="1"/>
  <c r="AT212" i="1"/>
  <c r="AN212" i="1"/>
  <c r="AH212" i="1"/>
  <c r="AE212" i="1"/>
  <c r="AF212" i="1" s="1"/>
  <c r="AB212" i="1"/>
  <c r="Z212" i="1"/>
  <c r="Y212" i="1"/>
  <c r="AG212" i="1" s="1"/>
  <c r="AJ212" i="1" s="1"/>
  <c r="X212" i="1"/>
  <c r="W212" i="1"/>
  <c r="S212" i="1"/>
  <c r="CS211" i="1"/>
  <c r="CQ211" i="1"/>
  <c r="CP211" i="1"/>
  <c r="CN211" i="1"/>
  <c r="CO211" i="1" s="1"/>
  <c r="CM211" i="1"/>
  <c r="CL211" i="1"/>
  <c r="CJ211" i="1"/>
  <c r="CD211" i="1"/>
  <c r="BX211" i="1"/>
  <c r="BR211" i="1"/>
  <c r="BL211" i="1"/>
  <c r="BF211" i="1"/>
  <c r="AZ211" i="1"/>
  <c r="AT211" i="1"/>
  <c r="AN211" i="1"/>
  <c r="AH211" i="1"/>
  <c r="AG211" i="1"/>
  <c r="AJ211" i="1" s="1"/>
  <c r="AB211" i="1"/>
  <c r="AE211" i="1" s="1"/>
  <c r="AF211" i="1" s="1"/>
  <c r="Z211" i="1"/>
  <c r="Y211" i="1"/>
  <c r="X211" i="1"/>
  <c r="AC211" i="1" s="1"/>
  <c r="W211" i="1"/>
  <c r="S211" i="1"/>
  <c r="CS210" i="1"/>
  <c r="CQ210" i="1"/>
  <c r="CP210" i="1"/>
  <c r="CN210" i="1"/>
  <c r="CO210" i="1" s="1"/>
  <c r="CR210" i="1" s="1"/>
  <c r="CT210" i="1" s="1"/>
  <c r="CM210" i="1"/>
  <c r="CL210" i="1"/>
  <c r="CJ210" i="1"/>
  <c r="CD210" i="1"/>
  <c r="BX210" i="1"/>
  <c r="BR210" i="1"/>
  <c r="BL210" i="1"/>
  <c r="BF210" i="1"/>
  <c r="AZ210" i="1"/>
  <c r="AT210" i="1"/>
  <c r="AN210" i="1"/>
  <c r="AJ210" i="1"/>
  <c r="AH210" i="1"/>
  <c r="AE210" i="1"/>
  <c r="AF210" i="1" s="1"/>
  <c r="AB210" i="1"/>
  <c r="Z210" i="1"/>
  <c r="Y210" i="1"/>
  <c r="AG210" i="1" s="1"/>
  <c r="X210" i="1"/>
  <c r="AC210" i="1" s="1"/>
  <c r="W210" i="1"/>
  <c r="S210" i="1"/>
  <c r="CS209" i="1"/>
  <c r="CQ209" i="1"/>
  <c r="CP209" i="1"/>
  <c r="AB209" i="1" s="1"/>
  <c r="CN209" i="1"/>
  <c r="CO209" i="1" s="1"/>
  <c r="CM209" i="1"/>
  <c r="CR209" i="1" s="1"/>
  <c r="CT209" i="1" s="1"/>
  <c r="CL209" i="1"/>
  <c r="CJ209" i="1"/>
  <c r="CD209" i="1"/>
  <c r="BX209" i="1"/>
  <c r="BR209" i="1"/>
  <c r="BL209" i="1"/>
  <c r="BF209" i="1"/>
  <c r="AZ209" i="1"/>
  <c r="AT209" i="1"/>
  <c r="AN209" i="1"/>
  <c r="AH209" i="1"/>
  <c r="AG209" i="1"/>
  <c r="AJ209" i="1" s="1"/>
  <c r="Z209" i="1"/>
  <c r="Y209" i="1"/>
  <c r="X209" i="1"/>
  <c r="AC209" i="1" s="1"/>
  <c r="W209" i="1"/>
  <c r="S209" i="1"/>
  <c r="CS208" i="1"/>
  <c r="CS231" i="1" s="1"/>
  <c r="CQ208" i="1"/>
  <c r="CP208" i="1"/>
  <c r="CN208" i="1"/>
  <c r="CM208" i="1"/>
  <c r="CL208" i="1"/>
  <c r="CJ208" i="1"/>
  <c r="CJ231" i="1" s="1"/>
  <c r="CD208" i="1"/>
  <c r="BX208" i="1"/>
  <c r="BR208" i="1"/>
  <c r="BL208" i="1"/>
  <c r="BL231" i="1" s="1"/>
  <c r="BF208" i="1"/>
  <c r="AZ208" i="1"/>
  <c r="AT208" i="1"/>
  <c r="AN208" i="1"/>
  <c r="AN231" i="1" s="1"/>
  <c r="AH208" i="1"/>
  <c r="AE208" i="1"/>
  <c r="AB208" i="1"/>
  <c r="Z208" i="1"/>
  <c r="Y208" i="1"/>
  <c r="X208" i="1"/>
  <c r="W208" i="1"/>
  <c r="S208" i="1"/>
  <c r="CK207" i="1"/>
  <c r="CI207" i="1"/>
  <c r="CH207" i="1"/>
  <c r="CG207" i="1"/>
  <c r="CE207" i="1"/>
  <c r="CC207" i="1"/>
  <c r="CB207" i="1"/>
  <c r="CA207" i="1"/>
  <c r="BY207" i="1"/>
  <c r="BW207" i="1"/>
  <c r="BV207" i="1"/>
  <c r="BU207" i="1"/>
  <c r="BS207" i="1"/>
  <c r="BQ207" i="1"/>
  <c r="BP207" i="1"/>
  <c r="BO207" i="1"/>
  <c r="BM207" i="1"/>
  <c r="BK207" i="1"/>
  <c r="BJ207" i="1"/>
  <c r="BI207" i="1"/>
  <c r="BG207" i="1"/>
  <c r="BE207" i="1"/>
  <c r="BD207" i="1"/>
  <c r="BC207" i="1"/>
  <c r="BA207" i="1"/>
  <c r="AY207" i="1"/>
  <c r="AX207" i="1"/>
  <c r="AW207" i="1"/>
  <c r="AU207" i="1"/>
  <c r="AS207" i="1"/>
  <c r="AR207" i="1"/>
  <c r="AQ207" i="1"/>
  <c r="AO207" i="1"/>
  <c r="AM207" i="1"/>
  <c r="AL207" i="1"/>
  <c r="AK207" i="1"/>
  <c r="AD207" i="1"/>
  <c r="AA207" i="1"/>
  <c r="V207" i="1"/>
  <c r="U207" i="1"/>
  <c r="T207" i="1"/>
  <c r="R207" i="1"/>
  <c r="Q207" i="1"/>
  <c r="P207" i="1"/>
  <c r="O207" i="1"/>
  <c r="N207" i="1"/>
  <c r="M207" i="1"/>
  <c r="L207" i="1"/>
  <c r="K207" i="1"/>
  <c r="J207" i="1"/>
  <c r="I207" i="1"/>
  <c r="H207" i="1"/>
  <c r="G207" i="1"/>
  <c r="F207" i="1"/>
  <c r="E207" i="1"/>
  <c r="CS206" i="1"/>
  <c r="CQ206" i="1"/>
  <c r="CP206" i="1"/>
  <c r="CN206" i="1"/>
  <c r="CO206" i="1" s="1"/>
  <c r="CM206" i="1"/>
  <c r="CL206" i="1"/>
  <c r="CJ206" i="1"/>
  <c r="CD206" i="1"/>
  <c r="BX206" i="1"/>
  <c r="BR206" i="1"/>
  <c r="BL206" i="1"/>
  <c r="BF206" i="1"/>
  <c r="AZ206" i="1"/>
  <c r="AT206" i="1"/>
  <c r="AN206" i="1"/>
  <c r="AH206" i="1"/>
  <c r="AE206" i="1"/>
  <c r="AF206" i="1" s="1"/>
  <c r="AB206" i="1"/>
  <c r="Z206" i="1"/>
  <c r="Y206" i="1"/>
  <c r="X206" i="1"/>
  <c r="AG206" i="1" s="1"/>
  <c r="AJ206" i="1" s="1"/>
  <c r="W206" i="1"/>
  <c r="S206" i="1"/>
  <c r="CS205" i="1"/>
  <c r="CQ205" i="1"/>
  <c r="CP205" i="1"/>
  <c r="CO205" i="1"/>
  <c r="CN205" i="1"/>
  <c r="CM205" i="1"/>
  <c r="CR205" i="1" s="1"/>
  <c r="CT205" i="1" s="1"/>
  <c r="CL205" i="1"/>
  <c r="CJ205" i="1"/>
  <c r="CD205" i="1"/>
  <c r="BX205" i="1"/>
  <c r="BR205" i="1"/>
  <c r="BL205" i="1"/>
  <c r="BF205" i="1"/>
  <c r="AZ205" i="1"/>
  <c r="AT205" i="1"/>
  <c r="AN205" i="1"/>
  <c r="AH205" i="1"/>
  <c r="AF205" i="1"/>
  <c r="AB205" i="1"/>
  <c r="AE205" i="1" s="1"/>
  <c r="Z205" i="1"/>
  <c r="AG205" i="1" s="1"/>
  <c r="AJ205" i="1" s="1"/>
  <c r="Y205" i="1"/>
  <c r="X205" i="1"/>
  <c r="AC205" i="1" s="1"/>
  <c r="W205" i="1"/>
  <c r="S205" i="1"/>
  <c r="CS204" i="1"/>
  <c r="CQ204" i="1"/>
  <c r="CP204" i="1"/>
  <c r="CN204" i="1"/>
  <c r="CO204" i="1" s="1"/>
  <c r="CM204" i="1"/>
  <c r="CL204" i="1"/>
  <c r="CJ204" i="1"/>
  <c r="CD204" i="1"/>
  <c r="BX204" i="1"/>
  <c r="BR204" i="1"/>
  <c r="BL204" i="1"/>
  <c r="BF204" i="1"/>
  <c r="AZ204" i="1"/>
  <c r="AT204" i="1"/>
  <c r="AN204" i="1"/>
  <c r="AH204" i="1"/>
  <c r="AE204" i="1"/>
  <c r="AF204" i="1" s="1"/>
  <c r="AB204" i="1"/>
  <c r="Z204" i="1"/>
  <c r="Y204" i="1"/>
  <c r="X204" i="1"/>
  <c r="AG204" i="1" s="1"/>
  <c r="AJ204" i="1" s="1"/>
  <c r="W204" i="1"/>
  <c r="S204" i="1"/>
  <c r="CS203" i="1"/>
  <c r="CQ203" i="1"/>
  <c r="CP203" i="1"/>
  <c r="CO203" i="1"/>
  <c r="CN203" i="1"/>
  <c r="CM203" i="1"/>
  <c r="CR203" i="1" s="1"/>
  <c r="CT203" i="1" s="1"/>
  <c r="CL203" i="1"/>
  <c r="CJ203" i="1"/>
  <c r="CD203" i="1"/>
  <c r="BX203" i="1"/>
  <c r="BR203" i="1"/>
  <c r="BL203" i="1"/>
  <c r="BF203" i="1"/>
  <c r="AZ203" i="1"/>
  <c r="AT203" i="1"/>
  <c r="AN203" i="1"/>
  <c r="AH203" i="1"/>
  <c r="AF203" i="1"/>
  <c r="AB203" i="1"/>
  <c r="AE203" i="1" s="1"/>
  <c r="Z203" i="1"/>
  <c r="AG203" i="1" s="1"/>
  <c r="AJ203" i="1" s="1"/>
  <c r="Y203" i="1"/>
  <c r="X203" i="1"/>
  <c r="AC203" i="1" s="1"/>
  <c r="W203" i="1"/>
  <c r="S203" i="1"/>
  <c r="CS202" i="1"/>
  <c r="CQ202" i="1"/>
  <c r="CP202" i="1"/>
  <c r="CN202" i="1"/>
  <c r="CO202" i="1" s="1"/>
  <c r="CM202" i="1"/>
  <c r="CL202" i="1"/>
  <c r="CJ202" i="1"/>
  <c r="CD202" i="1"/>
  <c r="BX202" i="1"/>
  <c r="BR202" i="1"/>
  <c r="BL202" i="1"/>
  <c r="BF202" i="1"/>
  <c r="AZ202" i="1"/>
  <c r="AT202" i="1"/>
  <c r="AN202" i="1"/>
  <c r="AH202" i="1"/>
  <c r="AE202" i="1"/>
  <c r="AF202" i="1" s="1"/>
  <c r="AB202" i="1"/>
  <c r="Z202" i="1"/>
  <c r="Y202" i="1"/>
  <c r="X202" i="1"/>
  <c r="AG202" i="1" s="1"/>
  <c r="AJ202" i="1" s="1"/>
  <c r="W202" i="1"/>
  <c r="S202" i="1"/>
  <c r="CS201" i="1"/>
  <c r="CQ201" i="1"/>
  <c r="CP201" i="1"/>
  <c r="CO201" i="1"/>
  <c r="CN201" i="1"/>
  <c r="CM201" i="1"/>
  <c r="CR201" i="1" s="1"/>
  <c r="CT201" i="1" s="1"/>
  <c r="CL201" i="1"/>
  <c r="CJ201" i="1"/>
  <c r="CD201" i="1"/>
  <c r="BX201" i="1"/>
  <c r="BR201" i="1"/>
  <c r="BL201" i="1"/>
  <c r="BF201" i="1"/>
  <c r="AZ201" i="1"/>
  <c r="AT201" i="1"/>
  <c r="AN201" i="1"/>
  <c r="AH201" i="1"/>
  <c r="AF201" i="1"/>
  <c r="AB201" i="1"/>
  <c r="AE201" i="1" s="1"/>
  <c r="Z201" i="1"/>
  <c r="AG201" i="1" s="1"/>
  <c r="AJ201" i="1" s="1"/>
  <c r="Y201" i="1"/>
  <c r="X201" i="1"/>
  <c r="AC201" i="1" s="1"/>
  <c r="W201" i="1"/>
  <c r="S201" i="1"/>
  <c r="CS200" i="1"/>
  <c r="CQ200" i="1"/>
  <c r="CP200" i="1"/>
  <c r="CN200" i="1"/>
  <c r="CO200" i="1" s="1"/>
  <c r="CM200" i="1"/>
  <c r="CL200" i="1"/>
  <c r="CJ200" i="1"/>
  <c r="CD200" i="1"/>
  <c r="BX200" i="1"/>
  <c r="BR200" i="1"/>
  <c r="BL200" i="1"/>
  <c r="BF200" i="1"/>
  <c r="AZ200" i="1"/>
  <c r="AT200" i="1"/>
  <c r="AN200" i="1"/>
  <c r="AH200" i="1"/>
  <c r="AE200" i="1"/>
  <c r="AF200" i="1" s="1"/>
  <c r="AB200" i="1"/>
  <c r="Z200" i="1"/>
  <c r="Y200" i="1"/>
  <c r="X200" i="1"/>
  <c r="AG200" i="1" s="1"/>
  <c r="AJ200" i="1" s="1"/>
  <c r="W200" i="1"/>
  <c r="S200" i="1"/>
  <c r="CS199" i="1"/>
  <c r="CQ199" i="1"/>
  <c r="CP199" i="1"/>
  <c r="CO199" i="1"/>
  <c r="CN199" i="1"/>
  <c r="CM199" i="1"/>
  <c r="CR199" i="1" s="1"/>
  <c r="CT199" i="1" s="1"/>
  <c r="CL199" i="1"/>
  <c r="CJ199" i="1"/>
  <c r="CD199" i="1"/>
  <c r="BX199" i="1"/>
  <c r="BR199" i="1"/>
  <c r="BL199" i="1"/>
  <c r="BF199" i="1"/>
  <c r="AZ199" i="1"/>
  <c r="AT199" i="1"/>
  <c r="AN199" i="1"/>
  <c r="AH199" i="1"/>
  <c r="AF199" i="1"/>
  <c r="AB199" i="1"/>
  <c r="AE199" i="1" s="1"/>
  <c r="Z199" i="1"/>
  <c r="AG199" i="1" s="1"/>
  <c r="AJ199" i="1" s="1"/>
  <c r="Y199" i="1"/>
  <c r="X199" i="1"/>
  <c r="AC199" i="1" s="1"/>
  <c r="W199" i="1"/>
  <c r="S199" i="1"/>
  <c r="CS198" i="1"/>
  <c r="CQ198" i="1"/>
  <c r="CP198" i="1"/>
  <c r="CN198" i="1"/>
  <c r="CO198" i="1" s="1"/>
  <c r="CM198" i="1"/>
  <c r="CL198" i="1"/>
  <c r="CJ198" i="1"/>
  <c r="CD198" i="1"/>
  <c r="BX198" i="1"/>
  <c r="BR198" i="1"/>
  <c r="BL198" i="1"/>
  <c r="BF198" i="1"/>
  <c r="AZ198" i="1"/>
  <c r="AT198" i="1"/>
  <c r="AN198" i="1"/>
  <c r="AH198" i="1"/>
  <c r="AE198" i="1"/>
  <c r="AF198" i="1" s="1"/>
  <c r="AB198" i="1"/>
  <c r="Z198" i="1"/>
  <c r="Y198" i="1"/>
  <c r="X198" i="1"/>
  <c r="AG198" i="1" s="1"/>
  <c r="AJ198" i="1" s="1"/>
  <c r="W198" i="1"/>
  <c r="S198" i="1"/>
  <c r="CS197" i="1"/>
  <c r="CQ197" i="1"/>
  <c r="CP197" i="1"/>
  <c r="CO197" i="1"/>
  <c r="CN197" i="1"/>
  <c r="CM197" i="1"/>
  <c r="CR197" i="1" s="1"/>
  <c r="CT197" i="1" s="1"/>
  <c r="CL197" i="1"/>
  <c r="CJ197" i="1"/>
  <c r="CD197" i="1"/>
  <c r="BX197" i="1"/>
  <c r="BR197" i="1"/>
  <c r="BL197" i="1"/>
  <c r="BF197" i="1"/>
  <c r="AZ197" i="1"/>
  <c r="AT197" i="1"/>
  <c r="AN197" i="1"/>
  <c r="AH197" i="1"/>
  <c r="AF197" i="1"/>
  <c r="AE197" i="1"/>
  <c r="AB197" i="1"/>
  <c r="Z197" i="1"/>
  <c r="Y197" i="1"/>
  <c r="AG197" i="1" s="1"/>
  <c r="AJ197" i="1" s="1"/>
  <c r="X197" i="1"/>
  <c r="AC197" i="1" s="1"/>
  <c r="W197" i="1"/>
  <c r="S197" i="1"/>
  <c r="CS196" i="1"/>
  <c r="CQ196" i="1"/>
  <c r="CP196" i="1"/>
  <c r="CN196" i="1"/>
  <c r="CO196" i="1" s="1"/>
  <c r="CM196" i="1"/>
  <c r="CR196" i="1" s="1"/>
  <c r="CT196" i="1" s="1"/>
  <c r="CL196" i="1"/>
  <c r="CJ196" i="1"/>
  <c r="CD196" i="1"/>
  <c r="BX196" i="1"/>
  <c r="BX207" i="1" s="1"/>
  <c r="BR196" i="1"/>
  <c r="BL196" i="1"/>
  <c r="BF196" i="1"/>
  <c r="AZ196" i="1"/>
  <c r="AT196" i="1"/>
  <c r="AN196" i="1"/>
  <c r="AH196" i="1"/>
  <c r="AB196" i="1"/>
  <c r="AE196" i="1" s="1"/>
  <c r="AF196" i="1" s="1"/>
  <c r="Z196" i="1"/>
  <c r="Y196" i="1"/>
  <c r="X196" i="1"/>
  <c r="AG196" i="1" s="1"/>
  <c r="AJ196" i="1" s="1"/>
  <c r="W196" i="1"/>
  <c r="S196" i="1"/>
  <c r="CS195" i="1"/>
  <c r="CQ195" i="1"/>
  <c r="CP195" i="1"/>
  <c r="CO195" i="1"/>
  <c r="CR195" i="1" s="1"/>
  <c r="CT195" i="1" s="1"/>
  <c r="CN195" i="1"/>
  <c r="CM195" i="1"/>
  <c r="CL195" i="1"/>
  <c r="CJ195" i="1"/>
  <c r="CD195" i="1"/>
  <c r="BX195" i="1"/>
  <c r="BR195" i="1"/>
  <c r="BL195" i="1"/>
  <c r="BF195" i="1"/>
  <c r="AZ195" i="1"/>
  <c r="AT195" i="1"/>
  <c r="AN195" i="1"/>
  <c r="AH195" i="1"/>
  <c r="AG195" i="1"/>
  <c r="AJ195" i="1" s="1"/>
  <c r="AB195" i="1"/>
  <c r="AE195" i="1" s="1"/>
  <c r="AF195" i="1" s="1"/>
  <c r="Z195" i="1"/>
  <c r="Y195" i="1"/>
  <c r="X195" i="1"/>
  <c r="AC195" i="1" s="1"/>
  <c r="W195" i="1"/>
  <c r="S195" i="1"/>
  <c r="CS194" i="1"/>
  <c r="CQ194" i="1"/>
  <c r="CP194" i="1"/>
  <c r="CN194" i="1"/>
  <c r="CO194" i="1" s="1"/>
  <c r="CM194" i="1"/>
  <c r="CL194" i="1"/>
  <c r="CJ194" i="1"/>
  <c r="CD194" i="1"/>
  <c r="BX194" i="1"/>
  <c r="BR194" i="1"/>
  <c r="BL194" i="1"/>
  <c r="BF194" i="1"/>
  <c r="AZ194" i="1"/>
  <c r="AT194" i="1"/>
  <c r="AN194" i="1"/>
  <c r="AH194" i="1"/>
  <c r="AE194" i="1"/>
  <c r="AF194" i="1" s="1"/>
  <c r="AB194" i="1"/>
  <c r="Z194" i="1"/>
  <c r="Y194" i="1"/>
  <c r="X194" i="1"/>
  <c r="W194" i="1"/>
  <c r="S194" i="1"/>
  <c r="CS193" i="1"/>
  <c r="CQ193" i="1"/>
  <c r="CP193" i="1"/>
  <c r="CO193" i="1"/>
  <c r="CR193" i="1" s="1"/>
  <c r="CT193" i="1" s="1"/>
  <c r="CN193" i="1"/>
  <c r="CM193" i="1"/>
  <c r="CL193" i="1"/>
  <c r="CJ193" i="1"/>
  <c r="CD193" i="1"/>
  <c r="BX193" i="1"/>
  <c r="BR193" i="1"/>
  <c r="BL193" i="1"/>
  <c r="BF193" i="1"/>
  <c r="AZ193" i="1"/>
  <c r="AT193" i="1"/>
  <c r="AN193" i="1"/>
  <c r="AH193" i="1"/>
  <c r="AG193" i="1"/>
  <c r="AJ193" i="1" s="1"/>
  <c r="AB193" i="1"/>
  <c r="AE193" i="1" s="1"/>
  <c r="AF193" i="1" s="1"/>
  <c r="Z193" i="1"/>
  <c r="Y193" i="1"/>
  <c r="X193" i="1"/>
  <c r="AC193" i="1" s="1"/>
  <c r="W193" i="1"/>
  <c r="S193" i="1"/>
  <c r="CS192" i="1"/>
  <c r="CQ192" i="1"/>
  <c r="CP192" i="1"/>
  <c r="CN192" i="1"/>
  <c r="CO192" i="1" s="1"/>
  <c r="CM192" i="1"/>
  <c r="CL192" i="1"/>
  <c r="CJ192" i="1"/>
  <c r="CD192" i="1"/>
  <c r="BX192" i="1"/>
  <c r="BR192" i="1"/>
  <c r="BL192" i="1"/>
  <c r="BF192" i="1"/>
  <c r="AZ192" i="1"/>
  <c r="AT192" i="1"/>
  <c r="AN192" i="1"/>
  <c r="AH192" i="1"/>
  <c r="AE192" i="1"/>
  <c r="AF192" i="1" s="1"/>
  <c r="AB192" i="1"/>
  <c r="Z192" i="1"/>
  <c r="Y192" i="1"/>
  <c r="X192" i="1"/>
  <c r="W192" i="1"/>
  <c r="S192" i="1"/>
  <c r="CS191" i="1"/>
  <c r="CQ191" i="1"/>
  <c r="CP191" i="1"/>
  <c r="CO191" i="1"/>
  <c r="CR191" i="1" s="1"/>
  <c r="CT191" i="1" s="1"/>
  <c r="CN191" i="1"/>
  <c r="CM191" i="1"/>
  <c r="CL191" i="1"/>
  <c r="CJ191" i="1"/>
  <c r="CD191" i="1"/>
  <c r="BX191" i="1"/>
  <c r="BR191" i="1"/>
  <c r="BL191" i="1"/>
  <c r="BF191" i="1"/>
  <c r="AZ191" i="1"/>
  <c r="AT191" i="1"/>
  <c r="AN191" i="1"/>
  <c r="AH191" i="1"/>
  <c r="AG191" i="1"/>
  <c r="AJ191" i="1" s="1"/>
  <c r="AB191" i="1"/>
  <c r="AE191" i="1" s="1"/>
  <c r="AF191" i="1" s="1"/>
  <c r="Z191" i="1"/>
  <c r="Y191" i="1"/>
  <c r="X191" i="1"/>
  <c r="AC191" i="1" s="1"/>
  <c r="W191" i="1"/>
  <c r="S191" i="1"/>
  <c r="CS190" i="1"/>
  <c r="CQ190" i="1"/>
  <c r="CP190" i="1"/>
  <c r="CN190" i="1"/>
  <c r="CO190" i="1" s="1"/>
  <c r="CM190" i="1"/>
  <c r="CL190" i="1"/>
  <c r="CJ190" i="1"/>
  <c r="CD190" i="1"/>
  <c r="BX190" i="1"/>
  <c r="BR190" i="1"/>
  <c r="BL190" i="1"/>
  <c r="BF190" i="1"/>
  <c r="AZ190" i="1"/>
  <c r="AT190" i="1"/>
  <c r="AN190" i="1"/>
  <c r="AH190" i="1"/>
  <c r="AE190" i="1"/>
  <c r="AF190" i="1" s="1"/>
  <c r="AB190" i="1"/>
  <c r="Z190" i="1"/>
  <c r="Y190" i="1"/>
  <c r="X190" i="1"/>
  <c r="W190" i="1"/>
  <c r="S190" i="1"/>
  <c r="CS189" i="1"/>
  <c r="CQ189" i="1"/>
  <c r="CP189" i="1"/>
  <c r="CO189" i="1"/>
  <c r="CR189" i="1" s="1"/>
  <c r="CT189" i="1" s="1"/>
  <c r="CN189" i="1"/>
  <c r="CM189" i="1"/>
  <c r="CL189" i="1"/>
  <c r="CJ189" i="1"/>
  <c r="CD189" i="1"/>
  <c r="BX189" i="1"/>
  <c r="BR189" i="1"/>
  <c r="BL189" i="1"/>
  <c r="BF189" i="1"/>
  <c r="AZ189" i="1"/>
  <c r="AT189" i="1"/>
  <c r="AN189" i="1"/>
  <c r="AH189" i="1"/>
  <c r="AG189" i="1"/>
  <c r="AJ189" i="1" s="1"/>
  <c r="AB189" i="1"/>
  <c r="AE189" i="1" s="1"/>
  <c r="AF189" i="1" s="1"/>
  <c r="Z189" i="1"/>
  <c r="Y189" i="1"/>
  <c r="X189" i="1"/>
  <c r="AC189" i="1" s="1"/>
  <c r="W189" i="1"/>
  <c r="S189" i="1"/>
  <c r="CS188" i="1"/>
  <c r="CQ188" i="1"/>
  <c r="CP188" i="1"/>
  <c r="CN188" i="1"/>
  <c r="CO188" i="1" s="1"/>
  <c r="CM188" i="1"/>
  <c r="CL188" i="1"/>
  <c r="CJ188" i="1"/>
  <c r="CD188" i="1"/>
  <c r="BX188" i="1"/>
  <c r="BR188" i="1"/>
  <c r="BL188" i="1"/>
  <c r="BF188" i="1"/>
  <c r="AZ188" i="1"/>
  <c r="AT188" i="1"/>
  <c r="AN188" i="1"/>
  <c r="AH188" i="1"/>
  <c r="AE188" i="1"/>
  <c r="AF188" i="1" s="1"/>
  <c r="AB188" i="1"/>
  <c r="Z188" i="1"/>
  <c r="Y188" i="1"/>
  <c r="Y207" i="1" s="1"/>
  <c r="X188" i="1"/>
  <c r="W188" i="1"/>
  <c r="S188" i="1"/>
  <c r="CS187" i="1"/>
  <c r="CS207" i="1" s="1"/>
  <c r="CQ187" i="1"/>
  <c r="CQ207" i="1" s="1"/>
  <c r="CP187" i="1"/>
  <c r="CP207" i="1" s="1"/>
  <c r="CO187" i="1"/>
  <c r="CN187" i="1"/>
  <c r="CM187" i="1"/>
  <c r="CM207" i="1" s="1"/>
  <c r="CL187" i="1"/>
  <c r="CL207" i="1" s="1"/>
  <c r="CJ187" i="1"/>
  <c r="CJ207" i="1" s="1"/>
  <c r="CD187" i="1"/>
  <c r="BX187" i="1"/>
  <c r="BR187" i="1"/>
  <c r="BR207" i="1" s="1"/>
  <c r="BL187" i="1"/>
  <c r="BL207" i="1" s="1"/>
  <c r="BF187" i="1"/>
  <c r="AZ187" i="1"/>
  <c r="AT187" i="1"/>
  <c r="AT207" i="1" s="1"/>
  <c r="AN187" i="1"/>
  <c r="AN207" i="1" s="1"/>
  <c r="AH187" i="1"/>
  <c r="AG187" i="1"/>
  <c r="AB187" i="1"/>
  <c r="Z187" i="1"/>
  <c r="Z207" i="1" s="1"/>
  <c r="Y187" i="1"/>
  <c r="X187" i="1"/>
  <c r="W187" i="1"/>
  <c r="W207" i="1" s="1"/>
  <c r="S187" i="1"/>
  <c r="S207" i="1" s="1"/>
  <c r="CK186" i="1"/>
  <c r="CI186" i="1"/>
  <c r="CH186" i="1"/>
  <c r="CG186" i="1"/>
  <c r="CE186" i="1"/>
  <c r="CC186" i="1"/>
  <c r="CB186" i="1"/>
  <c r="CA186" i="1"/>
  <c r="BY186" i="1"/>
  <c r="BW186" i="1"/>
  <c r="BV186" i="1"/>
  <c r="BU186" i="1"/>
  <c r="BS186" i="1"/>
  <c r="BQ186" i="1"/>
  <c r="BP186" i="1"/>
  <c r="BO186" i="1"/>
  <c r="BM186" i="1"/>
  <c r="BK186" i="1"/>
  <c r="BJ186" i="1"/>
  <c r="BI186" i="1"/>
  <c r="BG186" i="1"/>
  <c r="BE186" i="1"/>
  <c r="BD186" i="1"/>
  <c r="BC186" i="1"/>
  <c r="BA186" i="1"/>
  <c r="AY186" i="1"/>
  <c r="AX186" i="1"/>
  <c r="AW186" i="1"/>
  <c r="AU186" i="1"/>
  <c r="AS186" i="1"/>
  <c r="AR186" i="1"/>
  <c r="AQ186" i="1"/>
  <c r="AO186" i="1"/>
  <c r="AM186" i="1"/>
  <c r="AL186" i="1"/>
  <c r="AK186" i="1"/>
  <c r="AD186" i="1"/>
  <c r="AA186" i="1"/>
  <c r="V186" i="1"/>
  <c r="U186" i="1"/>
  <c r="T186" i="1"/>
  <c r="R186" i="1"/>
  <c r="Q186" i="1"/>
  <c r="P186" i="1"/>
  <c r="O186" i="1"/>
  <c r="N186" i="1"/>
  <c r="M186" i="1"/>
  <c r="L186" i="1"/>
  <c r="K186" i="1"/>
  <c r="J186" i="1"/>
  <c r="I186" i="1"/>
  <c r="H186" i="1"/>
  <c r="G186" i="1"/>
  <c r="F186" i="1"/>
  <c r="E186" i="1"/>
  <c r="CS185" i="1"/>
  <c r="CQ185" i="1"/>
  <c r="CP185" i="1"/>
  <c r="CN185" i="1"/>
  <c r="CO185" i="1" s="1"/>
  <c r="CM185" i="1"/>
  <c r="CR185" i="1" s="1"/>
  <c r="CT185" i="1" s="1"/>
  <c r="CL185" i="1"/>
  <c r="CJ185" i="1"/>
  <c r="CD185" i="1"/>
  <c r="BX185" i="1"/>
  <c r="BR185" i="1"/>
  <c r="BL185" i="1"/>
  <c r="BF185" i="1"/>
  <c r="AZ185" i="1"/>
  <c r="AT185" i="1"/>
  <c r="AN185" i="1"/>
  <c r="AH185" i="1"/>
  <c r="AE185" i="1"/>
  <c r="AF185" i="1" s="1"/>
  <c r="AB185" i="1"/>
  <c r="Z185" i="1"/>
  <c r="Y185" i="1"/>
  <c r="X185" i="1"/>
  <c r="AG185" i="1" s="1"/>
  <c r="AJ185" i="1" s="1"/>
  <c r="W185" i="1"/>
  <c r="S185" i="1"/>
  <c r="CS184" i="1"/>
  <c r="CQ184" i="1"/>
  <c r="CP184" i="1"/>
  <c r="AB184" i="1" s="1"/>
  <c r="AE184" i="1" s="1"/>
  <c r="AF184" i="1" s="1"/>
  <c r="CO184" i="1"/>
  <c r="CN184" i="1"/>
  <c r="CM184" i="1"/>
  <c r="CL184" i="1"/>
  <c r="CJ184" i="1"/>
  <c r="CD184" i="1"/>
  <c r="BX184" i="1"/>
  <c r="BR184" i="1"/>
  <c r="BL184" i="1"/>
  <c r="BF184" i="1"/>
  <c r="AZ184" i="1"/>
  <c r="AT184" i="1"/>
  <c r="AN184" i="1"/>
  <c r="AH184" i="1"/>
  <c r="Z184" i="1"/>
  <c r="AG184" i="1" s="1"/>
  <c r="AJ184" i="1" s="1"/>
  <c r="Y184" i="1"/>
  <c r="X184" i="1"/>
  <c r="W184" i="1"/>
  <c r="S184" i="1"/>
  <c r="CS183" i="1"/>
  <c r="CQ183" i="1"/>
  <c r="CP183" i="1"/>
  <c r="CN183" i="1"/>
  <c r="CO183" i="1" s="1"/>
  <c r="CM183" i="1"/>
  <c r="CR183" i="1" s="1"/>
  <c r="CT183" i="1" s="1"/>
  <c r="CL183" i="1"/>
  <c r="CJ183" i="1"/>
  <c r="CD183" i="1"/>
  <c r="BX183" i="1"/>
  <c r="BR183" i="1"/>
  <c r="BL183" i="1"/>
  <c r="BF183" i="1"/>
  <c r="AZ183" i="1"/>
  <c r="AT183" i="1"/>
  <c r="AN183" i="1"/>
  <c r="AH183" i="1"/>
  <c r="AE183" i="1"/>
  <c r="AF183" i="1" s="1"/>
  <c r="AB183" i="1"/>
  <c r="Z183" i="1"/>
  <c r="Y183" i="1"/>
  <c r="X183" i="1"/>
  <c r="AG183" i="1" s="1"/>
  <c r="AJ183" i="1" s="1"/>
  <c r="W183" i="1"/>
  <c r="S183" i="1"/>
  <c r="CS182" i="1"/>
  <c r="CQ182" i="1"/>
  <c r="CP182" i="1"/>
  <c r="AB182" i="1" s="1"/>
  <c r="AE182" i="1" s="1"/>
  <c r="AF182" i="1" s="1"/>
  <c r="CO182" i="1"/>
  <c r="CN182" i="1"/>
  <c r="CM182" i="1"/>
  <c r="CL182" i="1"/>
  <c r="CJ182" i="1"/>
  <c r="CD182" i="1"/>
  <c r="BX182" i="1"/>
  <c r="BR182" i="1"/>
  <c r="BL182" i="1"/>
  <c r="BF182" i="1"/>
  <c r="AZ182" i="1"/>
  <c r="AT182" i="1"/>
  <c r="AN182" i="1"/>
  <c r="AH182" i="1"/>
  <c r="Z182" i="1"/>
  <c r="AG182" i="1" s="1"/>
  <c r="AJ182" i="1" s="1"/>
  <c r="Y182" i="1"/>
  <c r="X182" i="1"/>
  <c r="W182" i="1"/>
  <c r="S182" i="1"/>
  <c r="CS181" i="1"/>
  <c r="CQ181" i="1"/>
  <c r="CP181" i="1"/>
  <c r="CN181" i="1"/>
  <c r="CO181" i="1" s="1"/>
  <c r="CM181" i="1"/>
  <c r="CR181" i="1" s="1"/>
  <c r="CT181" i="1" s="1"/>
  <c r="CL181" i="1"/>
  <c r="CJ181" i="1"/>
  <c r="CD181" i="1"/>
  <c r="BX181" i="1"/>
  <c r="BR181" i="1"/>
  <c r="BL181" i="1"/>
  <c r="BF181" i="1"/>
  <c r="AZ181" i="1"/>
  <c r="AT181" i="1"/>
  <c r="AN181" i="1"/>
  <c r="AH181" i="1"/>
  <c r="AE181" i="1"/>
  <c r="AF181" i="1" s="1"/>
  <c r="AB181" i="1"/>
  <c r="Z181" i="1"/>
  <c r="Y181" i="1"/>
  <c r="X181" i="1"/>
  <c r="AG181" i="1" s="1"/>
  <c r="AJ181" i="1" s="1"/>
  <c r="W181" i="1"/>
  <c r="S181" i="1"/>
  <c r="CS180" i="1"/>
  <c r="CQ180" i="1"/>
  <c r="CP180" i="1"/>
  <c r="AB180" i="1" s="1"/>
  <c r="AE180" i="1" s="1"/>
  <c r="AF180" i="1" s="1"/>
  <c r="CO180" i="1"/>
  <c r="CN180" i="1"/>
  <c r="CM180" i="1"/>
  <c r="CL180" i="1"/>
  <c r="CJ180" i="1"/>
  <c r="CD180" i="1"/>
  <c r="BX180" i="1"/>
  <c r="BR180" i="1"/>
  <c r="BL180" i="1"/>
  <c r="BF180" i="1"/>
  <c r="AZ180" i="1"/>
  <c r="AT180" i="1"/>
  <c r="AN180" i="1"/>
  <c r="AH180" i="1"/>
  <c r="Z180" i="1"/>
  <c r="AG180" i="1" s="1"/>
  <c r="AJ180" i="1" s="1"/>
  <c r="Y180" i="1"/>
  <c r="X180" i="1"/>
  <c r="W180" i="1"/>
  <c r="S180" i="1"/>
  <c r="CS179" i="1"/>
  <c r="CQ179" i="1"/>
  <c r="CP179" i="1"/>
  <c r="CN179" i="1"/>
  <c r="CO179" i="1" s="1"/>
  <c r="CM179" i="1"/>
  <c r="CR179" i="1" s="1"/>
  <c r="CT179" i="1" s="1"/>
  <c r="CL179" i="1"/>
  <c r="CJ179" i="1"/>
  <c r="CD179" i="1"/>
  <c r="BX179" i="1"/>
  <c r="BR179" i="1"/>
  <c r="BL179" i="1"/>
  <c r="BF179" i="1"/>
  <c r="AZ179" i="1"/>
  <c r="AT179" i="1"/>
  <c r="AN179" i="1"/>
  <c r="AH179" i="1"/>
  <c r="AE179" i="1"/>
  <c r="AF179" i="1" s="1"/>
  <c r="AB179" i="1"/>
  <c r="Z179" i="1"/>
  <c r="Y179" i="1"/>
  <c r="X179" i="1"/>
  <c r="AG179" i="1" s="1"/>
  <c r="AJ179" i="1" s="1"/>
  <c r="W179" i="1"/>
  <c r="S179" i="1"/>
  <c r="CS178" i="1"/>
  <c r="CQ178" i="1"/>
  <c r="CP178" i="1"/>
  <c r="AB178" i="1" s="1"/>
  <c r="AE178" i="1" s="1"/>
  <c r="AF178" i="1" s="1"/>
  <c r="CO178" i="1"/>
  <c r="CN178" i="1"/>
  <c r="CM178" i="1"/>
  <c r="CL178" i="1"/>
  <c r="CJ178" i="1"/>
  <c r="CD178" i="1"/>
  <c r="BX178" i="1"/>
  <c r="BR178" i="1"/>
  <c r="BL178" i="1"/>
  <c r="BF178" i="1"/>
  <c r="AZ178" i="1"/>
  <c r="AT178" i="1"/>
  <c r="AN178" i="1"/>
  <c r="AH178" i="1"/>
  <c r="Z178" i="1"/>
  <c r="AG178" i="1" s="1"/>
  <c r="AJ178" i="1" s="1"/>
  <c r="Y178" i="1"/>
  <c r="X178" i="1"/>
  <c r="W178" i="1"/>
  <c r="S178" i="1"/>
  <c r="CS177" i="1"/>
  <c r="CQ177" i="1"/>
  <c r="CP177" i="1"/>
  <c r="CN177" i="1"/>
  <c r="CO177" i="1" s="1"/>
  <c r="CM177" i="1"/>
  <c r="CR177" i="1" s="1"/>
  <c r="CT177" i="1" s="1"/>
  <c r="CL177" i="1"/>
  <c r="CJ177" i="1"/>
  <c r="CD177" i="1"/>
  <c r="BX177" i="1"/>
  <c r="BR177" i="1"/>
  <c r="BL177" i="1"/>
  <c r="BF177" i="1"/>
  <c r="AZ177" i="1"/>
  <c r="AT177" i="1"/>
  <c r="AN177" i="1"/>
  <c r="AH177" i="1"/>
  <c r="AE177" i="1"/>
  <c r="AF177" i="1" s="1"/>
  <c r="AB177" i="1"/>
  <c r="Z177" i="1"/>
  <c r="Y177" i="1"/>
  <c r="X177" i="1"/>
  <c r="AG177" i="1" s="1"/>
  <c r="AJ177" i="1" s="1"/>
  <c r="W177" i="1"/>
  <c r="S177" i="1"/>
  <c r="CS176" i="1"/>
  <c r="CQ176" i="1"/>
  <c r="CP176" i="1"/>
  <c r="AB176" i="1" s="1"/>
  <c r="AE176" i="1" s="1"/>
  <c r="AF176" i="1" s="1"/>
  <c r="CO176" i="1"/>
  <c r="CN176" i="1"/>
  <c r="CM176" i="1"/>
  <c r="CL176" i="1"/>
  <c r="CJ176" i="1"/>
  <c r="CD176" i="1"/>
  <c r="BX176" i="1"/>
  <c r="BR176" i="1"/>
  <c r="BL176" i="1"/>
  <c r="BF176" i="1"/>
  <c r="AZ176" i="1"/>
  <c r="AT176" i="1"/>
  <c r="AN176" i="1"/>
  <c r="AH176" i="1"/>
  <c r="Z176" i="1"/>
  <c r="AG176" i="1" s="1"/>
  <c r="AJ176" i="1" s="1"/>
  <c r="Y176" i="1"/>
  <c r="X176" i="1"/>
  <c r="W176" i="1"/>
  <c r="S176" i="1"/>
  <c r="CS175" i="1"/>
  <c r="CQ175" i="1"/>
  <c r="CP175" i="1"/>
  <c r="CN175" i="1"/>
  <c r="CO175" i="1" s="1"/>
  <c r="CM175" i="1"/>
  <c r="CR175" i="1" s="1"/>
  <c r="CT175" i="1" s="1"/>
  <c r="CL175" i="1"/>
  <c r="CJ175" i="1"/>
  <c r="CD175" i="1"/>
  <c r="BX175" i="1"/>
  <c r="BR175" i="1"/>
  <c r="BL175" i="1"/>
  <c r="BF175" i="1"/>
  <c r="AZ175" i="1"/>
  <c r="AT175" i="1"/>
  <c r="AN175" i="1"/>
  <c r="AH175" i="1"/>
  <c r="AE175" i="1"/>
  <c r="AF175" i="1" s="1"/>
  <c r="AB175" i="1"/>
  <c r="Z175" i="1"/>
  <c r="Y175" i="1"/>
  <c r="X175" i="1"/>
  <c r="AG175" i="1" s="1"/>
  <c r="AJ175" i="1" s="1"/>
  <c r="W175" i="1"/>
  <c r="S175" i="1"/>
  <c r="CS174" i="1"/>
  <c r="CQ174" i="1"/>
  <c r="CP174" i="1"/>
  <c r="AB174" i="1" s="1"/>
  <c r="AE174" i="1" s="1"/>
  <c r="AF174" i="1" s="1"/>
  <c r="CO174" i="1"/>
  <c r="CN174" i="1"/>
  <c r="CM174" i="1"/>
  <c r="CL174" i="1"/>
  <c r="CJ174" i="1"/>
  <c r="CD174" i="1"/>
  <c r="BX174" i="1"/>
  <c r="BR174" i="1"/>
  <c r="BL174" i="1"/>
  <c r="BF174" i="1"/>
  <c r="AZ174" i="1"/>
  <c r="AT174" i="1"/>
  <c r="AN174" i="1"/>
  <c r="AH174" i="1"/>
  <c r="Z174" i="1"/>
  <c r="AG174" i="1" s="1"/>
  <c r="AJ174" i="1" s="1"/>
  <c r="Y174" i="1"/>
  <c r="X174" i="1"/>
  <c r="W174" i="1"/>
  <c r="S174" i="1"/>
  <c r="CS173" i="1"/>
  <c r="CQ173" i="1"/>
  <c r="CP173" i="1"/>
  <c r="CN173" i="1"/>
  <c r="CO173" i="1" s="1"/>
  <c r="CM173" i="1"/>
  <c r="CR173" i="1" s="1"/>
  <c r="CT173" i="1" s="1"/>
  <c r="CL173" i="1"/>
  <c r="CJ173" i="1"/>
  <c r="CD173" i="1"/>
  <c r="BX173" i="1"/>
  <c r="BR173" i="1"/>
  <c r="BL173" i="1"/>
  <c r="BF173" i="1"/>
  <c r="AZ173" i="1"/>
  <c r="AT173" i="1"/>
  <c r="AN173" i="1"/>
  <c r="AH173" i="1"/>
  <c r="AE173" i="1"/>
  <c r="AF173" i="1" s="1"/>
  <c r="AB173" i="1"/>
  <c r="Z173" i="1"/>
  <c r="Y173" i="1"/>
  <c r="X173" i="1"/>
  <c r="AG173" i="1" s="1"/>
  <c r="AJ173" i="1" s="1"/>
  <c r="W173" i="1"/>
  <c r="S173" i="1"/>
  <c r="CS172" i="1"/>
  <c r="CQ172" i="1"/>
  <c r="CP172" i="1"/>
  <c r="AB172" i="1" s="1"/>
  <c r="AE172" i="1" s="1"/>
  <c r="AF172" i="1" s="1"/>
  <c r="CO172" i="1"/>
  <c r="CN172" i="1"/>
  <c r="CM172" i="1"/>
  <c r="CL172" i="1"/>
  <c r="CJ172" i="1"/>
  <c r="CD172" i="1"/>
  <c r="BX172" i="1"/>
  <c r="BR172" i="1"/>
  <c r="BL172" i="1"/>
  <c r="BF172" i="1"/>
  <c r="AZ172" i="1"/>
  <c r="AT172" i="1"/>
  <c r="AN172" i="1"/>
  <c r="AH172" i="1"/>
  <c r="Z172" i="1"/>
  <c r="AG172" i="1" s="1"/>
  <c r="AJ172" i="1" s="1"/>
  <c r="Y172" i="1"/>
  <c r="X172" i="1"/>
  <c r="W172" i="1"/>
  <c r="S172" i="1"/>
  <c r="CS171" i="1"/>
  <c r="CQ171" i="1"/>
  <c r="CP171" i="1"/>
  <c r="CN171" i="1"/>
  <c r="CO171" i="1" s="1"/>
  <c r="CM171" i="1"/>
  <c r="CR171" i="1" s="1"/>
  <c r="CT171" i="1" s="1"/>
  <c r="CL171" i="1"/>
  <c r="CJ171" i="1"/>
  <c r="CD171" i="1"/>
  <c r="BX171" i="1"/>
  <c r="BR171" i="1"/>
  <c r="BL171" i="1"/>
  <c r="BF171" i="1"/>
  <c r="AZ171" i="1"/>
  <c r="AT171" i="1"/>
  <c r="AN171" i="1"/>
  <c r="AH171" i="1"/>
  <c r="AE171" i="1"/>
  <c r="AF171" i="1" s="1"/>
  <c r="AB171" i="1"/>
  <c r="Z171" i="1"/>
  <c r="Y171" i="1"/>
  <c r="X171" i="1"/>
  <c r="AG171" i="1" s="1"/>
  <c r="AJ171" i="1" s="1"/>
  <c r="W171" i="1"/>
  <c r="S171" i="1"/>
  <c r="CS170" i="1"/>
  <c r="CQ170" i="1"/>
  <c r="CP170" i="1"/>
  <c r="AB170" i="1" s="1"/>
  <c r="AE170" i="1" s="1"/>
  <c r="AF170" i="1" s="1"/>
  <c r="CO170" i="1"/>
  <c r="CN170" i="1"/>
  <c r="CM170" i="1"/>
  <c r="CL170" i="1"/>
  <c r="CJ170" i="1"/>
  <c r="CD170" i="1"/>
  <c r="BX170" i="1"/>
  <c r="BR170" i="1"/>
  <c r="BL170" i="1"/>
  <c r="BF170" i="1"/>
  <c r="AZ170" i="1"/>
  <c r="AT170" i="1"/>
  <c r="AN170" i="1"/>
  <c r="AH170" i="1"/>
  <c r="Z170" i="1"/>
  <c r="AG170" i="1" s="1"/>
  <c r="AJ170" i="1" s="1"/>
  <c r="Y170" i="1"/>
  <c r="X170" i="1"/>
  <c r="W170" i="1"/>
  <c r="S170" i="1"/>
  <c r="CS169" i="1"/>
  <c r="CQ169" i="1"/>
  <c r="CP169" i="1"/>
  <c r="CN169" i="1"/>
  <c r="CO169" i="1" s="1"/>
  <c r="CM169" i="1"/>
  <c r="CR169" i="1" s="1"/>
  <c r="CT169" i="1" s="1"/>
  <c r="CL169" i="1"/>
  <c r="CJ169" i="1"/>
  <c r="CD169" i="1"/>
  <c r="BX169" i="1"/>
  <c r="BR169" i="1"/>
  <c r="BL169" i="1"/>
  <c r="BF169" i="1"/>
  <c r="AZ169" i="1"/>
  <c r="AT169" i="1"/>
  <c r="AN169" i="1"/>
  <c r="AH169" i="1"/>
  <c r="AE169" i="1"/>
  <c r="AF169" i="1" s="1"/>
  <c r="AB169" i="1"/>
  <c r="Z169" i="1"/>
  <c r="Y169" i="1"/>
  <c r="X169" i="1"/>
  <c r="AG169" i="1" s="1"/>
  <c r="AJ169" i="1" s="1"/>
  <c r="W169" i="1"/>
  <c r="S169" i="1"/>
  <c r="CS168" i="1"/>
  <c r="CQ168" i="1"/>
  <c r="CP168" i="1"/>
  <c r="AB168" i="1" s="1"/>
  <c r="AE168" i="1" s="1"/>
  <c r="AF168" i="1" s="1"/>
  <c r="CO168" i="1"/>
  <c r="CN168" i="1"/>
  <c r="CM168" i="1"/>
  <c r="CL168" i="1"/>
  <c r="CJ168" i="1"/>
  <c r="CD168" i="1"/>
  <c r="BX168" i="1"/>
  <c r="BR168" i="1"/>
  <c r="BL168" i="1"/>
  <c r="BF168" i="1"/>
  <c r="AZ168" i="1"/>
  <c r="AT168" i="1"/>
  <c r="AN168" i="1"/>
  <c r="AH168" i="1"/>
  <c r="Z168" i="1"/>
  <c r="AG168" i="1" s="1"/>
  <c r="AJ168" i="1" s="1"/>
  <c r="Y168" i="1"/>
  <c r="X168" i="1"/>
  <c r="W168" i="1"/>
  <c r="S168" i="1"/>
  <c r="CS167" i="1"/>
  <c r="CQ167" i="1"/>
  <c r="CP167" i="1"/>
  <c r="CN167" i="1"/>
  <c r="CO167" i="1" s="1"/>
  <c r="CM167" i="1"/>
  <c r="CR167" i="1" s="1"/>
  <c r="CT167" i="1" s="1"/>
  <c r="CL167" i="1"/>
  <c r="CJ167" i="1"/>
  <c r="CD167" i="1"/>
  <c r="BX167" i="1"/>
  <c r="BR167" i="1"/>
  <c r="BL167" i="1"/>
  <c r="BF167" i="1"/>
  <c r="AZ167" i="1"/>
  <c r="AT167" i="1"/>
  <c r="AN167" i="1"/>
  <c r="AH167" i="1"/>
  <c r="AE167" i="1"/>
  <c r="AF167" i="1" s="1"/>
  <c r="AB167" i="1"/>
  <c r="Z167" i="1"/>
  <c r="Y167" i="1"/>
  <c r="X167" i="1"/>
  <c r="W167" i="1"/>
  <c r="S167" i="1"/>
  <c r="CS166" i="1"/>
  <c r="CQ166" i="1"/>
  <c r="CP166" i="1"/>
  <c r="CN166" i="1"/>
  <c r="CO166" i="1" s="1"/>
  <c r="CR166" i="1" s="1"/>
  <c r="CT166" i="1" s="1"/>
  <c r="CM166" i="1"/>
  <c r="CL166" i="1"/>
  <c r="CJ166" i="1"/>
  <c r="CD166" i="1"/>
  <c r="BX166" i="1"/>
  <c r="BR166" i="1"/>
  <c r="BL166" i="1"/>
  <c r="BF166" i="1"/>
  <c r="AZ166" i="1"/>
  <c r="AT166" i="1"/>
  <c r="AN166" i="1"/>
  <c r="AH166" i="1"/>
  <c r="AG166" i="1"/>
  <c r="AJ166" i="1" s="1"/>
  <c r="AB166" i="1"/>
  <c r="AE166" i="1" s="1"/>
  <c r="AF166" i="1" s="1"/>
  <c r="Z166" i="1"/>
  <c r="Y166" i="1"/>
  <c r="X166" i="1"/>
  <c r="W166" i="1"/>
  <c r="S166" i="1"/>
  <c r="CS165" i="1"/>
  <c r="CQ165" i="1"/>
  <c r="CP165" i="1"/>
  <c r="CN165" i="1"/>
  <c r="CO165" i="1" s="1"/>
  <c r="CM165" i="1"/>
  <c r="CL165" i="1"/>
  <c r="CJ165" i="1"/>
  <c r="CD165" i="1"/>
  <c r="BX165" i="1"/>
  <c r="BR165" i="1"/>
  <c r="BL165" i="1"/>
  <c r="BF165" i="1"/>
  <c r="AZ165" i="1"/>
  <c r="AT165" i="1"/>
  <c r="AN165" i="1"/>
  <c r="AH165" i="1"/>
  <c r="Z165" i="1"/>
  <c r="Y165" i="1"/>
  <c r="AG165" i="1" s="1"/>
  <c r="AJ165" i="1" s="1"/>
  <c r="X165" i="1"/>
  <c r="AC165" i="1" s="1"/>
  <c r="W165" i="1"/>
  <c r="S165" i="1"/>
  <c r="CS164" i="1"/>
  <c r="CQ164" i="1"/>
  <c r="CP164" i="1"/>
  <c r="CN164" i="1"/>
  <c r="CO164" i="1" s="1"/>
  <c r="CR164" i="1" s="1"/>
  <c r="CT164" i="1" s="1"/>
  <c r="CM164" i="1"/>
  <c r="CL164" i="1"/>
  <c r="CJ164" i="1"/>
  <c r="CD164" i="1"/>
  <c r="BX164" i="1"/>
  <c r="BR164" i="1"/>
  <c r="BL164" i="1"/>
  <c r="BF164" i="1"/>
  <c r="AZ164" i="1"/>
  <c r="AT164" i="1"/>
  <c r="AN164" i="1"/>
  <c r="AH164" i="1"/>
  <c r="AB164" i="1"/>
  <c r="AE164" i="1" s="1"/>
  <c r="AF164" i="1" s="1"/>
  <c r="Z164" i="1"/>
  <c r="Y164" i="1"/>
  <c r="AG164" i="1" s="1"/>
  <c r="AJ164" i="1" s="1"/>
  <c r="X164" i="1"/>
  <c r="W164" i="1"/>
  <c r="S164" i="1"/>
  <c r="CS163" i="1"/>
  <c r="CQ163" i="1"/>
  <c r="CQ186" i="1" s="1"/>
  <c r="CP163" i="1"/>
  <c r="AB163" i="1" s="1"/>
  <c r="AE163" i="1" s="1"/>
  <c r="CN163" i="1"/>
  <c r="CM163" i="1"/>
  <c r="CM186" i="1" s="1"/>
  <c r="CL163" i="1"/>
  <c r="CJ163" i="1"/>
  <c r="CJ186" i="1" s="1"/>
  <c r="CD163" i="1"/>
  <c r="BX163" i="1"/>
  <c r="BR163" i="1"/>
  <c r="BL163" i="1"/>
  <c r="BL186" i="1" s="1"/>
  <c r="BF163" i="1"/>
  <c r="BF186" i="1" s="1"/>
  <c r="AZ163" i="1"/>
  <c r="AT163" i="1"/>
  <c r="AN163" i="1"/>
  <c r="AH163" i="1"/>
  <c r="AH186" i="1" s="1"/>
  <c r="Z163" i="1"/>
  <c r="Z186" i="1" s="1"/>
  <c r="Y163" i="1"/>
  <c r="X163" i="1"/>
  <c r="W163" i="1"/>
  <c r="S163" i="1"/>
  <c r="CK162" i="1"/>
  <c r="CI162" i="1"/>
  <c r="CH162" i="1"/>
  <c r="CG162" i="1"/>
  <c r="CE162" i="1"/>
  <c r="CC162" i="1"/>
  <c r="CB162" i="1"/>
  <c r="CA162" i="1"/>
  <c r="BY162" i="1"/>
  <c r="BW162" i="1"/>
  <c r="BV162" i="1"/>
  <c r="BU162" i="1"/>
  <c r="BS162" i="1"/>
  <c r="BQ162" i="1"/>
  <c r="BP162" i="1"/>
  <c r="BO162" i="1"/>
  <c r="BM162" i="1"/>
  <c r="BK162" i="1"/>
  <c r="BJ162" i="1"/>
  <c r="BI162" i="1"/>
  <c r="BG162" i="1"/>
  <c r="BE162" i="1"/>
  <c r="BD162" i="1"/>
  <c r="BC162" i="1"/>
  <c r="BA162" i="1"/>
  <c r="AY162" i="1"/>
  <c r="AX162" i="1"/>
  <c r="AW162" i="1"/>
  <c r="AU162" i="1"/>
  <c r="AS162" i="1"/>
  <c r="AR162" i="1"/>
  <c r="AQ162" i="1"/>
  <c r="AO162" i="1"/>
  <c r="AM162" i="1"/>
  <c r="AL162" i="1"/>
  <c r="AK162" i="1"/>
  <c r="AD162" i="1"/>
  <c r="AA162" i="1"/>
  <c r="V162" i="1"/>
  <c r="U162" i="1"/>
  <c r="T162" i="1"/>
  <c r="R162" i="1"/>
  <c r="Q162" i="1"/>
  <c r="P162" i="1"/>
  <c r="O162" i="1"/>
  <c r="N162" i="1"/>
  <c r="M162" i="1"/>
  <c r="L162" i="1"/>
  <c r="K162" i="1"/>
  <c r="J162" i="1"/>
  <c r="I162" i="1"/>
  <c r="H162" i="1"/>
  <c r="G162" i="1"/>
  <c r="F162" i="1"/>
  <c r="E162" i="1"/>
  <c r="CS161" i="1"/>
  <c r="CQ161" i="1"/>
  <c r="CP161" i="1"/>
  <c r="CO161" i="1"/>
  <c r="CN161" i="1"/>
  <c r="CM161" i="1"/>
  <c r="CL161" i="1"/>
  <c r="CJ161" i="1"/>
  <c r="CD161" i="1"/>
  <c r="BX161" i="1"/>
  <c r="BR161" i="1"/>
  <c r="BL161" i="1"/>
  <c r="BF161" i="1"/>
  <c r="AZ161" i="1"/>
  <c r="AT161" i="1"/>
  <c r="AN161" i="1"/>
  <c r="AH161" i="1"/>
  <c r="AF161" i="1"/>
  <c r="AE161" i="1"/>
  <c r="AB161" i="1"/>
  <c r="Z161" i="1"/>
  <c r="Y161" i="1"/>
  <c r="X161" i="1"/>
  <c r="AG161" i="1" s="1"/>
  <c r="AJ161" i="1" s="1"/>
  <c r="W161" i="1"/>
  <c r="S161" i="1"/>
  <c r="CS160" i="1"/>
  <c r="CQ160" i="1"/>
  <c r="CP160" i="1"/>
  <c r="CO160" i="1"/>
  <c r="CN160" i="1"/>
  <c r="CM160" i="1"/>
  <c r="CR160" i="1" s="1"/>
  <c r="CT160" i="1" s="1"/>
  <c r="CL160" i="1"/>
  <c r="CJ160" i="1"/>
  <c r="CD160" i="1"/>
  <c r="BX160" i="1"/>
  <c r="BR160" i="1"/>
  <c r="BL160" i="1"/>
  <c r="BF160" i="1"/>
  <c r="AZ160" i="1"/>
  <c r="AT160" i="1"/>
  <c r="AN160" i="1"/>
  <c r="AH160" i="1"/>
  <c r="AF160" i="1"/>
  <c r="AB160" i="1"/>
  <c r="AE160" i="1" s="1"/>
  <c r="Z160" i="1"/>
  <c r="Y160" i="1"/>
  <c r="X160" i="1"/>
  <c r="W160" i="1"/>
  <c r="S160" i="1"/>
  <c r="CS159" i="1"/>
  <c r="CQ159" i="1"/>
  <c r="CP159" i="1"/>
  <c r="CN159" i="1"/>
  <c r="CM159" i="1"/>
  <c r="CL159" i="1"/>
  <c r="CJ159" i="1"/>
  <c r="CD159" i="1"/>
  <c r="BX159" i="1"/>
  <c r="BR159" i="1"/>
  <c r="BL159" i="1"/>
  <c r="BF159" i="1"/>
  <c r="AZ159" i="1"/>
  <c r="AT159" i="1"/>
  <c r="AN159" i="1"/>
  <c r="AH159" i="1"/>
  <c r="AF159" i="1"/>
  <c r="AE159" i="1"/>
  <c r="AB159" i="1"/>
  <c r="Z159" i="1"/>
  <c r="Y159" i="1"/>
  <c r="X159" i="1"/>
  <c r="AG159" i="1" s="1"/>
  <c r="AJ159" i="1" s="1"/>
  <c r="W159" i="1"/>
  <c r="S159" i="1"/>
  <c r="CS158" i="1"/>
  <c r="CQ158" i="1"/>
  <c r="CP158" i="1"/>
  <c r="CO158" i="1"/>
  <c r="CN158" i="1"/>
  <c r="CM158" i="1"/>
  <c r="CL158" i="1"/>
  <c r="CJ158" i="1"/>
  <c r="CD158" i="1"/>
  <c r="BX158" i="1"/>
  <c r="BR158" i="1"/>
  <c r="BL158" i="1"/>
  <c r="BF158" i="1"/>
  <c r="AZ158" i="1"/>
  <c r="AT158" i="1"/>
  <c r="AN158" i="1"/>
  <c r="AH158" i="1"/>
  <c r="AB158" i="1"/>
  <c r="AE158" i="1" s="1"/>
  <c r="AF158" i="1" s="1"/>
  <c r="Z158" i="1"/>
  <c r="Y158" i="1"/>
  <c r="X158" i="1"/>
  <c r="AG158" i="1" s="1"/>
  <c r="AJ158" i="1" s="1"/>
  <c r="W158" i="1"/>
  <c r="S158" i="1"/>
  <c r="CS157" i="1"/>
  <c r="CQ157" i="1"/>
  <c r="CP157" i="1"/>
  <c r="CO157" i="1"/>
  <c r="CN157" i="1"/>
  <c r="CM157" i="1"/>
  <c r="CR157" i="1" s="1"/>
  <c r="CT157" i="1" s="1"/>
  <c r="CL157" i="1"/>
  <c r="CJ157" i="1"/>
  <c r="CD157" i="1"/>
  <c r="BX157" i="1"/>
  <c r="BR157" i="1"/>
  <c r="BL157" i="1"/>
  <c r="BF157" i="1"/>
  <c r="AZ157" i="1"/>
  <c r="AT157" i="1"/>
  <c r="AN157" i="1"/>
  <c r="AH157" i="1"/>
  <c r="AE157" i="1"/>
  <c r="AF157" i="1" s="1"/>
  <c r="AB157" i="1"/>
  <c r="Z157" i="1"/>
  <c r="Y157" i="1"/>
  <c r="X157" i="1"/>
  <c r="W157" i="1"/>
  <c r="S157" i="1"/>
  <c r="CS156" i="1"/>
  <c r="CQ156" i="1"/>
  <c r="CP156" i="1"/>
  <c r="CO156" i="1"/>
  <c r="CN156" i="1"/>
  <c r="CM156" i="1"/>
  <c r="CR156" i="1" s="1"/>
  <c r="CT156" i="1" s="1"/>
  <c r="CL156" i="1"/>
  <c r="CJ156" i="1"/>
  <c r="CD156" i="1"/>
  <c r="BX156" i="1"/>
  <c r="BR156" i="1"/>
  <c r="BL156" i="1"/>
  <c r="BF156" i="1"/>
  <c r="AZ156" i="1"/>
  <c r="AT156" i="1"/>
  <c r="AN156" i="1"/>
  <c r="AH156" i="1"/>
  <c r="AF156" i="1"/>
  <c r="AE156" i="1"/>
  <c r="AB156" i="1"/>
  <c r="Z156" i="1"/>
  <c r="Y156" i="1"/>
  <c r="X156" i="1"/>
  <c r="AG156" i="1" s="1"/>
  <c r="W156" i="1"/>
  <c r="S156" i="1"/>
  <c r="CS155" i="1"/>
  <c r="CQ155" i="1"/>
  <c r="CP155" i="1"/>
  <c r="CO155" i="1"/>
  <c r="CN155" i="1"/>
  <c r="CM155" i="1"/>
  <c r="CL155" i="1"/>
  <c r="CJ155" i="1"/>
  <c r="CD155" i="1"/>
  <c r="BX155" i="1"/>
  <c r="BR155" i="1"/>
  <c r="BL155" i="1"/>
  <c r="BF155" i="1"/>
  <c r="AZ155" i="1"/>
  <c r="AT155" i="1"/>
  <c r="AN155" i="1"/>
  <c r="AH155" i="1"/>
  <c r="AB155" i="1"/>
  <c r="AE155" i="1" s="1"/>
  <c r="AF155" i="1" s="1"/>
  <c r="Z155" i="1"/>
  <c r="Y155" i="1"/>
  <c r="X155" i="1"/>
  <c r="W155" i="1"/>
  <c r="S155" i="1"/>
  <c r="CS154" i="1"/>
  <c r="CQ154" i="1"/>
  <c r="CP154" i="1"/>
  <c r="CO154" i="1"/>
  <c r="CN154" i="1"/>
  <c r="CM154" i="1"/>
  <c r="CR154" i="1" s="1"/>
  <c r="CT154" i="1" s="1"/>
  <c r="CL154" i="1"/>
  <c r="CJ154" i="1"/>
  <c r="CD154" i="1"/>
  <c r="BX154" i="1"/>
  <c r="BR154" i="1"/>
  <c r="BL154" i="1"/>
  <c r="BF154" i="1"/>
  <c r="AZ154" i="1"/>
  <c r="AT154" i="1"/>
  <c r="AN154" i="1"/>
  <c r="AH154" i="1"/>
  <c r="AF154" i="1"/>
  <c r="AE154" i="1"/>
  <c r="AB154" i="1"/>
  <c r="Z154" i="1"/>
  <c r="Y154" i="1"/>
  <c r="X154" i="1"/>
  <c r="AG154" i="1" s="1"/>
  <c r="W154" i="1"/>
  <c r="S154" i="1"/>
  <c r="CS153" i="1"/>
  <c r="CQ153" i="1"/>
  <c r="CP153" i="1"/>
  <c r="CO153" i="1"/>
  <c r="CN153" i="1"/>
  <c r="CM153" i="1"/>
  <c r="CR153" i="1" s="1"/>
  <c r="CT153" i="1" s="1"/>
  <c r="CL153" i="1"/>
  <c r="CJ153" i="1"/>
  <c r="CD153" i="1"/>
  <c r="BX153" i="1"/>
  <c r="BR153" i="1"/>
  <c r="BL153" i="1"/>
  <c r="BF153" i="1"/>
  <c r="AZ153" i="1"/>
  <c r="AT153" i="1"/>
  <c r="AN153" i="1"/>
  <c r="AH153" i="1"/>
  <c r="AB153" i="1"/>
  <c r="AE153" i="1" s="1"/>
  <c r="AF153" i="1" s="1"/>
  <c r="Z153" i="1"/>
  <c r="Y153" i="1"/>
  <c r="X153" i="1"/>
  <c r="AC153" i="1" s="1"/>
  <c r="W153" i="1"/>
  <c r="S153" i="1"/>
  <c r="CS152" i="1"/>
  <c r="CQ152" i="1"/>
  <c r="CP152" i="1"/>
  <c r="CO152" i="1"/>
  <c r="CN152" i="1"/>
  <c r="CM152" i="1"/>
  <c r="CR152" i="1" s="1"/>
  <c r="CT152" i="1" s="1"/>
  <c r="CL152" i="1"/>
  <c r="CJ152" i="1"/>
  <c r="CD152" i="1"/>
  <c r="BX152" i="1"/>
  <c r="BR152" i="1"/>
  <c r="BL152" i="1"/>
  <c r="BF152" i="1"/>
  <c r="AZ152" i="1"/>
  <c r="AT152" i="1"/>
  <c r="AN152" i="1"/>
  <c r="AH152" i="1"/>
  <c r="AF152" i="1"/>
  <c r="AE152" i="1"/>
  <c r="AB152" i="1"/>
  <c r="Z152" i="1"/>
  <c r="Y152" i="1"/>
  <c r="X152" i="1"/>
  <c r="AG152" i="1" s="1"/>
  <c r="W152" i="1"/>
  <c r="S152" i="1"/>
  <c r="CS151" i="1"/>
  <c r="CQ151" i="1"/>
  <c r="CP151" i="1"/>
  <c r="CO151" i="1"/>
  <c r="CN151" i="1"/>
  <c r="CM151" i="1"/>
  <c r="CL151" i="1"/>
  <c r="CJ151" i="1"/>
  <c r="CD151" i="1"/>
  <c r="BX151" i="1"/>
  <c r="BR151" i="1"/>
  <c r="BL151" i="1"/>
  <c r="BF151" i="1"/>
  <c r="AZ151" i="1"/>
  <c r="AT151" i="1"/>
  <c r="AN151" i="1"/>
  <c r="AH151" i="1"/>
  <c r="AB151" i="1"/>
  <c r="AE151" i="1" s="1"/>
  <c r="AF151" i="1" s="1"/>
  <c r="Z151" i="1"/>
  <c r="Y151" i="1"/>
  <c r="X151" i="1"/>
  <c r="W151" i="1"/>
  <c r="S151" i="1"/>
  <c r="CS150" i="1"/>
  <c r="CQ150" i="1"/>
  <c r="CP150" i="1"/>
  <c r="CO150" i="1"/>
  <c r="CN150" i="1"/>
  <c r="CM150" i="1"/>
  <c r="CR150" i="1" s="1"/>
  <c r="CT150" i="1" s="1"/>
  <c r="CL150" i="1"/>
  <c r="CJ150" i="1"/>
  <c r="CD150" i="1"/>
  <c r="BX150" i="1"/>
  <c r="BR150" i="1"/>
  <c r="BL150" i="1"/>
  <c r="BF150" i="1"/>
  <c r="AZ150" i="1"/>
  <c r="AT150" i="1"/>
  <c r="AN150" i="1"/>
  <c r="AH150" i="1"/>
  <c r="AF150" i="1"/>
  <c r="AE150" i="1"/>
  <c r="AB150" i="1"/>
  <c r="Z150" i="1"/>
  <c r="Y150" i="1"/>
  <c r="X150" i="1"/>
  <c r="AG150" i="1" s="1"/>
  <c r="W150" i="1"/>
  <c r="S150" i="1"/>
  <c r="CS149" i="1"/>
  <c r="CQ149" i="1"/>
  <c r="CP149" i="1"/>
  <c r="CO149" i="1"/>
  <c r="CN149" i="1"/>
  <c r="CM149" i="1"/>
  <c r="CR149" i="1" s="1"/>
  <c r="CT149" i="1" s="1"/>
  <c r="CL149" i="1"/>
  <c r="CJ149" i="1"/>
  <c r="CD149" i="1"/>
  <c r="BX149" i="1"/>
  <c r="BR149" i="1"/>
  <c r="BL149" i="1"/>
  <c r="BF149" i="1"/>
  <c r="AZ149" i="1"/>
  <c r="AT149" i="1"/>
  <c r="AN149" i="1"/>
  <c r="AH149" i="1"/>
  <c r="AB149" i="1"/>
  <c r="AE149" i="1" s="1"/>
  <c r="AF149" i="1" s="1"/>
  <c r="Z149" i="1"/>
  <c r="Y149" i="1"/>
  <c r="X149" i="1"/>
  <c r="AC149" i="1" s="1"/>
  <c r="W149" i="1"/>
  <c r="S149" i="1"/>
  <c r="CS148" i="1"/>
  <c r="CQ148" i="1"/>
  <c r="CP148" i="1"/>
  <c r="CO148" i="1"/>
  <c r="CN148" i="1"/>
  <c r="CM148" i="1"/>
  <c r="CR148" i="1" s="1"/>
  <c r="CT148" i="1" s="1"/>
  <c r="CL148" i="1"/>
  <c r="CJ148" i="1"/>
  <c r="CD148" i="1"/>
  <c r="BX148" i="1"/>
  <c r="BR148" i="1"/>
  <c r="BL148" i="1"/>
  <c r="BF148" i="1"/>
  <c r="AZ148" i="1"/>
  <c r="AT148" i="1"/>
  <c r="AN148" i="1"/>
  <c r="AH148" i="1"/>
  <c r="AF148" i="1"/>
  <c r="AE148" i="1"/>
  <c r="AB148" i="1"/>
  <c r="Z148" i="1"/>
  <c r="Y148" i="1"/>
  <c r="X148" i="1"/>
  <c r="AG148" i="1" s="1"/>
  <c r="W148" i="1"/>
  <c r="S148" i="1"/>
  <c r="CS147" i="1"/>
  <c r="CQ147" i="1"/>
  <c r="CP147" i="1"/>
  <c r="CO147" i="1"/>
  <c r="CN147" i="1"/>
  <c r="CM147" i="1"/>
  <c r="CL147" i="1"/>
  <c r="CJ147" i="1"/>
  <c r="CD147" i="1"/>
  <c r="BX147" i="1"/>
  <c r="BR147" i="1"/>
  <c r="BL147" i="1"/>
  <c r="BF147" i="1"/>
  <c r="AZ147" i="1"/>
  <c r="AT147" i="1"/>
  <c r="AN147" i="1"/>
  <c r="AH147" i="1"/>
  <c r="AB147" i="1"/>
  <c r="AE147" i="1" s="1"/>
  <c r="AF147" i="1" s="1"/>
  <c r="Z147" i="1"/>
  <c r="Y147" i="1"/>
  <c r="X147" i="1"/>
  <c r="W147" i="1"/>
  <c r="S147" i="1"/>
  <c r="CS146" i="1"/>
  <c r="CQ146" i="1"/>
  <c r="CP146" i="1"/>
  <c r="CO146" i="1"/>
  <c r="CN146" i="1"/>
  <c r="CM146" i="1"/>
  <c r="CR146" i="1" s="1"/>
  <c r="CT146" i="1" s="1"/>
  <c r="CL146" i="1"/>
  <c r="CJ146" i="1"/>
  <c r="CD146" i="1"/>
  <c r="BX146" i="1"/>
  <c r="BR146" i="1"/>
  <c r="BL146" i="1"/>
  <c r="BF146" i="1"/>
  <c r="AZ146" i="1"/>
  <c r="AT146" i="1"/>
  <c r="AN146" i="1"/>
  <c r="AH146" i="1"/>
  <c r="AF146" i="1"/>
  <c r="AE146" i="1"/>
  <c r="AB146" i="1"/>
  <c r="Z146" i="1"/>
  <c r="Y146" i="1"/>
  <c r="X146" i="1"/>
  <c r="AG146" i="1" s="1"/>
  <c r="W146" i="1"/>
  <c r="S146" i="1"/>
  <c r="CS145" i="1"/>
  <c r="CQ145" i="1"/>
  <c r="CP145" i="1"/>
  <c r="CO145" i="1"/>
  <c r="CN145" i="1"/>
  <c r="CM145" i="1"/>
  <c r="CR145" i="1" s="1"/>
  <c r="CT145" i="1" s="1"/>
  <c r="CL145" i="1"/>
  <c r="CJ145" i="1"/>
  <c r="CD145" i="1"/>
  <c r="BX145" i="1"/>
  <c r="BR145" i="1"/>
  <c r="BL145" i="1"/>
  <c r="BF145" i="1"/>
  <c r="AZ145" i="1"/>
  <c r="AT145" i="1"/>
  <c r="AN145" i="1"/>
  <c r="AH145" i="1"/>
  <c r="AB145" i="1"/>
  <c r="AE145" i="1" s="1"/>
  <c r="AF145" i="1" s="1"/>
  <c r="Z145" i="1"/>
  <c r="Y145" i="1"/>
  <c r="X145" i="1"/>
  <c r="AC145" i="1" s="1"/>
  <c r="W145" i="1"/>
  <c r="S145" i="1"/>
  <c r="CS144" i="1"/>
  <c r="CQ144" i="1"/>
  <c r="CP144" i="1"/>
  <c r="CO144" i="1"/>
  <c r="CN144" i="1"/>
  <c r="CM144" i="1"/>
  <c r="CR144" i="1" s="1"/>
  <c r="CT144" i="1" s="1"/>
  <c r="CL144" i="1"/>
  <c r="CJ144" i="1"/>
  <c r="CD144" i="1"/>
  <c r="BX144" i="1"/>
  <c r="BR144" i="1"/>
  <c r="BL144" i="1"/>
  <c r="BF144" i="1"/>
  <c r="AZ144" i="1"/>
  <c r="AT144" i="1"/>
  <c r="AN144" i="1"/>
  <c r="AH144" i="1"/>
  <c r="AF144" i="1"/>
  <c r="AE144" i="1"/>
  <c r="AB144" i="1"/>
  <c r="Z144" i="1"/>
  <c r="Y144" i="1"/>
  <c r="X144" i="1"/>
  <c r="AG144" i="1" s="1"/>
  <c r="W144" i="1"/>
  <c r="S144" i="1"/>
  <c r="CS143" i="1"/>
  <c r="CQ143" i="1"/>
  <c r="CP143" i="1"/>
  <c r="CO143" i="1"/>
  <c r="CN143" i="1"/>
  <c r="CM143" i="1"/>
  <c r="CL143" i="1"/>
  <c r="CJ143" i="1"/>
  <c r="CD143" i="1"/>
  <c r="BX143" i="1"/>
  <c r="BR143" i="1"/>
  <c r="BL143" i="1"/>
  <c r="BF143" i="1"/>
  <c r="AZ143" i="1"/>
  <c r="AT143" i="1"/>
  <c r="AN143" i="1"/>
  <c r="AH143" i="1"/>
  <c r="AB143" i="1"/>
  <c r="AE143" i="1" s="1"/>
  <c r="AF143" i="1" s="1"/>
  <c r="Z143" i="1"/>
  <c r="Y143" i="1"/>
  <c r="X143" i="1"/>
  <c r="W143" i="1"/>
  <c r="S143" i="1"/>
  <c r="CS142" i="1"/>
  <c r="CQ142" i="1"/>
  <c r="CP142" i="1"/>
  <c r="CO142" i="1"/>
  <c r="CN142" i="1"/>
  <c r="CM142" i="1"/>
  <c r="CR142" i="1" s="1"/>
  <c r="CT142" i="1" s="1"/>
  <c r="CL142" i="1"/>
  <c r="CJ142" i="1"/>
  <c r="CD142" i="1"/>
  <c r="BX142" i="1"/>
  <c r="BR142" i="1"/>
  <c r="BL142" i="1"/>
  <c r="BF142" i="1"/>
  <c r="AZ142" i="1"/>
  <c r="AT142" i="1"/>
  <c r="AN142" i="1"/>
  <c r="AH142" i="1"/>
  <c r="AF142" i="1"/>
  <c r="AE142" i="1"/>
  <c r="AB142" i="1"/>
  <c r="Z142" i="1"/>
  <c r="Y142" i="1"/>
  <c r="X142" i="1"/>
  <c r="AG142" i="1" s="1"/>
  <c r="W142" i="1"/>
  <c r="S142" i="1"/>
  <c r="CS141" i="1"/>
  <c r="CQ141" i="1"/>
  <c r="CP141" i="1"/>
  <c r="CO141" i="1"/>
  <c r="CN141" i="1"/>
  <c r="CM141" i="1"/>
  <c r="CR141" i="1" s="1"/>
  <c r="CT141" i="1" s="1"/>
  <c r="CL141" i="1"/>
  <c r="CJ141" i="1"/>
  <c r="CD141" i="1"/>
  <c r="BX141" i="1"/>
  <c r="BR141" i="1"/>
  <c r="BL141" i="1"/>
  <c r="BF141" i="1"/>
  <c r="AZ141" i="1"/>
  <c r="AT141" i="1"/>
  <c r="AN141" i="1"/>
  <c r="AH141" i="1"/>
  <c r="AB141" i="1"/>
  <c r="AE141" i="1" s="1"/>
  <c r="AF141" i="1" s="1"/>
  <c r="Z141" i="1"/>
  <c r="Y141" i="1"/>
  <c r="X141" i="1"/>
  <c r="AC141" i="1" s="1"/>
  <c r="W141" i="1"/>
  <c r="S141" i="1"/>
  <c r="CS140" i="1"/>
  <c r="CQ140" i="1"/>
  <c r="CQ162" i="1" s="1"/>
  <c r="CP140" i="1"/>
  <c r="CP162" i="1" s="1"/>
  <c r="CO140" i="1"/>
  <c r="CN140" i="1"/>
  <c r="CM140" i="1"/>
  <c r="CL140" i="1"/>
  <c r="CL162" i="1" s="1"/>
  <c r="CJ140" i="1"/>
  <c r="CD140" i="1"/>
  <c r="BX140" i="1"/>
  <c r="BX162" i="1" s="1"/>
  <c r="BR140" i="1"/>
  <c r="BL140" i="1"/>
  <c r="BF140" i="1"/>
  <c r="AZ140" i="1"/>
  <c r="AZ162" i="1" s="1"/>
  <c r="AT140" i="1"/>
  <c r="AN140" i="1"/>
  <c r="AH140" i="1"/>
  <c r="AF140" i="1"/>
  <c r="AF162" i="1" s="1"/>
  <c r="AE140" i="1"/>
  <c r="AE162" i="1" s="1"/>
  <c r="AB140" i="1"/>
  <c r="Z140" i="1"/>
  <c r="Y140" i="1"/>
  <c r="Y162" i="1" s="1"/>
  <c r="X140" i="1"/>
  <c r="W140" i="1"/>
  <c r="S140" i="1"/>
  <c r="S162" i="1" s="1"/>
  <c r="CS139" i="1"/>
  <c r="CK139" i="1"/>
  <c r="CI139" i="1"/>
  <c r="CH139" i="1"/>
  <c r="CG139" i="1"/>
  <c r="CE139" i="1"/>
  <c r="CC139" i="1"/>
  <c r="CB139" i="1"/>
  <c r="CA139" i="1"/>
  <c r="BY139" i="1"/>
  <c r="BW139" i="1"/>
  <c r="BV139" i="1"/>
  <c r="BU139" i="1"/>
  <c r="BS139" i="1"/>
  <c r="BQ139" i="1"/>
  <c r="BP139" i="1"/>
  <c r="BO139" i="1"/>
  <c r="BM139" i="1"/>
  <c r="BK139" i="1"/>
  <c r="BJ139" i="1"/>
  <c r="BI139" i="1"/>
  <c r="BG139" i="1"/>
  <c r="BE139" i="1"/>
  <c r="BD139" i="1"/>
  <c r="BC139" i="1"/>
  <c r="BA139" i="1"/>
  <c r="AY139" i="1"/>
  <c r="AX139" i="1"/>
  <c r="AW139" i="1"/>
  <c r="AU139" i="1"/>
  <c r="AS139" i="1"/>
  <c r="AR139" i="1"/>
  <c r="AQ139" i="1"/>
  <c r="AO139" i="1"/>
  <c r="AM139" i="1"/>
  <c r="AL139" i="1"/>
  <c r="AK139" i="1"/>
  <c r="AD139" i="1"/>
  <c r="AA139" i="1"/>
  <c r="X139" i="1"/>
  <c r="V139" i="1"/>
  <c r="U139" i="1"/>
  <c r="T139" i="1"/>
  <c r="R139" i="1"/>
  <c r="Q139" i="1"/>
  <c r="P139" i="1"/>
  <c r="O139" i="1"/>
  <c r="N139" i="1"/>
  <c r="M139" i="1"/>
  <c r="L139" i="1"/>
  <c r="K139" i="1"/>
  <c r="J139" i="1"/>
  <c r="I139" i="1"/>
  <c r="H139" i="1"/>
  <c r="G139" i="1"/>
  <c r="F139" i="1"/>
  <c r="E139" i="1"/>
  <c r="CS138" i="1"/>
  <c r="CQ138" i="1"/>
  <c r="CP138" i="1"/>
  <c r="CN138" i="1"/>
  <c r="CO138" i="1" s="1"/>
  <c r="CR138" i="1" s="1"/>
  <c r="CT138" i="1" s="1"/>
  <c r="CM138" i="1"/>
  <c r="CL138" i="1"/>
  <c r="CJ138" i="1"/>
  <c r="CD138" i="1"/>
  <c r="BX138" i="1"/>
  <c r="BR138" i="1"/>
  <c r="BL138" i="1"/>
  <c r="BF138" i="1"/>
  <c r="AZ138" i="1"/>
  <c r="AT138" i="1"/>
  <c r="AN138" i="1"/>
  <c r="AH138" i="1"/>
  <c r="AG138" i="1"/>
  <c r="AJ138" i="1" s="1"/>
  <c r="AB138" i="1"/>
  <c r="AE138" i="1" s="1"/>
  <c r="AF138" i="1" s="1"/>
  <c r="Z138" i="1"/>
  <c r="Y138" i="1"/>
  <c r="X138" i="1"/>
  <c r="AC138" i="1" s="1"/>
  <c r="W138" i="1"/>
  <c r="S138" i="1"/>
  <c r="CS137" i="1"/>
  <c r="CR137" i="1"/>
  <c r="CT137" i="1" s="1"/>
  <c r="CQ137" i="1"/>
  <c r="CP137" i="1"/>
  <c r="CN137" i="1"/>
  <c r="CO137" i="1" s="1"/>
  <c r="CM137" i="1"/>
  <c r="CL137" i="1"/>
  <c r="CJ137" i="1"/>
  <c r="CD137" i="1"/>
  <c r="BX137" i="1"/>
  <c r="BR137" i="1"/>
  <c r="BL137" i="1"/>
  <c r="BF137" i="1"/>
  <c r="AZ137" i="1"/>
  <c r="AT137" i="1"/>
  <c r="AN137" i="1"/>
  <c r="AH137" i="1"/>
  <c r="AE137" i="1"/>
  <c r="AF137" i="1" s="1"/>
  <c r="AB137" i="1"/>
  <c r="Z137" i="1"/>
  <c r="Y137" i="1"/>
  <c r="AG137" i="1" s="1"/>
  <c r="AJ137" i="1" s="1"/>
  <c r="X137" i="1"/>
  <c r="AC137" i="1" s="1"/>
  <c r="W137" i="1"/>
  <c r="S137" i="1"/>
  <c r="CS136" i="1"/>
  <c r="CQ136" i="1"/>
  <c r="CP136" i="1"/>
  <c r="AB136" i="1" s="1"/>
  <c r="AE136" i="1" s="1"/>
  <c r="AF136" i="1" s="1"/>
  <c r="CN136" i="1"/>
  <c r="CO136" i="1" s="1"/>
  <c r="CR136" i="1" s="1"/>
  <c r="CT136" i="1" s="1"/>
  <c r="CM136" i="1"/>
  <c r="CL136" i="1"/>
  <c r="CJ136" i="1"/>
  <c r="CD136" i="1"/>
  <c r="BX136" i="1"/>
  <c r="BR136" i="1"/>
  <c r="BL136" i="1"/>
  <c r="BF136" i="1"/>
  <c r="AZ136" i="1"/>
  <c r="AT136" i="1"/>
  <c r="AN136" i="1"/>
  <c r="AH136" i="1"/>
  <c r="AG136" i="1"/>
  <c r="AJ136" i="1" s="1"/>
  <c r="Z136" i="1"/>
  <c r="Y136" i="1"/>
  <c r="X136" i="1"/>
  <c r="AC136" i="1" s="1"/>
  <c r="W136" i="1"/>
  <c r="S136" i="1"/>
  <c r="CS135" i="1"/>
  <c r="CR135" i="1"/>
  <c r="CT135" i="1" s="1"/>
  <c r="CQ135" i="1"/>
  <c r="CP135" i="1"/>
  <c r="CN135" i="1"/>
  <c r="CO135" i="1" s="1"/>
  <c r="CM135" i="1"/>
  <c r="CL135" i="1"/>
  <c r="CJ135" i="1"/>
  <c r="CD135" i="1"/>
  <c r="BX135" i="1"/>
  <c r="BR135" i="1"/>
  <c r="BL135" i="1"/>
  <c r="BF135" i="1"/>
  <c r="AZ135" i="1"/>
  <c r="AT135" i="1"/>
  <c r="AN135" i="1"/>
  <c r="AH135" i="1"/>
  <c r="AE135" i="1"/>
  <c r="AF135" i="1" s="1"/>
  <c r="AB135" i="1"/>
  <c r="Z135" i="1"/>
  <c r="Y135" i="1"/>
  <c r="AG135" i="1" s="1"/>
  <c r="AJ135" i="1" s="1"/>
  <c r="X135" i="1"/>
  <c r="W135" i="1"/>
  <c r="S135" i="1"/>
  <c r="CS134" i="1"/>
  <c r="CQ134" i="1"/>
  <c r="CP134" i="1"/>
  <c r="AB134" i="1" s="1"/>
  <c r="AE134" i="1" s="1"/>
  <c r="AF134" i="1" s="1"/>
  <c r="CN134" i="1"/>
  <c r="CO134" i="1" s="1"/>
  <c r="CR134" i="1" s="1"/>
  <c r="CT134" i="1" s="1"/>
  <c r="CM134" i="1"/>
  <c r="CL134" i="1"/>
  <c r="CJ134" i="1"/>
  <c r="CD134" i="1"/>
  <c r="BX134" i="1"/>
  <c r="BR134" i="1"/>
  <c r="BL134" i="1"/>
  <c r="BF134" i="1"/>
  <c r="AZ134" i="1"/>
  <c r="AT134" i="1"/>
  <c r="AN134" i="1"/>
  <c r="AH134" i="1"/>
  <c r="AG134" i="1"/>
  <c r="AJ134" i="1" s="1"/>
  <c r="Z134" i="1"/>
  <c r="Y134" i="1"/>
  <c r="X134" i="1"/>
  <c r="AC134" i="1" s="1"/>
  <c r="W134" i="1"/>
  <c r="S134" i="1"/>
  <c r="CS133" i="1"/>
  <c r="CQ133" i="1"/>
  <c r="CP133" i="1"/>
  <c r="CN133" i="1"/>
  <c r="CO133" i="1" s="1"/>
  <c r="CR133" i="1" s="1"/>
  <c r="CT133" i="1" s="1"/>
  <c r="CM133" i="1"/>
  <c r="CL133" i="1"/>
  <c r="CJ133" i="1"/>
  <c r="CD133" i="1"/>
  <c r="BX133" i="1"/>
  <c r="BR133" i="1"/>
  <c r="BL133" i="1"/>
  <c r="BF133" i="1"/>
  <c r="AZ133" i="1"/>
  <c r="AT133" i="1"/>
  <c r="AN133" i="1"/>
  <c r="AJ133" i="1"/>
  <c r="AH133" i="1"/>
  <c r="AE133" i="1"/>
  <c r="AF133" i="1" s="1"/>
  <c r="AB133" i="1"/>
  <c r="Z133" i="1"/>
  <c r="Y133" i="1"/>
  <c r="AG133" i="1" s="1"/>
  <c r="X133" i="1"/>
  <c r="AC133" i="1" s="1"/>
  <c r="W133" i="1"/>
  <c r="S133" i="1"/>
  <c r="CS132" i="1"/>
  <c r="CQ132" i="1"/>
  <c r="CP132" i="1"/>
  <c r="AB132" i="1" s="1"/>
  <c r="AE132" i="1" s="1"/>
  <c r="AF132" i="1" s="1"/>
  <c r="CN132" i="1"/>
  <c r="CO132" i="1" s="1"/>
  <c r="CM132" i="1"/>
  <c r="CL132" i="1"/>
  <c r="CJ132" i="1"/>
  <c r="CD132" i="1"/>
  <c r="BX132" i="1"/>
  <c r="BR132" i="1"/>
  <c r="BL132" i="1"/>
  <c r="BF132" i="1"/>
  <c r="AZ132" i="1"/>
  <c r="AT132" i="1"/>
  <c r="AN132" i="1"/>
  <c r="AH132" i="1"/>
  <c r="AG132" i="1"/>
  <c r="AJ132" i="1" s="1"/>
  <c r="Z132" i="1"/>
  <c r="Y132" i="1"/>
  <c r="X132" i="1"/>
  <c r="AC132" i="1" s="1"/>
  <c r="W132" i="1"/>
  <c r="S132" i="1"/>
  <c r="CS131" i="1"/>
  <c r="CR131" i="1"/>
  <c r="CT131" i="1" s="1"/>
  <c r="CQ131" i="1"/>
  <c r="CP131" i="1"/>
  <c r="CN131" i="1"/>
  <c r="CO131" i="1" s="1"/>
  <c r="CM131" i="1"/>
  <c r="CL131" i="1"/>
  <c r="CJ131" i="1"/>
  <c r="CD131" i="1"/>
  <c r="BX131" i="1"/>
  <c r="BR131" i="1"/>
  <c r="BL131" i="1"/>
  <c r="BF131" i="1"/>
  <c r="AZ131" i="1"/>
  <c r="AT131" i="1"/>
  <c r="AN131" i="1"/>
  <c r="AH131" i="1"/>
  <c r="AE131" i="1"/>
  <c r="AF131" i="1" s="1"/>
  <c r="AB131" i="1"/>
  <c r="Z131" i="1"/>
  <c r="Y131" i="1"/>
  <c r="AG131" i="1" s="1"/>
  <c r="AJ131" i="1" s="1"/>
  <c r="X131" i="1"/>
  <c r="AC131" i="1" s="1"/>
  <c r="W131" i="1"/>
  <c r="S131" i="1"/>
  <c r="CS130" i="1"/>
  <c r="CQ130" i="1"/>
  <c r="CP130" i="1"/>
  <c r="CN130" i="1"/>
  <c r="CO130" i="1" s="1"/>
  <c r="CR130" i="1" s="1"/>
  <c r="CT130" i="1" s="1"/>
  <c r="CM130" i="1"/>
  <c r="CL130" i="1"/>
  <c r="CJ130" i="1"/>
  <c r="CD130" i="1"/>
  <c r="BX130" i="1"/>
  <c r="BR130" i="1"/>
  <c r="BL130" i="1"/>
  <c r="BF130" i="1"/>
  <c r="AZ130" i="1"/>
  <c r="AT130" i="1"/>
  <c r="AN130" i="1"/>
  <c r="AH130" i="1"/>
  <c r="AG130" i="1"/>
  <c r="AJ130" i="1" s="1"/>
  <c r="AB130" i="1"/>
  <c r="AE130" i="1" s="1"/>
  <c r="AF130" i="1" s="1"/>
  <c r="Z130" i="1"/>
  <c r="Y130" i="1"/>
  <c r="X130" i="1"/>
  <c r="AC130" i="1" s="1"/>
  <c r="W130" i="1"/>
  <c r="S130" i="1"/>
  <c r="CS129" i="1"/>
  <c r="CR129" i="1"/>
  <c r="CT129" i="1" s="1"/>
  <c r="CQ129" i="1"/>
  <c r="CP129" i="1"/>
  <c r="CN129" i="1"/>
  <c r="CO129" i="1" s="1"/>
  <c r="CM129" i="1"/>
  <c r="CL129" i="1"/>
  <c r="CJ129" i="1"/>
  <c r="CD129" i="1"/>
  <c r="BX129" i="1"/>
  <c r="BR129" i="1"/>
  <c r="BL129" i="1"/>
  <c r="BF129" i="1"/>
  <c r="AZ129" i="1"/>
  <c r="AT129" i="1"/>
  <c r="AN129" i="1"/>
  <c r="AH129" i="1"/>
  <c r="AE129" i="1"/>
  <c r="AF129" i="1" s="1"/>
  <c r="AB129" i="1"/>
  <c r="Z129" i="1"/>
  <c r="Y129" i="1"/>
  <c r="AG129" i="1" s="1"/>
  <c r="AJ129" i="1" s="1"/>
  <c r="X129" i="1"/>
  <c r="AC129" i="1" s="1"/>
  <c r="W129" i="1"/>
  <c r="S129" i="1"/>
  <c r="CS128" i="1"/>
  <c r="CQ128" i="1"/>
  <c r="CP128" i="1"/>
  <c r="AB128" i="1" s="1"/>
  <c r="AE128" i="1" s="1"/>
  <c r="AF128" i="1" s="1"/>
  <c r="CN128" i="1"/>
  <c r="CO128" i="1" s="1"/>
  <c r="CR128" i="1" s="1"/>
  <c r="CT128" i="1" s="1"/>
  <c r="CM128" i="1"/>
  <c r="CL128" i="1"/>
  <c r="CJ128" i="1"/>
  <c r="CD128" i="1"/>
  <c r="BX128" i="1"/>
  <c r="BR128" i="1"/>
  <c r="BL128" i="1"/>
  <c r="BF128" i="1"/>
  <c r="AZ128" i="1"/>
  <c r="AT128" i="1"/>
  <c r="AN128" i="1"/>
  <c r="AH128" i="1"/>
  <c r="AG128" i="1"/>
  <c r="AJ128" i="1" s="1"/>
  <c r="Z128" i="1"/>
  <c r="Y128" i="1"/>
  <c r="X128" i="1"/>
  <c r="AC128" i="1" s="1"/>
  <c r="W128" i="1"/>
  <c r="S128" i="1"/>
  <c r="CS127" i="1"/>
  <c r="CR127" i="1"/>
  <c r="CT127" i="1" s="1"/>
  <c r="CQ127" i="1"/>
  <c r="CP127" i="1"/>
  <c r="CN127" i="1"/>
  <c r="CO127" i="1" s="1"/>
  <c r="CM127" i="1"/>
  <c r="CL127" i="1"/>
  <c r="CJ127" i="1"/>
  <c r="CD127" i="1"/>
  <c r="BX127" i="1"/>
  <c r="BR127" i="1"/>
  <c r="BL127" i="1"/>
  <c r="BF127" i="1"/>
  <c r="AZ127" i="1"/>
  <c r="AT127" i="1"/>
  <c r="AN127" i="1"/>
  <c r="AH127" i="1"/>
  <c r="AE127" i="1"/>
  <c r="AF127" i="1" s="1"/>
  <c r="AB127" i="1"/>
  <c r="Z127" i="1"/>
  <c r="Y127" i="1"/>
  <c r="AG127" i="1" s="1"/>
  <c r="AJ127" i="1" s="1"/>
  <c r="X127" i="1"/>
  <c r="W127" i="1"/>
  <c r="S127" i="1"/>
  <c r="CS126" i="1"/>
  <c r="CQ126" i="1"/>
  <c r="CP126" i="1"/>
  <c r="AB126" i="1" s="1"/>
  <c r="AE126" i="1" s="1"/>
  <c r="AF126" i="1" s="1"/>
  <c r="CN126" i="1"/>
  <c r="CO126" i="1" s="1"/>
  <c r="CR126" i="1" s="1"/>
  <c r="CT126" i="1" s="1"/>
  <c r="CM126" i="1"/>
  <c r="CL126" i="1"/>
  <c r="CJ126" i="1"/>
  <c r="CD126" i="1"/>
  <c r="BX126" i="1"/>
  <c r="BR126" i="1"/>
  <c r="BL126" i="1"/>
  <c r="BF126" i="1"/>
  <c r="AZ126" i="1"/>
  <c r="AT126" i="1"/>
  <c r="AN126" i="1"/>
  <c r="AH126" i="1"/>
  <c r="AG126" i="1"/>
  <c r="AJ126" i="1" s="1"/>
  <c r="Z126" i="1"/>
  <c r="Y126" i="1"/>
  <c r="X126" i="1"/>
  <c r="AC126" i="1" s="1"/>
  <c r="W126" i="1"/>
  <c r="S126" i="1"/>
  <c r="CS125" i="1"/>
  <c r="CQ125" i="1"/>
  <c r="CP125" i="1"/>
  <c r="CN125" i="1"/>
  <c r="CO125" i="1" s="1"/>
  <c r="CR125" i="1" s="1"/>
  <c r="CT125" i="1" s="1"/>
  <c r="CM125" i="1"/>
  <c r="CL125" i="1"/>
  <c r="CJ125" i="1"/>
  <c r="CD125" i="1"/>
  <c r="BX125" i="1"/>
  <c r="BR125" i="1"/>
  <c r="BL125" i="1"/>
  <c r="BF125" i="1"/>
  <c r="AZ125" i="1"/>
  <c r="AT125" i="1"/>
  <c r="AN125" i="1"/>
  <c r="AJ125" i="1"/>
  <c r="AH125" i="1"/>
  <c r="AE125" i="1"/>
  <c r="AF125" i="1" s="1"/>
  <c r="AB125" i="1"/>
  <c r="Z125" i="1"/>
  <c r="Y125" i="1"/>
  <c r="AG125" i="1" s="1"/>
  <c r="X125" i="1"/>
  <c r="AC125" i="1" s="1"/>
  <c r="W125" i="1"/>
  <c r="S125" i="1"/>
  <c r="CS124" i="1"/>
  <c r="CQ124" i="1"/>
  <c r="CP124" i="1"/>
  <c r="AB124" i="1" s="1"/>
  <c r="AE124" i="1" s="1"/>
  <c r="AF124" i="1" s="1"/>
  <c r="CN124" i="1"/>
  <c r="CO124" i="1" s="1"/>
  <c r="CM124" i="1"/>
  <c r="CL124" i="1"/>
  <c r="CJ124" i="1"/>
  <c r="CD124" i="1"/>
  <c r="BX124" i="1"/>
  <c r="BR124" i="1"/>
  <c r="BL124" i="1"/>
  <c r="BF124" i="1"/>
  <c r="AZ124" i="1"/>
  <c r="AT124" i="1"/>
  <c r="AN124" i="1"/>
  <c r="AH124" i="1"/>
  <c r="AG124" i="1"/>
  <c r="AJ124" i="1" s="1"/>
  <c r="Z124" i="1"/>
  <c r="Y124" i="1"/>
  <c r="X124" i="1"/>
  <c r="AC124" i="1" s="1"/>
  <c r="W124" i="1"/>
  <c r="S124" i="1"/>
  <c r="CS123" i="1"/>
  <c r="CR123" i="1"/>
  <c r="CT123" i="1" s="1"/>
  <c r="CQ123" i="1"/>
  <c r="CP123" i="1"/>
  <c r="CN123" i="1"/>
  <c r="CO123" i="1" s="1"/>
  <c r="CM123" i="1"/>
  <c r="CL123" i="1"/>
  <c r="CJ123" i="1"/>
  <c r="CD123" i="1"/>
  <c r="BX123" i="1"/>
  <c r="BR123" i="1"/>
  <c r="BL123" i="1"/>
  <c r="BF123" i="1"/>
  <c r="AZ123" i="1"/>
  <c r="AT123" i="1"/>
  <c r="AN123" i="1"/>
  <c r="AH123" i="1"/>
  <c r="AE123" i="1"/>
  <c r="AF123" i="1" s="1"/>
  <c r="AB123" i="1"/>
  <c r="Z123" i="1"/>
  <c r="Y123" i="1"/>
  <c r="AG123" i="1" s="1"/>
  <c r="AJ123" i="1" s="1"/>
  <c r="X123" i="1"/>
  <c r="AC123" i="1" s="1"/>
  <c r="W123" i="1"/>
  <c r="S123" i="1"/>
  <c r="CS122" i="1"/>
  <c r="CQ122" i="1"/>
  <c r="CP122" i="1"/>
  <c r="CN122" i="1"/>
  <c r="CO122" i="1" s="1"/>
  <c r="CR122" i="1" s="1"/>
  <c r="CT122" i="1" s="1"/>
  <c r="CM122" i="1"/>
  <c r="CL122" i="1"/>
  <c r="CJ122" i="1"/>
  <c r="CD122" i="1"/>
  <c r="BX122" i="1"/>
  <c r="BR122" i="1"/>
  <c r="BR139" i="1" s="1"/>
  <c r="BL122" i="1"/>
  <c r="BF122" i="1"/>
  <c r="AZ122" i="1"/>
  <c r="AT122" i="1"/>
  <c r="AT139" i="1" s="1"/>
  <c r="AN122" i="1"/>
  <c r="AH122" i="1"/>
  <c r="AG122" i="1"/>
  <c r="AJ122" i="1" s="1"/>
  <c r="AB122" i="1"/>
  <c r="AE122" i="1" s="1"/>
  <c r="AF122" i="1" s="1"/>
  <c r="Z122" i="1"/>
  <c r="Y122" i="1"/>
  <c r="X122" i="1"/>
  <c r="AC122" i="1" s="1"/>
  <c r="W122" i="1"/>
  <c r="S122" i="1"/>
  <c r="CS121" i="1"/>
  <c r="CR121" i="1"/>
  <c r="CT121" i="1" s="1"/>
  <c r="CQ121" i="1"/>
  <c r="CP121" i="1"/>
  <c r="CN121" i="1"/>
  <c r="CO121" i="1" s="1"/>
  <c r="CM121" i="1"/>
  <c r="CL121" i="1"/>
  <c r="CJ121" i="1"/>
  <c r="CD121" i="1"/>
  <c r="BX121" i="1"/>
  <c r="BR121" i="1"/>
  <c r="BL121" i="1"/>
  <c r="BF121" i="1"/>
  <c r="AZ121" i="1"/>
  <c r="AT121" i="1"/>
  <c r="AN121" i="1"/>
  <c r="AH121" i="1"/>
  <c r="AE121" i="1"/>
  <c r="AF121" i="1" s="1"/>
  <c r="AB121" i="1"/>
  <c r="Z121" i="1"/>
  <c r="Y121" i="1"/>
  <c r="AG121" i="1" s="1"/>
  <c r="AJ121" i="1" s="1"/>
  <c r="X121" i="1"/>
  <c r="AC121" i="1" s="1"/>
  <c r="W121" i="1"/>
  <c r="S121" i="1"/>
  <c r="CS120" i="1"/>
  <c r="CQ120" i="1"/>
  <c r="CP120" i="1"/>
  <c r="AB120" i="1" s="1"/>
  <c r="AE120" i="1" s="1"/>
  <c r="AF120" i="1" s="1"/>
  <c r="CN120" i="1"/>
  <c r="CO120" i="1" s="1"/>
  <c r="CR120" i="1" s="1"/>
  <c r="CT120" i="1" s="1"/>
  <c r="CM120" i="1"/>
  <c r="CL120" i="1"/>
  <c r="CJ120" i="1"/>
  <c r="CD120" i="1"/>
  <c r="BX120" i="1"/>
  <c r="BR120" i="1"/>
  <c r="BL120" i="1"/>
  <c r="BF120" i="1"/>
  <c r="AZ120" i="1"/>
  <c r="AT120" i="1"/>
  <c r="AN120" i="1"/>
  <c r="AH120" i="1"/>
  <c r="AG120" i="1"/>
  <c r="AJ120" i="1" s="1"/>
  <c r="Z120" i="1"/>
  <c r="Y120" i="1"/>
  <c r="X120" i="1"/>
  <c r="AC120" i="1" s="1"/>
  <c r="W120" i="1"/>
  <c r="S120" i="1"/>
  <c r="CS119" i="1"/>
  <c r="CR119" i="1"/>
  <c r="CT119" i="1" s="1"/>
  <c r="CQ119" i="1"/>
  <c r="CP119" i="1"/>
  <c r="CN119" i="1"/>
  <c r="CO119" i="1" s="1"/>
  <c r="CM119" i="1"/>
  <c r="CL119" i="1"/>
  <c r="CJ119" i="1"/>
  <c r="CD119" i="1"/>
  <c r="BX119" i="1"/>
  <c r="BR119" i="1"/>
  <c r="BL119" i="1"/>
  <c r="BF119" i="1"/>
  <c r="AZ119" i="1"/>
  <c r="AT119" i="1"/>
  <c r="AN119" i="1"/>
  <c r="AH119" i="1"/>
  <c r="AB119" i="1"/>
  <c r="Z119" i="1"/>
  <c r="Y119" i="1"/>
  <c r="X119" i="1"/>
  <c r="AG119" i="1" s="1"/>
  <c r="W119" i="1"/>
  <c r="S119" i="1"/>
  <c r="CS118" i="1"/>
  <c r="CQ118" i="1"/>
  <c r="CQ139" i="1" s="1"/>
  <c r="CP118" i="1"/>
  <c r="CN118" i="1"/>
  <c r="CM118" i="1"/>
  <c r="CM139" i="1" s="1"/>
  <c r="CL118" i="1"/>
  <c r="CL139" i="1" s="1"/>
  <c r="CJ118" i="1"/>
  <c r="CJ139" i="1" s="1"/>
  <c r="CD118" i="1"/>
  <c r="BX118" i="1"/>
  <c r="BX139" i="1" s="1"/>
  <c r="BR118" i="1"/>
  <c r="BL118" i="1"/>
  <c r="BL139" i="1" s="1"/>
  <c r="BF118" i="1"/>
  <c r="AZ118" i="1"/>
  <c r="AZ139" i="1" s="1"/>
  <c r="AT118" i="1"/>
  <c r="AN118" i="1"/>
  <c r="AN139" i="1" s="1"/>
  <c r="AH118" i="1"/>
  <c r="AH139" i="1" s="1"/>
  <c r="AE118" i="1"/>
  <c r="AB118" i="1"/>
  <c r="Z118" i="1"/>
  <c r="Z139" i="1" s="1"/>
  <c r="Y118" i="1"/>
  <c r="X118" i="1"/>
  <c r="AC118" i="1" s="1"/>
  <c r="W118" i="1"/>
  <c r="S118" i="1"/>
  <c r="S139" i="1" s="1"/>
  <c r="CK117" i="1"/>
  <c r="CI117" i="1"/>
  <c r="CH117" i="1"/>
  <c r="CG117" i="1"/>
  <c r="CE117" i="1"/>
  <c r="CC117" i="1"/>
  <c r="CB117" i="1"/>
  <c r="CA117" i="1"/>
  <c r="BY117" i="1"/>
  <c r="BW117" i="1"/>
  <c r="BV117" i="1"/>
  <c r="BU117" i="1"/>
  <c r="BS117" i="1"/>
  <c r="BQ117" i="1"/>
  <c r="BP117" i="1"/>
  <c r="BO117" i="1"/>
  <c r="BM117" i="1"/>
  <c r="BK117" i="1"/>
  <c r="BJ117" i="1"/>
  <c r="BI117" i="1"/>
  <c r="BG117" i="1"/>
  <c r="BE117" i="1"/>
  <c r="BD117" i="1"/>
  <c r="BC117" i="1"/>
  <c r="BA117" i="1"/>
  <c r="AY117" i="1"/>
  <c r="AX117" i="1"/>
  <c r="AW117" i="1"/>
  <c r="AU117" i="1"/>
  <c r="AS117" i="1"/>
  <c r="AR117" i="1"/>
  <c r="AQ117" i="1"/>
  <c r="AO117" i="1"/>
  <c r="AM117" i="1"/>
  <c r="AL117" i="1"/>
  <c r="AK117" i="1"/>
  <c r="AD117" i="1"/>
  <c r="AA117" i="1"/>
  <c r="Y117" i="1"/>
  <c r="V117" i="1"/>
  <c r="U117" i="1"/>
  <c r="T117" i="1"/>
  <c r="R117" i="1"/>
  <c r="Q117" i="1"/>
  <c r="P117" i="1"/>
  <c r="O117" i="1"/>
  <c r="N117" i="1"/>
  <c r="M117" i="1"/>
  <c r="L117" i="1"/>
  <c r="K117" i="1"/>
  <c r="J117" i="1"/>
  <c r="I117" i="1"/>
  <c r="H117" i="1"/>
  <c r="G117" i="1"/>
  <c r="F117" i="1"/>
  <c r="E117" i="1"/>
  <c r="CS116" i="1"/>
  <c r="CQ116" i="1"/>
  <c r="CP116" i="1"/>
  <c r="CO116" i="1"/>
  <c r="CN116" i="1"/>
  <c r="CM116" i="1"/>
  <c r="CR116" i="1" s="1"/>
  <c r="CT116" i="1" s="1"/>
  <c r="CL116" i="1"/>
  <c r="CJ116" i="1"/>
  <c r="CD116" i="1"/>
  <c r="BX116" i="1"/>
  <c r="BR116" i="1"/>
  <c r="BL116" i="1"/>
  <c r="BF116" i="1"/>
  <c r="AZ116" i="1"/>
  <c r="AT116" i="1"/>
  <c r="AN116" i="1"/>
  <c r="AH116" i="1"/>
  <c r="AF116" i="1"/>
  <c r="AE116" i="1"/>
  <c r="AB116" i="1"/>
  <c r="Z116" i="1"/>
  <c r="Y116" i="1"/>
  <c r="X116" i="1"/>
  <c r="AG116" i="1" s="1"/>
  <c r="W116" i="1"/>
  <c r="S116" i="1"/>
  <c r="CS115" i="1"/>
  <c r="CQ115" i="1"/>
  <c r="CP115" i="1"/>
  <c r="CO115" i="1"/>
  <c r="CN115" i="1"/>
  <c r="CM115" i="1"/>
  <c r="CL115" i="1"/>
  <c r="CJ115" i="1"/>
  <c r="CD115" i="1"/>
  <c r="BX115" i="1"/>
  <c r="BR115" i="1"/>
  <c r="BL115" i="1"/>
  <c r="BF115" i="1"/>
  <c r="AZ115" i="1"/>
  <c r="AT115" i="1"/>
  <c r="AN115" i="1"/>
  <c r="AH115" i="1"/>
  <c r="AB115" i="1"/>
  <c r="AE115" i="1" s="1"/>
  <c r="AF115" i="1" s="1"/>
  <c r="Z115" i="1"/>
  <c r="Y115" i="1"/>
  <c r="X115" i="1"/>
  <c r="W115" i="1"/>
  <c r="S115" i="1"/>
  <c r="CS114" i="1"/>
  <c r="CQ114" i="1"/>
  <c r="CP114" i="1"/>
  <c r="CO114" i="1"/>
  <c r="CN114" i="1"/>
  <c r="CM114" i="1"/>
  <c r="CR114" i="1" s="1"/>
  <c r="CT114" i="1" s="1"/>
  <c r="CL114" i="1"/>
  <c r="CJ114" i="1"/>
  <c r="CD114" i="1"/>
  <c r="BX114" i="1"/>
  <c r="BR114" i="1"/>
  <c r="BL114" i="1"/>
  <c r="BF114" i="1"/>
  <c r="AZ114" i="1"/>
  <c r="AT114" i="1"/>
  <c r="AN114" i="1"/>
  <c r="AH114" i="1"/>
  <c r="AF114" i="1"/>
  <c r="AE114" i="1"/>
  <c r="AB114" i="1"/>
  <c r="Z114" i="1"/>
  <c r="Y114" i="1"/>
  <c r="X114" i="1"/>
  <c r="AG114" i="1" s="1"/>
  <c r="W114" i="1"/>
  <c r="S114" i="1"/>
  <c r="CS113" i="1"/>
  <c r="CQ113" i="1"/>
  <c r="CP113" i="1"/>
  <c r="CO113" i="1"/>
  <c r="CN113" i="1"/>
  <c r="CM113" i="1"/>
  <c r="CR113" i="1" s="1"/>
  <c r="CT113" i="1" s="1"/>
  <c r="CL113" i="1"/>
  <c r="CJ113" i="1"/>
  <c r="CD113" i="1"/>
  <c r="BX113" i="1"/>
  <c r="BR113" i="1"/>
  <c r="BL113" i="1"/>
  <c r="BF113" i="1"/>
  <c r="AZ113" i="1"/>
  <c r="AT113" i="1"/>
  <c r="AN113" i="1"/>
  <c r="AH113" i="1"/>
  <c r="AB113" i="1"/>
  <c r="AE113" i="1" s="1"/>
  <c r="AF113" i="1" s="1"/>
  <c r="Z113" i="1"/>
  <c r="Y113" i="1"/>
  <c r="X113" i="1"/>
  <c r="AC113" i="1" s="1"/>
  <c r="W113" i="1"/>
  <c r="S113" i="1"/>
  <c r="CS112" i="1"/>
  <c r="CQ112" i="1"/>
  <c r="CP112" i="1"/>
  <c r="CO112" i="1"/>
  <c r="CN112" i="1"/>
  <c r="CM112" i="1"/>
  <c r="CR112" i="1" s="1"/>
  <c r="CT112" i="1" s="1"/>
  <c r="CL112" i="1"/>
  <c r="CJ112" i="1"/>
  <c r="CD112" i="1"/>
  <c r="BX112" i="1"/>
  <c r="BR112" i="1"/>
  <c r="BL112" i="1"/>
  <c r="BF112" i="1"/>
  <c r="AZ112" i="1"/>
  <c r="AT112" i="1"/>
  <c r="AN112" i="1"/>
  <c r="AH112" i="1"/>
  <c r="AF112" i="1"/>
  <c r="AE112" i="1"/>
  <c r="AB112" i="1"/>
  <c r="Z112" i="1"/>
  <c r="Y112" i="1"/>
  <c r="X112" i="1"/>
  <c r="AG112" i="1" s="1"/>
  <c r="W112" i="1"/>
  <c r="S112" i="1"/>
  <c r="CS111" i="1"/>
  <c r="CQ111" i="1"/>
  <c r="CP111" i="1"/>
  <c r="CO111" i="1"/>
  <c r="CN111" i="1"/>
  <c r="CM111" i="1"/>
  <c r="CL111" i="1"/>
  <c r="CJ111" i="1"/>
  <c r="CD111" i="1"/>
  <c r="BX111" i="1"/>
  <c r="BR111" i="1"/>
  <c r="BL111" i="1"/>
  <c r="BF111" i="1"/>
  <c r="AZ111" i="1"/>
  <c r="AT111" i="1"/>
  <c r="AN111" i="1"/>
  <c r="AH111" i="1"/>
  <c r="AB111" i="1"/>
  <c r="AE111" i="1" s="1"/>
  <c r="AF111" i="1" s="1"/>
  <c r="Z111" i="1"/>
  <c r="Y111" i="1"/>
  <c r="X111" i="1"/>
  <c r="W111" i="1"/>
  <c r="S111" i="1"/>
  <c r="CS110" i="1"/>
  <c r="CQ110" i="1"/>
  <c r="CP110" i="1"/>
  <c r="CO110" i="1"/>
  <c r="CN110" i="1"/>
  <c r="CM110" i="1"/>
  <c r="CR110" i="1" s="1"/>
  <c r="CT110" i="1" s="1"/>
  <c r="CL110" i="1"/>
  <c r="CJ110" i="1"/>
  <c r="CD110" i="1"/>
  <c r="BX110" i="1"/>
  <c r="BR110" i="1"/>
  <c r="BL110" i="1"/>
  <c r="BF110" i="1"/>
  <c r="AZ110" i="1"/>
  <c r="AT110" i="1"/>
  <c r="AN110" i="1"/>
  <c r="AH110" i="1"/>
  <c r="AF110" i="1"/>
  <c r="AE110" i="1"/>
  <c r="AB110" i="1"/>
  <c r="Z110" i="1"/>
  <c r="Y110" i="1"/>
  <c r="X110" i="1"/>
  <c r="AG110" i="1" s="1"/>
  <c r="W110" i="1"/>
  <c r="S110" i="1"/>
  <c r="CS109" i="1"/>
  <c r="CQ109" i="1"/>
  <c r="CP109" i="1"/>
  <c r="CO109" i="1"/>
  <c r="CN109" i="1"/>
  <c r="CM109" i="1"/>
  <c r="CR109" i="1" s="1"/>
  <c r="CT109" i="1" s="1"/>
  <c r="CL109" i="1"/>
  <c r="CJ109" i="1"/>
  <c r="CD109" i="1"/>
  <c r="BX109" i="1"/>
  <c r="BR109" i="1"/>
  <c r="BL109" i="1"/>
  <c r="BF109" i="1"/>
  <c r="AZ109" i="1"/>
  <c r="AT109" i="1"/>
  <c r="AN109" i="1"/>
  <c r="AH109" i="1"/>
  <c r="AB109" i="1"/>
  <c r="AE109" i="1" s="1"/>
  <c r="AF109" i="1" s="1"/>
  <c r="Z109" i="1"/>
  <c r="Y109" i="1"/>
  <c r="X109" i="1"/>
  <c r="AC109" i="1" s="1"/>
  <c r="W109" i="1"/>
  <c r="S109" i="1"/>
  <c r="CS108" i="1"/>
  <c r="CQ108" i="1"/>
  <c r="CP108" i="1"/>
  <c r="CO108" i="1"/>
  <c r="CN108" i="1"/>
  <c r="CM108" i="1"/>
  <c r="CR108" i="1" s="1"/>
  <c r="CT108" i="1" s="1"/>
  <c r="CL108" i="1"/>
  <c r="CJ108" i="1"/>
  <c r="CD108" i="1"/>
  <c r="BX108" i="1"/>
  <c r="BR108" i="1"/>
  <c r="BL108" i="1"/>
  <c r="BF108" i="1"/>
  <c r="AZ108" i="1"/>
  <c r="AT108" i="1"/>
  <c r="AN108" i="1"/>
  <c r="AH108" i="1"/>
  <c r="AF108" i="1"/>
  <c r="AE108" i="1"/>
  <c r="AB108" i="1"/>
  <c r="Z108" i="1"/>
  <c r="Y108" i="1"/>
  <c r="X108" i="1"/>
  <c r="AG108" i="1" s="1"/>
  <c r="W108" i="1"/>
  <c r="S108" i="1"/>
  <c r="CS107" i="1"/>
  <c r="CQ107" i="1"/>
  <c r="CP107" i="1"/>
  <c r="CO107" i="1"/>
  <c r="CN107" i="1"/>
  <c r="CM107" i="1"/>
  <c r="CL107" i="1"/>
  <c r="CJ107" i="1"/>
  <c r="CD107" i="1"/>
  <c r="BX107" i="1"/>
  <c r="BR107" i="1"/>
  <c r="BL107" i="1"/>
  <c r="BF107" i="1"/>
  <c r="AZ107" i="1"/>
  <c r="AT107" i="1"/>
  <c r="AN107" i="1"/>
  <c r="AH107" i="1"/>
  <c r="AB107" i="1"/>
  <c r="AE107" i="1" s="1"/>
  <c r="AF107" i="1" s="1"/>
  <c r="Z107" i="1"/>
  <c r="Y107" i="1"/>
  <c r="X107" i="1"/>
  <c r="W107" i="1"/>
  <c r="S107" i="1"/>
  <c r="CS106" i="1"/>
  <c r="CQ106" i="1"/>
  <c r="CP106" i="1"/>
  <c r="CO106" i="1"/>
  <c r="CN106" i="1"/>
  <c r="CM106" i="1"/>
  <c r="CR106" i="1" s="1"/>
  <c r="CT106" i="1" s="1"/>
  <c r="CL106" i="1"/>
  <c r="CJ106" i="1"/>
  <c r="CD106" i="1"/>
  <c r="BX106" i="1"/>
  <c r="BR106" i="1"/>
  <c r="BL106" i="1"/>
  <c r="BF106" i="1"/>
  <c r="AZ106" i="1"/>
  <c r="AT106" i="1"/>
  <c r="AN106" i="1"/>
  <c r="AH106" i="1"/>
  <c r="AF106" i="1"/>
  <c r="AE106" i="1"/>
  <c r="AB106" i="1"/>
  <c r="Z106" i="1"/>
  <c r="Y106" i="1"/>
  <c r="X106" i="1"/>
  <c r="AG106" i="1" s="1"/>
  <c r="W106" i="1"/>
  <c r="S106" i="1"/>
  <c r="CS105" i="1"/>
  <c r="CQ105" i="1"/>
  <c r="CP105" i="1"/>
  <c r="CO105" i="1"/>
  <c r="CN105" i="1"/>
  <c r="CM105" i="1"/>
  <c r="CR105" i="1" s="1"/>
  <c r="CT105" i="1" s="1"/>
  <c r="CL105" i="1"/>
  <c r="CJ105" i="1"/>
  <c r="CD105" i="1"/>
  <c r="BX105" i="1"/>
  <c r="BR105" i="1"/>
  <c r="BL105" i="1"/>
  <c r="BF105" i="1"/>
  <c r="AZ105" i="1"/>
  <c r="AT105" i="1"/>
  <c r="AN105" i="1"/>
  <c r="AH105" i="1"/>
  <c r="AB105" i="1"/>
  <c r="AE105" i="1" s="1"/>
  <c r="AF105" i="1" s="1"/>
  <c r="Z105" i="1"/>
  <c r="Y105" i="1"/>
  <c r="X105" i="1"/>
  <c r="AC105" i="1" s="1"/>
  <c r="W105" i="1"/>
  <c r="S105" i="1"/>
  <c r="CS104" i="1"/>
  <c r="CQ104" i="1"/>
  <c r="CP104" i="1"/>
  <c r="CO104" i="1"/>
  <c r="CN104" i="1"/>
  <c r="CM104" i="1"/>
  <c r="CR104" i="1" s="1"/>
  <c r="CT104" i="1" s="1"/>
  <c r="CL104" i="1"/>
  <c r="CJ104" i="1"/>
  <c r="CD104" i="1"/>
  <c r="BX104" i="1"/>
  <c r="BR104" i="1"/>
  <c r="BL104" i="1"/>
  <c r="BF104" i="1"/>
  <c r="AZ104" i="1"/>
  <c r="AT104" i="1"/>
  <c r="AN104" i="1"/>
  <c r="AH104" i="1"/>
  <c r="AF104" i="1"/>
  <c r="AE104" i="1"/>
  <c r="AB104" i="1"/>
  <c r="Z104" i="1"/>
  <c r="Y104" i="1"/>
  <c r="X104" i="1"/>
  <c r="AG104" i="1" s="1"/>
  <c r="W104" i="1"/>
  <c r="S104" i="1"/>
  <c r="CS103" i="1"/>
  <c r="CQ103" i="1"/>
  <c r="CP103" i="1"/>
  <c r="CO103" i="1"/>
  <c r="CN103" i="1"/>
  <c r="CM103" i="1"/>
  <c r="CL103" i="1"/>
  <c r="CJ103" i="1"/>
  <c r="CD103" i="1"/>
  <c r="BX103" i="1"/>
  <c r="BR103" i="1"/>
  <c r="BL103" i="1"/>
  <c r="BF103" i="1"/>
  <c r="AZ103" i="1"/>
  <c r="AT103" i="1"/>
  <c r="AN103" i="1"/>
  <c r="AH103" i="1"/>
  <c r="AB103" i="1"/>
  <c r="AE103" i="1" s="1"/>
  <c r="AF103" i="1" s="1"/>
  <c r="Z103" i="1"/>
  <c r="Y103" i="1"/>
  <c r="X103" i="1"/>
  <c r="W103" i="1"/>
  <c r="S103" i="1"/>
  <c r="CS102" i="1"/>
  <c r="CQ102" i="1"/>
  <c r="CP102" i="1"/>
  <c r="CO102" i="1"/>
  <c r="CN102" i="1"/>
  <c r="CM102" i="1"/>
  <c r="CR102" i="1" s="1"/>
  <c r="CT102" i="1" s="1"/>
  <c r="CL102" i="1"/>
  <c r="CJ102" i="1"/>
  <c r="CD102" i="1"/>
  <c r="BX102" i="1"/>
  <c r="BR102" i="1"/>
  <c r="BL102" i="1"/>
  <c r="BF102" i="1"/>
  <c r="AZ102" i="1"/>
  <c r="AT102" i="1"/>
  <c r="AN102" i="1"/>
  <c r="AH102" i="1"/>
  <c r="AF102" i="1"/>
  <c r="AE102" i="1"/>
  <c r="AB102" i="1"/>
  <c r="Z102" i="1"/>
  <c r="Y102" i="1"/>
  <c r="X102" i="1"/>
  <c r="AG102" i="1" s="1"/>
  <c r="W102" i="1"/>
  <c r="S102" i="1"/>
  <c r="CS101" i="1"/>
  <c r="CQ101" i="1"/>
  <c r="CP101" i="1"/>
  <c r="CO101" i="1"/>
  <c r="CN101" i="1"/>
  <c r="CM101" i="1"/>
  <c r="CR101" i="1" s="1"/>
  <c r="CT101" i="1" s="1"/>
  <c r="CL101" i="1"/>
  <c r="CJ101" i="1"/>
  <c r="CD101" i="1"/>
  <c r="BX101" i="1"/>
  <c r="BR101" i="1"/>
  <c r="BL101" i="1"/>
  <c r="BF101" i="1"/>
  <c r="AZ101" i="1"/>
  <c r="AT101" i="1"/>
  <c r="AN101" i="1"/>
  <c r="AH101" i="1"/>
  <c r="AB101" i="1"/>
  <c r="AE101" i="1" s="1"/>
  <c r="AF101" i="1" s="1"/>
  <c r="Z101" i="1"/>
  <c r="Y101" i="1"/>
  <c r="X101" i="1"/>
  <c r="AC101" i="1" s="1"/>
  <c r="W101" i="1"/>
  <c r="S101" i="1"/>
  <c r="CS100" i="1"/>
  <c r="CQ100" i="1"/>
  <c r="CP100" i="1"/>
  <c r="CO100" i="1"/>
  <c r="CN100" i="1"/>
  <c r="CM100" i="1"/>
  <c r="CR100" i="1" s="1"/>
  <c r="CT100" i="1" s="1"/>
  <c r="CL100" i="1"/>
  <c r="CJ100" i="1"/>
  <c r="CD100" i="1"/>
  <c r="BX100" i="1"/>
  <c r="BR100" i="1"/>
  <c r="BL100" i="1"/>
  <c r="BF100" i="1"/>
  <c r="AZ100" i="1"/>
  <c r="AT100" i="1"/>
  <c r="AN100" i="1"/>
  <c r="AH100" i="1"/>
  <c r="AF100" i="1"/>
  <c r="AE100" i="1"/>
  <c r="AB100" i="1"/>
  <c r="Z100" i="1"/>
  <c r="Y100" i="1"/>
  <c r="X100" i="1"/>
  <c r="AG100" i="1" s="1"/>
  <c r="W100" i="1"/>
  <c r="S100" i="1"/>
  <c r="CS99" i="1"/>
  <c r="CQ99" i="1"/>
  <c r="CP99" i="1"/>
  <c r="CO99" i="1"/>
  <c r="CN99" i="1"/>
  <c r="CM99" i="1"/>
  <c r="CL99" i="1"/>
  <c r="CJ99" i="1"/>
  <c r="CD99" i="1"/>
  <c r="BX99" i="1"/>
  <c r="BR99" i="1"/>
  <c r="BL99" i="1"/>
  <c r="BF99" i="1"/>
  <c r="AZ99" i="1"/>
  <c r="AT99" i="1"/>
  <c r="AN99" i="1"/>
  <c r="AH99" i="1"/>
  <c r="AB99" i="1"/>
  <c r="AE99" i="1" s="1"/>
  <c r="AF99" i="1" s="1"/>
  <c r="Z99" i="1"/>
  <c r="Y99" i="1"/>
  <c r="X99" i="1"/>
  <c r="W99" i="1"/>
  <c r="S99" i="1"/>
  <c r="CS98" i="1"/>
  <c r="CQ98" i="1"/>
  <c r="CP98" i="1"/>
  <c r="CO98" i="1"/>
  <c r="CN98" i="1"/>
  <c r="CM98" i="1"/>
  <c r="CR98" i="1" s="1"/>
  <c r="CT98" i="1" s="1"/>
  <c r="CL98" i="1"/>
  <c r="CJ98" i="1"/>
  <c r="CD98" i="1"/>
  <c r="BX98" i="1"/>
  <c r="BR98" i="1"/>
  <c r="BL98" i="1"/>
  <c r="BF98" i="1"/>
  <c r="AZ98" i="1"/>
  <c r="AT98" i="1"/>
  <c r="AN98" i="1"/>
  <c r="AH98" i="1"/>
  <c r="AF98" i="1"/>
  <c r="AE98" i="1"/>
  <c r="AB98" i="1"/>
  <c r="Z98" i="1"/>
  <c r="Y98" i="1"/>
  <c r="X98" i="1"/>
  <c r="AG98" i="1" s="1"/>
  <c r="W98" i="1"/>
  <c r="S98" i="1"/>
  <c r="CS97" i="1"/>
  <c r="CQ97" i="1"/>
  <c r="CP97" i="1"/>
  <c r="CO97" i="1"/>
  <c r="CN97" i="1"/>
  <c r="CM97" i="1"/>
  <c r="CR97" i="1" s="1"/>
  <c r="CT97" i="1" s="1"/>
  <c r="CL97" i="1"/>
  <c r="CJ97" i="1"/>
  <c r="CD97" i="1"/>
  <c r="BX97" i="1"/>
  <c r="BR97" i="1"/>
  <c r="BL97" i="1"/>
  <c r="BF97" i="1"/>
  <c r="AZ97" i="1"/>
  <c r="AT97" i="1"/>
  <c r="AN97" i="1"/>
  <c r="AH97" i="1"/>
  <c r="AF97" i="1"/>
  <c r="AB97" i="1"/>
  <c r="AE97" i="1" s="1"/>
  <c r="Z97" i="1"/>
  <c r="Y97" i="1"/>
  <c r="X97" i="1"/>
  <c r="AG97" i="1" s="1"/>
  <c r="AJ97" i="1" s="1"/>
  <c r="W97" i="1"/>
  <c r="S97" i="1"/>
  <c r="CS96" i="1"/>
  <c r="CQ96" i="1"/>
  <c r="CP96" i="1"/>
  <c r="CO96" i="1"/>
  <c r="CN96" i="1"/>
  <c r="CM96" i="1"/>
  <c r="CR96" i="1" s="1"/>
  <c r="CT96" i="1" s="1"/>
  <c r="CL96" i="1"/>
  <c r="CJ96" i="1"/>
  <c r="CD96" i="1"/>
  <c r="BX96" i="1"/>
  <c r="BR96" i="1"/>
  <c r="BL96" i="1"/>
  <c r="BF96" i="1"/>
  <c r="AZ96" i="1"/>
  <c r="AZ117" i="1" s="1"/>
  <c r="AT96" i="1"/>
  <c r="AN96" i="1"/>
  <c r="AH96" i="1"/>
  <c r="AG96" i="1"/>
  <c r="AJ96" i="1" s="1"/>
  <c r="AB96" i="1"/>
  <c r="AE96" i="1" s="1"/>
  <c r="AF96" i="1" s="1"/>
  <c r="Z96" i="1"/>
  <c r="Y96" i="1"/>
  <c r="X96" i="1"/>
  <c r="AC96" i="1" s="1"/>
  <c r="W96" i="1"/>
  <c r="S96" i="1"/>
  <c r="CS95" i="1"/>
  <c r="CQ95" i="1"/>
  <c r="CP95" i="1"/>
  <c r="CN95" i="1"/>
  <c r="CO95" i="1" s="1"/>
  <c r="CM95" i="1"/>
  <c r="CR95" i="1" s="1"/>
  <c r="CT95" i="1" s="1"/>
  <c r="CL95" i="1"/>
  <c r="CJ95" i="1"/>
  <c r="CD95" i="1"/>
  <c r="BX95" i="1"/>
  <c r="BR95" i="1"/>
  <c r="BL95" i="1"/>
  <c r="BF95" i="1"/>
  <c r="AZ95" i="1"/>
  <c r="AT95" i="1"/>
  <c r="AN95" i="1"/>
  <c r="AH95" i="1"/>
  <c r="AF95" i="1"/>
  <c r="AE95" i="1"/>
  <c r="AB95" i="1"/>
  <c r="Z95" i="1"/>
  <c r="Y95" i="1"/>
  <c r="X95" i="1"/>
  <c r="W95" i="1"/>
  <c r="S95" i="1"/>
  <c r="CS94" i="1"/>
  <c r="CQ94" i="1"/>
  <c r="CP94" i="1"/>
  <c r="AB94" i="1" s="1"/>
  <c r="CO94" i="1"/>
  <c r="CN94" i="1"/>
  <c r="CN117" i="1" s="1"/>
  <c r="CM94" i="1"/>
  <c r="CL94" i="1"/>
  <c r="CL117" i="1" s="1"/>
  <c r="CJ94" i="1"/>
  <c r="CD94" i="1"/>
  <c r="CD117" i="1" s="1"/>
  <c r="BX94" i="1"/>
  <c r="BX117" i="1" s="1"/>
  <c r="BR94" i="1"/>
  <c r="BR117" i="1" s="1"/>
  <c r="BL94" i="1"/>
  <c r="BF94" i="1"/>
  <c r="BF117" i="1" s="1"/>
  <c r="AZ94" i="1"/>
  <c r="AT94" i="1"/>
  <c r="AT117" i="1" s="1"/>
  <c r="AN94" i="1"/>
  <c r="AH94" i="1"/>
  <c r="Z94" i="1"/>
  <c r="Y94" i="1"/>
  <c r="X94" i="1"/>
  <c r="W94" i="1"/>
  <c r="S94" i="1"/>
  <c r="CN93" i="1"/>
  <c r="CK93" i="1"/>
  <c r="CI93" i="1"/>
  <c r="CH93" i="1"/>
  <c r="CG93" i="1"/>
  <c r="CE93" i="1"/>
  <c r="CD93" i="1"/>
  <c r="CC93" i="1"/>
  <c r="CB93" i="1"/>
  <c r="CA93" i="1"/>
  <c r="BY93" i="1"/>
  <c r="BW93" i="1"/>
  <c r="BV93" i="1"/>
  <c r="BU93" i="1"/>
  <c r="BS93" i="1"/>
  <c r="BQ93" i="1"/>
  <c r="BP93" i="1"/>
  <c r="BO93" i="1"/>
  <c r="BM93" i="1"/>
  <c r="BK93" i="1"/>
  <c r="BJ93" i="1"/>
  <c r="BI93" i="1"/>
  <c r="BG93" i="1"/>
  <c r="BE93" i="1"/>
  <c r="BD93" i="1"/>
  <c r="BC93" i="1"/>
  <c r="BA93" i="1"/>
  <c r="AY93" i="1"/>
  <c r="AX93" i="1"/>
  <c r="AW93" i="1"/>
  <c r="AU93" i="1"/>
  <c r="AS93" i="1"/>
  <c r="AR93" i="1"/>
  <c r="AQ93" i="1"/>
  <c r="AO93" i="1"/>
  <c r="AM93" i="1"/>
  <c r="AL93" i="1"/>
  <c r="AK93" i="1"/>
  <c r="AD93" i="1"/>
  <c r="AA93" i="1"/>
  <c r="Y93" i="1"/>
  <c r="V93" i="1"/>
  <c r="U93" i="1"/>
  <c r="T93" i="1"/>
  <c r="R93" i="1"/>
  <c r="Q93" i="1"/>
  <c r="P93" i="1"/>
  <c r="O93" i="1"/>
  <c r="N93" i="1"/>
  <c r="M93" i="1"/>
  <c r="L93" i="1"/>
  <c r="K93" i="1"/>
  <c r="J93" i="1"/>
  <c r="I93" i="1"/>
  <c r="H93" i="1"/>
  <c r="G93" i="1"/>
  <c r="F93" i="1"/>
  <c r="E93" i="1"/>
  <c r="CS92" i="1"/>
  <c r="CQ92" i="1"/>
  <c r="CP92" i="1"/>
  <c r="CN92" i="1"/>
  <c r="CO92" i="1" s="1"/>
  <c r="CM92" i="1"/>
  <c r="CR92" i="1" s="1"/>
  <c r="CT92" i="1" s="1"/>
  <c r="CL92" i="1"/>
  <c r="CJ92" i="1"/>
  <c r="CD92" i="1"/>
  <c r="BX92" i="1"/>
  <c r="BR92" i="1"/>
  <c r="BL92" i="1"/>
  <c r="BF92" i="1"/>
  <c r="AZ92" i="1"/>
  <c r="AT92" i="1"/>
  <c r="AN92" i="1"/>
  <c r="AH92" i="1"/>
  <c r="AE92" i="1"/>
  <c r="AF92" i="1" s="1"/>
  <c r="AB92" i="1"/>
  <c r="Z92" i="1"/>
  <c r="Y92" i="1"/>
  <c r="X92" i="1"/>
  <c r="AG92" i="1" s="1"/>
  <c r="W92" i="1"/>
  <c r="S92" i="1"/>
  <c r="CS91" i="1"/>
  <c r="CQ91" i="1"/>
  <c r="CP91" i="1"/>
  <c r="CO91" i="1"/>
  <c r="CN91" i="1"/>
  <c r="CM91" i="1"/>
  <c r="CL91" i="1"/>
  <c r="CJ91" i="1"/>
  <c r="CD91" i="1"/>
  <c r="BX91" i="1"/>
  <c r="BR91" i="1"/>
  <c r="BL91" i="1"/>
  <c r="BF91" i="1"/>
  <c r="AZ91" i="1"/>
  <c r="AT91" i="1"/>
  <c r="AN91" i="1"/>
  <c r="AH91" i="1"/>
  <c r="AF91" i="1"/>
  <c r="AB91" i="1"/>
  <c r="AE91" i="1" s="1"/>
  <c r="Z91" i="1"/>
  <c r="AG91" i="1" s="1"/>
  <c r="AJ91" i="1" s="1"/>
  <c r="Y91" i="1"/>
  <c r="X91" i="1"/>
  <c r="W91" i="1"/>
  <c r="S91" i="1"/>
  <c r="CS90" i="1"/>
  <c r="CQ90" i="1"/>
  <c r="CP90" i="1"/>
  <c r="CN90" i="1"/>
  <c r="CO90" i="1" s="1"/>
  <c r="CM90" i="1"/>
  <c r="CR90" i="1" s="1"/>
  <c r="CT90" i="1" s="1"/>
  <c r="CL90" i="1"/>
  <c r="CJ90" i="1"/>
  <c r="CD90" i="1"/>
  <c r="BX90" i="1"/>
  <c r="BR90" i="1"/>
  <c r="BL90" i="1"/>
  <c r="BF90" i="1"/>
  <c r="AZ90" i="1"/>
  <c r="AT90" i="1"/>
  <c r="AN90" i="1"/>
  <c r="AH90" i="1"/>
  <c r="AE90" i="1"/>
  <c r="AF90" i="1" s="1"/>
  <c r="AB90" i="1"/>
  <c r="Z90" i="1"/>
  <c r="Y90" i="1"/>
  <c r="X90" i="1"/>
  <c r="AG90" i="1" s="1"/>
  <c r="W90" i="1"/>
  <c r="S90" i="1"/>
  <c r="CS89" i="1"/>
  <c r="CQ89" i="1"/>
  <c r="CP89" i="1"/>
  <c r="CO89" i="1"/>
  <c r="CN89" i="1"/>
  <c r="CM89" i="1"/>
  <c r="CL89" i="1"/>
  <c r="CJ89" i="1"/>
  <c r="CD89" i="1"/>
  <c r="BX89" i="1"/>
  <c r="BR89" i="1"/>
  <c r="BL89" i="1"/>
  <c r="BF89" i="1"/>
  <c r="AZ89" i="1"/>
  <c r="AT89" i="1"/>
  <c r="AN89" i="1"/>
  <c r="AH89" i="1"/>
  <c r="AF89" i="1"/>
  <c r="AB89" i="1"/>
  <c r="AE89" i="1" s="1"/>
  <c r="Z89" i="1"/>
  <c r="AG89" i="1" s="1"/>
  <c r="AJ89" i="1" s="1"/>
  <c r="Y89" i="1"/>
  <c r="X89" i="1"/>
  <c r="W89" i="1"/>
  <c r="S89" i="1"/>
  <c r="CS88" i="1"/>
  <c r="CQ88" i="1"/>
  <c r="CP88" i="1"/>
  <c r="CN88" i="1"/>
  <c r="CO88" i="1" s="1"/>
  <c r="CM88" i="1"/>
  <c r="CR88" i="1" s="1"/>
  <c r="CT88" i="1" s="1"/>
  <c r="CL88" i="1"/>
  <c r="CJ88" i="1"/>
  <c r="CD88" i="1"/>
  <c r="BX88" i="1"/>
  <c r="BR88" i="1"/>
  <c r="BL88" i="1"/>
  <c r="BF88" i="1"/>
  <c r="AZ88" i="1"/>
  <c r="AT88" i="1"/>
  <c r="AN88" i="1"/>
  <c r="AH88" i="1"/>
  <c r="AE88" i="1"/>
  <c r="AF88" i="1" s="1"/>
  <c r="AB88" i="1"/>
  <c r="Z88" i="1"/>
  <c r="Y88" i="1"/>
  <c r="X88" i="1"/>
  <c r="AG88" i="1" s="1"/>
  <c r="W88" i="1"/>
  <c r="S88" i="1"/>
  <c r="CS87" i="1"/>
  <c r="CQ87" i="1"/>
  <c r="CP87" i="1"/>
  <c r="CO87" i="1"/>
  <c r="CN87" i="1"/>
  <c r="CM87" i="1"/>
  <c r="CL87" i="1"/>
  <c r="CJ87" i="1"/>
  <c r="CD87" i="1"/>
  <c r="BX87" i="1"/>
  <c r="BR87" i="1"/>
  <c r="BL87" i="1"/>
  <c r="BF87" i="1"/>
  <c r="AZ87" i="1"/>
  <c r="AT87" i="1"/>
  <c r="AN87" i="1"/>
  <c r="AH87" i="1"/>
  <c r="AF87" i="1"/>
  <c r="AB87" i="1"/>
  <c r="AE87" i="1" s="1"/>
  <c r="Z87" i="1"/>
  <c r="AG87" i="1" s="1"/>
  <c r="AJ87" i="1" s="1"/>
  <c r="Y87" i="1"/>
  <c r="X87" i="1"/>
  <c r="W87" i="1"/>
  <c r="S87" i="1"/>
  <c r="CS86" i="1"/>
  <c r="CQ86" i="1"/>
  <c r="CP86" i="1"/>
  <c r="CN86" i="1"/>
  <c r="CO86" i="1" s="1"/>
  <c r="CM86" i="1"/>
  <c r="CR86" i="1" s="1"/>
  <c r="CT86" i="1" s="1"/>
  <c r="CL86" i="1"/>
  <c r="CJ86" i="1"/>
  <c r="CD86" i="1"/>
  <c r="BX86" i="1"/>
  <c r="BR86" i="1"/>
  <c r="BL86" i="1"/>
  <c r="BF86" i="1"/>
  <c r="AZ86" i="1"/>
  <c r="AT86" i="1"/>
  <c r="AN86" i="1"/>
  <c r="AH86" i="1"/>
  <c r="AE86" i="1"/>
  <c r="AF86" i="1" s="1"/>
  <c r="AB86" i="1"/>
  <c r="Z86" i="1"/>
  <c r="Y86" i="1"/>
  <c r="X86" i="1"/>
  <c r="AG86" i="1" s="1"/>
  <c r="W86" i="1"/>
  <c r="S86" i="1"/>
  <c r="CS85" i="1"/>
  <c r="CQ85" i="1"/>
  <c r="CP85" i="1"/>
  <c r="CO85" i="1"/>
  <c r="CN85" i="1"/>
  <c r="CM85" i="1"/>
  <c r="CL85" i="1"/>
  <c r="CJ85" i="1"/>
  <c r="CD85" i="1"/>
  <c r="BX85" i="1"/>
  <c r="BR85" i="1"/>
  <c r="BL85" i="1"/>
  <c r="BF85" i="1"/>
  <c r="AZ85" i="1"/>
  <c r="AT85" i="1"/>
  <c r="AN85" i="1"/>
  <c r="AH85" i="1"/>
  <c r="AF85" i="1"/>
  <c r="AB85" i="1"/>
  <c r="AE85" i="1" s="1"/>
  <c r="Z85" i="1"/>
  <c r="AG85" i="1" s="1"/>
  <c r="AJ85" i="1" s="1"/>
  <c r="Y85" i="1"/>
  <c r="X85" i="1"/>
  <c r="W85" i="1"/>
  <c r="S85" i="1"/>
  <c r="CS84" i="1"/>
  <c r="CQ84" i="1"/>
  <c r="CP84" i="1"/>
  <c r="CN84" i="1"/>
  <c r="CO84" i="1" s="1"/>
  <c r="CM84" i="1"/>
  <c r="CR84" i="1" s="1"/>
  <c r="CT84" i="1" s="1"/>
  <c r="CL84" i="1"/>
  <c r="CJ84" i="1"/>
  <c r="CD84" i="1"/>
  <c r="BX84" i="1"/>
  <c r="BR84" i="1"/>
  <c r="BL84" i="1"/>
  <c r="BF84" i="1"/>
  <c r="AZ84" i="1"/>
  <c r="AT84" i="1"/>
  <c r="AN84" i="1"/>
  <c r="AH84" i="1"/>
  <c r="AE84" i="1"/>
  <c r="AF84" i="1" s="1"/>
  <c r="AB84" i="1"/>
  <c r="Z84" i="1"/>
  <c r="Y84" i="1"/>
  <c r="X84" i="1"/>
  <c r="AG84" i="1" s="1"/>
  <c r="W84" i="1"/>
  <c r="S84" i="1"/>
  <c r="CS83" i="1"/>
  <c r="CQ83" i="1"/>
  <c r="CP83" i="1"/>
  <c r="CO83" i="1"/>
  <c r="CN83" i="1"/>
  <c r="CM83" i="1"/>
  <c r="CL83" i="1"/>
  <c r="CJ83" i="1"/>
  <c r="CD83" i="1"/>
  <c r="BX83" i="1"/>
  <c r="BR83" i="1"/>
  <c r="BL83" i="1"/>
  <c r="BF83" i="1"/>
  <c r="AZ83" i="1"/>
  <c r="AT83" i="1"/>
  <c r="AN83" i="1"/>
  <c r="AH83" i="1"/>
  <c r="AF83" i="1"/>
  <c r="AB83" i="1"/>
  <c r="AE83" i="1" s="1"/>
  <c r="Z83" i="1"/>
  <c r="AG83" i="1" s="1"/>
  <c r="AJ83" i="1" s="1"/>
  <c r="Y83" i="1"/>
  <c r="X83" i="1"/>
  <c r="W83" i="1"/>
  <c r="S83" i="1"/>
  <c r="CS82" i="1"/>
  <c r="CQ82" i="1"/>
  <c r="CP82" i="1"/>
  <c r="CN82" i="1"/>
  <c r="CO82" i="1" s="1"/>
  <c r="CM82" i="1"/>
  <c r="CR82" i="1" s="1"/>
  <c r="CT82" i="1" s="1"/>
  <c r="CL82" i="1"/>
  <c r="CJ82" i="1"/>
  <c r="CD82" i="1"/>
  <c r="BX82" i="1"/>
  <c r="BR82" i="1"/>
  <c r="BL82" i="1"/>
  <c r="BF82" i="1"/>
  <c r="AZ82" i="1"/>
  <c r="AT82" i="1"/>
  <c r="AN82" i="1"/>
  <c r="AH82" i="1"/>
  <c r="AG82" i="1"/>
  <c r="AB82" i="1"/>
  <c r="AE82" i="1" s="1"/>
  <c r="Z82" i="1"/>
  <c r="Y82" i="1"/>
  <c r="X82" i="1"/>
  <c r="AC82" i="1" s="1"/>
  <c r="W82" i="1"/>
  <c r="S82" i="1"/>
  <c r="CS81" i="1"/>
  <c r="CQ81" i="1"/>
  <c r="CP81" i="1"/>
  <c r="CN81" i="1"/>
  <c r="CO81" i="1" s="1"/>
  <c r="CM81" i="1"/>
  <c r="CL81" i="1"/>
  <c r="CJ81" i="1"/>
  <c r="CD81" i="1"/>
  <c r="BX81" i="1"/>
  <c r="BR81" i="1"/>
  <c r="BL81" i="1"/>
  <c r="BF81" i="1"/>
  <c r="AZ81" i="1"/>
  <c r="AT81" i="1"/>
  <c r="AN81" i="1"/>
  <c r="AH81" i="1"/>
  <c r="AE81" i="1"/>
  <c r="AF81" i="1" s="1"/>
  <c r="AB81" i="1"/>
  <c r="Z81" i="1"/>
  <c r="Y81" i="1"/>
  <c r="X81" i="1"/>
  <c r="AG81" i="1" s="1"/>
  <c r="AJ81" i="1" s="1"/>
  <c r="W81" i="1"/>
  <c r="S81" i="1"/>
  <c r="CS80" i="1"/>
  <c r="CQ80" i="1"/>
  <c r="CP80" i="1"/>
  <c r="CO80" i="1"/>
  <c r="CN80" i="1"/>
  <c r="CM80" i="1"/>
  <c r="CR80" i="1" s="1"/>
  <c r="CT80" i="1" s="1"/>
  <c r="CL80" i="1"/>
  <c r="CJ80" i="1"/>
  <c r="CD80" i="1"/>
  <c r="BX80" i="1"/>
  <c r="BR80" i="1"/>
  <c r="BL80" i="1"/>
  <c r="BF80" i="1"/>
  <c r="AZ80" i="1"/>
  <c r="AT80" i="1"/>
  <c r="AN80" i="1"/>
  <c r="AH80" i="1"/>
  <c r="AF80" i="1"/>
  <c r="AB80" i="1"/>
  <c r="AE80" i="1" s="1"/>
  <c r="Z80" i="1"/>
  <c r="AG80" i="1" s="1"/>
  <c r="AJ80" i="1" s="1"/>
  <c r="Y80" i="1"/>
  <c r="X80" i="1"/>
  <c r="AC80" i="1" s="1"/>
  <c r="W80" i="1"/>
  <c r="S80" i="1"/>
  <c r="CS79" i="1"/>
  <c r="CQ79" i="1"/>
  <c r="CP79" i="1"/>
  <c r="CN79" i="1"/>
  <c r="CO79" i="1" s="1"/>
  <c r="CM79" i="1"/>
  <c r="CL79" i="1"/>
  <c r="CJ79" i="1"/>
  <c r="CD79" i="1"/>
  <c r="BX79" i="1"/>
  <c r="BR79" i="1"/>
  <c r="BL79" i="1"/>
  <c r="BF79" i="1"/>
  <c r="AZ79" i="1"/>
  <c r="AT79" i="1"/>
  <c r="AN79" i="1"/>
  <c r="AH79" i="1"/>
  <c r="AE79" i="1"/>
  <c r="AF79" i="1" s="1"/>
  <c r="AB79" i="1"/>
  <c r="Z79" i="1"/>
  <c r="Y79" i="1"/>
  <c r="X79" i="1"/>
  <c r="AG79" i="1" s="1"/>
  <c r="AJ79" i="1" s="1"/>
  <c r="W79" i="1"/>
  <c r="S79" i="1"/>
  <c r="CS78" i="1"/>
  <c r="CQ78" i="1"/>
  <c r="CP78" i="1"/>
  <c r="CO78" i="1"/>
  <c r="CN78" i="1"/>
  <c r="CM78" i="1"/>
  <c r="CR78" i="1" s="1"/>
  <c r="CT78" i="1" s="1"/>
  <c r="CL78" i="1"/>
  <c r="CJ78" i="1"/>
  <c r="CD78" i="1"/>
  <c r="BX78" i="1"/>
  <c r="BR78" i="1"/>
  <c r="BL78" i="1"/>
  <c r="BF78" i="1"/>
  <c r="AZ78" i="1"/>
  <c r="AT78" i="1"/>
  <c r="AN78" i="1"/>
  <c r="AH78" i="1"/>
  <c r="AF78" i="1"/>
  <c r="AB78" i="1"/>
  <c r="AE78" i="1" s="1"/>
  <c r="Z78" i="1"/>
  <c r="AG78" i="1" s="1"/>
  <c r="AJ78" i="1" s="1"/>
  <c r="Y78" i="1"/>
  <c r="X78" i="1"/>
  <c r="AC78" i="1" s="1"/>
  <c r="W78" i="1"/>
  <c r="S78" i="1"/>
  <c r="CS77" i="1"/>
  <c r="CQ77" i="1"/>
  <c r="CP77" i="1"/>
  <c r="CN77" i="1"/>
  <c r="CO77" i="1" s="1"/>
  <c r="CM77" i="1"/>
  <c r="CL77" i="1"/>
  <c r="CJ77" i="1"/>
  <c r="CD77" i="1"/>
  <c r="BX77" i="1"/>
  <c r="BR77" i="1"/>
  <c r="BL77" i="1"/>
  <c r="BF77" i="1"/>
  <c r="AZ77" i="1"/>
  <c r="AT77" i="1"/>
  <c r="AN77" i="1"/>
  <c r="AH77" i="1"/>
  <c r="AE77" i="1"/>
  <c r="AF77" i="1" s="1"/>
  <c r="AB77" i="1"/>
  <c r="Z77" i="1"/>
  <c r="Y77" i="1"/>
  <c r="X77" i="1"/>
  <c r="AG77" i="1" s="1"/>
  <c r="AJ77" i="1" s="1"/>
  <c r="W77" i="1"/>
  <c r="S77" i="1"/>
  <c r="CS76" i="1"/>
  <c r="CQ76" i="1"/>
  <c r="CP76" i="1"/>
  <c r="CO76" i="1"/>
  <c r="CN76" i="1"/>
  <c r="CM76" i="1"/>
  <c r="CR76" i="1" s="1"/>
  <c r="CT76" i="1" s="1"/>
  <c r="CL76" i="1"/>
  <c r="CJ76" i="1"/>
  <c r="CD76" i="1"/>
  <c r="BX76" i="1"/>
  <c r="BR76" i="1"/>
  <c r="BL76" i="1"/>
  <c r="BF76" i="1"/>
  <c r="AZ76" i="1"/>
  <c r="AT76" i="1"/>
  <c r="AN76" i="1"/>
  <c r="AH76" i="1"/>
  <c r="AF76" i="1"/>
  <c r="AB76" i="1"/>
  <c r="AE76" i="1" s="1"/>
  <c r="Z76" i="1"/>
  <c r="AG76" i="1" s="1"/>
  <c r="AJ76" i="1" s="1"/>
  <c r="Y76" i="1"/>
  <c r="X76" i="1"/>
  <c r="AC76" i="1" s="1"/>
  <c r="W76" i="1"/>
  <c r="S76" i="1"/>
  <c r="CS75" i="1"/>
  <c r="CQ75" i="1"/>
  <c r="CP75" i="1"/>
  <c r="CN75" i="1"/>
  <c r="CO75" i="1" s="1"/>
  <c r="CM75" i="1"/>
  <c r="CL75" i="1"/>
  <c r="CJ75" i="1"/>
  <c r="CD75" i="1"/>
  <c r="BX75" i="1"/>
  <c r="BR75" i="1"/>
  <c r="BL75" i="1"/>
  <c r="BF75" i="1"/>
  <c r="AZ75" i="1"/>
  <c r="AT75" i="1"/>
  <c r="AN75" i="1"/>
  <c r="AH75" i="1"/>
  <c r="AE75" i="1"/>
  <c r="AF75" i="1" s="1"/>
  <c r="AB75" i="1"/>
  <c r="Z75" i="1"/>
  <c r="Y75" i="1"/>
  <c r="X75" i="1"/>
  <c r="AG75" i="1" s="1"/>
  <c r="AJ75" i="1" s="1"/>
  <c r="W75" i="1"/>
  <c r="S75" i="1"/>
  <c r="CS74" i="1"/>
  <c r="CQ74" i="1"/>
  <c r="CP74" i="1"/>
  <c r="CO74" i="1"/>
  <c r="CN74" i="1"/>
  <c r="CM74" i="1"/>
  <c r="CR74" i="1" s="1"/>
  <c r="CT74" i="1" s="1"/>
  <c r="CL74" i="1"/>
  <c r="CJ74" i="1"/>
  <c r="CD74" i="1"/>
  <c r="BX74" i="1"/>
  <c r="BR74" i="1"/>
  <c r="BL74" i="1"/>
  <c r="BF74" i="1"/>
  <c r="AZ74" i="1"/>
  <c r="AT74" i="1"/>
  <c r="AN74" i="1"/>
  <c r="AH74" i="1"/>
  <c r="AF74" i="1"/>
  <c r="AB74" i="1"/>
  <c r="AE74" i="1" s="1"/>
  <c r="Z74" i="1"/>
  <c r="AG74" i="1" s="1"/>
  <c r="AJ74" i="1" s="1"/>
  <c r="Y74" i="1"/>
  <c r="X74" i="1"/>
  <c r="AC74" i="1" s="1"/>
  <c r="W74" i="1"/>
  <c r="S74" i="1"/>
  <c r="CS73" i="1"/>
  <c r="CQ73" i="1"/>
  <c r="CP73" i="1"/>
  <c r="CN73" i="1"/>
  <c r="CO73" i="1" s="1"/>
  <c r="CM73" i="1"/>
  <c r="CL73" i="1"/>
  <c r="CJ73" i="1"/>
  <c r="CD73" i="1"/>
  <c r="BX73" i="1"/>
  <c r="BR73" i="1"/>
  <c r="BL73" i="1"/>
  <c r="BF73" i="1"/>
  <c r="AZ73" i="1"/>
  <c r="AZ93" i="1" s="1"/>
  <c r="AT73" i="1"/>
  <c r="AN73" i="1"/>
  <c r="AH73" i="1"/>
  <c r="AE73" i="1"/>
  <c r="AF73" i="1" s="1"/>
  <c r="AB73" i="1"/>
  <c r="Z73" i="1"/>
  <c r="Y73" i="1"/>
  <c r="X73" i="1"/>
  <c r="AG73" i="1" s="1"/>
  <c r="AJ73" i="1" s="1"/>
  <c r="W73" i="1"/>
  <c r="S73" i="1"/>
  <c r="CS72" i="1"/>
  <c r="CS93" i="1" s="1"/>
  <c r="CQ72" i="1"/>
  <c r="CQ93" i="1" s="1"/>
  <c r="CP72" i="1"/>
  <c r="CP93" i="1" s="1"/>
  <c r="CO72" i="1"/>
  <c r="CN72" i="1"/>
  <c r="CM72" i="1"/>
  <c r="CM93" i="1" s="1"/>
  <c r="CL72" i="1"/>
  <c r="CL93" i="1" s="1"/>
  <c r="CJ72" i="1"/>
  <c r="CD72" i="1"/>
  <c r="BX72" i="1"/>
  <c r="BR72" i="1"/>
  <c r="BR93" i="1" s="1"/>
  <c r="BL72" i="1"/>
  <c r="BF72" i="1"/>
  <c r="BF93" i="1" s="1"/>
  <c r="AZ72" i="1"/>
  <c r="AT72" i="1"/>
  <c r="AT93" i="1" s="1"/>
  <c r="AN72" i="1"/>
  <c r="AH72" i="1"/>
  <c r="AH93" i="1" s="1"/>
  <c r="AB72" i="1"/>
  <c r="AB93" i="1" s="1"/>
  <c r="Z72" i="1"/>
  <c r="Y72" i="1"/>
  <c r="X72" i="1"/>
  <c r="X93" i="1" s="1"/>
  <c r="W72" i="1"/>
  <c r="W93" i="1" s="1"/>
  <c r="S72" i="1"/>
  <c r="CQ71" i="1"/>
  <c r="CM71" i="1"/>
  <c r="CK71" i="1"/>
  <c r="CI71" i="1"/>
  <c r="CH71" i="1"/>
  <c r="CG71" i="1"/>
  <c r="CE71" i="1"/>
  <c r="CC71" i="1"/>
  <c r="CB71" i="1"/>
  <c r="CA71" i="1"/>
  <c r="BY71" i="1"/>
  <c r="BW71" i="1"/>
  <c r="BV71" i="1"/>
  <c r="BU71" i="1"/>
  <c r="BS71" i="1"/>
  <c r="BQ71" i="1"/>
  <c r="BP71" i="1"/>
  <c r="BO71" i="1"/>
  <c r="BM71" i="1"/>
  <c r="BK71" i="1"/>
  <c r="BJ71" i="1"/>
  <c r="BI71" i="1"/>
  <c r="BG71" i="1"/>
  <c r="BE71" i="1"/>
  <c r="BD71" i="1"/>
  <c r="BC71" i="1"/>
  <c r="BA71" i="1"/>
  <c r="AY71" i="1"/>
  <c r="AX71" i="1"/>
  <c r="AW71" i="1"/>
  <c r="AU71" i="1"/>
  <c r="AS71" i="1"/>
  <c r="AR71" i="1"/>
  <c r="AQ71" i="1"/>
  <c r="AO71" i="1"/>
  <c r="AM71" i="1"/>
  <c r="AL71" i="1"/>
  <c r="AK71" i="1"/>
  <c r="AH71" i="1"/>
  <c r="AD71" i="1"/>
  <c r="AA71" i="1"/>
  <c r="Z71" i="1"/>
  <c r="V71" i="1"/>
  <c r="U71" i="1"/>
  <c r="T71" i="1"/>
  <c r="R71" i="1"/>
  <c r="Q71" i="1"/>
  <c r="P71" i="1"/>
  <c r="O71" i="1"/>
  <c r="N71" i="1"/>
  <c r="M71" i="1"/>
  <c r="L71" i="1"/>
  <c r="K71" i="1"/>
  <c r="J71" i="1"/>
  <c r="I71" i="1"/>
  <c r="H71" i="1"/>
  <c r="G71" i="1"/>
  <c r="F71" i="1"/>
  <c r="E71" i="1"/>
  <c r="CS70" i="1"/>
  <c r="CQ70" i="1"/>
  <c r="CP70" i="1"/>
  <c r="CN70" i="1"/>
  <c r="CO70" i="1" s="1"/>
  <c r="CR70" i="1" s="1"/>
  <c r="CT70" i="1" s="1"/>
  <c r="CM70" i="1"/>
  <c r="CL70" i="1"/>
  <c r="CJ70" i="1"/>
  <c r="CD70" i="1"/>
  <c r="BX70" i="1"/>
  <c r="BR70" i="1"/>
  <c r="BL70" i="1"/>
  <c r="BF70" i="1"/>
  <c r="AZ70" i="1"/>
  <c r="AT70" i="1"/>
  <c r="AN70" i="1"/>
  <c r="AH70" i="1"/>
  <c r="AE70" i="1"/>
  <c r="AF70" i="1" s="1"/>
  <c r="AB70" i="1"/>
  <c r="Z70" i="1"/>
  <c r="Y70" i="1"/>
  <c r="X70" i="1"/>
  <c r="W70" i="1"/>
  <c r="S70" i="1"/>
  <c r="CS69" i="1"/>
  <c r="CQ69" i="1"/>
  <c r="CP69" i="1"/>
  <c r="CO69" i="1"/>
  <c r="CN69" i="1"/>
  <c r="CM69" i="1"/>
  <c r="CL69" i="1"/>
  <c r="CJ69" i="1"/>
  <c r="CD69" i="1"/>
  <c r="BX69" i="1"/>
  <c r="BR69" i="1"/>
  <c r="BL69" i="1"/>
  <c r="BF69" i="1"/>
  <c r="AZ69" i="1"/>
  <c r="AT69" i="1"/>
  <c r="AN69" i="1"/>
  <c r="AH69" i="1"/>
  <c r="AG69" i="1"/>
  <c r="AJ69" i="1" s="1"/>
  <c r="AB69" i="1"/>
  <c r="AE69" i="1" s="1"/>
  <c r="AF69" i="1" s="1"/>
  <c r="Z69" i="1"/>
  <c r="Y69" i="1"/>
  <c r="X69" i="1"/>
  <c r="AC69" i="1" s="1"/>
  <c r="W69" i="1"/>
  <c r="S69" i="1"/>
  <c r="CS68" i="1"/>
  <c r="CR68" i="1"/>
  <c r="CT68" i="1" s="1"/>
  <c r="CQ68" i="1"/>
  <c r="CP68" i="1"/>
  <c r="CN68" i="1"/>
  <c r="CO68" i="1" s="1"/>
  <c r="CM68" i="1"/>
  <c r="CL68" i="1"/>
  <c r="CJ68" i="1"/>
  <c r="CD68" i="1"/>
  <c r="BX68" i="1"/>
  <c r="BR68" i="1"/>
  <c r="BL68" i="1"/>
  <c r="BF68" i="1"/>
  <c r="AZ68" i="1"/>
  <c r="AT68" i="1"/>
  <c r="AN68" i="1"/>
  <c r="AH68" i="1"/>
  <c r="AE68" i="1"/>
  <c r="AF68" i="1" s="1"/>
  <c r="AB68" i="1"/>
  <c r="Z68" i="1"/>
  <c r="Y68" i="1"/>
  <c r="X68" i="1"/>
  <c r="AC68" i="1" s="1"/>
  <c r="W68" i="1"/>
  <c r="S68" i="1"/>
  <c r="CS67" i="1"/>
  <c r="CQ67" i="1"/>
  <c r="CP67" i="1"/>
  <c r="CN67" i="1"/>
  <c r="CO67" i="1" s="1"/>
  <c r="CM67" i="1"/>
  <c r="CR67" i="1" s="1"/>
  <c r="CT67" i="1" s="1"/>
  <c r="CL67" i="1"/>
  <c r="CJ67" i="1"/>
  <c r="CD67" i="1"/>
  <c r="BX67" i="1"/>
  <c r="BR67" i="1"/>
  <c r="BL67" i="1"/>
  <c r="BF67" i="1"/>
  <c r="AZ67" i="1"/>
  <c r="AT67" i="1"/>
  <c r="AN67" i="1"/>
  <c r="AH67" i="1"/>
  <c r="AG67" i="1"/>
  <c r="AJ67" i="1" s="1"/>
  <c r="AB67" i="1"/>
  <c r="AE67" i="1" s="1"/>
  <c r="AF67" i="1" s="1"/>
  <c r="Z67" i="1"/>
  <c r="Y67" i="1"/>
  <c r="X67" i="1"/>
  <c r="AC67" i="1" s="1"/>
  <c r="W67" i="1"/>
  <c r="S67" i="1"/>
  <c r="CS66" i="1"/>
  <c r="CR66" i="1"/>
  <c r="CT66" i="1" s="1"/>
  <c r="CQ66" i="1"/>
  <c r="CP66" i="1"/>
  <c r="CN66" i="1"/>
  <c r="CO66" i="1" s="1"/>
  <c r="CM66" i="1"/>
  <c r="CL66" i="1"/>
  <c r="CJ66" i="1"/>
  <c r="CD66" i="1"/>
  <c r="BX66" i="1"/>
  <c r="BR66" i="1"/>
  <c r="BL66" i="1"/>
  <c r="BF66" i="1"/>
  <c r="AZ66" i="1"/>
  <c r="AT66" i="1"/>
  <c r="AN66" i="1"/>
  <c r="AH66" i="1"/>
  <c r="AE66" i="1"/>
  <c r="AF66" i="1" s="1"/>
  <c r="AB66" i="1"/>
  <c r="Z66" i="1"/>
  <c r="Y66" i="1"/>
  <c r="AG66" i="1" s="1"/>
  <c r="AJ66" i="1" s="1"/>
  <c r="X66" i="1"/>
  <c r="W66" i="1"/>
  <c r="S66" i="1"/>
  <c r="CS65" i="1"/>
  <c r="CQ65" i="1"/>
  <c r="CP65" i="1"/>
  <c r="AB65" i="1" s="1"/>
  <c r="AE65" i="1" s="1"/>
  <c r="AF65" i="1" s="1"/>
  <c r="CN65" i="1"/>
  <c r="CO65" i="1" s="1"/>
  <c r="CM65" i="1"/>
  <c r="CL65" i="1"/>
  <c r="CJ65" i="1"/>
  <c r="CD65" i="1"/>
  <c r="BX65" i="1"/>
  <c r="BR65" i="1"/>
  <c r="BL65" i="1"/>
  <c r="BF65" i="1"/>
  <c r="AZ65" i="1"/>
  <c r="AT65" i="1"/>
  <c r="AN65" i="1"/>
  <c r="AH65" i="1"/>
  <c r="AG65" i="1"/>
  <c r="AJ65" i="1" s="1"/>
  <c r="Z65" i="1"/>
  <c r="Y65" i="1"/>
  <c r="X65" i="1"/>
  <c r="AC65" i="1" s="1"/>
  <c r="W65" i="1"/>
  <c r="S65" i="1"/>
  <c r="CS64" i="1"/>
  <c r="CQ64" i="1"/>
  <c r="CP64" i="1"/>
  <c r="CN64" i="1"/>
  <c r="CO64" i="1" s="1"/>
  <c r="CR64" i="1" s="1"/>
  <c r="CT64" i="1" s="1"/>
  <c r="CM64" i="1"/>
  <c r="CL64" i="1"/>
  <c r="CJ64" i="1"/>
  <c r="CD64" i="1"/>
  <c r="BX64" i="1"/>
  <c r="BR64" i="1"/>
  <c r="BL64" i="1"/>
  <c r="BF64" i="1"/>
  <c r="AZ64" i="1"/>
  <c r="AT64" i="1"/>
  <c r="AN64" i="1"/>
  <c r="AJ64" i="1"/>
  <c r="AH64" i="1"/>
  <c r="AE64" i="1"/>
  <c r="AF64" i="1" s="1"/>
  <c r="AB64" i="1"/>
  <c r="Z64" i="1"/>
  <c r="Y64" i="1"/>
  <c r="AG64" i="1" s="1"/>
  <c r="X64" i="1"/>
  <c r="W64" i="1"/>
  <c r="S64" i="1"/>
  <c r="CS63" i="1"/>
  <c r="CQ63" i="1"/>
  <c r="CP63" i="1"/>
  <c r="AB63" i="1" s="1"/>
  <c r="AE63" i="1" s="1"/>
  <c r="AF63" i="1" s="1"/>
  <c r="CN63" i="1"/>
  <c r="CO63" i="1" s="1"/>
  <c r="CM63" i="1"/>
  <c r="CL63" i="1"/>
  <c r="CJ63" i="1"/>
  <c r="CD63" i="1"/>
  <c r="BX63" i="1"/>
  <c r="BR63" i="1"/>
  <c r="BL63" i="1"/>
  <c r="BF63" i="1"/>
  <c r="AZ63" i="1"/>
  <c r="AT63" i="1"/>
  <c r="AN63" i="1"/>
  <c r="AH63" i="1"/>
  <c r="AG63" i="1"/>
  <c r="AJ63" i="1" s="1"/>
  <c r="Z63" i="1"/>
  <c r="Y63" i="1"/>
  <c r="X63" i="1"/>
  <c r="AC63" i="1" s="1"/>
  <c r="W63" i="1"/>
  <c r="S63" i="1"/>
  <c r="CS62" i="1"/>
  <c r="CQ62" i="1"/>
  <c r="CP62" i="1"/>
  <c r="CN62" i="1"/>
  <c r="CO62" i="1" s="1"/>
  <c r="CR62" i="1" s="1"/>
  <c r="CT62" i="1" s="1"/>
  <c r="CM62" i="1"/>
  <c r="CL62" i="1"/>
  <c r="CJ62" i="1"/>
  <c r="CD62" i="1"/>
  <c r="BX62" i="1"/>
  <c r="BR62" i="1"/>
  <c r="BL62" i="1"/>
  <c r="BF62" i="1"/>
  <c r="AZ62" i="1"/>
  <c r="AT62" i="1"/>
  <c r="AN62" i="1"/>
  <c r="AJ62" i="1"/>
  <c r="AH62" i="1"/>
  <c r="AE62" i="1"/>
  <c r="AF62" i="1" s="1"/>
  <c r="AB62" i="1"/>
  <c r="Z62" i="1"/>
  <c r="Y62" i="1"/>
  <c r="AG62" i="1" s="1"/>
  <c r="X62" i="1"/>
  <c r="AC62" i="1" s="1"/>
  <c r="W62" i="1"/>
  <c r="S62" i="1"/>
  <c r="CS61" i="1"/>
  <c r="CQ61" i="1"/>
  <c r="CP61" i="1"/>
  <c r="CN61" i="1"/>
  <c r="CO61" i="1" s="1"/>
  <c r="CM61" i="1"/>
  <c r="CR61" i="1" s="1"/>
  <c r="CT61" i="1" s="1"/>
  <c r="CL61" i="1"/>
  <c r="CJ61" i="1"/>
  <c r="CD61" i="1"/>
  <c r="BX61" i="1"/>
  <c r="BR61" i="1"/>
  <c r="BL61" i="1"/>
  <c r="BF61" i="1"/>
  <c r="AZ61" i="1"/>
  <c r="AT61" i="1"/>
  <c r="AN61" i="1"/>
  <c r="AH61" i="1"/>
  <c r="AG61" i="1"/>
  <c r="AJ61" i="1" s="1"/>
  <c r="AB61" i="1"/>
  <c r="AE61" i="1" s="1"/>
  <c r="AF61" i="1" s="1"/>
  <c r="Z61" i="1"/>
  <c r="Y61" i="1"/>
  <c r="X61" i="1"/>
  <c r="AC61" i="1" s="1"/>
  <c r="W61" i="1"/>
  <c r="S61" i="1"/>
  <c r="CS60" i="1"/>
  <c r="CR60" i="1"/>
  <c r="CT60" i="1" s="1"/>
  <c r="CQ60" i="1"/>
  <c r="CP60" i="1"/>
  <c r="CN60" i="1"/>
  <c r="CO60" i="1" s="1"/>
  <c r="CM60" i="1"/>
  <c r="CL60" i="1"/>
  <c r="CJ60" i="1"/>
  <c r="CD60" i="1"/>
  <c r="BX60" i="1"/>
  <c r="BR60" i="1"/>
  <c r="BL60" i="1"/>
  <c r="BF60" i="1"/>
  <c r="AZ60" i="1"/>
  <c r="AT60" i="1"/>
  <c r="AN60" i="1"/>
  <c r="AH60" i="1"/>
  <c r="AE60" i="1"/>
  <c r="AF60" i="1" s="1"/>
  <c r="AB60" i="1"/>
  <c r="Z60" i="1"/>
  <c r="Y60" i="1"/>
  <c r="AG60" i="1" s="1"/>
  <c r="AJ60" i="1" s="1"/>
  <c r="X60" i="1"/>
  <c r="AC60" i="1" s="1"/>
  <c r="W60" i="1"/>
  <c r="S60" i="1"/>
  <c r="CS59" i="1"/>
  <c r="CQ59" i="1"/>
  <c r="CP59" i="1"/>
  <c r="CN59" i="1"/>
  <c r="CO59" i="1" s="1"/>
  <c r="CM59" i="1"/>
  <c r="CR59" i="1" s="1"/>
  <c r="CT59" i="1" s="1"/>
  <c r="CL59" i="1"/>
  <c r="CJ59" i="1"/>
  <c r="CD59" i="1"/>
  <c r="BX59" i="1"/>
  <c r="BR59" i="1"/>
  <c r="BL59" i="1"/>
  <c r="BF59" i="1"/>
  <c r="AZ59" i="1"/>
  <c r="AT59" i="1"/>
  <c r="AN59" i="1"/>
  <c r="AH59" i="1"/>
  <c r="AG59" i="1"/>
  <c r="AJ59" i="1" s="1"/>
  <c r="AB59" i="1"/>
  <c r="AE59" i="1" s="1"/>
  <c r="AF59" i="1" s="1"/>
  <c r="Z59" i="1"/>
  <c r="Y59" i="1"/>
  <c r="X59" i="1"/>
  <c r="AC59" i="1" s="1"/>
  <c r="W59" i="1"/>
  <c r="S59" i="1"/>
  <c r="CS58" i="1"/>
  <c r="CR58" i="1"/>
  <c r="CT58" i="1" s="1"/>
  <c r="CQ58" i="1"/>
  <c r="CP58" i="1"/>
  <c r="CN58" i="1"/>
  <c r="CO58" i="1" s="1"/>
  <c r="CM58" i="1"/>
  <c r="CL58" i="1"/>
  <c r="CJ58" i="1"/>
  <c r="CD58" i="1"/>
  <c r="BX58" i="1"/>
  <c r="BR58" i="1"/>
  <c r="BL58" i="1"/>
  <c r="BF58" i="1"/>
  <c r="AZ58" i="1"/>
  <c r="AT58" i="1"/>
  <c r="AN58" i="1"/>
  <c r="AH58" i="1"/>
  <c r="AE58" i="1"/>
  <c r="AF58" i="1" s="1"/>
  <c r="AB58" i="1"/>
  <c r="Z58" i="1"/>
  <c r="Y58" i="1"/>
  <c r="AG58" i="1" s="1"/>
  <c r="AJ58" i="1" s="1"/>
  <c r="X58" i="1"/>
  <c r="W58" i="1"/>
  <c r="S58" i="1"/>
  <c r="CS57" i="1"/>
  <c r="CQ57" i="1"/>
  <c r="CP57" i="1"/>
  <c r="AB57" i="1" s="1"/>
  <c r="AE57" i="1" s="1"/>
  <c r="AF57" i="1" s="1"/>
  <c r="CN57" i="1"/>
  <c r="CO57" i="1" s="1"/>
  <c r="CM57" i="1"/>
  <c r="CL57" i="1"/>
  <c r="CJ57" i="1"/>
  <c r="CD57" i="1"/>
  <c r="BX57" i="1"/>
  <c r="BR57" i="1"/>
  <c r="BL57" i="1"/>
  <c r="BF57" i="1"/>
  <c r="AZ57" i="1"/>
  <c r="AT57" i="1"/>
  <c r="AN57" i="1"/>
  <c r="AH57" i="1"/>
  <c r="AG57" i="1"/>
  <c r="AJ57" i="1" s="1"/>
  <c r="Z57" i="1"/>
  <c r="Y57" i="1"/>
  <c r="X57" i="1"/>
  <c r="AC57" i="1" s="1"/>
  <c r="W57" i="1"/>
  <c r="S57" i="1"/>
  <c r="CS56" i="1"/>
  <c r="CQ56" i="1"/>
  <c r="CP56" i="1"/>
  <c r="CN56" i="1"/>
  <c r="CO56" i="1" s="1"/>
  <c r="CR56" i="1" s="1"/>
  <c r="CT56" i="1" s="1"/>
  <c r="CM56" i="1"/>
  <c r="CL56" i="1"/>
  <c r="CJ56" i="1"/>
  <c r="CD56" i="1"/>
  <c r="BX56" i="1"/>
  <c r="BR56" i="1"/>
  <c r="BL56" i="1"/>
  <c r="BF56" i="1"/>
  <c r="AZ56" i="1"/>
  <c r="AT56" i="1"/>
  <c r="AN56" i="1"/>
  <c r="AJ56" i="1"/>
  <c r="AH56" i="1"/>
  <c r="AE56" i="1"/>
  <c r="AF56" i="1" s="1"/>
  <c r="AB56" i="1"/>
  <c r="Z56" i="1"/>
  <c r="Y56" i="1"/>
  <c r="AG56" i="1" s="1"/>
  <c r="X56" i="1"/>
  <c r="W56" i="1"/>
  <c r="S56" i="1"/>
  <c r="CS55" i="1"/>
  <c r="CQ55" i="1"/>
  <c r="CP55" i="1"/>
  <c r="AB55" i="1" s="1"/>
  <c r="AE55" i="1" s="1"/>
  <c r="AF55" i="1" s="1"/>
  <c r="CN55" i="1"/>
  <c r="CO55" i="1" s="1"/>
  <c r="CM55" i="1"/>
  <c r="CL55" i="1"/>
  <c r="CJ55" i="1"/>
  <c r="CD55" i="1"/>
  <c r="BX55" i="1"/>
  <c r="BR55" i="1"/>
  <c r="BL55" i="1"/>
  <c r="BF55" i="1"/>
  <c r="AZ55" i="1"/>
  <c r="AT55" i="1"/>
  <c r="AN55" i="1"/>
  <c r="AH55" i="1"/>
  <c r="AG55" i="1"/>
  <c r="AJ55" i="1" s="1"/>
  <c r="Z55" i="1"/>
  <c r="Y55" i="1"/>
  <c r="X55" i="1"/>
  <c r="AC55" i="1" s="1"/>
  <c r="W55" i="1"/>
  <c r="S55" i="1"/>
  <c r="CS54" i="1"/>
  <c r="CQ54" i="1"/>
  <c r="CP54" i="1"/>
  <c r="CN54" i="1"/>
  <c r="CO54" i="1" s="1"/>
  <c r="CR54" i="1" s="1"/>
  <c r="CT54" i="1" s="1"/>
  <c r="CM54" i="1"/>
  <c r="CL54" i="1"/>
  <c r="CJ54" i="1"/>
  <c r="CD54" i="1"/>
  <c r="BX54" i="1"/>
  <c r="BR54" i="1"/>
  <c r="BL54" i="1"/>
  <c r="BF54" i="1"/>
  <c r="AZ54" i="1"/>
  <c r="AT54" i="1"/>
  <c r="AN54" i="1"/>
  <c r="AH54" i="1"/>
  <c r="AE54" i="1"/>
  <c r="AF54" i="1" s="1"/>
  <c r="AB54" i="1"/>
  <c r="Z54" i="1"/>
  <c r="Y54" i="1"/>
  <c r="X54" i="1"/>
  <c r="AC54" i="1" s="1"/>
  <c r="W54" i="1"/>
  <c r="S54" i="1"/>
  <c r="CS53" i="1"/>
  <c r="CQ53" i="1"/>
  <c r="CP53" i="1"/>
  <c r="CN53" i="1"/>
  <c r="CO53" i="1" s="1"/>
  <c r="CM53" i="1"/>
  <c r="CR53" i="1" s="1"/>
  <c r="CT53" i="1" s="1"/>
  <c r="CL53" i="1"/>
  <c r="CJ53" i="1"/>
  <c r="CD53" i="1"/>
  <c r="BX53" i="1"/>
  <c r="BR53" i="1"/>
  <c r="BL53" i="1"/>
  <c r="BF53" i="1"/>
  <c r="AZ53" i="1"/>
  <c r="AT53" i="1"/>
  <c r="AN53" i="1"/>
  <c r="AH53" i="1"/>
  <c r="AG53" i="1"/>
  <c r="AJ53" i="1" s="1"/>
  <c r="AB53" i="1"/>
  <c r="AE53" i="1" s="1"/>
  <c r="AF53" i="1" s="1"/>
  <c r="Z53" i="1"/>
  <c r="Y53" i="1"/>
  <c r="X53" i="1"/>
  <c r="AC53" i="1" s="1"/>
  <c r="W53" i="1"/>
  <c r="S53" i="1"/>
  <c r="CS52" i="1"/>
  <c r="CR52" i="1"/>
  <c r="CT52" i="1" s="1"/>
  <c r="CQ52" i="1"/>
  <c r="CP52" i="1"/>
  <c r="CN52" i="1"/>
  <c r="CO52" i="1" s="1"/>
  <c r="CM52" i="1"/>
  <c r="CL52" i="1"/>
  <c r="CJ52" i="1"/>
  <c r="CD52" i="1"/>
  <c r="BX52" i="1"/>
  <c r="BR52" i="1"/>
  <c r="BL52" i="1"/>
  <c r="BF52" i="1"/>
  <c r="AZ52" i="1"/>
  <c r="AT52" i="1"/>
  <c r="AN52" i="1"/>
  <c r="AH52" i="1"/>
  <c r="AE52" i="1"/>
  <c r="AF52" i="1" s="1"/>
  <c r="AB52" i="1"/>
  <c r="Z52" i="1"/>
  <c r="Y52" i="1"/>
  <c r="AG52" i="1" s="1"/>
  <c r="AJ52" i="1" s="1"/>
  <c r="X52" i="1"/>
  <c r="AC52" i="1" s="1"/>
  <c r="W52" i="1"/>
  <c r="S52" i="1"/>
  <c r="CS51" i="1"/>
  <c r="CQ51" i="1"/>
  <c r="CP51" i="1"/>
  <c r="CN51" i="1"/>
  <c r="CO51" i="1" s="1"/>
  <c r="CM51" i="1"/>
  <c r="CR51" i="1" s="1"/>
  <c r="CT51" i="1" s="1"/>
  <c r="CL51" i="1"/>
  <c r="CJ51" i="1"/>
  <c r="CD51" i="1"/>
  <c r="BX51" i="1"/>
  <c r="BR51" i="1"/>
  <c r="BL51" i="1"/>
  <c r="BF51" i="1"/>
  <c r="AZ51" i="1"/>
  <c r="AT51" i="1"/>
  <c r="AN51" i="1"/>
  <c r="AH51" i="1"/>
  <c r="AG51" i="1"/>
  <c r="AJ51" i="1" s="1"/>
  <c r="AB51" i="1"/>
  <c r="AE51" i="1" s="1"/>
  <c r="AF51" i="1" s="1"/>
  <c r="Z51" i="1"/>
  <c r="Y51" i="1"/>
  <c r="X51" i="1"/>
  <c r="AC51" i="1" s="1"/>
  <c r="W51" i="1"/>
  <c r="S51" i="1"/>
  <c r="CS50" i="1"/>
  <c r="CR50" i="1"/>
  <c r="CT50" i="1" s="1"/>
  <c r="CQ50" i="1"/>
  <c r="CP50" i="1"/>
  <c r="CN50" i="1"/>
  <c r="CO50" i="1" s="1"/>
  <c r="CM50" i="1"/>
  <c r="CL50" i="1"/>
  <c r="CJ50" i="1"/>
  <c r="CD50" i="1"/>
  <c r="CD71" i="1" s="1"/>
  <c r="BX50" i="1"/>
  <c r="BR50" i="1"/>
  <c r="BL50" i="1"/>
  <c r="BF50" i="1"/>
  <c r="BF71" i="1" s="1"/>
  <c r="AZ50" i="1"/>
  <c r="AT50" i="1"/>
  <c r="AN50" i="1"/>
  <c r="AH50" i="1"/>
  <c r="AE50" i="1"/>
  <c r="AF50" i="1" s="1"/>
  <c r="AB50" i="1"/>
  <c r="Z50" i="1"/>
  <c r="Y50" i="1"/>
  <c r="AG50" i="1" s="1"/>
  <c r="AJ50" i="1" s="1"/>
  <c r="X50" i="1"/>
  <c r="W50" i="1"/>
  <c r="S50" i="1"/>
  <c r="CS49" i="1"/>
  <c r="CS71" i="1" s="1"/>
  <c r="CQ49" i="1"/>
  <c r="CP49" i="1"/>
  <c r="CN49" i="1"/>
  <c r="CO49" i="1" s="1"/>
  <c r="CO71" i="1" s="1"/>
  <c r="CM49" i="1"/>
  <c r="CL49" i="1"/>
  <c r="CJ49" i="1"/>
  <c r="CJ71" i="1" s="1"/>
  <c r="CD49" i="1"/>
  <c r="BX49" i="1"/>
  <c r="BX71" i="1" s="1"/>
  <c r="BR49" i="1"/>
  <c r="BL49" i="1"/>
  <c r="BL71" i="1" s="1"/>
  <c r="BF49" i="1"/>
  <c r="AZ49" i="1"/>
  <c r="AZ71" i="1" s="1"/>
  <c r="AT49" i="1"/>
  <c r="AN49" i="1"/>
  <c r="AN71" i="1" s="1"/>
  <c r="AH49" i="1"/>
  <c r="AG49" i="1"/>
  <c r="Z49" i="1"/>
  <c r="Y49" i="1"/>
  <c r="Y71" i="1" s="1"/>
  <c r="X49" i="1"/>
  <c r="W49" i="1"/>
  <c r="S49" i="1"/>
  <c r="CK48" i="1"/>
  <c r="CI48" i="1"/>
  <c r="CH48" i="1"/>
  <c r="CG48" i="1"/>
  <c r="CE48" i="1"/>
  <c r="CC48" i="1"/>
  <c r="CB48" i="1"/>
  <c r="CA48" i="1"/>
  <c r="BY48" i="1"/>
  <c r="BW48" i="1"/>
  <c r="BV48" i="1"/>
  <c r="BU48" i="1"/>
  <c r="BS48" i="1"/>
  <c r="BQ48" i="1"/>
  <c r="BP48" i="1"/>
  <c r="BO48" i="1"/>
  <c r="BM48" i="1"/>
  <c r="BL48" i="1"/>
  <c r="BK48" i="1"/>
  <c r="BJ48" i="1"/>
  <c r="BI48" i="1"/>
  <c r="BG48" i="1"/>
  <c r="BE48" i="1"/>
  <c r="BD48" i="1"/>
  <c r="BC48" i="1"/>
  <c r="BA48" i="1"/>
  <c r="AY48" i="1"/>
  <c r="AX48" i="1"/>
  <c r="AW48" i="1"/>
  <c r="AU48" i="1"/>
  <c r="AS48" i="1"/>
  <c r="AR48" i="1"/>
  <c r="AQ48" i="1"/>
  <c r="AO48" i="1"/>
  <c r="AM48" i="1"/>
  <c r="AL48" i="1"/>
  <c r="AK48" i="1"/>
  <c r="AD48" i="1"/>
  <c r="AA48" i="1"/>
  <c r="V48" i="1"/>
  <c r="U48" i="1"/>
  <c r="T48" i="1"/>
  <c r="R48" i="1"/>
  <c r="Q48" i="1"/>
  <c r="P48" i="1"/>
  <c r="O48" i="1"/>
  <c r="N48" i="1"/>
  <c r="M48" i="1"/>
  <c r="L48" i="1"/>
  <c r="K48" i="1"/>
  <c r="J48" i="1"/>
  <c r="I48" i="1"/>
  <c r="H48" i="1"/>
  <c r="G48" i="1"/>
  <c r="F48" i="1"/>
  <c r="E48" i="1"/>
  <c r="CS47" i="1"/>
  <c r="CQ47" i="1"/>
  <c r="CP47" i="1"/>
  <c r="CO47" i="1"/>
  <c r="CN47" i="1"/>
  <c r="CM47" i="1"/>
  <c r="CL47" i="1"/>
  <c r="CJ47" i="1"/>
  <c r="CD47" i="1"/>
  <c r="BX47" i="1"/>
  <c r="BR47" i="1"/>
  <c r="BL47" i="1"/>
  <c r="BF47" i="1"/>
  <c r="AZ47" i="1"/>
  <c r="AT47" i="1"/>
  <c r="AN47" i="1"/>
  <c r="AH47" i="1"/>
  <c r="AF47" i="1"/>
  <c r="AB47" i="1"/>
  <c r="AE47" i="1" s="1"/>
  <c r="Z47" i="1"/>
  <c r="AG47" i="1" s="1"/>
  <c r="AJ47" i="1" s="1"/>
  <c r="Y47" i="1"/>
  <c r="X47" i="1"/>
  <c r="W47" i="1"/>
  <c r="S47" i="1"/>
  <c r="CS46" i="1"/>
  <c r="CQ46" i="1"/>
  <c r="CP46" i="1"/>
  <c r="CN46" i="1"/>
  <c r="CO46" i="1" s="1"/>
  <c r="CM46" i="1"/>
  <c r="CR46" i="1" s="1"/>
  <c r="CT46" i="1" s="1"/>
  <c r="CL46" i="1"/>
  <c r="CJ46" i="1"/>
  <c r="CD46" i="1"/>
  <c r="BX46" i="1"/>
  <c r="BR46" i="1"/>
  <c r="BL46" i="1"/>
  <c r="BF46" i="1"/>
  <c r="AZ46" i="1"/>
  <c r="AT46" i="1"/>
  <c r="AN46" i="1"/>
  <c r="AH46" i="1"/>
  <c r="AE46" i="1"/>
  <c r="AF46" i="1" s="1"/>
  <c r="AB46" i="1"/>
  <c r="Z46" i="1"/>
  <c r="Y46" i="1"/>
  <c r="X46" i="1"/>
  <c r="AG46" i="1" s="1"/>
  <c r="W46" i="1"/>
  <c r="S46" i="1"/>
  <c r="CS45" i="1"/>
  <c r="CQ45" i="1"/>
  <c r="CP45" i="1"/>
  <c r="CO45" i="1"/>
  <c r="CN45" i="1"/>
  <c r="CM45" i="1"/>
  <c r="CL45" i="1"/>
  <c r="CJ45" i="1"/>
  <c r="CD45" i="1"/>
  <c r="BX45" i="1"/>
  <c r="BR45" i="1"/>
  <c r="BL45" i="1"/>
  <c r="BF45" i="1"/>
  <c r="AZ45" i="1"/>
  <c r="AT45" i="1"/>
  <c r="AN45" i="1"/>
  <c r="AH45" i="1"/>
  <c r="AF45" i="1"/>
  <c r="AB45" i="1"/>
  <c r="AE45" i="1" s="1"/>
  <c r="Z45" i="1"/>
  <c r="AG45" i="1" s="1"/>
  <c r="AJ45" i="1" s="1"/>
  <c r="Y45" i="1"/>
  <c r="X45" i="1"/>
  <c r="W45" i="1"/>
  <c r="S45" i="1"/>
  <c r="CS44" i="1"/>
  <c r="CQ44" i="1"/>
  <c r="CP44" i="1"/>
  <c r="CN44" i="1"/>
  <c r="CO44" i="1" s="1"/>
  <c r="CM44" i="1"/>
  <c r="CR44" i="1" s="1"/>
  <c r="CT44" i="1" s="1"/>
  <c r="CL44" i="1"/>
  <c r="CJ44" i="1"/>
  <c r="CD44" i="1"/>
  <c r="BX44" i="1"/>
  <c r="BR44" i="1"/>
  <c r="BL44" i="1"/>
  <c r="BF44" i="1"/>
  <c r="AZ44" i="1"/>
  <c r="AT44" i="1"/>
  <c r="AN44" i="1"/>
  <c r="AH44" i="1"/>
  <c r="AE44" i="1"/>
  <c r="AF44" i="1" s="1"/>
  <c r="AB44" i="1"/>
  <c r="Z44" i="1"/>
  <c r="Y44" i="1"/>
  <c r="X44" i="1"/>
  <c r="AG44" i="1" s="1"/>
  <c r="W44" i="1"/>
  <c r="S44" i="1"/>
  <c r="CS43" i="1"/>
  <c r="CQ43" i="1"/>
  <c r="CP43" i="1"/>
  <c r="CO43" i="1"/>
  <c r="CN43" i="1"/>
  <c r="CM43" i="1"/>
  <c r="CL43" i="1"/>
  <c r="CJ43" i="1"/>
  <c r="CD43" i="1"/>
  <c r="BX43" i="1"/>
  <c r="BR43" i="1"/>
  <c r="BL43" i="1"/>
  <c r="BF43" i="1"/>
  <c r="AZ43" i="1"/>
  <c r="AT43" i="1"/>
  <c r="AN43" i="1"/>
  <c r="AH43" i="1"/>
  <c r="AF43" i="1"/>
  <c r="AB43" i="1"/>
  <c r="AE43" i="1" s="1"/>
  <c r="Z43" i="1"/>
  <c r="AG43" i="1" s="1"/>
  <c r="AJ43" i="1" s="1"/>
  <c r="Y43" i="1"/>
  <c r="X43" i="1"/>
  <c r="W43" i="1"/>
  <c r="S43" i="1"/>
  <c r="CS42" i="1"/>
  <c r="CQ42" i="1"/>
  <c r="CP42" i="1"/>
  <c r="CN42" i="1"/>
  <c r="CO42" i="1" s="1"/>
  <c r="CM42" i="1"/>
  <c r="CR42" i="1" s="1"/>
  <c r="CT42" i="1" s="1"/>
  <c r="CL42" i="1"/>
  <c r="CJ42" i="1"/>
  <c r="CD42" i="1"/>
  <c r="BX42" i="1"/>
  <c r="BR42" i="1"/>
  <c r="BL42" i="1"/>
  <c r="BF42" i="1"/>
  <c r="AZ42" i="1"/>
  <c r="AT42" i="1"/>
  <c r="AN42" i="1"/>
  <c r="AH42" i="1"/>
  <c r="AE42" i="1"/>
  <c r="AF42" i="1" s="1"/>
  <c r="AB42" i="1"/>
  <c r="Z42" i="1"/>
  <c r="Y42" i="1"/>
  <c r="X42" i="1"/>
  <c r="AG42" i="1" s="1"/>
  <c r="W42" i="1"/>
  <c r="S42" i="1"/>
  <c r="CS41" i="1"/>
  <c r="CQ41" i="1"/>
  <c r="CP41" i="1"/>
  <c r="CO41" i="1"/>
  <c r="CN41" i="1"/>
  <c r="CM41" i="1"/>
  <c r="CL41" i="1"/>
  <c r="CJ41" i="1"/>
  <c r="CD41" i="1"/>
  <c r="BX41" i="1"/>
  <c r="BR41" i="1"/>
  <c r="BL41" i="1"/>
  <c r="BF41" i="1"/>
  <c r="AZ41" i="1"/>
  <c r="AT41" i="1"/>
  <c r="AN41" i="1"/>
  <c r="AH41" i="1"/>
  <c r="AF41" i="1"/>
  <c r="AB41" i="1"/>
  <c r="AE41" i="1" s="1"/>
  <c r="Z41" i="1"/>
  <c r="AG41" i="1" s="1"/>
  <c r="AJ41" i="1" s="1"/>
  <c r="Y41" i="1"/>
  <c r="X41" i="1"/>
  <c r="W41" i="1"/>
  <c r="S41" i="1"/>
  <c r="CS40" i="1"/>
  <c r="CQ40" i="1"/>
  <c r="CP40" i="1"/>
  <c r="CN40" i="1"/>
  <c r="CO40" i="1" s="1"/>
  <c r="CM40" i="1"/>
  <c r="CR40" i="1" s="1"/>
  <c r="CT40" i="1" s="1"/>
  <c r="CL40" i="1"/>
  <c r="CJ40" i="1"/>
  <c r="CD40" i="1"/>
  <c r="BX40" i="1"/>
  <c r="BR40" i="1"/>
  <c r="BL40" i="1"/>
  <c r="BF40" i="1"/>
  <c r="AZ40" i="1"/>
  <c r="AT40" i="1"/>
  <c r="AN40" i="1"/>
  <c r="AH40" i="1"/>
  <c r="AE40" i="1"/>
  <c r="AF40" i="1" s="1"/>
  <c r="AB40" i="1"/>
  <c r="Z40" i="1"/>
  <c r="Y40" i="1"/>
  <c r="X40" i="1"/>
  <c r="AG40" i="1" s="1"/>
  <c r="W40" i="1"/>
  <c r="S40" i="1"/>
  <c r="CS39" i="1"/>
  <c r="CQ39" i="1"/>
  <c r="CP39" i="1"/>
  <c r="CO39" i="1"/>
  <c r="CN39" i="1"/>
  <c r="CM39" i="1"/>
  <c r="CL39" i="1"/>
  <c r="CJ39" i="1"/>
  <c r="CD39" i="1"/>
  <c r="BX39" i="1"/>
  <c r="BR39" i="1"/>
  <c r="BL39" i="1"/>
  <c r="BF39" i="1"/>
  <c r="AZ39" i="1"/>
  <c r="AT39" i="1"/>
  <c r="AN39" i="1"/>
  <c r="AH39" i="1"/>
  <c r="AF39" i="1"/>
  <c r="AB39" i="1"/>
  <c r="AE39" i="1" s="1"/>
  <c r="Z39" i="1"/>
  <c r="AG39" i="1" s="1"/>
  <c r="AJ39" i="1" s="1"/>
  <c r="Y39" i="1"/>
  <c r="X39" i="1"/>
  <c r="W39" i="1"/>
  <c r="S39" i="1"/>
  <c r="CS38" i="1"/>
  <c r="CQ38" i="1"/>
  <c r="CP38" i="1"/>
  <c r="CN38" i="1"/>
  <c r="CO38" i="1" s="1"/>
  <c r="CM38" i="1"/>
  <c r="CR38" i="1" s="1"/>
  <c r="CT38" i="1" s="1"/>
  <c r="CL38" i="1"/>
  <c r="CJ38" i="1"/>
  <c r="CD38" i="1"/>
  <c r="BX38" i="1"/>
  <c r="BR38" i="1"/>
  <c r="BL38" i="1"/>
  <c r="BF38" i="1"/>
  <c r="AZ38" i="1"/>
  <c r="AT38" i="1"/>
  <c r="AH38" i="1"/>
  <c r="AE38" i="1"/>
  <c r="AF38" i="1" s="1"/>
  <c r="AB38" i="1"/>
  <c r="Z38" i="1"/>
  <c r="Y38" i="1"/>
  <c r="X38" i="1"/>
  <c r="AG38" i="1" s="1"/>
  <c r="W38" i="1"/>
  <c r="S38" i="1"/>
  <c r="CS37" i="1"/>
  <c r="CQ37" i="1"/>
  <c r="CP37" i="1"/>
  <c r="CO37" i="1"/>
  <c r="CN37" i="1"/>
  <c r="CM37" i="1"/>
  <c r="CL37" i="1"/>
  <c r="CJ37" i="1"/>
  <c r="CJ48" i="1" s="1"/>
  <c r="CD37" i="1"/>
  <c r="BX37" i="1"/>
  <c r="BR37" i="1"/>
  <c r="BL37" i="1"/>
  <c r="BF37" i="1"/>
  <c r="AZ37" i="1"/>
  <c r="AT37" i="1"/>
  <c r="AN48" i="1"/>
  <c r="AH37" i="1"/>
  <c r="AF37" i="1"/>
  <c r="AB37" i="1"/>
  <c r="AE37" i="1" s="1"/>
  <c r="Z37" i="1"/>
  <c r="AG37" i="1" s="1"/>
  <c r="AJ37" i="1" s="1"/>
  <c r="Y37" i="1"/>
  <c r="X37" i="1"/>
  <c r="W37" i="1"/>
  <c r="S37" i="1"/>
  <c r="CS36" i="1"/>
  <c r="CQ36" i="1"/>
  <c r="CP36" i="1"/>
  <c r="CN36" i="1"/>
  <c r="CO36" i="1" s="1"/>
  <c r="CM36" i="1"/>
  <c r="CR36" i="1" s="1"/>
  <c r="CT36" i="1" s="1"/>
  <c r="CL36" i="1"/>
  <c r="CJ36" i="1"/>
  <c r="CD36" i="1"/>
  <c r="BX36" i="1"/>
  <c r="BR36" i="1"/>
  <c r="BL36" i="1"/>
  <c r="BF36" i="1"/>
  <c r="AZ36" i="1"/>
  <c r="AT36" i="1"/>
  <c r="AJ36" i="1"/>
  <c r="AH36" i="1"/>
  <c r="AE36" i="1"/>
  <c r="AF36" i="1" s="1"/>
  <c r="AB36" i="1"/>
  <c r="Z36" i="1"/>
  <c r="Y36" i="1"/>
  <c r="X36" i="1"/>
  <c r="AG36" i="1" s="1"/>
  <c r="W36" i="1"/>
  <c r="S36" i="1"/>
  <c r="CS35" i="1"/>
  <c r="CQ35" i="1"/>
  <c r="CP35" i="1"/>
  <c r="AB35" i="1" s="1"/>
  <c r="AE35" i="1" s="1"/>
  <c r="AF35" i="1" s="1"/>
  <c r="CO35" i="1"/>
  <c r="CN35" i="1"/>
  <c r="CM35" i="1"/>
  <c r="CR35" i="1" s="1"/>
  <c r="CT35" i="1" s="1"/>
  <c r="CL35" i="1"/>
  <c r="CJ35" i="1"/>
  <c r="CD35" i="1"/>
  <c r="BX35" i="1"/>
  <c r="BR35" i="1"/>
  <c r="BL35" i="1"/>
  <c r="BF35" i="1"/>
  <c r="AZ35" i="1"/>
  <c r="AT35" i="1"/>
  <c r="AH35" i="1"/>
  <c r="AG35" i="1"/>
  <c r="AJ35" i="1" s="1"/>
  <c r="Z35" i="1"/>
  <c r="Y35" i="1"/>
  <c r="X35" i="1"/>
  <c r="W35" i="1"/>
  <c r="S35" i="1"/>
  <c r="CS34" i="1"/>
  <c r="CQ34" i="1"/>
  <c r="CP34" i="1"/>
  <c r="CN34" i="1"/>
  <c r="CO34" i="1" s="1"/>
  <c r="CM34" i="1"/>
  <c r="CR34" i="1" s="1"/>
  <c r="CT34" i="1" s="1"/>
  <c r="CL34" i="1"/>
  <c r="CJ34" i="1"/>
  <c r="CD34" i="1"/>
  <c r="BX34" i="1"/>
  <c r="BR34" i="1"/>
  <c r="BL34" i="1"/>
  <c r="BF34" i="1"/>
  <c r="AZ34" i="1"/>
  <c r="AT34" i="1"/>
  <c r="AJ34" i="1"/>
  <c r="AH34" i="1"/>
  <c r="AE34" i="1"/>
  <c r="AF34" i="1" s="1"/>
  <c r="AB34" i="1"/>
  <c r="Z34" i="1"/>
  <c r="Y34" i="1"/>
  <c r="X34" i="1"/>
  <c r="AG34" i="1" s="1"/>
  <c r="W34" i="1"/>
  <c r="S34" i="1"/>
  <c r="CS33" i="1"/>
  <c r="CQ33" i="1"/>
  <c r="CP33" i="1"/>
  <c r="AB33" i="1" s="1"/>
  <c r="AE33" i="1" s="1"/>
  <c r="AF33" i="1" s="1"/>
  <c r="CO33" i="1"/>
  <c r="CN33" i="1"/>
  <c r="CM33" i="1"/>
  <c r="CR33" i="1" s="1"/>
  <c r="CL33" i="1"/>
  <c r="CJ33" i="1"/>
  <c r="CD33" i="1"/>
  <c r="BX33" i="1"/>
  <c r="BR33" i="1"/>
  <c r="BL33" i="1"/>
  <c r="BF33" i="1"/>
  <c r="AZ33" i="1"/>
  <c r="AT33" i="1"/>
  <c r="AH33" i="1"/>
  <c r="AG33" i="1"/>
  <c r="Z33" i="1"/>
  <c r="Y33" i="1"/>
  <c r="X33" i="1"/>
  <c r="W33" i="1"/>
  <c r="S33" i="1"/>
  <c r="CS32" i="1"/>
  <c r="CQ32" i="1"/>
  <c r="CP32" i="1"/>
  <c r="AB32" i="1" s="1"/>
  <c r="AE32" i="1" s="1"/>
  <c r="AF32" i="1" s="1"/>
  <c r="CN32" i="1"/>
  <c r="CO32" i="1" s="1"/>
  <c r="CM32" i="1"/>
  <c r="CL32" i="1"/>
  <c r="AJ32" i="1"/>
  <c r="AH32" i="1"/>
  <c r="Z32" i="1"/>
  <c r="Y32" i="1"/>
  <c r="X32" i="1"/>
  <c r="AG32" i="1" s="1"/>
  <c r="W32" i="1"/>
  <c r="S32" i="1"/>
  <c r="CS31" i="1"/>
  <c r="CQ31" i="1"/>
  <c r="CP31" i="1"/>
  <c r="AB31" i="1" s="1"/>
  <c r="AE31" i="1" s="1"/>
  <c r="AF31" i="1" s="1"/>
  <c r="CN31" i="1"/>
  <c r="CO31" i="1" s="1"/>
  <c r="CM31" i="1"/>
  <c r="CL31" i="1"/>
  <c r="AH31" i="1"/>
  <c r="AG31" i="1"/>
  <c r="AJ31" i="1" s="1"/>
  <c r="Z31" i="1"/>
  <c r="Y31" i="1"/>
  <c r="X31" i="1"/>
  <c r="W31" i="1"/>
  <c r="S31" i="1"/>
  <c r="CS30" i="1"/>
  <c r="CQ30" i="1"/>
  <c r="CP30" i="1"/>
  <c r="AB30" i="1" s="1"/>
  <c r="AE30" i="1" s="1"/>
  <c r="AF30" i="1" s="1"/>
  <c r="CN30" i="1"/>
  <c r="CO30" i="1" s="1"/>
  <c r="CM30" i="1"/>
  <c r="CL30" i="1"/>
  <c r="AJ30" i="1"/>
  <c r="AH30" i="1"/>
  <c r="Z30" i="1"/>
  <c r="Y30" i="1"/>
  <c r="X30" i="1"/>
  <c r="AG30" i="1" s="1"/>
  <c r="W30" i="1"/>
  <c r="S30" i="1"/>
  <c r="CS29" i="1"/>
  <c r="CQ29" i="1"/>
  <c r="CP29" i="1"/>
  <c r="AB29" i="1" s="1"/>
  <c r="CO29" i="1"/>
  <c r="CN29" i="1"/>
  <c r="CM29" i="1"/>
  <c r="CL29" i="1"/>
  <c r="AH29" i="1"/>
  <c r="AG29" i="1"/>
  <c r="AJ29" i="1" s="1"/>
  <c r="Z29" i="1"/>
  <c r="Y29" i="1"/>
  <c r="X29" i="1"/>
  <c r="W29" i="1"/>
  <c r="S29" i="1"/>
  <c r="S48" i="1" s="1"/>
  <c r="CS28" i="1"/>
  <c r="CS48" i="1" s="1"/>
  <c r="CQ28" i="1"/>
  <c r="CP28" i="1"/>
  <c r="CN28" i="1"/>
  <c r="CO28" i="1" s="1"/>
  <c r="CM28" i="1"/>
  <c r="CL28" i="1"/>
  <c r="CD48" i="1"/>
  <c r="BF48" i="1"/>
  <c r="AH28" i="1"/>
  <c r="AE28" i="1"/>
  <c r="AF28" i="1" s="1"/>
  <c r="AC28" i="1"/>
  <c r="Z28" i="1"/>
  <c r="Z48" i="1" s="1"/>
  <c r="Y28" i="1"/>
  <c r="Y48" i="1" s="1"/>
  <c r="X28" i="1"/>
  <c r="W28" i="1"/>
  <c r="W48" i="1" s="1"/>
  <c r="S28" i="1"/>
  <c r="AD27" i="1"/>
  <c r="AA27" i="1"/>
  <c r="V27" i="1"/>
  <c r="U27" i="1"/>
  <c r="T27" i="1"/>
  <c r="R27" i="1"/>
  <c r="Q27" i="1"/>
  <c r="P27" i="1"/>
  <c r="O27" i="1"/>
  <c r="N27" i="1"/>
  <c r="M27" i="1"/>
  <c r="L27" i="1"/>
  <c r="K27" i="1"/>
  <c r="J27" i="1"/>
  <c r="I27" i="1"/>
  <c r="H27" i="1"/>
  <c r="G27" i="1"/>
  <c r="F27" i="1"/>
  <c r="E27" i="1"/>
  <c r="CS26" i="1"/>
  <c r="CQ26" i="1"/>
  <c r="CP26" i="1"/>
  <c r="AB26" i="1" s="1"/>
  <c r="AE26" i="1" s="1"/>
  <c r="AF26" i="1" s="1"/>
  <c r="CN26" i="1"/>
  <c r="CO26" i="1" s="1"/>
  <c r="CM26" i="1"/>
  <c r="CL26" i="1"/>
  <c r="AH26" i="1"/>
  <c r="Z26" i="1"/>
  <c r="Y26" i="1"/>
  <c r="X26" i="1"/>
  <c r="AG26" i="1" s="1"/>
  <c r="AJ26" i="1" s="1"/>
  <c r="W26" i="1"/>
  <c r="S26" i="1"/>
  <c r="CS25" i="1"/>
  <c r="CQ25" i="1"/>
  <c r="CP25" i="1"/>
  <c r="CN25" i="1"/>
  <c r="CO25" i="1" s="1"/>
  <c r="CR25" i="1" s="1"/>
  <c r="CT25" i="1" s="1"/>
  <c r="CM25" i="1"/>
  <c r="CL25" i="1"/>
  <c r="AH25" i="1"/>
  <c r="AB25" i="1"/>
  <c r="AE25" i="1" s="1"/>
  <c r="AF25" i="1" s="1"/>
  <c r="Z25" i="1"/>
  <c r="AG25" i="1" s="1"/>
  <c r="AJ25" i="1" s="1"/>
  <c r="Y25" i="1"/>
  <c r="X25" i="1"/>
  <c r="AC25" i="1" s="1"/>
  <c r="W25" i="1"/>
  <c r="S25" i="1"/>
  <c r="CS24" i="1"/>
  <c r="CQ24" i="1"/>
  <c r="CP24" i="1"/>
  <c r="AB24" i="1" s="1"/>
  <c r="AE24" i="1" s="1"/>
  <c r="AF24" i="1" s="1"/>
  <c r="CN24" i="1"/>
  <c r="CO24" i="1" s="1"/>
  <c r="CM24" i="1"/>
  <c r="CL24" i="1"/>
  <c r="AH24" i="1"/>
  <c r="Z24" i="1"/>
  <c r="Y24" i="1"/>
  <c r="X24" i="1"/>
  <c r="AG24" i="1" s="1"/>
  <c r="AJ24" i="1" s="1"/>
  <c r="W24" i="1"/>
  <c r="S24" i="1"/>
  <c r="CQ23" i="1"/>
  <c r="CP23" i="1"/>
  <c r="CN23" i="1"/>
  <c r="CO23" i="1" s="1"/>
  <c r="CR23" i="1" s="1"/>
  <c r="CT23" i="1" s="1"/>
  <c r="CM23" i="1"/>
  <c r="CL23" i="1"/>
  <c r="CJ23" i="1"/>
  <c r="CD23" i="1"/>
  <c r="BX23" i="1"/>
  <c r="BR23" i="1"/>
  <c r="BL23" i="1"/>
  <c r="BF23" i="1"/>
  <c r="AZ23" i="1"/>
  <c r="AT23" i="1"/>
  <c r="AN23" i="1"/>
  <c r="AH23" i="1"/>
  <c r="AE23" i="1"/>
  <c r="AF23" i="1" s="1"/>
  <c r="AB23" i="1"/>
  <c r="Z23" i="1"/>
  <c r="Y23" i="1"/>
  <c r="X23" i="1"/>
  <c r="AC23" i="1" s="1"/>
  <c r="W23" i="1"/>
  <c r="S23" i="1"/>
  <c r="CQ22" i="1"/>
  <c r="CP22" i="1"/>
  <c r="CO22" i="1"/>
  <c r="CR22" i="1" s="1"/>
  <c r="CT22" i="1" s="1"/>
  <c r="CN22" i="1"/>
  <c r="CM22" i="1"/>
  <c r="CL22" i="1"/>
  <c r="CJ22" i="1"/>
  <c r="CD22" i="1"/>
  <c r="BX22" i="1"/>
  <c r="BR22" i="1"/>
  <c r="BL22" i="1"/>
  <c r="BF22" i="1"/>
  <c r="AZ22" i="1"/>
  <c r="AT22" i="1"/>
  <c r="AN22" i="1"/>
  <c r="AH22" i="1"/>
  <c r="AB22" i="1"/>
  <c r="AE22" i="1" s="1"/>
  <c r="AF22" i="1" s="1"/>
  <c r="Z22" i="1"/>
  <c r="AG22" i="1" s="1"/>
  <c r="AJ22" i="1" s="1"/>
  <c r="Y22" i="1"/>
  <c r="X22" i="1"/>
  <c r="AC22" i="1" s="1"/>
  <c r="W22" i="1"/>
  <c r="S22" i="1"/>
  <c r="CQ21" i="1"/>
  <c r="CP21" i="1"/>
  <c r="CO21" i="1"/>
  <c r="CN21" i="1"/>
  <c r="CM21" i="1"/>
  <c r="CR21" i="1" s="1"/>
  <c r="CT21" i="1" s="1"/>
  <c r="CL21" i="1"/>
  <c r="CJ21" i="1"/>
  <c r="CD21" i="1"/>
  <c r="BX21" i="1"/>
  <c r="BR21" i="1"/>
  <c r="BL21" i="1"/>
  <c r="BF21" i="1"/>
  <c r="AZ21" i="1"/>
  <c r="AT21" i="1"/>
  <c r="AN21" i="1"/>
  <c r="AH21" i="1"/>
  <c r="AG21" i="1"/>
  <c r="AJ21" i="1" s="1"/>
  <c r="AB21" i="1"/>
  <c r="AE21" i="1" s="1"/>
  <c r="AF21" i="1" s="1"/>
  <c r="Z21" i="1"/>
  <c r="Y21" i="1"/>
  <c r="X21" i="1"/>
  <c r="AC21" i="1" s="1"/>
  <c r="W21" i="1"/>
  <c r="S21" i="1"/>
  <c r="CQ20" i="1"/>
  <c r="CP20" i="1"/>
  <c r="CN20" i="1"/>
  <c r="CO20" i="1" s="1"/>
  <c r="CM20" i="1"/>
  <c r="CR20" i="1" s="1"/>
  <c r="CT20" i="1" s="1"/>
  <c r="CL20" i="1"/>
  <c r="CJ20" i="1"/>
  <c r="CD20" i="1"/>
  <c r="BX20" i="1"/>
  <c r="BR20" i="1"/>
  <c r="BL20" i="1"/>
  <c r="BF20" i="1"/>
  <c r="AZ20" i="1"/>
  <c r="AT20" i="1"/>
  <c r="AN20" i="1"/>
  <c r="AH20" i="1"/>
  <c r="AE20" i="1"/>
  <c r="AF20" i="1" s="1"/>
  <c r="AB20" i="1"/>
  <c r="Z20" i="1"/>
  <c r="Y20" i="1"/>
  <c r="X20" i="1"/>
  <c r="AG20" i="1" s="1"/>
  <c r="AJ20" i="1" s="1"/>
  <c r="W20" i="1"/>
  <c r="S20" i="1"/>
  <c r="CQ19" i="1"/>
  <c r="CP19" i="1"/>
  <c r="CN19" i="1"/>
  <c r="CO19" i="1" s="1"/>
  <c r="CR19" i="1" s="1"/>
  <c r="CT19" i="1" s="1"/>
  <c r="CM19" i="1"/>
  <c r="CL19" i="1"/>
  <c r="CJ19" i="1"/>
  <c r="CD19" i="1"/>
  <c r="BX19" i="1"/>
  <c r="BR19" i="1"/>
  <c r="BL19" i="1"/>
  <c r="BF19" i="1"/>
  <c r="AZ19" i="1"/>
  <c r="AT19" i="1"/>
  <c r="AN19" i="1"/>
  <c r="AH19" i="1"/>
  <c r="AE19" i="1"/>
  <c r="AF19" i="1" s="1"/>
  <c r="AB19" i="1"/>
  <c r="Z19" i="1"/>
  <c r="Y19" i="1"/>
  <c r="X19" i="1"/>
  <c r="AC19" i="1" s="1"/>
  <c r="W19" i="1"/>
  <c r="S19" i="1"/>
  <c r="CQ18" i="1"/>
  <c r="CP18" i="1"/>
  <c r="CO18" i="1"/>
  <c r="CR18" i="1" s="1"/>
  <c r="CT18" i="1" s="1"/>
  <c r="CN18" i="1"/>
  <c r="CM18" i="1"/>
  <c r="CL18" i="1"/>
  <c r="CJ18" i="1"/>
  <c r="CD18" i="1"/>
  <c r="BX18" i="1"/>
  <c r="BR18" i="1"/>
  <c r="BL18" i="1"/>
  <c r="BF18" i="1"/>
  <c r="AZ18" i="1"/>
  <c r="AT18" i="1"/>
  <c r="AN18" i="1"/>
  <c r="AH18" i="1"/>
  <c r="AB18" i="1"/>
  <c r="AE18" i="1" s="1"/>
  <c r="AF18" i="1" s="1"/>
  <c r="Z18" i="1"/>
  <c r="AG18" i="1" s="1"/>
  <c r="AJ18" i="1" s="1"/>
  <c r="Y18" i="1"/>
  <c r="X18" i="1"/>
  <c r="AC18" i="1" s="1"/>
  <c r="W18" i="1"/>
  <c r="S18" i="1"/>
  <c r="CQ17" i="1"/>
  <c r="CP17" i="1"/>
  <c r="CO17" i="1"/>
  <c r="CN17" i="1"/>
  <c r="CM17" i="1"/>
  <c r="CR17" i="1" s="1"/>
  <c r="CT17" i="1" s="1"/>
  <c r="CL17" i="1"/>
  <c r="CJ17" i="1"/>
  <c r="CD17" i="1"/>
  <c r="BX17" i="1"/>
  <c r="BR17" i="1"/>
  <c r="BL17" i="1"/>
  <c r="BF17" i="1"/>
  <c r="AZ17" i="1"/>
  <c r="AT17" i="1"/>
  <c r="AN17" i="1"/>
  <c r="AH17" i="1"/>
  <c r="AG17" i="1"/>
  <c r="AJ17" i="1" s="1"/>
  <c r="AB17" i="1"/>
  <c r="AE17" i="1" s="1"/>
  <c r="AF17" i="1" s="1"/>
  <c r="Z17" i="1"/>
  <c r="Y17" i="1"/>
  <c r="X17" i="1"/>
  <c r="AC17" i="1" s="1"/>
  <c r="W17" i="1"/>
  <c r="S17" i="1"/>
  <c r="CQ16" i="1"/>
  <c r="CP16" i="1"/>
  <c r="CN16" i="1"/>
  <c r="CO16" i="1" s="1"/>
  <c r="CM16" i="1"/>
  <c r="CL16" i="1"/>
  <c r="CJ16" i="1"/>
  <c r="CD16" i="1"/>
  <c r="BX16" i="1"/>
  <c r="BR16" i="1"/>
  <c r="BL16" i="1"/>
  <c r="BF16" i="1"/>
  <c r="AZ16" i="1"/>
  <c r="AT16" i="1"/>
  <c r="AN16" i="1"/>
  <c r="AH16" i="1"/>
  <c r="AE16" i="1"/>
  <c r="AF16" i="1" s="1"/>
  <c r="AB16" i="1"/>
  <c r="Z16" i="1"/>
  <c r="Y16" i="1"/>
  <c r="X16" i="1"/>
  <c r="AG16" i="1" s="1"/>
  <c r="AJ16" i="1" s="1"/>
  <c r="W16" i="1"/>
  <c r="S16" i="1"/>
  <c r="CQ15" i="1"/>
  <c r="CP15" i="1"/>
  <c r="CN15" i="1"/>
  <c r="CO15" i="1" s="1"/>
  <c r="CM15" i="1"/>
  <c r="CR15" i="1" s="1"/>
  <c r="CL15" i="1"/>
  <c r="CJ15" i="1"/>
  <c r="CD15" i="1"/>
  <c r="BX15" i="1"/>
  <c r="BR15" i="1"/>
  <c r="BL15" i="1"/>
  <c r="BF15" i="1"/>
  <c r="AZ15" i="1"/>
  <c r="AT15" i="1"/>
  <c r="AN15" i="1"/>
  <c r="AH15" i="1"/>
  <c r="AE15" i="1"/>
  <c r="AF15" i="1" s="1"/>
  <c r="AC15" i="1"/>
  <c r="Z15" i="1"/>
  <c r="Y15" i="1"/>
  <c r="X15" i="1"/>
  <c r="AG15" i="1" s="1"/>
  <c r="AJ15" i="1" s="1"/>
  <c r="W15" i="1"/>
  <c r="S15" i="1"/>
  <c r="CQ14" i="1"/>
  <c r="CP14" i="1"/>
  <c r="CO14" i="1"/>
  <c r="CN14" i="1"/>
  <c r="CM14" i="1"/>
  <c r="CR14" i="1" s="1"/>
  <c r="CL14" i="1"/>
  <c r="CJ14" i="1"/>
  <c r="CD14" i="1"/>
  <c r="BX14" i="1"/>
  <c r="BR14" i="1"/>
  <c r="BL14" i="1"/>
  <c r="BF14" i="1"/>
  <c r="AZ14" i="1"/>
  <c r="AT14" i="1"/>
  <c r="AN14" i="1"/>
  <c r="AH14" i="1"/>
  <c r="AG14" i="1"/>
  <c r="AJ14" i="1" s="1"/>
  <c r="AB14" i="1"/>
  <c r="AE14" i="1" s="1"/>
  <c r="AF14" i="1" s="1"/>
  <c r="Z14" i="1"/>
  <c r="Y14" i="1"/>
  <c r="X14" i="1"/>
  <c r="AC14" i="1" s="1"/>
  <c r="W14" i="1"/>
  <c r="S14" i="1"/>
  <c r="CQ13" i="1"/>
  <c r="CP13" i="1"/>
  <c r="CO13" i="1"/>
  <c r="CN13" i="1"/>
  <c r="CM13" i="1"/>
  <c r="CR13" i="1" s="1"/>
  <c r="CL13" i="1"/>
  <c r="CJ13" i="1"/>
  <c r="CD13" i="1"/>
  <c r="BX13" i="1"/>
  <c r="BR13" i="1"/>
  <c r="BL13" i="1"/>
  <c r="BF13" i="1"/>
  <c r="AZ13" i="1"/>
  <c r="AT13" i="1"/>
  <c r="AN13" i="1"/>
  <c r="AH13" i="1"/>
  <c r="AG13" i="1"/>
  <c r="AJ13" i="1" s="1"/>
  <c r="AB13" i="1"/>
  <c r="AE13" i="1" s="1"/>
  <c r="AF13" i="1" s="1"/>
  <c r="Z13" i="1"/>
  <c r="Y13" i="1"/>
  <c r="X13" i="1"/>
  <c r="AC13" i="1" s="1"/>
  <c r="W13" i="1"/>
  <c r="S13" i="1"/>
  <c r="CQ12" i="1"/>
  <c r="CP12" i="1"/>
  <c r="CO12" i="1"/>
  <c r="CN12" i="1"/>
  <c r="CM12" i="1"/>
  <c r="CR12" i="1" s="1"/>
  <c r="CL12" i="1"/>
  <c r="CJ12" i="1"/>
  <c r="CD12" i="1"/>
  <c r="BX12" i="1"/>
  <c r="BR12" i="1"/>
  <c r="BL12" i="1"/>
  <c r="BF12" i="1"/>
  <c r="AZ12" i="1"/>
  <c r="AT12" i="1"/>
  <c r="AN12" i="1"/>
  <c r="AH12" i="1"/>
  <c r="AF12" i="1"/>
  <c r="AE12" i="1"/>
  <c r="Z12" i="1"/>
  <c r="AG12" i="1" s="1"/>
  <c r="AJ12" i="1" s="1"/>
  <c r="Y12" i="1"/>
  <c r="X12" i="1"/>
  <c r="W12" i="1"/>
  <c r="S12" i="1"/>
  <c r="CQ11" i="1"/>
  <c r="CP11" i="1"/>
  <c r="CO11" i="1"/>
  <c r="CR11" i="1" s="1"/>
  <c r="CN11" i="1"/>
  <c r="CM11" i="1"/>
  <c r="CL11" i="1"/>
  <c r="CJ11" i="1"/>
  <c r="CD11" i="1"/>
  <c r="BX11" i="1"/>
  <c r="BR11" i="1"/>
  <c r="BL11" i="1"/>
  <c r="BF11" i="1"/>
  <c r="AZ11" i="1"/>
  <c r="AT11" i="1"/>
  <c r="AN11" i="1"/>
  <c r="AH11" i="1"/>
  <c r="AB11" i="1"/>
  <c r="AE11" i="1" s="1"/>
  <c r="AF11" i="1" s="1"/>
  <c r="Z11" i="1"/>
  <c r="AG11" i="1" s="1"/>
  <c r="AJ11" i="1" s="1"/>
  <c r="Y11" i="1"/>
  <c r="X11" i="1"/>
  <c r="AC11" i="1" s="1"/>
  <c r="W11" i="1"/>
  <c r="S11" i="1"/>
  <c r="CQ10" i="1"/>
  <c r="CP10" i="1"/>
  <c r="CO10" i="1"/>
  <c r="CR10" i="1" s="1"/>
  <c r="CN10" i="1"/>
  <c r="CM10" i="1"/>
  <c r="CL10" i="1"/>
  <c r="CJ10" i="1"/>
  <c r="CD10" i="1"/>
  <c r="BX10" i="1"/>
  <c r="BR10" i="1"/>
  <c r="BL10" i="1"/>
  <c r="BF10" i="1"/>
  <c r="AZ10" i="1"/>
  <c r="AT10" i="1"/>
  <c r="AN10" i="1"/>
  <c r="AH10" i="1"/>
  <c r="AB10" i="1"/>
  <c r="AE10" i="1" s="1"/>
  <c r="AF10" i="1" s="1"/>
  <c r="Z10" i="1"/>
  <c r="AG10" i="1" s="1"/>
  <c r="AJ10" i="1" s="1"/>
  <c r="Y10" i="1"/>
  <c r="X10" i="1"/>
  <c r="AC10" i="1" s="1"/>
  <c r="W10" i="1"/>
  <c r="S10" i="1"/>
  <c r="CQ9" i="1"/>
  <c r="CP9" i="1"/>
  <c r="CO9" i="1"/>
  <c r="CR9" i="1" s="1"/>
  <c r="CN9" i="1"/>
  <c r="CM9" i="1"/>
  <c r="CL9" i="1"/>
  <c r="CJ9" i="1"/>
  <c r="CD9" i="1"/>
  <c r="BX9" i="1"/>
  <c r="BR9" i="1"/>
  <c r="BL9" i="1"/>
  <c r="BF9" i="1"/>
  <c r="AZ9" i="1"/>
  <c r="AT9" i="1"/>
  <c r="AN9" i="1"/>
  <c r="AH9" i="1"/>
  <c r="AB9" i="1"/>
  <c r="AE9" i="1" s="1"/>
  <c r="AF9" i="1" s="1"/>
  <c r="Z9" i="1"/>
  <c r="AG9" i="1" s="1"/>
  <c r="AJ9" i="1" s="1"/>
  <c r="Y9" i="1"/>
  <c r="X9" i="1"/>
  <c r="AC9" i="1" s="1"/>
  <c r="W9" i="1"/>
  <c r="S9" i="1"/>
  <c r="CQ8" i="1"/>
  <c r="CP8" i="1"/>
  <c r="CO8" i="1"/>
  <c r="CR8" i="1" s="1"/>
  <c r="CN8" i="1"/>
  <c r="CM8" i="1"/>
  <c r="CL8" i="1"/>
  <c r="CJ8" i="1"/>
  <c r="CD8" i="1"/>
  <c r="BX8" i="1"/>
  <c r="BR8" i="1"/>
  <c r="BL8" i="1"/>
  <c r="BF8" i="1"/>
  <c r="AZ8" i="1"/>
  <c r="AT8" i="1"/>
  <c r="AN8" i="1"/>
  <c r="AH8" i="1"/>
  <c r="AB8" i="1"/>
  <c r="AE8" i="1" s="1"/>
  <c r="AF8" i="1" s="1"/>
  <c r="Z8" i="1"/>
  <c r="AG8" i="1" s="1"/>
  <c r="AJ8" i="1" s="1"/>
  <c r="Y8" i="1"/>
  <c r="X8" i="1"/>
  <c r="AC8" i="1" s="1"/>
  <c r="W8" i="1"/>
  <c r="S8" i="1"/>
  <c r="CQ7" i="1"/>
  <c r="CP7" i="1"/>
  <c r="CO7" i="1"/>
  <c r="CR7" i="1" s="1"/>
  <c r="CN7" i="1"/>
  <c r="CM7" i="1"/>
  <c r="CL7" i="1"/>
  <c r="CJ7" i="1"/>
  <c r="CD7" i="1"/>
  <c r="BX7" i="1"/>
  <c r="BR7" i="1"/>
  <c r="BL7" i="1"/>
  <c r="BF7" i="1"/>
  <c r="AZ7" i="1"/>
  <c r="AT7" i="1"/>
  <c r="AN7" i="1"/>
  <c r="AH7" i="1"/>
  <c r="AF7" i="1"/>
  <c r="AE7" i="1"/>
  <c r="Z7" i="1"/>
  <c r="Y7" i="1"/>
  <c r="Y27" i="1" s="1"/>
  <c r="X7" i="1"/>
  <c r="AC7" i="1" s="1"/>
  <c r="W7" i="1"/>
  <c r="S7" i="1"/>
  <c r="CQ6" i="1"/>
  <c r="CP6" i="1"/>
  <c r="CN6" i="1"/>
  <c r="CO6" i="1" s="1"/>
  <c r="CR6" i="1" s="1"/>
  <c r="CM6" i="1"/>
  <c r="CL6" i="1"/>
  <c r="CJ6" i="1"/>
  <c r="CD6" i="1"/>
  <c r="BX6" i="1"/>
  <c r="BR6" i="1"/>
  <c r="BL6" i="1"/>
  <c r="BF6" i="1"/>
  <c r="AZ6" i="1"/>
  <c r="AT6" i="1"/>
  <c r="AN6" i="1"/>
  <c r="AH6" i="1"/>
  <c r="AE6" i="1"/>
  <c r="AF6" i="1" s="1"/>
  <c r="Z6" i="1"/>
  <c r="Y6" i="1"/>
  <c r="X6" i="1"/>
  <c r="AC6" i="1" s="1"/>
  <c r="W6" i="1"/>
  <c r="S6" i="1"/>
  <c r="CQ5" i="1"/>
  <c r="CP5" i="1"/>
  <c r="CN5" i="1"/>
  <c r="CO5" i="1" s="1"/>
  <c r="CM5" i="1"/>
  <c r="CR5" i="1" s="1"/>
  <c r="CL5" i="1"/>
  <c r="CJ5" i="1"/>
  <c r="CD5" i="1"/>
  <c r="BX5" i="1"/>
  <c r="BR5" i="1"/>
  <c r="BL5" i="1"/>
  <c r="BF5" i="1"/>
  <c r="AZ5" i="1"/>
  <c r="AT5" i="1"/>
  <c r="AN5" i="1"/>
  <c r="AH5" i="1"/>
  <c r="AE5" i="1"/>
  <c r="AF5" i="1" s="1"/>
  <c r="AB5" i="1"/>
  <c r="Z5" i="1"/>
  <c r="Y5" i="1"/>
  <c r="X5" i="1"/>
  <c r="AG5" i="1" s="1"/>
  <c r="AJ5" i="1" s="1"/>
  <c r="W5" i="1"/>
  <c r="S5" i="1"/>
  <c r="CQ4" i="1"/>
  <c r="CQ27" i="1" s="1"/>
  <c r="CP4" i="1"/>
  <c r="CN4" i="1"/>
  <c r="CO4" i="1" s="1"/>
  <c r="CM4" i="1"/>
  <c r="CM27" i="1" s="1"/>
  <c r="CL4" i="1"/>
  <c r="CJ4" i="1"/>
  <c r="CD4" i="1"/>
  <c r="BX4" i="1"/>
  <c r="BR4" i="1"/>
  <c r="BL4" i="1"/>
  <c r="BF4" i="1"/>
  <c r="AZ4" i="1"/>
  <c r="AT4" i="1"/>
  <c r="AN4" i="1"/>
  <c r="AH4" i="1"/>
  <c r="AH27" i="1" s="1"/>
  <c r="AB4" i="1"/>
  <c r="Z4" i="1"/>
  <c r="AG4" i="1" s="1"/>
  <c r="Y4" i="1"/>
  <c r="X4" i="1"/>
  <c r="X27" i="1" s="1"/>
  <c r="W4" i="1"/>
  <c r="W27" i="1" s="1"/>
  <c r="S4" i="1"/>
  <c r="S27" i="1" s="1"/>
  <c r="CT33" i="1" l="1"/>
  <c r="AJ33" i="1"/>
  <c r="S71" i="1"/>
  <c r="X71" i="1"/>
  <c r="AG54" i="1"/>
  <c r="AJ54" i="1" s="1"/>
  <c r="AB27" i="1"/>
  <c r="CR24" i="1"/>
  <c r="CT24" i="1" s="1"/>
  <c r="CO48" i="1"/>
  <c r="CR29" i="1"/>
  <c r="CT29" i="1" s="1"/>
  <c r="CR30" i="1"/>
  <c r="CT30" i="1" s="1"/>
  <c r="CP48" i="1"/>
  <c r="CR31" i="1"/>
  <c r="CT31" i="1" s="1"/>
  <c r="CR32" i="1"/>
  <c r="CT32" i="1" s="1"/>
  <c r="CO27" i="1"/>
  <c r="AF27" i="1"/>
  <c r="AE29" i="1"/>
  <c r="AF29" i="1" s="1"/>
  <c r="AF48" i="1" s="1"/>
  <c r="AB48" i="1"/>
  <c r="CR16" i="1"/>
  <c r="CT16" i="1" s="1"/>
  <c r="CR26" i="1"/>
  <c r="CT26" i="1" s="1"/>
  <c r="AC20" i="1"/>
  <c r="AC75" i="1"/>
  <c r="AC81" i="1"/>
  <c r="AJ187" i="1"/>
  <c r="AJ207" i="1" s="1"/>
  <c r="AC196" i="1"/>
  <c r="AC198" i="1"/>
  <c r="AC200" i="1"/>
  <c r="AC204" i="1"/>
  <c r="AC206" i="1"/>
  <c r="AC12" i="1"/>
  <c r="AC30" i="1"/>
  <c r="CP71" i="1"/>
  <c r="CR69" i="1"/>
  <c r="CT69" i="1" s="1"/>
  <c r="CR73" i="1"/>
  <c r="CT73" i="1" s="1"/>
  <c r="CR75" i="1"/>
  <c r="CT75" i="1" s="1"/>
  <c r="CR77" i="1"/>
  <c r="CT77" i="1" s="1"/>
  <c r="CR79" i="1"/>
  <c r="CT79" i="1" s="1"/>
  <c r="CR81" i="1"/>
  <c r="CT81" i="1" s="1"/>
  <c r="AF118" i="1"/>
  <c r="AF139" i="1" s="1"/>
  <c r="AB165" i="1"/>
  <c r="AE165" i="1" s="1"/>
  <c r="AF165" i="1" s="1"/>
  <c r="CR165" i="1"/>
  <c r="CT165" i="1" s="1"/>
  <c r="AC5" i="1"/>
  <c r="AC24" i="1"/>
  <c r="AC26" i="1"/>
  <c r="AC79" i="1"/>
  <c r="AC202" i="1"/>
  <c r="CR4" i="1"/>
  <c r="AG7" i="1"/>
  <c r="AJ7" i="1" s="1"/>
  <c r="Z27" i="1"/>
  <c r="CN27" i="1"/>
  <c r="AC32" i="1"/>
  <c r="AC34" i="1"/>
  <c r="AC36" i="1"/>
  <c r="AC4" i="1"/>
  <c r="AG6" i="1"/>
  <c r="AJ6" i="1" s="1"/>
  <c r="AJ27" i="1" s="1"/>
  <c r="AG19" i="1"/>
  <c r="AJ19" i="1" s="1"/>
  <c r="AG23" i="1"/>
  <c r="AJ23" i="1" s="1"/>
  <c r="CS27" i="1"/>
  <c r="AG28" i="1"/>
  <c r="X48" i="1"/>
  <c r="AT48" i="1"/>
  <c r="BR48" i="1"/>
  <c r="CL48" i="1"/>
  <c r="CQ48" i="1"/>
  <c r="W71" i="1"/>
  <c r="AB49" i="1"/>
  <c r="AT71" i="1"/>
  <c r="BR71" i="1"/>
  <c r="CL71" i="1"/>
  <c r="CR55" i="1"/>
  <c r="CT55" i="1" s="1"/>
  <c r="AC56" i="1"/>
  <c r="CR63" i="1"/>
  <c r="CT63" i="1" s="1"/>
  <c r="AC64" i="1"/>
  <c r="AC70" i="1"/>
  <c r="S93" i="1"/>
  <c r="Z93" i="1"/>
  <c r="AG72" i="1"/>
  <c r="AN93" i="1"/>
  <c r="BL93" i="1"/>
  <c r="CJ93" i="1"/>
  <c r="CR72" i="1"/>
  <c r="CO93" i="1"/>
  <c r="CP117" i="1"/>
  <c r="AC16" i="1"/>
  <c r="AC73" i="1"/>
  <c r="AC77" i="1"/>
  <c r="AC97" i="1"/>
  <c r="AE4" i="1"/>
  <c r="AE27" i="1" s="1"/>
  <c r="CL27" i="1"/>
  <c r="CP27" i="1"/>
  <c r="AH48" i="1"/>
  <c r="AZ48" i="1"/>
  <c r="BX48" i="1"/>
  <c r="CM48" i="1"/>
  <c r="CR28" i="1"/>
  <c r="AC29" i="1"/>
  <c r="AC48" i="1" s="1"/>
  <c r="AC31" i="1"/>
  <c r="AC33" i="1"/>
  <c r="AC35" i="1"/>
  <c r="AC37" i="1"/>
  <c r="CR37" i="1"/>
  <c r="CT37" i="1" s="1"/>
  <c r="AJ38" i="1"/>
  <c r="AC38" i="1"/>
  <c r="AC39" i="1"/>
  <c r="CR39" i="1"/>
  <c r="CT39" i="1" s="1"/>
  <c r="AJ40" i="1"/>
  <c r="AC40" i="1"/>
  <c r="AC41" i="1"/>
  <c r="CR41" i="1"/>
  <c r="CT41" i="1" s="1"/>
  <c r="AJ42" i="1"/>
  <c r="AC42" i="1"/>
  <c r="AC43" i="1"/>
  <c r="CR43" i="1"/>
  <c r="CT43" i="1" s="1"/>
  <c r="AJ44" i="1"/>
  <c r="AC44" i="1"/>
  <c r="AC45" i="1"/>
  <c r="CR45" i="1"/>
  <c r="CT45" i="1" s="1"/>
  <c r="AJ46" i="1"/>
  <c r="AC46" i="1"/>
  <c r="AC47" i="1"/>
  <c r="CR47" i="1"/>
  <c r="CT47" i="1" s="1"/>
  <c r="CN48" i="1"/>
  <c r="AJ49" i="1"/>
  <c r="AJ71" i="1" s="1"/>
  <c r="CR49" i="1"/>
  <c r="AC50" i="1"/>
  <c r="CR57" i="1"/>
  <c r="CT57" i="1" s="1"/>
  <c r="AC58" i="1"/>
  <c r="CR65" i="1"/>
  <c r="CT65" i="1" s="1"/>
  <c r="AC66" i="1"/>
  <c r="AC83" i="1"/>
  <c r="CR83" i="1"/>
  <c r="CT83" i="1" s="1"/>
  <c r="AJ84" i="1"/>
  <c r="AC84" i="1"/>
  <c r="AC85" i="1"/>
  <c r="CR85" i="1"/>
  <c r="CT85" i="1" s="1"/>
  <c r="AJ86" i="1"/>
  <c r="AC86" i="1"/>
  <c r="AC87" i="1"/>
  <c r="CR87" i="1"/>
  <c r="CT87" i="1" s="1"/>
  <c r="AJ88" i="1"/>
  <c r="AC88" i="1"/>
  <c r="AC89" i="1"/>
  <c r="CR89" i="1"/>
  <c r="CT89" i="1" s="1"/>
  <c r="AJ90" i="1"/>
  <c r="AC90" i="1"/>
  <c r="AC91" i="1"/>
  <c r="CR91" i="1"/>
  <c r="CT91" i="1" s="1"/>
  <c r="AJ92" i="1"/>
  <c r="AC92" i="1"/>
  <c r="AB117" i="1"/>
  <c r="AE94" i="1"/>
  <c r="AE119" i="1"/>
  <c r="AE139" i="1" s="1"/>
  <c r="AB139" i="1"/>
  <c r="AC159" i="1"/>
  <c r="CO159" i="1"/>
  <c r="CR159" i="1" s="1"/>
  <c r="CT159" i="1" s="1"/>
  <c r="CN162" i="1"/>
  <c r="AC49" i="1"/>
  <c r="CN71" i="1"/>
  <c r="S117" i="1"/>
  <c r="Z117" i="1"/>
  <c r="AG94" i="1"/>
  <c r="CM117" i="1"/>
  <c r="CR94" i="1"/>
  <c r="CQ117" i="1"/>
  <c r="AJ98" i="1"/>
  <c r="AC98" i="1"/>
  <c r="AJ102" i="1"/>
  <c r="AC102" i="1"/>
  <c r="AJ106" i="1"/>
  <c r="AC106" i="1"/>
  <c r="AJ110" i="1"/>
  <c r="AC110" i="1"/>
  <c r="AJ114" i="1"/>
  <c r="AC114" i="1"/>
  <c r="AG118" i="1"/>
  <c r="Y139" i="1"/>
  <c r="CM162" i="1"/>
  <c r="CR140" i="1"/>
  <c r="AJ142" i="1"/>
  <c r="AC142" i="1"/>
  <c r="AJ146" i="1"/>
  <c r="AC146" i="1"/>
  <c r="AJ150" i="1"/>
  <c r="AC150" i="1"/>
  <c r="AJ154" i="1"/>
  <c r="AC154" i="1"/>
  <c r="AG68" i="1"/>
  <c r="AJ68" i="1" s="1"/>
  <c r="AG70" i="1"/>
  <c r="AJ70" i="1" s="1"/>
  <c r="AC72" i="1"/>
  <c r="BX93" i="1"/>
  <c r="W117" i="1"/>
  <c r="AH117" i="1"/>
  <c r="CS117" i="1"/>
  <c r="AG95" i="1"/>
  <c r="AJ95" i="1" s="1"/>
  <c r="AC95" i="1"/>
  <c r="BF139" i="1"/>
  <c r="CD139" i="1"/>
  <c r="CN139" i="1"/>
  <c r="CO118" i="1"/>
  <c r="W162" i="1"/>
  <c r="AH162" i="1"/>
  <c r="AC161" i="1"/>
  <c r="AE186" i="1"/>
  <c r="AF163" i="1"/>
  <c r="AF186" i="1" s="1"/>
  <c r="AE72" i="1"/>
  <c r="X117" i="1"/>
  <c r="AC94" i="1"/>
  <c r="AN117" i="1"/>
  <c r="BL117" i="1"/>
  <c r="CJ117" i="1"/>
  <c r="CO117" i="1"/>
  <c r="AC99" i="1"/>
  <c r="CR99" i="1"/>
  <c r="CT99" i="1" s="1"/>
  <c r="AJ100" i="1"/>
  <c r="AC100" i="1"/>
  <c r="AC103" i="1"/>
  <c r="CR103" i="1"/>
  <c r="CT103" i="1" s="1"/>
  <c r="AJ104" i="1"/>
  <c r="AC104" i="1"/>
  <c r="AC107" i="1"/>
  <c r="CR107" i="1"/>
  <c r="CT107" i="1" s="1"/>
  <c r="AJ108" i="1"/>
  <c r="AC108" i="1"/>
  <c r="AC111" i="1"/>
  <c r="CR111" i="1"/>
  <c r="CT111" i="1" s="1"/>
  <c r="AJ112" i="1"/>
  <c r="AC112" i="1"/>
  <c r="AC115" i="1"/>
  <c r="CR115" i="1"/>
  <c r="CT115" i="1" s="1"/>
  <c r="AJ116" i="1"/>
  <c r="AC116" i="1"/>
  <c r="W139" i="1"/>
  <c r="CP139" i="1"/>
  <c r="CR124" i="1"/>
  <c r="CT124" i="1" s="1"/>
  <c r="AC127" i="1"/>
  <c r="AC139" i="1" s="1"/>
  <c r="CR132" i="1"/>
  <c r="CT132" i="1" s="1"/>
  <c r="AC135" i="1"/>
  <c r="X162" i="1"/>
  <c r="AG140" i="1"/>
  <c r="AC140" i="1"/>
  <c r="AN162" i="1"/>
  <c r="BL162" i="1"/>
  <c r="CJ162" i="1"/>
  <c r="AC143" i="1"/>
  <c r="CR143" i="1"/>
  <c r="CT143" i="1" s="1"/>
  <c r="AJ144" i="1"/>
  <c r="AC144" i="1"/>
  <c r="AC147" i="1"/>
  <c r="CR147" i="1"/>
  <c r="CT147" i="1" s="1"/>
  <c r="AJ148" i="1"/>
  <c r="AC148" i="1"/>
  <c r="AC151" i="1"/>
  <c r="CR151" i="1"/>
  <c r="CT151" i="1" s="1"/>
  <c r="AJ152" i="1"/>
  <c r="AC152" i="1"/>
  <c r="AC155" i="1"/>
  <c r="CR155" i="1"/>
  <c r="CT155" i="1" s="1"/>
  <c r="AJ156" i="1"/>
  <c r="AC156" i="1"/>
  <c r="AG99" i="1"/>
  <c r="AJ99" i="1" s="1"/>
  <c r="AG101" i="1"/>
  <c r="AJ101" i="1" s="1"/>
  <c r="AG103" i="1"/>
  <c r="AJ103" i="1" s="1"/>
  <c r="AG105" i="1"/>
  <c r="AJ105" i="1" s="1"/>
  <c r="AG107" i="1"/>
  <c r="AJ107" i="1" s="1"/>
  <c r="AG109" i="1"/>
  <c r="AJ109" i="1" s="1"/>
  <c r="AG111" i="1"/>
  <c r="AJ111" i="1" s="1"/>
  <c r="AG113" i="1"/>
  <c r="AJ113" i="1" s="1"/>
  <c r="AG115" i="1"/>
  <c r="AJ115" i="1" s="1"/>
  <c r="AC119" i="1"/>
  <c r="BF162" i="1"/>
  <c r="CD162" i="1"/>
  <c r="AG141" i="1"/>
  <c r="AJ141" i="1" s="1"/>
  <c r="AG143" i="1"/>
  <c r="AJ143" i="1" s="1"/>
  <c r="AG145" i="1"/>
  <c r="AJ145" i="1" s="1"/>
  <c r="AG147" i="1"/>
  <c r="AJ147" i="1" s="1"/>
  <c r="AG149" i="1"/>
  <c r="AJ149" i="1" s="1"/>
  <c r="AG151" i="1"/>
  <c r="AJ151" i="1" s="1"/>
  <c r="AG153" i="1"/>
  <c r="AJ153" i="1" s="1"/>
  <c r="AG155" i="1"/>
  <c r="AJ155" i="1" s="1"/>
  <c r="AG157" i="1"/>
  <c r="AJ157" i="1" s="1"/>
  <c r="AC157" i="1"/>
  <c r="AC158" i="1"/>
  <c r="W186" i="1"/>
  <c r="CD186" i="1"/>
  <c r="CN186" i="1"/>
  <c r="CO163" i="1"/>
  <c r="AC164" i="1"/>
  <c r="AC169" i="1"/>
  <c r="AC171" i="1"/>
  <c r="AC175" i="1"/>
  <c r="AC179" i="1"/>
  <c r="AC183" i="1"/>
  <c r="AZ207" i="1"/>
  <c r="CR188" i="1"/>
  <c r="CT188" i="1" s="1"/>
  <c r="CR190" i="1"/>
  <c r="CT190" i="1" s="1"/>
  <c r="CR192" i="1"/>
  <c r="CT192" i="1" s="1"/>
  <c r="CR194" i="1"/>
  <c r="CT194" i="1" s="1"/>
  <c r="Z162" i="1"/>
  <c r="CO162" i="1"/>
  <c r="CS162" i="1"/>
  <c r="CR161" i="1"/>
  <c r="CT161" i="1" s="1"/>
  <c r="AN186" i="1"/>
  <c r="CP186" i="1"/>
  <c r="AC168" i="1"/>
  <c r="AC170" i="1"/>
  <c r="Y231" i="1"/>
  <c r="AG208" i="1"/>
  <c r="AE209" i="1"/>
  <c r="AF209" i="1" s="1"/>
  <c r="AB162" i="1"/>
  <c r="AT162" i="1"/>
  <c r="BR162" i="1"/>
  <c r="CR158" i="1"/>
  <c r="CT158" i="1" s="1"/>
  <c r="AG160" i="1"/>
  <c r="AJ160" i="1" s="1"/>
  <c r="AC160" i="1"/>
  <c r="Y186" i="1"/>
  <c r="AG163" i="1"/>
  <c r="AT186" i="1"/>
  <c r="BR186" i="1"/>
  <c r="CL186" i="1"/>
  <c r="AC166" i="1"/>
  <c r="AC173" i="1"/>
  <c r="AC177" i="1"/>
  <c r="AC181" i="1"/>
  <c r="AC185" i="1"/>
  <c r="S186" i="1"/>
  <c r="CS186" i="1"/>
  <c r="CR168" i="1"/>
  <c r="CT168" i="1" s="1"/>
  <c r="CR170" i="1"/>
  <c r="CT170" i="1" s="1"/>
  <c r="CR172" i="1"/>
  <c r="CT172" i="1" s="1"/>
  <c r="CR174" i="1"/>
  <c r="CT174" i="1" s="1"/>
  <c r="CR176" i="1"/>
  <c r="CT176" i="1" s="1"/>
  <c r="CR178" i="1"/>
  <c r="CT178" i="1" s="1"/>
  <c r="CR180" i="1"/>
  <c r="CT180" i="1" s="1"/>
  <c r="CR182" i="1"/>
  <c r="CT182" i="1" s="1"/>
  <c r="CR184" i="1"/>
  <c r="CT184" i="1" s="1"/>
  <c r="AH207" i="1"/>
  <c r="BF207" i="1"/>
  <c r="CD207" i="1"/>
  <c r="CN207" i="1"/>
  <c r="AG188" i="1"/>
  <c r="AJ188" i="1" s="1"/>
  <c r="AC188" i="1"/>
  <c r="AG190" i="1"/>
  <c r="AJ190" i="1" s="1"/>
  <c r="AC190" i="1"/>
  <c r="AG192" i="1"/>
  <c r="AJ192" i="1" s="1"/>
  <c r="AC192" i="1"/>
  <c r="AG194" i="1"/>
  <c r="AJ194" i="1" s="1"/>
  <c r="AC194" i="1"/>
  <c r="CR198" i="1"/>
  <c r="CT198" i="1" s="1"/>
  <c r="CR200" i="1"/>
  <c r="CT200" i="1" s="1"/>
  <c r="CR202" i="1"/>
  <c r="CT202" i="1" s="1"/>
  <c r="CR204" i="1"/>
  <c r="CT204" i="1" s="1"/>
  <c r="CR206" i="1"/>
  <c r="CT206" i="1" s="1"/>
  <c r="BF231" i="1"/>
  <c r="CD231" i="1"/>
  <c r="CN231" i="1"/>
  <c r="CO208" i="1"/>
  <c r="CR211" i="1"/>
  <c r="CT211" i="1" s="1"/>
  <c r="AC212" i="1"/>
  <c r="AC222" i="1"/>
  <c r="CR223" i="1"/>
  <c r="CT223" i="1" s="1"/>
  <c r="AB223" i="1"/>
  <c r="AE223" i="1" s="1"/>
  <c r="AF223" i="1" s="1"/>
  <c r="AC172" i="1"/>
  <c r="AC174" i="1"/>
  <c r="AC176" i="1"/>
  <c r="AC178" i="1"/>
  <c r="AC180" i="1"/>
  <c r="AC182" i="1"/>
  <c r="AC184" i="1"/>
  <c r="AB207" i="1"/>
  <c r="AE187" i="1"/>
  <c r="CO207" i="1"/>
  <c r="CR187" i="1"/>
  <c r="CR213" i="1"/>
  <c r="CT213" i="1" s="1"/>
  <c r="X186" i="1"/>
  <c r="AC163" i="1"/>
  <c r="AZ186" i="1"/>
  <c r="BX186" i="1"/>
  <c r="AG167" i="1"/>
  <c r="AJ167" i="1" s="1"/>
  <c r="AC167" i="1"/>
  <c r="X207" i="1"/>
  <c r="AC208" i="1"/>
  <c r="AF208" i="1"/>
  <c r="AF231" i="1" s="1"/>
  <c r="AT231" i="1"/>
  <c r="BR231" i="1"/>
  <c r="CR215" i="1"/>
  <c r="CT215" i="1" s="1"/>
  <c r="AC216" i="1"/>
  <c r="CR220" i="1"/>
  <c r="CT220" i="1" s="1"/>
  <c r="S231" i="1"/>
  <c r="Z231" i="1"/>
  <c r="AJ232" i="1"/>
  <c r="AJ254" i="1" s="1"/>
  <c r="AC232" i="1"/>
  <c r="AJ236" i="1"/>
  <c r="AC236" i="1"/>
  <c r="CT239" i="1"/>
  <c r="AC187" i="1"/>
  <c r="AC207" i="1" s="1"/>
  <c r="W231" i="1"/>
  <c r="CL231" i="1"/>
  <c r="CP231" i="1"/>
  <c r="AC221" i="1"/>
  <c r="X231" i="1"/>
  <c r="AE254" i="1"/>
  <c r="AJ255" i="1"/>
  <c r="AJ275" i="1" s="1"/>
  <c r="CT255" i="1"/>
  <c r="AH231" i="1"/>
  <c r="AZ231" i="1"/>
  <c r="BX231" i="1"/>
  <c r="CM231" i="1"/>
  <c r="CQ231" i="1"/>
  <c r="AG219" i="1"/>
  <c r="AJ219" i="1" s="1"/>
  <c r="AC223" i="1"/>
  <c r="AC224" i="1"/>
  <c r="CR228" i="1"/>
  <c r="CT228" i="1" s="1"/>
  <c r="S254" i="1"/>
  <c r="AZ254" i="1"/>
  <c r="BX254" i="1"/>
  <c r="CM254" i="1"/>
  <c r="CR232" i="1"/>
  <c r="CQ254" i="1"/>
  <c r="AC233" i="1"/>
  <c r="CR233" i="1"/>
  <c r="CT233" i="1" s="1"/>
  <c r="AJ234" i="1"/>
  <c r="AC234" i="1"/>
  <c r="AC237" i="1"/>
  <c r="CR237" i="1"/>
  <c r="CT237" i="1" s="1"/>
  <c r="AJ238" i="1"/>
  <c r="AC238" i="1"/>
  <c r="X254" i="1"/>
  <c r="BF275" i="1"/>
  <c r="Y254" i="1"/>
  <c r="AG233" i="1"/>
  <c r="AJ233" i="1" s="1"/>
  <c r="AG235" i="1"/>
  <c r="AJ235" i="1" s="1"/>
  <c r="AG237" i="1"/>
  <c r="AJ237" i="1" s="1"/>
  <c r="AG239" i="1"/>
  <c r="AJ239" i="1" s="1"/>
  <c r="AC241" i="1"/>
  <c r="AC251" i="1"/>
  <c r="AC253" i="1"/>
  <c r="Y275" i="1"/>
  <c r="CO275" i="1"/>
  <c r="CR257" i="1"/>
  <c r="CT257" i="1" s="1"/>
  <c r="AC258" i="1"/>
  <c r="CR263" i="1"/>
  <c r="CT263" i="1" s="1"/>
  <c r="CR267" i="1"/>
  <c r="CT267" i="1" s="1"/>
  <c r="CR271" i="1"/>
  <c r="CT271" i="1" s="1"/>
  <c r="Z254" i="1"/>
  <c r="CO254" i="1"/>
  <c r="CS254" i="1"/>
  <c r="CR249" i="1"/>
  <c r="CT249" i="1" s="1"/>
  <c r="CR251" i="1"/>
  <c r="CT251" i="1" s="1"/>
  <c r="CR253" i="1"/>
  <c r="CT253" i="1" s="1"/>
  <c r="CP275" i="1"/>
  <c r="CR259" i="1"/>
  <c r="CT259" i="1" s="1"/>
  <c r="CL254" i="1"/>
  <c r="CP254" i="1"/>
  <c r="AG242" i="1"/>
  <c r="AJ242" i="1" s="1"/>
  <c r="AC242" i="1"/>
  <c r="AG244" i="1"/>
  <c r="AJ244" i="1" s="1"/>
  <c r="AC244" i="1"/>
  <c r="AG246" i="1"/>
  <c r="AJ246" i="1" s="1"/>
  <c r="AC246" i="1"/>
  <c r="AG248" i="1"/>
  <c r="AJ248" i="1" s="1"/>
  <c r="AC248" i="1"/>
  <c r="AG250" i="1"/>
  <c r="AJ250" i="1" s="1"/>
  <c r="AC250" i="1"/>
  <c r="AG252" i="1"/>
  <c r="AJ252" i="1" s="1"/>
  <c r="AC252" i="1"/>
  <c r="W275" i="1"/>
  <c r="AB255" i="1"/>
  <c r="AT275" i="1"/>
  <c r="BR275" i="1"/>
  <c r="CL275" i="1"/>
  <c r="CR261" i="1"/>
  <c r="CT261" i="1" s="1"/>
  <c r="CR265" i="1"/>
  <c r="CT265" i="1" s="1"/>
  <c r="CR269" i="1"/>
  <c r="CT269" i="1" s="1"/>
  <c r="CR273" i="1"/>
  <c r="CT273" i="1" s="1"/>
  <c r="AC255" i="1"/>
  <c r="AC275" i="1" s="1"/>
  <c r="CN275" i="1"/>
  <c r="AG262" i="1"/>
  <c r="AJ262" i="1" s="1"/>
  <c r="AG264" i="1"/>
  <c r="AJ264" i="1" s="1"/>
  <c r="AG266" i="1"/>
  <c r="AJ266" i="1" s="1"/>
  <c r="AG268" i="1"/>
  <c r="AJ268" i="1" s="1"/>
  <c r="AG270" i="1"/>
  <c r="AJ270" i="1" s="1"/>
  <c r="AG272" i="1"/>
  <c r="AJ272" i="1" s="1"/>
  <c r="AG274" i="1"/>
  <c r="AJ274" i="1" s="1"/>
  <c r="CT232" i="1" l="1"/>
  <c r="CR254" i="1"/>
  <c r="CT254" i="1" s="1"/>
  <c r="AG231" i="1"/>
  <c r="AJ208" i="1"/>
  <c r="AJ231" i="1" s="1"/>
  <c r="AG139" i="1"/>
  <c r="AJ118" i="1"/>
  <c r="AJ139" i="1" s="1"/>
  <c r="AE117" i="1"/>
  <c r="AF94" i="1"/>
  <c r="AF117" i="1" s="1"/>
  <c r="AB71" i="1"/>
  <c r="AE49" i="1"/>
  <c r="AG275" i="1"/>
  <c r="CR207" i="1"/>
  <c r="CT207" i="1" s="1"/>
  <c r="CT187" i="1"/>
  <c r="CO231" i="1"/>
  <c r="CR208" i="1"/>
  <c r="AG186" i="1"/>
  <c r="AJ163" i="1"/>
  <c r="AJ186" i="1" s="1"/>
  <c r="CO186" i="1"/>
  <c r="CR163" i="1"/>
  <c r="CT140" i="1"/>
  <c r="CR162" i="1"/>
  <c r="CT162" i="1" s="1"/>
  <c r="AG71" i="1"/>
  <c r="CT28" i="1"/>
  <c r="CR48" i="1"/>
  <c r="CT48" i="1" s="1"/>
  <c r="CR93" i="1"/>
  <c r="CT93" i="1" s="1"/>
  <c r="CT72" i="1"/>
  <c r="AJ72" i="1"/>
  <c r="AJ93" i="1" s="1"/>
  <c r="AG93" i="1"/>
  <c r="AG48" i="1"/>
  <c r="AJ28" i="1"/>
  <c r="AJ48" i="1" s="1"/>
  <c r="AC254" i="1"/>
  <c r="AJ140" i="1"/>
  <c r="AJ162" i="1" s="1"/>
  <c r="AG162" i="1"/>
  <c r="AC117" i="1"/>
  <c r="AB275" i="1"/>
  <c r="AE255" i="1"/>
  <c r="AG254" i="1"/>
  <c r="AC186" i="1"/>
  <c r="AB231" i="1"/>
  <c r="AE93" i="1"/>
  <c r="AF72" i="1"/>
  <c r="AF93" i="1" s="1"/>
  <c r="AC93" i="1"/>
  <c r="AJ94" i="1"/>
  <c r="AJ117" i="1" s="1"/>
  <c r="AG117" i="1"/>
  <c r="AC71" i="1"/>
  <c r="AE48" i="1"/>
  <c r="AC27" i="1"/>
  <c r="CR27" i="1"/>
  <c r="AG27" i="1"/>
  <c r="AC231" i="1"/>
  <c r="CO139" i="1"/>
  <c r="CR118" i="1"/>
  <c r="CR117" i="1"/>
  <c r="CT117" i="1" s="1"/>
  <c r="CT94" i="1"/>
  <c r="CR275" i="1"/>
  <c r="CT275" i="1" s="1"/>
  <c r="AE231" i="1"/>
  <c r="AE207" i="1"/>
  <c r="AF187" i="1"/>
  <c r="AF207" i="1" s="1"/>
  <c r="AC162" i="1"/>
  <c r="CR71" i="1"/>
  <c r="CT71" i="1" s="1"/>
  <c r="CT49" i="1"/>
  <c r="AG207" i="1"/>
  <c r="AF255" i="1" l="1"/>
  <c r="AF275" i="1" s="1"/>
  <c r="AE275" i="1"/>
  <c r="CT163" i="1"/>
  <c r="CR186" i="1"/>
  <c r="CT186" i="1" s="1"/>
  <c r="CR231" i="1"/>
  <c r="CT231" i="1" s="1"/>
  <c r="CT208" i="1"/>
  <c r="AF49" i="1"/>
  <c r="AF71" i="1" s="1"/>
  <c r="AE71" i="1"/>
  <c r="CR139" i="1"/>
  <c r="CT139" i="1" s="1"/>
  <c r="CT118" i="1"/>
</calcChain>
</file>

<file path=xl/sharedStrings.xml><?xml version="1.0" encoding="utf-8"?>
<sst xmlns="http://schemas.openxmlformats.org/spreadsheetml/2006/main" count="489" uniqueCount="71">
  <si>
    <t>Réception Arko 6</t>
  </si>
  <si>
    <t>Magasin MGH</t>
  </si>
  <si>
    <t>CUMUL Arko 6</t>
  </si>
  <si>
    <t>Total heures MO par jour</t>
  </si>
  <si>
    <t>Temps utilisé théorique ( heure)</t>
  </si>
  <si>
    <t>Taux occupation  jour %</t>
  </si>
  <si>
    <t>Performance   MGH</t>
  </si>
  <si>
    <t xml:space="preserve">Temps theorique </t>
  </si>
  <si>
    <t>TRS</t>
  </si>
  <si>
    <t>PSO</t>
  </si>
  <si>
    <t>MP</t>
  </si>
  <si>
    <t>Ampoules</t>
  </si>
  <si>
    <t>carton</t>
  </si>
  <si>
    <t>Pil/Cape Pompe</t>
  </si>
  <si>
    <t>ADC</t>
  </si>
  <si>
    <t>ETIQ / NOTICE</t>
  </si>
  <si>
    <t>Retour SST / OF</t>
  </si>
  <si>
    <t>ZREA ARKO 1</t>
  </si>
  <si>
    <t>ZREA ARKO 12</t>
  </si>
  <si>
    <t>ZREA ARKO 5</t>
  </si>
  <si>
    <t>Sorties pal retour Frns</t>
  </si>
  <si>
    <t>Total Réception</t>
  </si>
  <si>
    <t>Entrée MGH</t>
  </si>
  <si>
    <t>Mvt Stks</t>
  </si>
  <si>
    <t>Sorties</t>
  </si>
  <si>
    <t>Total magasin</t>
  </si>
  <si>
    <t>Reception MGH</t>
  </si>
  <si>
    <t>MVT STKS</t>
  </si>
  <si>
    <t>Taches fixes</t>
  </si>
  <si>
    <t>Taches exeption</t>
  </si>
  <si>
    <t>TOTAL PALETTE</t>
  </si>
  <si>
    <t>Nb mvt palettes et contenants</t>
  </si>
  <si>
    <t>Nb effectif par jour</t>
  </si>
  <si>
    <t>Heures travail / Jour/ pers</t>
  </si>
  <si>
    <t>NB PAL  Pers     Heure</t>
  </si>
  <si>
    <t>RECEPTION</t>
  </si>
  <si>
    <t>ZREA</t>
  </si>
  <si>
    <t>DIVERS</t>
  </si>
  <si>
    <t>FIXE</t>
  </si>
  <si>
    <t xml:space="preserve">TOTAL  </t>
  </si>
  <si>
    <t>Taux occupation</t>
  </si>
  <si>
    <t>cartons</t>
  </si>
  <si>
    <t>sacs</t>
  </si>
  <si>
    <t>futs</t>
  </si>
  <si>
    <t>Nb pal</t>
  </si>
  <si>
    <t>Temps</t>
  </si>
  <si>
    <t>Nb Pal</t>
  </si>
  <si>
    <t>TEMPS</t>
  </si>
  <si>
    <t>ETP</t>
  </si>
  <si>
    <t>JANVIER</t>
  </si>
  <si>
    <t>L</t>
  </si>
  <si>
    <t/>
  </si>
  <si>
    <t>M</t>
  </si>
  <si>
    <t>J</t>
  </si>
  <si>
    <t>V</t>
  </si>
  <si>
    <t xml:space="preserve"> </t>
  </si>
  <si>
    <t>TOTAL</t>
  </si>
  <si>
    <t>FEVRIER</t>
  </si>
  <si>
    <t>MARS</t>
  </si>
  <si>
    <t>AVRIL</t>
  </si>
  <si>
    <t>MAI</t>
  </si>
  <si>
    <t>JUIN</t>
  </si>
  <si>
    <t>JUILLET</t>
  </si>
  <si>
    <t>AOUT</t>
  </si>
  <si>
    <t>OCTOBRE</t>
  </si>
  <si>
    <t>NOVEMBRE</t>
  </si>
  <si>
    <t>DECEMBRE</t>
  </si>
  <si>
    <t>DATE</t>
  </si>
  <si>
    <t>EFFECTIF</t>
  </si>
  <si>
    <t>C</t>
  </si>
  <si>
    <t>Colonnes 1 et 2 à masquer!...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</si>
</sst>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64" formatCode="0.0"/>
    <numFmt numFmtId="165" formatCode="&quot;PLAGE HORAIRE&quot;\ 00&quot;h&quot;"/>
    <numFmt numFmtId="166" formatCode="00&quot;h&quot;"/>
    <numFmt numFmtId="167" formatCode="[h]:mm:ss;@"/>
    <numFmt numFmtId="168" formatCode="&quot;S&quot;00"/>
    <numFmt numFmtId="169" formatCode="[$-F400]h:mm:ss\ AM/PM"/>
    <numFmt numFmtId="170" formatCode="00&quot; H&quot;"/>
    <numFmt numFmtId="172" formatCode="h:mm;@"/>
  </numFmts>
  <fonts count="2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theme="1" tint="0.249977111117893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6" tint="-0.249977111117893"/>
      <name val="Calibri"/>
      <family val="2"/>
      <scheme val="minor"/>
    </font>
    <font>
      <b/>
      <sz val="10"/>
      <color theme="1" tint="0.249977111117893"/>
      <name val="Calibri"/>
      <family val="2"/>
      <scheme val="minor"/>
    </font>
    <font>
      <sz val="10"/>
      <color theme="4" tint="-0.249977111117893"/>
      <name val="Calibri"/>
      <family val="2"/>
      <scheme val="minor"/>
    </font>
    <font>
      <sz val="10"/>
      <color theme="5" tint="-0.249977111117893"/>
      <name val="Calibri"/>
      <family val="2"/>
      <scheme val="minor"/>
    </font>
    <font>
      <sz val="10"/>
      <color indexed="57"/>
      <name val="Calibri"/>
      <family val="2"/>
    </font>
    <font>
      <b/>
      <sz val="11"/>
      <color theme="6" tint="-0.499984740745262"/>
      <name val="Calibri"/>
      <family val="2"/>
      <scheme val="minor"/>
    </font>
    <font>
      <sz val="11"/>
      <color theme="3" tint="-0.249977111117893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sz val="11"/>
      <color theme="5" tint="-0.249977111117893"/>
      <name val="Calibri"/>
      <family val="2"/>
      <scheme val="minor"/>
    </font>
    <font>
      <b/>
      <sz val="11"/>
      <color theme="3" tint="-0.249977111117893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6"/>
      <color theme="1"/>
      <name val="BankGothic Md BT"/>
      <family val="2"/>
    </font>
    <font>
      <sz val="16"/>
      <color theme="1"/>
      <name val="BankGothic Md BT"/>
      <family val="2"/>
    </font>
    <font>
      <b/>
      <sz val="16"/>
      <color rgb="FFFF000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1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Dashed">
        <color theme="1"/>
      </left>
      <right/>
      <top style="thick">
        <color theme="1"/>
      </top>
      <bottom/>
      <diagonal/>
    </border>
    <border>
      <left/>
      <right style="mediumDashed">
        <color theme="1"/>
      </right>
      <top style="thick">
        <color theme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Dashed">
        <color theme="1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Dashed">
        <color theme="1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mediumDashed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Dashed">
        <color indexed="64"/>
      </right>
      <top style="medium">
        <color indexed="64"/>
      </top>
      <bottom style="medium">
        <color indexed="64"/>
      </bottom>
      <diagonal/>
    </border>
    <border>
      <left style="mediumDashed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Dashed">
        <color theme="1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Dashed">
        <color theme="1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Dashed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Dashed">
        <color indexed="64"/>
      </right>
      <top style="medium">
        <color indexed="64"/>
      </top>
      <bottom style="thin">
        <color indexed="64"/>
      </bottom>
      <diagonal/>
    </border>
    <border>
      <left style="mediumDashed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Dashed">
        <color theme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Dashed">
        <color theme="1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Dashed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Dashed">
        <color indexed="64"/>
      </right>
      <top/>
      <bottom style="thin">
        <color indexed="64"/>
      </bottom>
      <diagonal/>
    </border>
    <border>
      <left style="mediumDashed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Dash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rgb="FFFF0000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Dashed">
        <color theme="1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Dashed">
        <color theme="1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/>
      <diagonal/>
    </border>
    <border>
      <left style="mediumDash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Dashed">
        <color indexed="64"/>
      </right>
      <top style="thin">
        <color indexed="64"/>
      </top>
      <bottom/>
      <diagonal/>
    </border>
    <border>
      <left style="mediumDashed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/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Dashed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Dashed">
        <color theme="1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Dash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Dashed">
        <color indexed="64"/>
      </right>
      <top style="medium">
        <color indexed="64"/>
      </top>
      <bottom style="medium">
        <color indexed="64"/>
      </bottom>
      <diagonal/>
    </border>
    <border>
      <left style="mediumDashed">
        <color theme="1"/>
      </left>
      <right style="thin">
        <color indexed="64"/>
      </right>
      <top/>
      <bottom/>
      <diagonal/>
    </border>
    <border>
      <left/>
      <right style="mediumDashed">
        <color theme="1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rgb="FFFF0000"/>
      </left>
      <right style="medium">
        <color rgb="FFFF0000"/>
      </right>
      <top style="medium">
        <color indexed="64"/>
      </top>
      <bottom style="medium">
        <color rgb="FFFF0000"/>
      </bottom>
      <diagonal/>
    </border>
    <border>
      <left/>
      <right/>
      <top style="medium">
        <color indexed="64"/>
      </top>
      <bottom style="medium">
        <color rgb="FFFF0000"/>
      </bottom>
      <diagonal/>
    </border>
    <border>
      <left style="mediumDashed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Dashed">
        <color theme="1"/>
      </left>
      <right/>
      <top style="thick">
        <color theme="1"/>
      </top>
      <bottom style="medium">
        <color indexed="64"/>
      </bottom>
      <diagonal/>
    </border>
    <border>
      <left/>
      <right style="mediumDashed">
        <color theme="1"/>
      </right>
      <top style="thick">
        <color theme="1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4" fillId="0" borderId="0"/>
  </cellStyleXfs>
  <cellXfs count="490">
    <xf numFmtId="0" fontId="0" fillId="0" borderId="0" xfId="0"/>
    <xf numFmtId="0" fontId="3" fillId="0" borderId="0" xfId="0" applyFont="1" applyFill="1" applyBorder="1" applyAlignment="1">
      <alignment horizontal="center" vertical="center" textRotation="40"/>
    </xf>
    <xf numFmtId="0" fontId="3" fillId="2" borderId="1" xfId="0" applyFont="1" applyFill="1" applyBorder="1" applyAlignment="1">
      <alignment horizontal="center" vertical="center" textRotation="40"/>
    </xf>
    <xf numFmtId="0" fontId="3" fillId="2" borderId="0" xfId="0" applyFont="1" applyFill="1" applyBorder="1" applyAlignment="1">
      <alignment horizontal="center" vertical="center" textRotation="40"/>
    </xf>
    <xf numFmtId="49" fontId="7" fillId="9" borderId="12" xfId="0" applyNumberFormat="1" applyFont="1" applyFill="1" applyBorder="1" applyAlignment="1">
      <alignment horizontal="center" vertical="center" wrapText="1"/>
    </xf>
    <xf numFmtId="166" fontId="2" fillId="2" borderId="7" xfId="0" applyNumberFormat="1" applyFont="1" applyFill="1" applyBorder="1" applyAlignment="1">
      <alignment horizontal="center" vertical="center"/>
    </xf>
    <xf numFmtId="166" fontId="2" fillId="2" borderId="10" xfId="0" applyNumberFormat="1" applyFont="1" applyFill="1" applyBorder="1" applyAlignment="1">
      <alignment horizontal="center" vertical="center"/>
    </xf>
    <xf numFmtId="0" fontId="2" fillId="11" borderId="10" xfId="0" applyNumberFormat="1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textRotation="40"/>
    </xf>
    <xf numFmtId="49" fontId="11" fillId="0" borderId="30" xfId="0" applyNumberFormat="1" applyFont="1" applyFill="1" applyBorder="1" applyAlignment="1">
      <alignment horizontal="center" vertical="center" wrapText="1"/>
    </xf>
    <xf numFmtId="0" fontId="2" fillId="0" borderId="45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46" xfId="0" applyFont="1" applyFill="1" applyBorder="1" applyAlignment="1">
      <alignment horizontal="center" vertical="center" wrapText="1"/>
    </xf>
    <xf numFmtId="0" fontId="2" fillId="0" borderId="47" xfId="0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8" xfId="0" applyNumberFormat="1" applyFont="1" applyFill="1" applyBorder="1" applyAlignment="1">
      <alignment horizontal="center" vertical="center" wrapText="1"/>
    </xf>
    <xf numFmtId="0" fontId="2" fillId="0" borderId="44" xfId="0" applyNumberFormat="1" applyFont="1" applyFill="1" applyBorder="1" applyAlignment="1">
      <alignment horizontal="center" vertical="center" wrapText="1"/>
    </xf>
    <xf numFmtId="167" fontId="2" fillId="0" borderId="49" xfId="0" applyNumberFormat="1" applyFont="1" applyFill="1" applyBorder="1" applyAlignment="1">
      <alignment horizontal="center" vertical="center"/>
    </xf>
    <xf numFmtId="168" fontId="0" fillId="12" borderId="8" xfId="0" applyNumberFormat="1" applyFill="1" applyBorder="1"/>
    <xf numFmtId="0" fontId="0" fillId="12" borderId="51" xfId="0" applyFill="1" applyBorder="1" applyAlignment="1">
      <alignment horizontal="center"/>
    </xf>
    <xf numFmtId="14" fontId="1" fillId="12" borderId="21" xfId="1" applyNumberFormat="1" applyFill="1" applyBorder="1" applyAlignment="1">
      <alignment horizontal="center" vertical="center"/>
    </xf>
    <xf numFmtId="0" fontId="1" fillId="13" borderId="20" xfId="1" applyNumberFormat="1" applyFill="1" applyBorder="1" applyAlignment="1">
      <alignment horizontal="center" vertical="center"/>
    </xf>
    <xf numFmtId="0" fontId="1" fillId="13" borderId="12" xfId="1" applyNumberFormat="1" applyFill="1" applyBorder="1" applyAlignment="1">
      <alignment horizontal="center" vertical="center"/>
    </xf>
    <xf numFmtId="0" fontId="12" fillId="13" borderId="52" xfId="1" applyNumberFormat="1" applyFont="1" applyFill="1" applyBorder="1" applyAlignment="1">
      <alignment horizontal="center" vertical="center"/>
    </xf>
    <xf numFmtId="0" fontId="13" fillId="13" borderId="52" xfId="1" applyNumberFormat="1" applyFont="1" applyFill="1" applyBorder="1" applyAlignment="1">
      <alignment horizontal="center" vertical="center"/>
    </xf>
    <xf numFmtId="0" fontId="1" fillId="13" borderId="21" xfId="1" applyNumberFormat="1" applyFill="1" applyBorder="1" applyAlignment="1">
      <alignment horizontal="center" vertical="center"/>
    </xf>
    <xf numFmtId="1" fontId="15" fillId="13" borderId="12" xfId="2" applyNumberFormat="1" applyFont="1" applyFill="1" applyBorder="1" applyAlignment="1" applyProtection="1">
      <alignment horizontal="center" vertical="center"/>
    </xf>
    <xf numFmtId="0" fontId="16" fillId="13" borderId="21" xfId="1" applyNumberFormat="1" applyFont="1" applyFill="1" applyBorder="1" applyAlignment="1">
      <alignment horizontal="center" vertical="center"/>
    </xf>
    <xf numFmtId="0" fontId="1" fillId="13" borderId="53" xfId="1" applyNumberFormat="1" applyFill="1" applyBorder="1" applyAlignment="1">
      <alignment horizontal="center" vertical="center"/>
    </xf>
    <xf numFmtId="164" fontId="1" fillId="13" borderId="53" xfId="1" applyNumberFormat="1" applyFill="1" applyBorder="1" applyAlignment="1">
      <alignment horizontal="center" vertical="center"/>
    </xf>
    <xf numFmtId="164" fontId="1" fillId="13" borderId="28" xfId="1" applyNumberFormat="1" applyFill="1" applyBorder="1" applyAlignment="1">
      <alignment horizontal="center" vertical="center"/>
    </xf>
    <xf numFmtId="1" fontId="1" fillId="13" borderId="54" xfId="1" applyNumberFormat="1" applyFill="1" applyBorder="1" applyAlignment="1">
      <alignment horizontal="center" vertical="center"/>
    </xf>
    <xf numFmtId="1" fontId="1" fillId="13" borderId="55" xfId="1" applyNumberFormat="1" applyFill="1" applyBorder="1" applyAlignment="1">
      <alignment horizontal="center" vertical="center"/>
    </xf>
    <xf numFmtId="1" fontId="1" fillId="13" borderId="56" xfId="1" applyNumberFormat="1" applyFill="1" applyBorder="1" applyAlignment="1">
      <alignment horizontal="center" vertical="center"/>
    </xf>
    <xf numFmtId="1" fontId="1" fillId="13" borderId="22" xfId="1" applyNumberFormat="1" applyFill="1" applyBorder="1" applyAlignment="1">
      <alignment horizontal="center" vertical="center"/>
    </xf>
    <xf numFmtId="1" fontId="0" fillId="12" borderId="54" xfId="0" applyNumberFormat="1" applyFont="1" applyFill="1" applyBorder="1" applyAlignment="1">
      <alignment horizontal="center" vertical="center"/>
    </xf>
    <xf numFmtId="167" fontId="0" fillId="12" borderId="28" xfId="0" applyNumberFormat="1" applyFont="1" applyFill="1" applyBorder="1" applyAlignment="1">
      <alignment horizontal="center" vertical="center"/>
    </xf>
    <xf numFmtId="1" fontId="0" fillId="12" borderId="57" xfId="0" applyNumberFormat="1" applyFont="1" applyFill="1" applyBorder="1" applyAlignment="1">
      <alignment horizontal="center" vertical="center"/>
    </xf>
    <xf numFmtId="167" fontId="0" fillId="12" borderId="58" xfId="0" applyNumberFormat="1" applyFont="1" applyFill="1" applyBorder="1" applyAlignment="1">
      <alignment horizontal="center" vertical="center"/>
    </xf>
    <xf numFmtId="1" fontId="0" fillId="12" borderId="59" xfId="0" applyNumberFormat="1" applyFont="1" applyFill="1" applyBorder="1" applyAlignment="1">
      <alignment horizontal="center" vertical="center"/>
    </xf>
    <xf numFmtId="167" fontId="0" fillId="12" borderId="60" xfId="0" applyNumberFormat="1" applyFont="1" applyFill="1" applyBorder="1" applyAlignment="1">
      <alignment horizontal="center" vertical="center"/>
    </xf>
    <xf numFmtId="1" fontId="2" fillId="13" borderId="61" xfId="1" applyNumberFormat="1" applyFont="1" applyFill="1" applyBorder="1" applyAlignment="1">
      <alignment horizontal="center" vertical="center"/>
    </xf>
    <xf numFmtId="167" fontId="1" fillId="13" borderId="28" xfId="1" applyNumberFormat="1" applyFill="1" applyBorder="1" applyAlignment="1">
      <alignment horizontal="center" vertical="center"/>
    </xf>
    <xf numFmtId="1" fontId="1" fillId="13" borderId="62" xfId="1" applyNumberFormat="1" applyFill="1" applyBorder="1" applyAlignment="1">
      <alignment horizontal="center" vertical="center"/>
    </xf>
    <xf numFmtId="167" fontId="1" fillId="13" borderId="63" xfId="1" applyNumberFormat="1" applyFill="1" applyBorder="1" applyAlignment="1">
      <alignment horizontal="center" vertical="center"/>
    </xf>
    <xf numFmtId="167" fontId="1" fillId="13" borderId="64" xfId="1" applyNumberFormat="1" applyFill="1" applyBorder="1" applyAlignment="1">
      <alignment horizontal="center" vertical="center"/>
    </xf>
    <xf numFmtId="167" fontId="1" fillId="13" borderId="21" xfId="1" applyNumberFormat="1" applyFill="1" applyBorder="1" applyAlignment="1">
      <alignment horizontal="center" vertical="center"/>
    </xf>
    <xf numFmtId="9" fontId="1" fillId="13" borderId="65" xfId="1" applyNumberFormat="1" applyFill="1" applyBorder="1" applyAlignment="1">
      <alignment horizontal="center" vertical="center"/>
    </xf>
    <xf numFmtId="168" fontId="0" fillId="12" borderId="16" xfId="0" applyNumberFormat="1" applyFill="1" applyBorder="1"/>
    <xf numFmtId="0" fontId="1" fillId="13" borderId="66" xfId="1" applyNumberFormat="1" applyFill="1" applyBorder="1" applyAlignment="1">
      <alignment horizontal="center" vertical="center"/>
    </xf>
    <xf numFmtId="0" fontId="1" fillId="13" borderId="67" xfId="1" applyNumberFormat="1" applyFill="1" applyBorder="1" applyAlignment="1">
      <alignment horizontal="center" vertical="center"/>
    </xf>
    <xf numFmtId="1" fontId="1" fillId="13" borderId="20" xfId="1" applyNumberFormat="1" applyFill="1" applyBorder="1" applyAlignment="1">
      <alignment horizontal="center" vertical="center"/>
    </xf>
    <xf numFmtId="1" fontId="1" fillId="13" borderId="12" xfId="1" applyNumberFormat="1" applyFill="1" applyBorder="1" applyAlignment="1">
      <alignment horizontal="center" vertical="center"/>
    </xf>
    <xf numFmtId="1" fontId="1" fillId="13" borderId="21" xfId="1" applyNumberFormat="1" applyFill="1" applyBorder="1" applyAlignment="1">
      <alignment horizontal="center" vertical="center"/>
    </xf>
    <xf numFmtId="1" fontId="1" fillId="13" borderId="11" xfId="1" applyNumberFormat="1" applyFill="1" applyBorder="1" applyAlignment="1">
      <alignment horizontal="center" vertical="center"/>
    </xf>
    <xf numFmtId="1" fontId="0" fillId="13" borderId="66" xfId="1" applyNumberFormat="1" applyFont="1" applyFill="1" applyBorder="1" applyAlignment="1">
      <alignment horizontal="center" vertical="center"/>
    </xf>
    <xf numFmtId="167" fontId="0" fillId="13" borderId="68" xfId="1" applyNumberFormat="1" applyFont="1" applyFill="1" applyBorder="1" applyAlignment="1">
      <alignment horizontal="center" vertical="center"/>
    </xf>
    <xf numFmtId="1" fontId="0" fillId="13" borderId="69" xfId="1" applyNumberFormat="1" applyFont="1" applyFill="1" applyBorder="1" applyAlignment="1">
      <alignment horizontal="center" vertical="center"/>
    </xf>
    <xf numFmtId="167" fontId="0" fillId="13" borderId="70" xfId="1" applyNumberFormat="1" applyFont="1" applyFill="1" applyBorder="1" applyAlignment="1">
      <alignment horizontal="center" vertical="center"/>
    </xf>
    <xf numFmtId="1" fontId="0" fillId="13" borderId="51" xfId="1" applyNumberFormat="1" applyFont="1" applyFill="1" applyBorder="1" applyAlignment="1">
      <alignment horizontal="center" vertical="center"/>
    </xf>
    <xf numFmtId="167" fontId="0" fillId="13" borderId="71" xfId="1" applyNumberFormat="1" applyFont="1" applyFill="1" applyBorder="1" applyAlignment="1">
      <alignment horizontal="center" vertical="center"/>
    </xf>
    <xf numFmtId="1" fontId="2" fillId="13" borderId="72" xfId="1" applyNumberFormat="1" applyFont="1" applyFill="1" applyBorder="1" applyAlignment="1">
      <alignment horizontal="center" vertical="center"/>
    </xf>
    <xf numFmtId="167" fontId="1" fillId="13" borderId="68" xfId="1" applyNumberFormat="1" applyFill="1" applyBorder="1" applyAlignment="1">
      <alignment horizontal="center" vertical="center"/>
    </xf>
    <xf numFmtId="1" fontId="1" fillId="13" borderId="73" xfId="1" applyNumberFormat="1" applyFill="1" applyBorder="1" applyAlignment="1">
      <alignment horizontal="center" vertical="center"/>
    </xf>
    <xf numFmtId="167" fontId="1" fillId="13" borderId="74" xfId="1" applyNumberFormat="1" applyFill="1" applyBorder="1" applyAlignment="1">
      <alignment horizontal="center" vertical="center"/>
    </xf>
    <xf numFmtId="167" fontId="1" fillId="13" borderId="75" xfId="1" applyNumberFormat="1" applyFill="1" applyBorder="1" applyAlignment="1">
      <alignment horizontal="center" vertical="center"/>
    </xf>
    <xf numFmtId="167" fontId="1" fillId="13" borderId="76" xfId="1" applyNumberFormat="1" applyFill="1" applyBorder="1" applyAlignment="1">
      <alignment horizontal="center" vertical="center"/>
    </xf>
    <xf numFmtId="9" fontId="1" fillId="13" borderId="77" xfId="1" applyNumberFormat="1" applyFill="1" applyBorder="1" applyAlignment="1">
      <alignment horizontal="center" vertical="center"/>
    </xf>
    <xf numFmtId="0" fontId="15" fillId="13" borderId="12" xfId="2" applyNumberFormat="1" applyFont="1" applyFill="1" applyBorder="1" applyAlignment="1" applyProtection="1">
      <alignment horizontal="center" vertical="center"/>
    </xf>
    <xf numFmtId="1" fontId="1" fillId="13" borderId="78" xfId="1" applyNumberFormat="1" applyFill="1" applyBorder="1" applyAlignment="1">
      <alignment horizontal="center" vertical="center"/>
    </xf>
    <xf numFmtId="167" fontId="1" fillId="13" borderId="79" xfId="1" applyNumberFormat="1" applyFill="1" applyBorder="1" applyAlignment="1">
      <alignment horizontal="center" vertical="center"/>
    </xf>
    <xf numFmtId="168" fontId="0" fillId="12" borderId="34" xfId="0" applyNumberFormat="1" applyFill="1" applyBorder="1"/>
    <xf numFmtId="0" fontId="1" fillId="13" borderId="67" xfId="1" applyNumberFormat="1" applyFont="1" applyFill="1" applyBorder="1" applyAlignment="1">
      <alignment horizontal="center" vertical="center"/>
    </xf>
    <xf numFmtId="168" fontId="0" fillId="0" borderId="8" xfId="0" applyNumberFormat="1" applyFill="1" applyBorder="1"/>
    <xf numFmtId="0" fontId="0" fillId="0" borderId="51" xfId="0" applyFill="1" applyBorder="1" applyAlignment="1">
      <alignment horizontal="center"/>
    </xf>
    <xf numFmtId="14" fontId="1" fillId="0" borderId="21" xfId="1" applyNumberFormat="1" applyFill="1" applyBorder="1" applyAlignment="1">
      <alignment horizontal="center" vertical="center"/>
    </xf>
    <xf numFmtId="0" fontId="1" fillId="0" borderId="66" xfId="1" applyNumberFormat="1" applyBorder="1" applyAlignment="1">
      <alignment horizontal="center" vertical="center"/>
    </xf>
    <xf numFmtId="0" fontId="1" fillId="0" borderId="67" xfId="1" applyNumberFormat="1" applyBorder="1" applyAlignment="1">
      <alignment horizontal="center" vertical="center"/>
    </xf>
    <xf numFmtId="0" fontId="12" fillId="0" borderId="52" xfId="1" applyNumberFormat="1" applyFont="1" applyBorder="1" applyAlignment="1">
      <alignment horizontal="center" vertical="center"/>
    </xf>
    <xf numFmtId="0" fontId="13" fillId="0" borderId="52" xfId="1" applyNumberFormat="1" applyFont="1" applyBorder="1" applyAlignment="1">
      <alignment horizontal="center" vertical="center"/>
    </xf>
    <xf numFmtId="0" fontId="1" fillId="0" borderId="20" xfId="1" applyNumberFormat="1" applyBorder="1" applyAlignment="1">
      <alignment horizontal="center" vertical="center"/>
    </xf>
    <xf numFmtId="0" fontId="1" fillId="0" borderId="12" xfId="1" applyNumberFormat="1" applyBorder="1" applyAlignment="1">
      <alignment horizontal="center" vertical="center"/>
    </xf>
    <xf numFmtId="0" fontId="1" fillId="0" borderId="21" xfId="1" applyNumberFormat="1" applyBorder="1" applyAlignment="1">
      <alignment horizontal="center" vertical="center"/>
    </xf>
    <xf numFmtId="0" fontId="15" fillId="0" borderId="12" xfId="2" applyNumberFormat="1" applyFont="1" applyBorder="1" applyAlignment="1" applyProtection="1">
      <alignment horizontal="center" vertical="center"/>
    </xf>
    <xf numFmtId="0" fontId="16" fillId="0" borderId="21" xfId="1" applyNumberFormat="1" applyFont="1" applyBorder="1" applyAlignment="1">
      <alignment horizontal="center" vertical="center"/>
    </xf>
    <xf numFmtId="0" fontId="1" fillId="0" borderId="53" xfId="1" applyNumberFormat="1" applyBorder="1" applyAlignment="1">
      <alignment horizontal="center" vertical="center"/>
    </xf>
    <xf numFmtId="164" fontId="1" fillId="0" borderId="53" xfId="1" applyNumberFormat="1" applyBorder="1" applyAlignment="1">
      <alignment horizontal="center" vertical="center"/>
    </xf>
    <xf numFmtId="164" fontId="1" fillId="0" borderId="28" xfId="1" applyNumberFormat="1" applyBorder="1" applyAlignment="1">
      <alignment horizontal="center" vertical="center"/>
    </xf>
    <xf numFmtId="1" fontId="1" fillId="0" borderId="20" xfId="1" applyNumberFormat="1" applyBorder="1" applyAlignment="1">
      <alignment horizontal="center" vertical="center"/>
    </xf>
    <xf numFmtId="1" fontId="1" fillId="0" borderId="12" xfId="1" applyNumberFormat="1" applyBorder="1" applyAlignment="1">
      <alignment horizontal="center" vertical="center"/>
    </xf>
    <xf numFmtId="1" fontId="1" fillId="0" borderId="21" xfId="1" applyNumberFormat="1" applyBorder="1" applyAlignment="1">
      <alignment horizontal="center" vertical="center"/>
    </xf>
    <xf numFmtId="1" fontId="1" fillId="0" borderId="11" xfId="1" applyNumberFormat="1" applyBorder="1" applyAlignment="1">
      <alignment horizontal="center" vertical="center"/>
    </xf>
    <xf numFmtId="1" fontId="0" fillId="0" borderId="66" xfId="1" applyNumberFormat="1" applyFont="1" applyBorder="1" applyAlignment="1">
      <alignment horizontal="center" vertical="center"/>
    </xf>
    <xf numFmtId="167" fontId="0" fillId="0" borderId="68" xfId="1" applyNumberFormat="1" applyFont="1" applyBorder="1" applyAlignment="1">
      <alignment horizontal="center" vertical="center"/>
    </xf>
    <xf numFmtId="1" fontId="0" fillId="0" borderId="69" xfId="1" applyNumberFormat="1" applyFont="1" applyBorder="1" applyAlignment="1">
      <alignment horizontal="center" vertical="center"/>
    </xf>
    <xf numFmtId="167" fontId="0" fillId="0" borderId="70" xfId="1" applyNumberFormat="1" applyFont="1" applyBorder="1" applyAlignment="1">
      <alignment horizontal="center" vertical="center"/>
    </xf>
    <xf numFmtId="1" fontId="0" fillId="0" borderId="51" xfId="1" applyNumberFormat="1" applyFont="1" applyBorder="1" applyAlignment="1">
      <alignment horizontal="center" vertical="center"/>
    </xf>
    <xf numFmtId="167" fontId="0" fillId="0" borderId="71" xfId="1" applyNumberFormat="1" applyFont="1" applyBorder="1" applyAlignment="1">
      <alignment horizontal="center" vertical="center"/>
    </xf>
    <xf numFmtId="1" fontId="2" fillId="0" borderId="72" xfId="1" applyNumberFormat="1" applyFont="1" applyBorder="1" applyAlignment="1">
      <alignment horizontal="center" vertical="center"/>
    </xf>
    <xf numFmtId="167" fontId="1" fillId="0" borderId="68" xfId="1" applyNumberFormat="1" applyBorder="1" applyAlignment="1">
      <alignment horizontal="center" vertical="center"/>
    </xf>
    <xf numFmtId="1" fontId="1" fillId="0" borderId="78" xfId="1" applyNumberFormat="1" applyBorder="1" applyAlignment="1">
      <alignment horizontal="center" vertical="center"/>
    </xf>
    <xf numFmtId="167" fontId="1" fillId="0" borderId="79" xfId="1" applyNumberFormat="1" applyBorder="1" applyAlignment="1">
      <alignment horizontal="center" vertical="center"/>
    </xf>
    <xf numFmtId="167" fontId="1" fillId="0" borderId="75" xfId="1" applyNumberFormat="1" applyBorder="1" applyAlignment="1">
      <alignment horizontal="center" vertical="center"/>
    </xf>
    <xf numFmtId="167" fontId="1" fillId="0" borderId="76" xfId="1" applyNumberFormat="1" applyBorder="1" applyAlignment="1">
      <alignment horizontal="center" vertical="center"/>
    </xf>
    <xf numFmtId="9" fontId="1" fillId="0" borderId="77" xfId="1" applyNumberFormat="1" applyBorder="1" applyAlignment="1">
      <alignment horizontal="center" vertical="center"/>
    </xf>
    <xf numFmtId="168" fontId="0" fillId="0" borderId="16" xfId="0" applyNumberFormat="1" applyFill="1" applyBorder="1"/>
    <xf numFmtId="168" fontId="0" fillId="0" borderId="34" xfId="0" applyNumberFormat="1" applyFill="1" applyBorder="1"/>
    <xf numFmtId="0" fontId="1" fillId="0" borderId="80" xfId="1" applyNumberFormat="1" applyBorder="1" applyAlignment="1">
      <alignment horizontal="center" vertical="center"/>
    </xf>
    <xf numFmtId="0" fontId="1" fillId="0" borderId="81" xfId="1" applyNumberFormat="1" applyBorder="1" applyAlignment="1">
      <alignment horizontal="center" vertical="center"/>
    </xf>
    <xf numFmtId="0" fontId="15" fillId="0" borderId="67" xfId="2" applyNumberFormat="1" applyFont="1" applyBorder="1" applyAlignment="1" applyProtection="1">
      <alignment horizontal="center" vertical="center"/>
    </xf>
    <xf numFmtId="164" fontId="1" fillId="0" borderId="82" xfId="1" applyNumberFormat="1" applyBorder="1" applyAlignment="1">
      <alignment horizontal="center" vertical="center"/>
    </xf>
    <xf numFmtId="0" fontId="1" fillId="13" borderId="80" xfId="1" applyNumberFormat="1" applyFill="1" applyBorder="1" applyAlignment="1">
      <alignment horizontal="center" vertical="center"/>
    </xf>
    <xf numFmtId="0" fontId="1" fillId="13" borderId="81" xfId="1" applyNumberFormat="1" applyFill="1" applyBorder="1" applyAlignment="1">
      <alignment horizontal="center" vertical="center"/>
    </xf>
    <xf numFmtId="0" fontId="15" fillId="13" borderId="67" xfId="2" applyNumberFormat="1" applyFont="1" applyFill="1" applyBorder="1" applyAlignment="1" applyProtection="1">
      <alignment horizontal="center" vertical="center"/>
    </xf>
    <xf numFmtId="164" fontId="1" fillId="13" borderId="82" xfId="1" applyNumberFormat="1" applyFill="1" applyBorder="1" applyAlignment="1">
      <alignment horizontal="center" vertical="center"/>
    </xf>
    <xf numFmtId="0" fontId="0" fillId="12" borderId="0" xfId="0" applyFill="1" applyAlignment="1">
      <alignment horizontal="center"/>
    </xf>
    <xf numFmtId="14" fontId="1" fillId="12" borderId="18" xfId="1" applyNumberFormat="1" applyFill="1" applyBorder="1" applyAlignment="1">
      <alignment horizontal="center" vertical="center"/>
    </xf>
    <xf numFmtId="0" fontId="13" fillId="13" borderId="15" xfId="1" applyNumberFormat="1" applyFont="1" applyFill="1" applyBorder="1" applyAlignment="1">
      <alignment horizontal="center" vertical="center"/>
    </xf>
    <xf numFmtId="0" fontId="1" fillId="13" borderId="17" xfId="1" applyNumberFormat="1" applyFill="1" applyBorder="1" applyAlignment="1">
      <alignment horizontal="center" vertical="center"/>
    </xf>
    <xf numFmtId="0" fontId="1" fillId="13" borderId="14" xfId="1" applyNumberFormat="1" applyFill="1" applyBorder="1" applyAlignment="1">
      <alignment horizontal="center" vertical="center"/>
    </xf>
    <xf numFmtId="0" fontId="1" fillId="13" borderId="18" xfId="1" applyNumberFormat="1" applyFill="1" applyBorder="1" applyAlignment="1">
      <alignment horizontal="center" vertical="center"/>
    </xf>
    <xf numFmtId="0" fontId="15" fillId="13" borderId="81" xfId="2" applyNumberFormat="1" applyFont="1" applyFill="1" applyBorder="1" applyAlignment="1" applyProtection="1">
      <alignment horizontal="center" vertical="center"/>
    </xf>
    <xf numFmtId="0" fontId="16" fillId="13" borderId="18" xfId="1" applyNumberFormat="1" applyFont="1" applyFill="1" applyBorder="1" applyAlignment="1">
      <alignment horizontal="center" vertical="center"/>
    </xf>
    <xf numFmtId="1" fontId="1" fillId="13" borderId="35" xfId="1" applyNumberFormat="1" applyFill="1" applyBorder="1" applyAlignment="1">
      <alignment horizontal="center" vertical="center"/>
    </xf>
    <xf numFmtId="1" fontId="1" fillId="13" borderId="32" xfId="1" applyNumberFormat="1" applyFill="1" applyBorder="1" applyAlignment="1">
      <alignment horizontal="center" vertical="center"/>
    </xf>
    <xf numFmtId="1" fontId="1" fillId="13" borderId="36" xfId="1" applyNumberFormat="1" applyFill="1" applyBorder="1" applyAlignment="1">
      <alignment horizontal="center" vertical="center"/>
    </xf>
    <xf numFmtId="1" fontId="1" fillId="13" borderId="83" xfId="1" applyNumberFormat="1" applyFill="1" applyBorder="1" applyAlignment="1">
      <alignment horizontal="center" vertical="center"/>
    </xf>
    <xf numFmtId="1" fontId="0" fillId="13" borderId="39" xfId="1" applyNumberFormat="1" applyFont="1" applyFill="1" applyBorder="1" applyAlignment="1">
      <alignment horizontal="center" vertical="center"/>
    </xf>
    <xf numFmtId="167" fontId="0" fillId="13" borderId="84" xfId="1" applyNumberFormat="1" applyFont="1" applyFill="1" applyBorder="1" applyAlignment="1">
      <alignment horizontal="center" vertical="center"/>
    </xf>
    <xf numFmtId="1" fontId="0" fillId="13" borderId="85" xfId="1" applyNumberFormat="1" applyFont="1" applyFill="1" applyBorder="1" applyAlignment="1">
      <alignment horizontal="center" vertical="center"/>
    </xf>
    <xf numFmtId="167" fontId="0" fillId="13" borderId="86" xfId="1" applyNumberFormat="1" applyFont="1" applyFill="1" applyBorder="1" applyAlignment="1">
      <alignment horizontal="center" vertical="center"/>
    </xf>
    <xf numFmtId="1" fontId="0" fillId="13" borderId="31" xfId="1" applyNumberFormat="1" applyFont="1" applyFill="1" applyBorder="1" applyAlignment="1">
      <alignment horizontal="center" vertical="center"/>
    </xf>
    <xf numFmtId="167" fontId="0" fillId="13" borderId="87" xfId="1" applyNumberFormat="1" applyFont="1" applyFill="1" applyBorder="1" applyAlignment="1">
      <alignment horizontal="center" vertical="center"/>
    </xf>
    <xf numFmtId="1" fontId="2" fillId="13" borderId="88" xfId="1" applyNumberFormat="1" applyFont="1" applyFill="1" applyBorder="1" applyAlignment="1">
      <alignment horizontal="center" vertical="center"/>
    </xf>
    <xf numFmtId="167" fontId="1" fillId="13" borderId="1" xfId="1" applyNumberFormat="1" applyFill="1" applyBorder="1" applyAlignment="1">
      <alignment horizontal="center" vertical="center"/>
    </xf>
    <xf numFmtId="1" fontId="1" fillId="13" borderId="89" xfId="1" applyNumberFormat="1" applyFill="1" applyBorder="1" applyAlignment="1">
      <alignment horizontal="center" vertical="center"/>
    </xf>
    <xf numFmtId="167" fontId="1" fillId="13" borderId="90" xfId="1" applyNumberFormat="1" applyFill="1" applyBorder="1" applyAlignment="1">
      <alignment horizontal="center" vertical="center"/>
    </xf>
    <xf numFmtId="167" fontId="1" fillId="13" borderId="91" xfId="1" applyNumberFormat="1" applyFill="1" applyBorder="1" applyAlignment="1">
      <alignment horizontal="center" vertical="center"/>
    </xf>
    <xf numFmtId="167" fontId="1" fillId="13" borderId="92" xfId="1" applyNumberFormat="1" applyFill="1" applyBorder="1" applyAlignment="1">
      <alignment horizontal="center" vertical="center"/>
    </xf>
    <xf numFmtId="9" fontId="1" fillId="13" borderId="93" xfId="1" applyNumberForma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 textRotation="90"/>
    </xf>
    <xf numFmtId="0" fontId="2" fillId="0" borderId="0" xfId="0" applyFont="1" applyFill="1" applyBorder="1" applyAlignment="1">
      <alignment vertical="center"/>
    </xf>
    <xf numFmtId="0" fontId="2" fillId="14" borderId="44" xfId="1" applyNumberFormat="1" applyFont="1" applyFill="1" applyBorder="1" applyAlignment="1">
      <alignment horizontal="center" vertical="center"/>
    </xf>
    <xf numFmtId="0" fontId="2" fillId="14" borderId="94" xfId="1" applyNumberFormat="1" applyFont="1" applyFill="1" applyBorder="1" applyAlignment="1">
      <alignment horizontal="center" vertical="center"/>
    </xf>
    <xf numFmtId="0" fontId="2" fillId="14" borderId="95" xfId="1" applyNumberFormat="1" applyFont="1" applyFill="1" applyBorder="1" applyAlignment="1">
      <alignment horizontal="center" vertical="center"/>
    </xf>
    <xf numFmtId="0" fontId="2" fillId="14" borderId="41" xfId="1" applyNumberFormat="1" applyFont="1" applyFill="1" applyBorder="1" applyAlignment="1">
      <alignment horizontal="center" vertical="center"/>
    </xf>
    <xf numFmtId="0" fontId="2" fillId="14" borderId="49" xfId="1" applyNumberFormat="1" applyFont="1" applyFill="1" applyBorder="1" applyAlignment="1">
      <alignment horizontal="center" vertical="center"/>
    </xf>
    <xf numFmtId="0" fontId="2" fillId="14" borderId="96" xfId="1" applyNumberFormat="1" applyFont="1" applyFill="1" applyBorder="1" applyAlignment="1">
      <alignment horizontal="center" vertical="center"/>
    </xf>
    <xf numFmtId="0" fontId="2" fillId="14" borderId="3" xfId="1" applyNumberFormat="1" applyFont="1" applyFill="1" applyBorder="1" applyAlignment="1">
      <alignment horizontal="center" vertical="center"/>
    </xf>
    <xf numFmtId="0" fontId="2" fillId="14" borderId="97" xfId="1" applyNumberFormat="1" applyFont="1" applyFill="1" applyBorder="1" applyAlignment="1">
      <alignment horizontal="center" vertical="center"/>
    </xf>
    <xf numFmtId="164" fontId="2" fillId="14" borderId="98" xfId="1" applyNumberFormat="1" applyFont="1" applyFill="1" applyBorder="1" applyAlignment="1">
      <alignment horizontal="center" vertical="center"/>
    </xf>
    <xf numFmtId="164" fontId="2" fillId="14" borderId="3" xfId="1" applyNumberFormat="1" applyFont="1" applyFill="1" applyBorder="1" applyAlignment="1">
      <alignment horizontal="center" vertical="center"/>
    </xf>
    <xf numFmtId="1" fontId="2" fillId="14" borderId="41" xfId="1" applyNumberFormat="1" applyFont="1" applyFill="1" applyBorder="1" applyAlignment="1">
      <alignment horizontal="center" vertical="center"/>
    </xf>
    <xf numFmtId="1" fontId="2" fillId="14" borderId="94" xfId="1" applyNumberFormat="1" applyFont="1" applyFill="1" applyBorder="1" applyAlignment="1">
      <alignment horizontal="center" vertical="center"/>
    </xf>
    <xf numFmtId="1" fontId="2" fillId="14" borderId="49" xfId="1" applyNumberFormat="1" applyFont="1" applyFill="1" applyBorder="1" applyAlignment="1">
      <alignment horizontal="center" vertical="center"/>
    </xf>
    <xf numFmtId="167" fontId="2" fillId="14" borderId="3" xfId="1" applyNumberFormat="1" applyFont="1" applyFill="1" applyBorder="1" applyAlignment="1">
      <alignment horizontal="center" vertical="center"/>
    </xf>
    <xf numFmtId="1" fontId="2" fillId="14" borderId="42" xfId="1" applyNumberFormat="1" applyFont="1" applyFill="1" applyBorder="1" applyAlignment="1">
      <alignment horizontal="center" vertical="center"/>
    </xf>
    <xf numFmtId="167" fontId="2" fillId="14" borderId="43" xfId="1" applyNumberFormat="1" applyFont="1" applyFill="1" applyBorder="1" applyAlignment="1">
      <alignment horizontal="center" vertical="center"/>
    </xf>
    <xf numFmtId="167" fontId="2" fillId="14" borderId="3" xfId="0" applyNumberFormat="1" applyFont="1" applyFill="1" applyBorder="1" applyAlignment="1">
      <alignment horizontal="center"/>
    </xf>
    <xf numFmtId="1" fontId="2" fillId="14" borderId="44" xfId="1" applyNumberFormat="1" applyFont="1" applyFill="1" applyBorder="1" applyAlignment="1">
      <alignment horizontal="center" vertical="center"/>
    </xf>
    <xf numFmtId="167" fontId="2" fillId="14" borderId="4" xfId="0" applyNumberFormat="1" applyFont="1" applyFill="1" applyBorder="1" applyAlignment="1">
      <alignment horizontal="center"/>
    </xf>
    <xf numFmtId="1" fontId="2" fillId="14" borderId="99" xfId="1" applyNumberFormat="1" applyFont="1" applyFill="1" applyBorder="1" applyAlignment="1">
      <alignment horizontal="center" vertical="center"/>
    </xf>
    <xf numFmtId="1" fontId="2" fillId="14" borderId="46" xfId="1" applyNumberFormat="1" applyFont="1" applyFill="1" applyBorder="1" applyAlignment="1">
      <alignment horizontal="center" vertical="center"/>
    </xf>
    <xf numFmtId="167" fontId="2" fillId="14" borderId="47" xfId="1" applyNumberFormat="1" applyFont="1" applyFill="1" applyBorder="1" applyAlignment="1">
      <alignment horizontal="center" vertical="center"/>
    </xf>
    <xf numFmtId="167" fontId="2" fillId="14" borderId="100" xfId="1" applyNumberFormat="1" applyFont="1" applyFill="1" applyBorder="1" applyAlignment="1">
      <alignment horizontal="center" vertical="center"/>
    </xf>
    <xf numFmtId="167" fontId="2" fillId="14" borderId="44" xfId="1" applyNumberFormat="1" applyFont="1" applyFill="1" applyBorder="1" applyAlignment="1">
      <alignment horizontal="center" vertical="center"/>
    </xf>
    <xf numFmtId="167" fontId="2" fillId="14" borderId="49" xfId="1" applyNumberFormat="1" applyFont="1" applyFill="1" applyBorder="1" applyAlignment="1">
      <alignment horizontal="center" vertical="center"/>
    </xf>
    <xf numFmtId="9" fontId="2" fillId="14" borderId="101" xfId="1" applyNumberFormat="1" applyFont="1" applyFill="1" applyBorder="1" applyAlignment="1">
      <alignment horizontal="center" vertical="center"/>
    </xf>
    <xf numFmtId="1" fontId="0" fillId="13" borderId="20" xfId="1" applyNumberFormat="1" applyFont="1" applyFill="1" applyBorder="1" applyAlignment="1">
      <alignment horizontal="center" vertical="center"/>
    </xf>
    <xf numFmtId="167" fontId="0" fillId="13" borderId="28" xfId="1" applyNumberFormat="1" applyFont="1" applyFill="1" applyBorder="1" applyAlignment="1">
      <alignment horizontal="center" vertical="center"/>
    </xf>
    <xf numFmtId="1" fontId="0" fillId="13" borderId="102" xfId="1" applyNumberFormat="1" applyFont="1" applyFill="1" applyBorder="1" applyAlignment="1">
      <alignment horizontal="center" vertical="center"/>
    </xf>
    <xf numFmtId="167" fontId="0" fillId="13" borderId="58" xfId="1" applyNumberFormat="1" applyFont="1" applyFill="1" applyBorder="1" applyAlignment="1">
      <alignment horizontal="center" vertical="center"/>
    </xf>
    <xf numFmtId="1" fontId="0" fillId="7" borderId="16" xfId="1" applyNumberFormat="1" applyFont="1" applyFill="1" applyBorder="1" applyAlignment="1">
      <alignment horizontal="center" vertical="center"/>
    </xf>
    <xf numFmtId="1" fontId="0" fillId="13" borderId="13" xfId="1" applyNumberFormat="1" applyFont="1" applyFill="1" applyBorder="1" applyAlignment="1">
      <alignment horizontal="center" vertical="center"/>
    </xf>
    <xf numFmtId="167" fontId="0" fillId="13" borderId="60" xfId="1" applyNumberFormat="1" applyFont="1" applyFill="1" applyBorder="1" applyAlignment="1">
      <alignment horizontal="center" vertical="center"/>
    </xf>
    <xf numFmtId="1" fontId="1" fillId="13" borderId="103" xfId="1" applyNumberFormat="1" applyFill="1" applyBorder="1" applyAlignment="1">
      <alignment horizontal="center" vertical="center"/>
    </xf>
    <xf numFmtId="167" fontId="1" fillId="13" borderId="13" xfId="1" applyNumberFormat="1" applyFill="1" applyBorder="1" applyAlignment="1">
      <alignment horizontal="center" vertical="center"/>
    </xf>
    <xf numFmtId="1" fontId="1" fillId="13" borderId="72" xfId="1" applyNumberFormat="1" applyFill="1" applyBorder="1" applyAlignment="1">
      <alignment horizontal="center" vertical="center"/>
    </xf>
    <xf numFmtId="167" fontId="1" fillId="13" borderId="51" xfId="1" applyNumberFormat="1" applyFill="1" applyBorder="1" applyAlignment="1">
      <alignment horizontal="center" vertical="center"/>
    </xf>
    <xf numFmtId="1" fontId="0" fillId="0" borderId="20" xfId="1" applyNumberFormat="1" applyFont="1" applyBorder="1" applyAlignment="1">
      <alignment horizontal="center" vertical="center"/>
    </xf>
    <xf numFmtId="167" fontId="0" fillId="0" borderId="28" xfId="1" applyNumberFormat="1" applyFont="1" applyBorder="1" applyAlignment="1">
      <alignment horizontal="center" vertical="center"/>
    </xf>
    <xf numFmtId="1" fontId="0" fillId="0" borderId="102" xfId="1" applyNumberFormat="1" applyFont="1" applyBorder="1" applyAlignment="1">
      <alignment horizontal="center" vertical="center"/>
    </xf>
    <xf numFmtId="167" fontId="0" fillId="0" borderId="58" xfId="1" applyNumberFormat="1" applyFont="1" applyBorder="1" applyAlignment="1">
      <alignment horizontal="center" vertical="center"/>
    </xf>
    <xf numFmtId="1" fontId="0" fillId="0" borderId="13" xfId="1" applyNumberFormat="1" applyFont="1" applyBorder="1" applyAlignment="1">
      <alignment horizontal="center" vertical="center"/>
    </xf>
    <xf numFmtId="167" fontId="0" fillId="0" borderId="60" xfId="1" applyNumberFormat="1" applyFont="1" applyBorder="1" applyAlignment="1">
      <alignment horizontal="center" vertical="center"/>
    </xf>
    <xf numFmtId="1" fontId="1" fillId="0" borderId="72" xfId="1" applyNumberFormat="1" applyBorder="1" applyAlignment="1">
      <alignment horizontal="center" vertical="center"/>
    </xf>
    <xf numFmtId="167" fontId="1" fillId="0" borderId="51" xfId="1" applyNumberFormat="1" applyBorder="1" applyAlignment="1">
      <alignment horizontal="center" vertical="center"/>
    </xf>
    <xf numFmtId="1" fontId="1" fillId="13" borderId="88" xfId="1" applyNumberFormat="1" applyFill="1" applyBorder="1" applyAlignment="1">
      <alignment horizontal="center" vertical="center"/>
    </xf>
    <xf numFmtId="167" fontId="1" fillId="13" borderId="104" xfId="1" applyNumberFormat="1" applyFill="1" applyBorder="1" applyAlignment="1">
      <alignment horizontal="center" vertical="center"/>
    </xf>
    <xf numFmtId="0" fontId="2" fillId="14" borderId="98" xfId="1" applyNumberFormat="1" applyFont="1" applyFill="1" applyBorder="1" applyAlignment="1">
      <alignment horizontal="center" vertical="center"/>
    </xf>
    <xf numFmtId="167" fontId="2" fillId="14" borderId="4" xfId="1" applyNumberFormat="1" applyFont="1" applyFill="1" applyBorder="1" applyAlignment="1">
      <alignment horizontal="center" vertical="center"/>
    </xf>
    <xf numFmtId="1" fontId="2" fillId="14" borderId="105" xfId="1" applyNumberFormat="1" applyFont="1" applyFill="1" applyBorder="1" applyAlignment="1">
      <alignment horizontal="center" vertical="center"/>
    </xf>
    <xf numFmtId="167" fontId="2" fillId="14" borderId="106" xfId="1" applyNumberFormat="1" applyFont="1" applyFill="1" applyBorder="1" applyAlignment="1">
      <alignment horizontal="center" vertical="center"/>
    </xf>
    <xf numFmtId="167" fontId="2" fillId="14" borderId="2" xfId="1" applyNumberFormat="1" applyFont="1" applyFill="1" applyBorder="1" applyAlignment="1">
      <alignment horizontal="center" vertical="center"/>
    </xf>
    <xf numFmtId="0" fontId="17" fillId="0" borderId="52" xfId="1" applyNumberFormat="1" applyFont="1" applyBorder="1" applyAlignment="1">
      <alignment horizontal="center" vertical="center"/>
    </xf>
    <xf numFmtId="0" fontId="17" fillId="13" borderId="52" xfId="1" applyNumberFormat="1" applyFont="1" applyFill="1" applyBorder="1" applyAlignment="1">
      <alignment horizontal="center" vertical="center"/>
    </xf>
    <xf numFmtId="0" fontId="0" fillId="13" borderId="67" xfId="1" applyNumberFormat="1" applyFont="1" applyFill="1" applyBorder="1" applyAlignment="1">
      <alignment horizontal="center" vertical="center"/>
    </xf>
    <xf numFmtId="0" fontId="12" fillId="14" borderId="95" xfId="1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1" fillId="0" borderId="66" xfId="1" applyNumberFormat="1" applyFill="1" applyBorder="1" applyAlignment="1">
      <alignment horizontal="center" vertical="center"/>
    </xf>
    <xf numFmtId="0" fontId="1" fillId="0" borderId="67" xfId="1" applyNumberFormat="1" applyFill="1" applyBorder="1" applyAlignment="1">
      <alignment horizontal="center" vertical="center"/>
    </xf>
    <xf numFmtId="0" fontId="12" fillId="0" borderId="52" xfId="1" applyNumberFormat="1" applyFont="1" applyFill="1" applyBorder="1" applyAlignment="1">
      <alignment horizontal="center" vertical="center"/>
    </xf>
    <xf numFmtId="0" fontId="17" fillId="0" borderId="52" xfId="1" applyNumberFormat="1" applyFont="1" applyFill="1" applyBorder="1" applyAlignment="1">
      <alignment horizontal="center" vertical="center"/>
    </xf>
    <xf numFmtId="0" fontId="1" fillId="0" borderId="20" xfId="1" applyNumberFormat="1" applyFill="1" applyBorder="1" applyAlignment="1">
      <alignment horizontal="center" vertical="center"/>
    </xf>
    <xf numFmtId="0" fontId="1" fillId="0" borderId="12" xfId="1" applyNumberFormat="1" applyFill="1" applyBorder="1" applyAlignment="1">
      <alignment horizontal="center" vertical="center"/>
    </xf>
    <xf numFmtId="0" fontId="1" fillId="0" borderId="21" xfId="1" applyNumberFormat="1" applyFill="1" applyBorder="1" applyAlignment="1">
      <alignment horizontal="center" vertical="center"/>
    </xf>
    <xf numFmtId="0" fontId="15" fillId="0" borderId="12" xfId="2" applyNumberFormat="1" applyFont="1" applyFill="1" applyBorder="1" applyAlignment="1" applyProtection="1">
      <alignment horizontal="center" vertical="center"/>
    </xf>
    <xf numFmtId="0" fontId="16" fillId="0" borderId="21" xfId="1" applyNumberFormat="1" applyFont="1" applyFill="1" applyBorder="1" applyAlignment="1">
      <alignment horizontal="center" vertical="center"/>
    </xf>
    <xf numFmtId="0" fontId="1" fillId="0" borderId="53" xfId="1" applyNumberFormat="1" applyFill="1" applyBorder="1" applyAlignment="1">
      <alignment horizontal="center" vertical="center"/>
    </xf>
    <xf numFmtId="164" fontId="1" fillId="0" borderId="53" xfId="1" applyNumberFormat="1" applyFill="1" applyBorder="1" applyAlignment="1">
      <alignment horizontal="center" vertical="center"/>
    </xf>
    <xf numFmtId="164" fontId="1" fillId="0" borderId="28" xfId="1" applyNumberFormat="1" applyFill="1" applyBorder="1" applyAlignment="1">
      <alignment horizontal="center" vertical="center"/>
    </xf>
    <xf numFmtId="1" fontId="1" fillId="0" borderId="20" xfId="1" applyNumberFormat="1" applyFill="1" applyBorder="1" applyAlignment="1">
      <alignment horizontal="center" vertical="center"/>
    </xf>
    <xf numFmtId="1" fontId="1" fillId="0" borderId="12" xfId="1" applyNumberFormat="1" applyFill="1" applyBorder="1" applyAlignment="1">
      <alignment horizontal="center" vertical="center"/>
    </xf>
    <xf numFmtId="1" fontId="1" fillId="0" borderId="21" xfId="1" applyNumberFormat="1" applyFill="1" applyBorder="1" applyAlignment="1">
      <alignment horizontal="center" vertical="center"/>
    </xf>
    <xf numFmtId="1" fontId="0" fillId="0" borderId="20" xfId="1" applyNumberFormat="1" applyFont="1" applyFill="1" applyBorder="1" applyAlignment="1">
      <alignment horizontal="center" vertical="center"/>
    </xf>
    <xf numFmtId="167" fontId="0" fillId="0" borderId="28" xfId="1" applyNumberFormat="1" applyFont="1" applyFill="1" applyBorder="1" applyAlignment="1">
      <alignment horizontal="center" vertical="center"/>
    </xf>
    <xf numFmtId="1" fontId="0" fillId="0" borderId="102" xfId="1" applyNumberFormat="1" applyFont="1" applyFill="1" applyBorder="1" applyAlignment="1">
      <alignment horizontal="center" vertical="center"/>
    </xf>
    <xf numFmtId="167" fontId="0" fillId="0" borderId="58" xfId="1" applyNumberFormat="1" applyFont="1" applyFill="1" applyBorder="1" applyAlignment="1">
      <alignment horizontal="center" vertical="center"/>
    </xf>
    <xf numFmtId="1" fontId="0" fillId="0" borderId="13" xfId="1" applyNumberFormat="1" applyFont="1" applyFill="1" applyBorder="1" applyAlignment="1">
      <alignment horizontal="center" vertical="center"/>
    </xf>
    <xf numFmtId="167" fontId="0" fillId="0" borderId="60" xfId="1" applyNumberFormat="1" applyFont="1" applyFill="1" applyBorder="1" applyAlignment="1">
      <alignment horizontal="center" vertical="center"/>
    </xf>
    <xf numFmtId="1" fontId="1" fillId="0" borderId="103" xfId="1" applyNumberFormat="1" applyFill="1" applyBorder="1" applyAlignment="1">
      <alignment horizontal="center" vertical="center"/>
    </xf>
    <xf numFmtId="167" fontId="1" fillId="0" borderId="28" xfId="1" applyNumberFormat="1" applyFill="1" applyBorder="1" applyAlignment="1">
      <alignment horizontal="center" vertical="center"/>
    </xf>
    <xf numFmtId="1" fontId="1" fillId="0" borderId="73" xfId="1" applyNumberFormat="1" applyFill="1" applyBorder="1" applyAlignment="1">
      <alignment horizontal="center" vertical="center"/>
    </xf>
    <xf numFmtId="167" fontId="1" fillId="0" borderId="74" xfId="1" applyNumberFormat="1" applyFill="1" applyBorder="1" applyAlignment="1">
      <alignment horizontal="center" vertical="center"/>
    </xf>
    <xf numFmtId="167" fontId="1" fillId="0" borderId="64" xfId="1" applyNumberFormat="1" applyFill="1" applyBorder="1" applyAlignment="1">
      <alignment horizontal="center" vertical="center"/>
    </xf>
    <xf numFmtId="167" fontId="1" fillId="0" borderId="13" xfId="1" applyNumberFormat="1" applyFill="1" applyBorder="1" applyAlignment="1">
      <alignment horizontal="center" vertical="center"/>
    </xf>
    <xf numFmtId="167" fontId="1" fillId="0" borderId="21" xfId="1" applyNumberFormat="1" applyFill="1" applyBorder="1" applyAlignment="1">
      <alignment horizontal="center" vertical="center"/>
    </xf>
    <xf numFmtId="9" fontId="1" fillId="0" borderId="65" xfId="1" applyNumberFormat="1" applyFill="1" applyBorder="1" applyAlignment="1">
      <alignment horizontal="center" vertical="center"/>
    </xf>
    <xf numFmtId="1" fontId="1" fillId="0" borderId="72" xfId="1" applyNumberFormat="1" applyFill="1" applyBorder="1" applyAlignment="1">
      <alignment horizontal="center" vertical="center"/>
    </xf>
    <xf numFmtId="167" fontId="1" fillId="0" borderId="68" xfId="1" applyNumberFormat="1" applyFill="1" applyBorder="1" applyAlignment="1">
      <alignment horizontal="center" vertical="center"/>
    </xf>
    <xf numFmtId="1" fontId="1" fillId="0" borderId="78" xfId="1" applyNumberFormat="1" applyFill="1" applyBorder="1" applyAlignment="1">
      <alignment horizontal="center" vertical="center"/>
    </xf>
    <xf numFmtId="167" fontId="1" fillId="0" borderId="79" xfId="1" applyNumberFormat="1" applyFill="1" applyBorder="1" applyAlignment="1">
      <alignment horizontal="center" vertical="center"/>
    </xf>
    <xf numFmtId="167" fontId="1" fillId="0" borderId="75" xfId="1" applyNumberFormat="1" applyFill="1" applyBorder="1" applyAlignment="1">
      <alignment horizontal="center" vertical="center"/>
    </xf>
    <xf numFmtId="167" fontId="1" fillId="0" borderId="51" xfId="1" applyNumberFormat="1" applyFill="1" applyBorder="1" applyAlignment="1">
      <alignment horizontal="center" vertical="center"/>
    </xf>
    <xf numFmtId="167" fontId="1" fillId="0" borderId="76" xfId="1" applyNumberFormat="1" applyFill="1" applyBorder="1" applyAlignment="1">
      <alignment horizontal="center" vertical="center"/>
    </xf>
    <xf numFmtId="9" fontId="1" fillId="0" borderId="77" xfId="1" applyNumberFormat="1" applyFill="1" applyBorder="1" applyAlignment="1">
      <alignment horizontal="center" vertical="center"/>
    </xf>
    <xf numFmtId="1" fontId="1" fillId="0" borderId="88" xfId="1" applyNumberFormat="1" applyFill="1" applyBorder="1" applyAlignment="1">
      <alignment horizontal="center" vertical="center"/>
    </xf>
    <xf numFmtId="167" fontId="1" fillId="0" borderId="1" xfId="1" applyNumberFormat="1" applyFill="1" applyBorder="1" applyAlignment="1">
      <alignment horizontal="center" vertical="center"/>
    </xf>
    <xf numFmtId="1" fontId="1" fillId="0" borderId="89" xfId="1" applyNumberFormat="1" applyFill="1" applyBorder="1" applyAlignment="1">
      <alignment horizontal="center" vertical="center"/>
    </xf>
    <xf numFmtId="167" fontId="1" fillId="0" borderId="90" xfId="1" applyNumberFormat="1" applyFill="1" applyBorder="1" applyAlignment="1">
      <alignment horizontal="center" vertical="center"/>
    </xf>
    <xf numFmtId="167" fontId="1" fillId="0" borderId="91" xfId="1" applyNumberFormat="1" applyFill="1" applyBorder="1" applyAlignment="1">
      <alignment horizontal="center" vertical="center"/>
    </xf>
    <xf numFmtId="167" fontId="1" fillId="0" borderId="104" xfId="1" applyNumberFormat="1" applyFill="1" applyBorder="1" applyAlignment="1">
      <alignment horizontal="center" vertical="center"/>
    </xf>
    <xf numFmtId="167" fontId="1" fillId="0" borderId="92" xfId="1" applyNumberFormat="1" applyFill="1" applyBorder="1" applyAlignment="1">
      <alignment horizontal="center" vertical="center"/>
    </xf>
    <xf numFmtId="9" fontId="1" fillId="0" borderId="93" xfId="1" applyNumberFormat="1" applyFill="1" applyBorder="1" applyAlignment="1">
      <alignment horizontal="center" vertical="center"/>
    </xf>
    <xf numFmtId="1" fontId="1" fillId="0" borderId="103" xfId="1" applyNumberFormat="1" applyBorder="1" applyAlignment="1">
      <alignment horizontal="center" vertical="center"/>
    </xf>
    <xf numFmtId="167" fontId="1" fillId="0" borderId="28" xfId="1" applyNumberFormat="1" applyBorder="1" applyAlignment="1">
      <alignment horizontal="center" vertical="center"/>
    </xf>
    <xf numFmtId="1" fontId="1" fillId="0" borderId="73" xfId="1" applyNumberFormat="1" applyBorder="1" applyAlignment="1">
      <alignment horizontal="center" vertical="center"/>
    </xf>
    <xf numFmtId="167" fontId="1" fillId="0" borderId="74" xfId="1" applyNumberFormat="1" applyBorder="1" applyAlignment="1">
      <alignment horizontal="center" vertical="center"/>
    </xf>
    <xf numFmtId="167" fontId="1" fillId="0" borderId="64" xfId="1" applyNumberFormat="1" applyBorder="1" applyAlignment="1">
      <alignment horizontal="center" vertical="center"/>
    </xf>
    <xf numFmtId="167" fontId="1" fillId="0" borderId="13" xfId="1" applyNumberFormat="1" applyBorder="1" applyAlignment="1">
      <alignment horizontal="center" vertical="center"/>
    </xf>
    <xf numFmtId="167" fontId="1" fillId="0" borderId="21" xfId="1" applyNumberFormat="1" applyBorder="1" applyAlignment="1">
      <alignment horizontal="center" vertical="center"/>
    </xf>
    <xf numFmtId="9" fontId="1" fillId="0" borderId="65" xfId="1" applyNumberFormat="1" applyBorder="1" applyAlignment="1">
      <alignment horizontal="center" vertical="center"/>
    </xf>
    <xf numFmtId="14" fontId="1" fillId="0" borderId="18" xfId="1" applyNumberFormat="1" applyFill="1" applyBorder="1" applyAlignment="1">
      <alignment horizontal="center" vertical="center"/>
    </xf>
    <xf numFmtId="0" fontId="12" fillId="0" borderId="15" xfId="1" applyNumberFormat="1" applyFont="1" applyBorder="1" applyAlignment="1">
      <alignment horizontal="center" vertical="center"/>
    </xf>
    <xf numFmtId="0" fontId="17" fillId="0" borderId="15" xfId="1" applyNumberFormat="1" applyFont="1" applyBorder="1" applyAlignment="1">
      <alignment horizontal="center" vertical="center"/>
    </xf>
    <xf numFmtId="0" fontId="1" fillId="0" borderId="17" xfId="1" applyNumberFormat="1" applyFill="1" applyBorder="1" applyAlignment="1">
      <alignment horizontal="center" vertical="center"/>
    </xf>
    <xf numFmtId="0" fontId="1" fillId="0" borderId="14" xfId="1" applyNumberFormat="1" applyFill="1" applyBorder="1" applyAlignment="1">
      <alignment horizontal="center" vertical="center"/>
    </xf>
    <xf numFmtId="0" fontId="1" fillId="0" borderId="18" xfId="1" applyNumberFormat="1" applyBorder="1" applyAlignment="1">
      <alignment horizontal="center" vertical="center"/>
    </xf>
    <xf numFmtId="0" fontId="15" fillId="0" borderId="14" xfId="2" applyNumberFormat="1" applyFont="1" applyBorder="1" applyAlignment="1" applyProtection="1">
      <alignment horizontal="center" vertical="center"/>
    </xf>
    <xf numFmtId="0" fontId="16" fillId="0" borderId="18" xfId="1" applyNumberFormat="1" applyFont="1" applyFill="1" applyBorder="1" applyAlignment="1">
      <alignment horizontal="center" vertical="center"/>
    </xf>
    <xf numFmtId="0" fontId="1" fillId="0" borderId="19" xfId="1" applyNumberFormat="1" applyBorder="1" applyAlignment="1">
      <alignment horizontal="center" vertical="center"/>
    </xf>
    <xf numFmtId="164" fontId="1" fillId="0" borderId="19" xfId="1" applyNumberFormat="1" applyFill="1" applyBorder="1" applyAlignment="1">
      <alignment horizontal="center" vertical="center"/>
    </xf>
    <xf numFmtId="164" fontId="1" fillId="0" borderId="0" xfId="1" applyNumberFormat="1" applyFill="1" applyBorder="1" applyAlignment="1">
      <alignment horizontal="center" vertical="center"/>
    </xf>
    <xf numFmtId="1" fontId="1" fillId="0" borderId="17" xfId="1" applyNumberFormat="1" applyBorder="1" applyAlignment="1">
      <alignment horizontal="center" vertical="center"/>
    </xf>
    <xf numFmtId="1" fontId="1" fillId="0" borderId="14" xfId="1" applyNumberFormat="1" applyBorder="1" applyAlignment="1">
      <alignment horizontal="center" vertical="center"/>
    </xf>
    <xf numFmtId="1" fontId="1" fillId="0" borderId="18" xfId="1" applyNumberFormat="1" applyBorder="1" applyAlignment="1">
      <alignment horizontal="center" vertical="center"/>
    </xf>
    <xf numFmtId="1" fontId="0" fillId="0" borderId="17" xfId="1" applyNumberFormat="1" applyFont="1" applyBorder="1" applyAlignment="1">
      <alignment horizontal="center" vertical="center"/>
    </xf>
    <xf numFmtId="167" fontId="0" fillId="0" borderId="0" xfId="1" applyNumberFormat="1" applyFont="1" applyBorder="1" applyAlignment="1">
      <alignment horizontal="center" vertical="center"/>
    </xf>
    <xf numFmtId="1" fontId="0" fillId="0" borderId="107" xfId="1" applyNumberFormat="1" applyFont="1" applyBorder="1" applyAlignment="1">
      <alignment horizontal="center" vertical="center"/>
    </xf>
    <xf numFmtId="167" fontId="0" fillId="0" borderId="108" xfId="1" applyNumberFormat="1" applyFont="1" applyBorder="1" applyAlignment="1">
      <alignment horizontal="center" vertical="center"/>
    </xf>
    <xf numFmtId="1" fontId="0" fillId="0" borderId="109" xfId="1" applyNumberFormat="1" applyFont="1" applyBorder="1" applyAlignment="1">
      <alignment horizontal="center" vertical="center"/>
    </xf>
    <xf numFmtId="167" fontId="0" fillId="0" borderId="110" xfId="1" applyNumberFormat="1" applyFont="1" applyBorder="1" applyAlignment="1">
      <alignment horizontal="center" vertical="center"/>
    </xf>
    <xf numFmtId="1" fontId="1" fillId="0" borderId="88" xfId="1" applyNumberFormat="1" applyBorder="1" applyAlignment="1">
      <alignment horizontal="center" vertical="center"/>
    </xf>
    <xf numFmtId="167" fontId="1" fillId="0" borderId="1" xfId="1" applyNumberFormat="1" applyBorder="1" applyAlignment="1">
      <alignment horizontal="center" vertical="center"/>
    </xf>
    <xf numFmtId="1" fontId="1" fillId="0" borderId="89" xfId="1" applyNumberFormat="1" applyBorder="1" applyAlignment="1">
      <alignment horizontal="center" vertical="center"/>
    </xf>
    <xf numFmtId="167" fontId="1" fillId="0" borderId="90" xfId="1" applyNumberFormat="1" applyBorder="1" applyAlignment="1">
      <alignment horizontal="center" vertical="center"/>
    </xf>
    <xf numFmtId="167" fontId="1" fillId="0" borderId="91" xfId="1" applyNumberFormat="1" applyBorder="1" applyAlignment="1">
      <alignment horizontal="center" vertical="center"/>
    </xf>
    <xf numFmtId="167" fontId="1" fillId="0" borderId="104" xfId="1" applyNumberFormat="1" applyBorder="1" applyAlignment="1">
      <alignment horizontal="center" vertical="center"/>
    </xf>
    <xf numFmtId="167" fontId="1" fillId="0" borderId="92" xfId="1" applyNumberFormat="1" applyBorder="1" applyAlignment="1">
      <alignment horizontal="center" vertical="center"/>
    </xf>
    <xf numFmtId="9" fontId="1" fillId="0" borderId="93" xfId="1" applyNumberFormat="1" applyBorder="1" applyAlignment="1">
      <alignment horizontal="center" vertical="center"/>
    </xf>
    <xf numFmtId="0" fontId="1" fillId="14" borderId="41" xfId="1" applyNumberFormat="1" applyFont="1" applyFill="1" applyBorder="1" applyAlignment="1">
      <alignment horizontal="center" vertical="center"/>
    </xf>
    <xf numFmtId="0" fontId="1" fillId="14" borderId="94" xfId="1" applyNumberFormat="1" applyFont="1" applyFill="1" applyBorder="1" applyAlignment="1">
      <alignment horizontal="center" vertical="center"/>
    </xf>
    <xf numFmtId="0" fontId="1" fillId="14" borderId="49" xfId="1" applyNumberFormat="1" applyFont="1" applyFill="1" applyBorder="1" applyAlignment="1">
      <alignment horizontal="center" vertical="center"/>
    </xf>
    <xf numFmtId="0" fontId="1" fillId="14" borderId="98" xfId="1" applyNumberFormat="1" applyFont="1" applyFill="1" applyBorder="1" applyAlignment="1">
      <alignment horizontal="center" vertical="center"/>
    </xf>
    <xf numFmtId="164" fontId="1" fillId="14" borderId="98" xfId="1" applyNumberFormat="1" applyFont="1" applyFill="1" applyBorder="1" applyAlignment="1">
      <alignment horizontal="center" vertical="center"/>
    </xf>
    <xf numFmtId="164" fontId="1" fillId="14" borderId="3" xfId="1" applyNumberFormat="1" applyFont="1" applyFill="1" applyBorder="1" applyAlignment="1">
      <alignment horizontal="center" vertical="center"/>
    </xf>
    <xf numFmtId="1" fontId="1" fillId="14" borderId="41" xfId="1" applyNumberFormat="1" applyFont="1" applyFill="1" applyBorder="1" applyAlignment="1">
      <alignment horizontal="center" vertical="center"/>
    </xf>
    <xf numFmtId="1" fontId="1" fillId="14" borderId="94" xfId="1" applyNumberFormat="1" applyFont="1" applyFill="1" applyBorder="1" applyAlignment="1">
      <alignment horizontal="center" vertical="center"/>
    </xf>
    <xf numFmtId="1" fontId="1" fillId="14" borderId="94" xfId="1" applyNumberFormat="1" applyFill="1" applyBorder="1" applyAlignment="1">
      <alignment horizontal="center" vertical="center"/>
    </xf>
    <xf numFmtId="1" fontId="1" fillId="14" borderId="49" xfId="1" applyNumberFormat="1" applyFont="1" applyFill="1" applyBorder="1" applyAlignment="1">
      <alignment horizontal="center" vertical="center"/>
    </xf>
    <xf numFmtId="9" fontId="1" fillId="14" borderId="101" xfId="1" applyNumberFormat="1" applyFont="1" applyFill="1" applyBorder="1" applyAlignment="1">
      <alignment horizontal="center" vertical="center"/>
    </xf>
    <xf numFmtId="0" fontId="1" fillId="0" borderId="80" xfId="1" applyNumberFormat="1" applyFill="1" applyBorder="1" applyAlignment="1">
      <alignment horizontal="center" vertical="center"/>
    </xf>
    <xf numFmtId="0" fontId="1" fillId="0" borderId="81" xfId="1" applyNumberFormat="1" applyFill="1" applyBorder="1" applyAlignment="1">
      <alignment horizontal="center" vertical="center"/>
    </xf>
    <xf numFmtId="1" fontId="0" fillId="0" borderId="17" xfId="1" applyNumberFormat="1" applyFont="1" applyFill="1" applyBorder="1" applyAlignment="1">
      <alignment horizontal="center" vertical="center"/>
    </xf>
    <xf numFmtId="167" fontId="0" fillId="0" borderId="0" xfId="1" applyNumberFormat="1" applyFont="1" applyFill="1" applyBorder="1" applyAlignment="1">
      <alignment horizontal="center" vertical="center"/>
    </xf>
    <xf numFmtId="1" fontId="0" fillId="0" borderId="107" xfId="1" applyNumberFormat="1" applyFont="1" applyFill="1" applyBorder="1" applyAlignment="1">
      <alignment horizontal="center" vertical="center"/>
    </xf>
    <xf numFmtId="167" fontId="0" fillId="0" borderId="108" xfId="1" applyNumberFormat="1" applyFont="1" applyFill="1" applyBorder="1" applyAlignment="1">
      <alignment horizontal="center" vertical="center"/>
    </xf>
    <xf numFmtId="1" fontId="0" fillId="0" borderId="109" xfId="1" applyNumberFormat="1" applyFont="1" applyFill="1" applyBorder="1" applyAlignment="1">
      <alignment horizontal="center" vertical="center"/>
    </xf>
    <xf numFmtId="167" fontId="0" fillId="0" borderId="110" xfId="1" applyNumberFormat="1" applyFont="1" applyFill="1" applyBorder="1" applyAlignment="1">
      <alignment horizontal="center" vertical="center"/>
    </xf>
    <xf numFmtId="0" fontId="12" fillId="0" borderId="15" xfId="1" applyNumberFormat="1" applyFont="1" applyFill="1" applyBorder="1" applyAlignment="1">
      <alignment horizontal="center" vertical="center"/>
    </xf>
    <xf numFmtId="164" fontId="1" fillId="0" borderId="19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0" fontId="0" fillId="0" borderId="66" xfId="1" applyNumberFormat="1" applyFont="1" applyBorder="1" applyAlignment="1">
      <alignment horizontal="center" vertical="center"/>
    </xf>
    <xf numFmtId="0" fontId="0" fillId="0" borderId="67" xfId="1" applyNumberFormat="1" applyFont="1" applyBorder="1" applyAlignment="1">
      <alignment horizontal="center" vertical="center"/>
    </xf>
    <xf numFmtId="0" fontId="0" fillId="13" borderId="66" xfId="1" applyNumberFormat="1" applyFont="1" applyFill="1" applyBorder="1" applyAlignment="1">
      <alignment horizontal="center" vertical="center"/>
    </xf>
    <xf numFmtId="0" fontId="2" fillId="0" borderId="41" xfId="1" applyNumberFormat="1" applyFont="1" applyBorder="1" applyAlignment="1">
      <alignment horizontal="center" vertical="center"/>
    </xf>
    <xf numFmtId="0" fontId="2" fillId="0" borderId="94" xfId="1" applyNumberFormat="1" applyFont="1" applyBorder="1" applyAlignment="1">
      <alignment horizontal="center" vertical="center"/>
    </xf>
    <xf numFmtId="0" fontId="2" fillId="0" borderId="95" xfId="1" applyNumberFormat="1" applyFont="1" applyBorder="1" applyAlignment="1">
      <alignment horizontal="center" vertical="center"/>
    </xf>
    <xf numFmtId="0" fontId="2" fillId="0" borderId="49" xfId="1" applyNumberFormat="1" applyFont="1" applyBorder="1" applyAlignment="1">
      <alignment horizontal="center" vertical="center"/>
    </xf>
    <xf numFmtId="0" fontId="2" fillId="0" borderId="98" xfId="1" applyNumberFormat="1" applyFont="1" applyBorder="1" applyAlignment="1">
      <alignment horizontal="center" vertical="center"/>
    </xf>
    <xf numFmtId="164" fontId="2" fillId="0" borderId="98" xfId="1" applyNumberFormat="1" applyFont="1" applyBorder="1" applyAlignment="1">
      <alignment horizontal="center" vertical="center"/>
    </xf>
    <xf numFmtId="164" fontId="2" fillId="0" borderId="3" xfId="1" applyNumberFormat="1" applyFont="1" applyBorder="1" applyAlignment="1">
      <alignment horizontal="center" vertical="center"/>
    </xf>
    <xf numFmtId="1" fontId="2" fillId="0" borderId="41" xfId="1" applyNumberFormat="1" applyFont="1" applyBorder="1" applyAlignment="1">
      <alignment horizontal="center" vertical="center"/>
    </xf>
    <xf numFmtId="1" fontId="2" fillId="0" borderId="94" xfId="1" applyNumberFormat="1" applyFont="1" applyBorder="1" applyAlignment="1">
      <alignment horizontal="center" vertical="center"/>
    </xf>
    <xf numFmtId="1" fontId="2" fillId="0" borderId="49" xfId="1" applyNumberFormat="1" applyFont="1" applyBorder="1" applyAlignment="1">
      <alignment horizontal="center" vertical="center"/>
    </xf>
    <xf numFmtId="167" fontId="2" fillId="0" borderId="3" xfId="1" applyNumberFormat="1" applyFont="1" applyBorder="1" applyAlignment="1">
      <alignment horizontal="center" vertical="center"/>
    </xf>
    <xf numFmtId="1" fontId="2" fillId="0" borderId="42" xfId="1" applyNumberFormat="1" applyFont="1" applyBorder="1" applyAlignment="1">
      <alignment horizontal="center" vertical="center"/>
    </xf>
    <xf numFmtId="167" fontId="2" fillId="0" borderId="43" xfId="1" applyNumberFormat="1" applyFont="1" applyBorder="1" applyAlignment="1">
      <alignment horizontal="center" vertical="center"/>
    </xf>
    <xf numFmtId="167" fontId="2" fillId="0" borderId="4" xfId="1" applyNumberFormat="1" applyFont="1" applyBorder="1" applyAlignment="1">
      <alignment horizontal="center" vertical="center"/>
    </xf>
    <xf numFmtId="9" fontId="2" fillId="0" borderId="101" xfId="1" applyNumberFormat="1" applyFont="1" applyBorder="1" applyAlignment="1">
      <alignment horizontal="center" vertical="center"/>
    </xf>
    <xf numFmtId="0" fontId="18" fillId="0" borderId="21" xfId="1" applyNumberFormat="1" applyFont="1" applyFill="1" applyBorder="1" applyAlignment="1">
      <alignment horizontal="center" vertical="center"/>
    </xf>
    <xf numFmtId="0" fontId="18" fillId="0" borderId="21" xfId="1" applyNumberFormat="1" applyFont="1" applyBorder="1" applyAlignment="1">
      <alignment horizontal="center" vertical="center"/>
    </xf>
    <xf numFmtId="0" fontId="18" fillId="13" borderId="21" xfId="1" applyNumberFormat="1" applyFont="1" applyFill="1" applyBorder="1" applyAlignment="1">
      <alignment horizontal="center" vertical="center"/>
    </xf>
    <xf numFmtId="0" fontId="2" fillId="14" borderId="111" xfId="1" applyNumberFormat="1" applyFont="1" applyFill="1" applyBorder="1" applyAlignment="1">
      <alignment horizontal="center" vertical="center"/>
    </xf>
    <xf numFmtId="164" fontId="2" fillId="14" borderId="111" xfId="1" applyNumberFormat="1" applyFont="1" applyFill="1" applyBorder="1" applyAlignment="1">
      <alignment horizontal="center" vertical="center"/>
    </xf>
    <xf numFmtId="164" fontId="2" fillId="14" borderId="112" xfId="1" applyNumberFormat="1" applyFont="1" applyFill="1" applyBorder="1" applyAlignment="1">
      <alignment horizontal="center" vertical="center"/>
    </xf>
    <xf numFmtId="167" fontId="2" fillId="14" borderId="113" xfId="1" applyNumberFormat="1" applyFont="1" applyFill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/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1" fontId="2" fillId="7" borderId="8" xfId="0" applyNumberFormat="1" applyFont="1" applyFill="1" applyBorder="1" applyAlignment="1">
      <alignment horizontal="center" vertical="center"/>
    </xf>
    <xf numFmtId="1" fontId="0" fillId="7" borderId="16" xfId="0" applyNumberFormat="1" applyFont="1" applyFill="1" applyBorder="1" applyAlignment="1">
      <alignment horizontal="center" vertical="center"/>
    </xf>
    <xf numFmtId="1" fontId="2" fillId="7" borderId="16" xfId="0" applyNumberFormat="1" applyFont="1" applyFill="1" applyBorder="1" applyAlignment="1">
      <alignment horizontal="center"/>
    </xf>
    <xf numFmtId="1" fontId="2" fillId="7" borderId="16" xfId="1" applyNumberFormat="1" applyFont="1" applyFill="1" applyBorder="1" applyAlignment="1">
      <alignment horizontal="center" vertical="center"/>
    </xf>
    <xf numFmtId="1" fontId="2" fillId="7" borderId="34" xfId="1" applyNumberFormat="1" applyFont="1" applyFill="1" applyBorder="1" applyAlignment="1">
      <alignment horizontal="center" vertical="center"/>
    </xf>
    <xf numFmtId="0" fontId="0" fillId="0" borderId="0" xfId="0" applyFill="1"/>
    <xf numFmtId="169" fontId="0" fillId="0" borderId="58" xfId="1" applyNumberFormat="1" applyFont="1" applyBorder="1" applyAlignment="1">
      <alignment horizontal="center" vertical="center"/>
    </xf>
    <xf numFmtId="169" fontId="0" fillId="0" borderId="43" xfId="0" applyNumberFormat="1" applyFont="1" applyBorder="1" applyAlignment="1">
      <alignment horizontal="center" vertical="center"/>
    </xf>
    <xf numFmtId="169" fontId="0" fillId="12" borderId="58" xfId="0" applyNumberFormat="1" applyFont="1" applyFill="1" applyBorder="1" applyAlignment="1">
      <alignment horizontal="center" vertical="center"/>
    </xf>
    <xf numFmtId="169" fontId="0" fillId="13" borderId="70" xfId="1" applyNumberFormat="1" applyFont="1" applyFill="1" applyBorder="1" applyAlignment="1">
      <alignment horizontal="center" vertical="center"/>
    </xf>
    <xf numFmtId="169" fontId="0" fillId="0" borderId="70" xfId="1" applyNumberFormat="1" applyFont="1" applyBorder="1" applyAlignment="1">
      <alignment horizontal="center" vertical="center"/>
    </xf>
    <xf numFmtId="169" fontId="0" fillId="13" borderId="86" xfId="1" applyNumberFormat="1" applyFont="1" applyFill="1" applyBorder="1" applyAlignment="1">
      <alignment horizontal="center" vertical="center"/>
    </xf>
    <xf numFmtId="169" fontId="2" fillId="14" borderId="43" xfId="1" applyNumberFormat="1" applyFont="1" applyFill="1" applyBorder="1" applyAlignment="1">
      <alignment horizontal="center" vertical="center"/>
    </xf>
    <xf numFmtId="169" fontId="0" fillId="13" borderId="58" xfId="1" applyNumberFormat="1" applyFont="1" applyFill="1" applyBorder="1" applyAlignment="1">
      <alignment horizontal="center" vertical="center"/>
    </xf>
    <xf numFmtId="169" fontId="0" fillId="0" borderId="102" xfId="1" applyNumberFormat="1" applyFont="1" applyBorder="1" applyAlignment="1">
      <alignment horizontal="center" vertical="center"/>
    </xf>
    <xf numFmtId="169" fontId="0" fillId="0" borderId="58" xfId="1" applyNumberFormat="1" applyFont="1" applyFill="1" applyBorder="1" applyAlignment="1">
      <alignment horizontal="center" vertical="center"/>
    </xf>
    <xf numFmtId="169" fontId="0" fillId="0" borderId="108" xfId="1" applyNumberFormat="1" applyFont="1" applyBorder="1" applyAlignment="1">
      <alignment horizontal="center" vertical="center"/>
    </xf>
    <xf numFmtId="169" fontId="0" fillId="0" borderId="108" xfId="1" applyNumberFormat="1" applyFont="1" applyFill="1" applyBorder="1" applyAlignment="1">
      <alignment horizontal="center" vertical="center"/>
    </xf>
    <xf numFmtId="169" fontId="2" fillId="0" borderId="43" xfId="1" applyNumberFormat="1" applyFont="1" applyBorder="1" applyAlignment="1">
      <alignment horizontal="center" vertical="center"/>
    </xf>
    <xf numFmtId="169" fontId="0" fillId="0" borderId="0" xfId="0" applyNumberFormat="1" applyAlignment="1">
      <alignment horizontal="center" vertical="center"/>
    </xf>
    <xf numFmtId="0" fontId="0" fillId="0" borderId="41" xfId="0" applyNumberFormat="1" applyFont="1" applyBorder="1" applyAlignment="1">
      <alignment horizontal="center" vertical="center"/>
    </xf>
    <xf numFmtId="0" fontId="0" fillId="0" borderId="3" xfId="0" applyNumberFormat="1" applyFont="1" applyBorder="1" applyAlignment="1">
      <alignment horizontal="center" vertical="center"/>
    </xf>
    <xf numFmtId="0" fontId="0" fillId="0" borderId="43" xfId="0" applyNumberFormat="1" applyFont="1" applyBorder="1" applyAlignment="1">
      <alignment horizontal="center" vertical="center"/>
    </xf>
    <xf numFmtId="0" fontId="0" fillId="0" borderId="4" xfId="0" applyNumberFormat="1" applyFont="1" applyBorder="1" applyAlignment="1">
      <alignment horizontal="center" vertical="center"/>
    </xf>
    <xf numFmtId="0" fontId="0" fillId="0" borderId="42" xfId="0" applyNumberFormat="1" applyFont="1" applyBorder="1" applyAlignment="1">
      <alignment horizontal="center" vertical="center"/>
    </xf>
    <xf numFmtId="169" fontId="0" fillId="0" borderId="28" xfId="1" applyNumberFormat="1" applyFont="1" applyBorder="1" applyAlignment="1">
      <alignment horizontal="center" vertical="center"/>
    </xf>
    <xf numFmtId="14" fontId="3" fillId="2" borderId="1" xfId="0" applyNumberFormat="1" applyFont="1" applyFill="1" applyBorder="1" applyAlignment="1">
      <alignment horizontal="center" vertical="center" textRotation="40"/>
    </xf>
    <xf numFmtId="14" fontId="3" fillId="2" borderId="0" xfId="0" applyNumberFormat="1" applyFont="1" applyFill="1" applyBorder="1" applyAlignment="1">
      <alignment horizontal="center" vertical="center" textRotation="40"/>
    </xf>
    <xf numFmtId="14" fontId="3" fillId="2" borderId="28" xfId="0" applyNumberFormat="1" applyFont="1" applyFill="1" applyBorder="1" applyAlignment="1">
      <alignment horizontal="center" vertical="center" textRotation="40"/>
    </xf>
    <xf numFmtId="14" fontId="0" fillId="0" borderId="0" xfId="0" applyNumberFormat="1" applyAlignment="1">
      <alignment horizontal="center" vertical="center"/>
    </xf>
    <xf numFmtId="167" fontId="2" fillId="2" borderId="10" xfId="0" applyNumberFormat="1" applyFont="1" applyFill="1" applyBorder="1" applyAlignment="1">
      <alignment horizontal="center" vertical="center"/>
    </xf>
    <xf numFmtId="167" fontId="0" fillId="0" borderId="4" xfId="0" applyNumberFormat="1" applyFont="1" applyBorder="1" applyAlignment="1">
      <alignment horizontal="center" vertical="center"/>
    </xf>
    <xf numFmtId="0" fontId="19" fillId="0" borderId="0" xfId="0" applyFont="1" applyFill="1" applyBorder="1" applyAlignment="1">
      <alignment vertical="center" textRotation="90"/>
    </xf>
    <xf numFmtId="0" fontId="0" fillId="0" borderId="0" xfId="0" applyFill="1" applyBorder="1"/>
    <xf numFmtId="0" fontId="20" fillId="0" borderId="0" xfId="0" applyFont="1" applyFill="1" applyBorder="1" applyAlignment="1">
      <alignment vertical="center" textRotation="90"/>
    </xf>
    <xf numFmtId="0" fontId="20" fillId="0" borderId="0" xfId="0" applyFont="1" applyFill="1" applyBorder="1" applyAlignment="1">
      <alignment vertical="center"/>
    </xf>
    <xf numFmtId="169" fontId="22" fillId="0" borderId="0" xfId="0" applyNumberFormat="1" applyFont="1" applyFill="1" applyBorder="1" applyAlignment="1">
      <alignment vertical="center"/>
    </xf>
    <xf numFmtId="0" fontId="20" fillId="0" borderId="0" xfId="0" applyFont="1" applyAlignment="1">
      <alignment horizontal="center" vertical="center"/>
    </xf>
    <xf numFmtId="170" fontId="20" fillId="0" borderId="67" xfId="0" applyNumberFormat="1" applyFont="1" applyBorder="1" applyAlignment="1">
      <alignment horizontal="center" vertical="center"/>
    </xf>
    <xf numFmtId="1" fontId="20" fillId="0" borderId="67" xfId="0" applyNumberFormat="1" applyFont="1" applyBorder="1" applyAlignment="1">
      <alignment horizontal="center" vertical="center"/>
    </xf>
    <xf numFmtId="169" fontId="20" fillId="0" borderId="67" xfId="0" applyNumberFormat="1" applyFont="1" applyBorder="1" applyAlignment="1">
      <alignment horizontal="center" vertical="center"/>
    </xf>
    <xf numFmtId="0" fontId="24" fillId="0" borderId="0" xfId="0" applyFont="1" applyFill="1" applyBorder="1" applyAlignment="1">
      <alignment horizontal="center" vertical="center"/>
    </xf>
    <xf numFmtId="1" fontId="25" fillId="0" borderId="0" xfId="0" applyNumberFormat="1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170" fontId="20" fillId="0" borderId="0" xfId="0" applyNumberFormat="1" applyFont="1" applyBorder="1" applyAlignment="1">
      <alignment horizontal="center" vertical="center"/>
    </xf>
    <xf numFmtId="1" fontId="20" fillId="0" borderId="0" xfId="0" applyNumberFormat="1" applyFont="1" applyBorder="1" applyAlignment="1">
      <alignment horizontal="center" vertical="center"/>
    </xf>
    <xf numFmtId="169" fontId="20" fillId="0" borderId="0" xfId="0" applyNumberFormat="1" applyFont="1" applyBorder="1" applyAlignment="1">
      <alignment horizontal="center" vertical="center"/>
    </xf>
    <xf numFmtId="166" fontId="21" fillId="2" borderId="67" xfId="0" applyNumberFormat="1" applyFont="1" applyFill="1" applyBorder="1" applyAlignment="1">
      <alignment horizontal="center" vertical="center"/>
    </xf>
    <xf numFmtId="0" fontId="20" fillId="8" borderId="67" xfId="0" applyFont="1" applyFill="1" applyBorder="1" applyAlignment="1">
      <alignment horizontal="center" vertical="center"/>
    </xf>
    <xf numFmtId="9" fontId="25" fillId="0" borderId="0" xfId="0" applyNumberFormat="1" applyFont="1" applyFill="1" applyBorder="1" applyAlignment="1">
      <alignment horizontal="center" vertical="center"/>
    </xf>
    <xf numFmtId="0" fontId="21" fillId="4" borderId="76" xfId="0" applyFont="1" applyFill="1" applyBorder="1" applyAlignment="1">
      <alignment horizontal="center" vertical="center" wrapText="1"/>
    </xf>
    <xf numFmtId="0" fontId="21" fillId="4" borderId="51" xfId="0" applyFont="1" applyFill="1" applyBorder="1" applyAlignment="1">
      <alignment horizontal="center" vertical="center" wrapText="1"/>
    </xf>
    <xf numFmtId="0" fontId="21" fillId="10" borderId="76" xfId="0" applyFont="1" applyFill="1" applyBorder="1" applyAlignment="1">
      <alignment horizontal="center" vertical="center" wrapText="1"/>
    </xf>
    <xf numFmtId="0" fontId="21" fillId="10" borderId="51" xfId="0" applyFont="1" applyFill="1" applyBorder="1" applyAlignment="1">
      <alignment horizontal="center" vertical="center" wrapText="1"/>
    </xf>
    <xf numFmtId="0" fontId="21" fillId="4" borderId="67" xfId="0" applyFont="1" applyFill="1" applyBorder="1" applyAlignment="1">
      <alignment horizontal="center" vertical="center" wrapText="1"/>
    </xf>
    <xf numFmtId="0" fontId="21" fillId="10" borderId="67" xfId="0" applyFont="1" applyFill="1" applyBorder="1" applyAlignment="1">
      <alignment horizontal="center" vertical="center" wrapText="1"/>
    </xf>
    <xf numFmtId="14" fontId="23" fillId="0" borderId="9" xfId="0" applyNumberFormat="1" applyFont="1" applyFill="1" applyBorder="1" applyAlignment="1">
      <alignment horizontal="center" vertical="center"/>
    </xf>
    <xf numFmtId="14" fontId="23" fillId="0" borderId="10" xfId="0" applyNumberFormat="1" applyFont="1" applyFill="1" applyBorder="1" applyAlignment="1">
      <alignment horizontal="center" vertical="center"/>
    </xf>
    <xf numFmtId="14" fontId="23" fillId="0" borderId="83" xfId="0" applyNumberFormat="1" applyFont="1" applyFill="1" applyBorder="1" applyAlignment="1">
      <alignment horizontal="center" vertical="center"/>
    </xf>
    <xf numFmtId="14" fontId="23" fillId="0" borderId="114" xfId="0" applyNumberFormat="1" applyFont="1" applyFill="1" applyBorder="1" applyAlignment="1">
      <alignment horizontal="center" vertical="center"/>
    </xf>
    <xf numFmtId="0" fontId="20" fillId="0" borderId="9" xfId="0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20" fillId="0" borderId="83" xfId="0" applyFont="1" applyFill="1" applyBorder="1" applyAlignment="1">
      <alignment horizontal="center" vertical="center"/>
    </xf>
    <xf numFmtId="0" fontId="20" fillId="0" borderId="114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 textRotation="90"/>
    </xf>
    <xf numFmtId="0" fontId="2" fillId="0" borderId="9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8" borderId="9" xfId="0" applyFont="1" applyFill="1" applyBorder="1" applyAlignment="1">
      <alignment horizontal="center" vertical="center" wrapText="1"/>
    </xf>
    <xf numFmtId="0" fontId="2" fillId="8" borderId="7" xfId="0" applyFont="1" applyFill="1" applyBorder="1" applyAlignment="1">
      <alignment horizontal="center" vertical="center" wrapText="1"/>
    </xf>
    <xf numFmtId="0" fontId="2" fillId="8" borderId="4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165" fontId="2" fillId="5" borderId="2" xfId="0" applyNumberFormat="1" applyFont="1" applyFill="1" applyBorder="1" applyAlignment="1">
      <alignment horizontal="center" vertical="center"/>
    </xf>
    <xf numFmtId="165" fontId="2" fillId="5" borderId="3" xfId="0" applyNumberFormat="1" applyFont="1" applyFill="1" applyBorder="1" applyAlignment="1">
      <alignment horizontal="center" vertical="center"/>
    </xf>
    <xf numFmtId="165" fontId="2" fillId="5" borderId="7" xfId="0" applyNumberFormat="1" applyFont="1" applyFill="1" applyBorder="1" applyAlignment="1">
      <alignment horizontal="center" vertical="center"/>
    </xf>
    <xf numFmtId="165" fontId="2" fillId="5" borderId="4" xfId="0" applyNumberFormat="1" applyFont="1" applyFill="1" applyBorder="1" applyAlignment="1">
      <alignment horizontal="center" vertical="center"/>
    </xf>
    <xf numFmtId="0" fontId="4" fillId="3" borderId="2" xfId="0" applyNumberFormat="1" applyFont="1" applyFill="1" applyBorder="1" applyAlignment="1">
      <alignment horizontal="center" vertical="center"/>
    </xf>
    <xf numFmtId="0" fontId="4" fillId="3" borderId="3" xfId="0" applyNumberFormat="1" applyFont="1" applyFill="1" applyBorder="1" applyAlignment="1">
      <alignment horizontal="center" vertical="center"/>
    </xf>
    <xf numFmtId="0" fontId="4" fillId="3" borderId="4" xfId="0" applyNumberFormat="1" applyFont="1" applyFill="1" applyBorder="1" applyAlignment="1">
      <alignment horizontal="center" vertical="center"/>
    </xf>
    <xf numFmtId="0" fontId="4" fillId="4" borderId="2" xfId="0" applyNumberFormat="1" applyFont="1" applyFill="1" applyBorder="1" applyAlignment="1">
      <alignment horizontal="center" vertical="center"/>
    </xf>
    <xf numFmtId="0" fontId="4" fillId="4" borderId="3" xfId="0" applyNumberFormat="1" applyFont="1" applyFill="1" applyBorder="1" applyAlignment="1">
      <alignment horizontal="center" vertical="center"/>
    </xf>
    <xf numFmtId="0" fontId="4" fillId="4" borderId="4" xfId="0" applyNumberFormat="1" applyFont="1" applyFill="1" applyBorder="1" applyAlignment="1">
      <alignment horizontal="center" vertical="center"/>
    </xf>
    <xf numFmtId="0" fontId="2" fillId="5" borderId="2" xfId="0" applyNumberFormat="1" applyFont="1" applyFill="1" applyBorder="1" applyAlignment="1">
      <alignment horizontal="center" vertical="center"/>
    </xf>
    <xf numFmtId="0" fontId="2" fillId="5" borderId="3" xfId="0" applyNumberFormat="1" applyFont="1" applyFill="1" applyBorder="1" applyAlignment="1">
      <alignment horizontal="center" vertical="center"/>
    </xf>
    <xf numFmtId="0" fontId="5" fillId="0" borderId="5" xfId="0" applyNumberFormat="1" applyFont="1" applyBorder="1" applyAlignment="1">
      <alignment horizontal="center" vertical="center" wrapText="1"/>
    </xf>
    <xf numFmtId="0" fontId="5" fillId="0" borderId="19" xfId="0" applyNumberFormat="1" applyFont="1" applyBorder="1" applyAlignment="1">
      <alignment horizontal="center" vertical="center" wrapText="1"/>
    </xf>
    <xf numFmtId="0" fontId="5" fillId="0" borderId="37" xfId="0" applyNumberFormat="1" applyFont="1" applyBorder="1" applyAlignment="1">
      <alignment horizontal="center" vertical="center" wrapText="1"/>
    </xf>
    <xf numFmtId="164" fontId="5" fillId="0" borderId="5" xfId="0" applyNumberFormat="1" applyFont="1" applyBorder="1" applyAlignment="1">
      <alignment horizontal="center" vertical="center" wrapText="1"/>
    </xf>
    <xf numFmtId="164" fontId="5" fillId="0" borderId="19" xfId="0" applyNumberFormat="1" applyFont="1" applyBorder="1" applyAlignment="1">
      <alignment horizontal="center" vertical="center" wrapText="1"/>
    </xf>
    <xf numFmtId="164" fontId="5" fillId="0" borderId="37" xfId="0" applyNumberFormat="1" applyFont="1" applyBorder="1" applyAlignment="1">
      <alignment horizontal="center" vertical="center" wrapText="1"/>
    </xf>
    <xf numFmtId="164" fontId="6" fillId="0" borderId="6" xfId="0" applyNumberFormat="1" applyFont="1" applyBorder="1" applyAlignment="1">
      <alignment horizontal="center" vertical="center" wrapText="1"/>
    </xf>
    <xf numFmtId="164" fontId="6" fillId="0" borderId="0" xfId="0" applyNumberFormat="1" applyFont="1" applyBorder="1" applyAlignment="1">
      <alignment horizontal="center" vertical="center" wrapText="1"/>
    </xf>
    <xf numFmtId="164" fontId="6" fillId="0" borderId="38" xfId="0" applyNumberFormat="1" applyFont="1" applyBorder="1" applyAlignment="1">
      <alignment horizontal="center" vertical="center" wrapText="1"/>
    </xf>
    <xf numFmtId="0" fontId="7" fillId="0" borderId="11" xfId="0" applyNumberFormat="1" applyFont="1" applyFill="1" applyBorder="1" applyAlignment="1">
      <alignment horizontal="center" vertical="center"/>
    </xf>
    <xf numFmtId="0" fontId="7" fillId="0" borderId="29" xfId="0" applyNumberFormat="1" applyFont="1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/>
    </xf>
    <xf numFmtId="0" fontId="7" fillId="0" borderId="31" xfId="0" applyNumberFormat="1" applyFont="1" applyFill="1" applyBorder="1" applyAlignment="1">
      <alignment horizontal="center" vertical="center"/>
    </xf>
    <xf numFmtId="0" fontId="7" fillId="0" borderId="12" xfId="0" applyNumberFormat="1" applyFont="1" applyFill="1" applyBorder="1" applyAlignment="1">
      <alignment horizontal="center" vertical="center"/>
    </xf>
    <xf numFmtId="0" fontId="7" fillId="0" borderId="30" xfId="0" applyNumberFormat="1" applyFont="1" applyFill="1" applyBorder="1" applyAlignment="1">
      <alignment horizontal="center" vertical="center"/>
    </xf>
    <xf numFmtId="0" fontId="7" fillId="0" borderId="12" xfId="0" applyNumberFormat="1" applyFont="1" applyFill="1" applyBorder="1" applyAlignment="1">
      <alignment horizontal="center" vertical="center" wrapText="1"/>
    </xf>
    <xf numFmtId="0" fontId="7" fillId="0" borderId="30" xfId="0" applyNumberFormat="1" applyFont="1" applyFill="1" applyBorder="1" applyAlignment="1">
      <alignment horizontal="center" vertical="center" wrapText="1"/>
    </xf>
    <xf numFmtId="0" fontId="7" fillId="0" borderId="14" xfId="0" applyNumberFormat="1" applyFont="1" applyFill="1" applyBorder="1" applyAlignment="1">
      <alignment horizontal="center" vertical="center" wrapText="1"/>
    </xf>
    <xf numFmtId="0" fontId="7" fillId="0" borderId="32" xfId="0" applyNumberFormat="1" applyFont="1" applyFill="1" applyBorder="1" applyAlignment="1">
      <alignment horizontal="center" vertical="center" wrapText="1"/>
    </xf>
    <xf numFmtId="0" fontId="10" fillId="0" borderId="14" xfId="0" applyNumberFormat="1" applyFont="1" applyFill="1" applyBorder="1" applyAlignment="1">
      <alignment horizontal="center" vertical="center" wrapText="1"/>
    </xf>
    <xf numFmtId="0" fontId="10" fillId="0" borderId="32" xfId="0" applyNumberFormat="1" applyFont="1" applyFill="1" applyBorder="1" applyAlignment="1">
      <alignment horizontal="center" vertical="center" wrapText="1"/>
    </xf>
    <xf numFmtId="0" fontId="5" fillId="0" borderId="14" xfId="0" applyNumberFormat="1" applyFont="1" applyFill="1" applyBorder="1" applyAlignment="1">
      <alignment horizontal="center" vertical="center" wrapText="1"/>
    </xf>
    <xf numFmtId="0" fontId="5" fillId="0" borderId="32" xfId="0" applyNumberFormat="1" applyFont="1" applyFill="1" applyBorder="1" applyAlignment="1">
      <alignment horizontal="center" vertical="center" wrapText="1"/>
    </xf>
    <xf numFmtId="0" fontId="6" fillId="5" borderId="18" xfId="0" applyNumberFormat="1" applyFont="1" applyFill="1" applyBorder="1" applyAlignment="1">
      <alignment horizontal="center" vertical="center" wrapText="1"/>
    </xf>
    <xf numFmtId="0" fontId="6" fillId="5" borderId="36" xfId="0" applyNumberFormat="1" applyFont="1" applyFill="1" applyBorder="1" applyAlignment="1">
      <alignment horizontal="center" vertical="center" wrapText="1"/>
    </xf>
    <xf numFmtId="0" fontId="7" fillId="0" borderId="15" xfId="0" applyNumberFormat="1" applyFont="1" applyFill="1" applyBorder="1" applyAlignment="1">
      <alignment horizontal="center" vertical="center" wrapText="1"/>
    </xf>
    <xf numFmtId="0" fontId="7" fillId="0" borderId="33" xfId="0" applyNumberFormat="1" applyFont="1" applyFill="1" applyBorder="1" applyAlignment="1">
      <alignment horizontal="center" vertical="center" wrapText="1"/>
    </xf>
    <xf numFmtId="0" fontId="8" fillId="3" borderId="16" xfId="0" applyNumberFormat="1" applyFont="1" applyFill="1" applyBorder="1" applyAlignment="1">
      <alignment horizontal="center" vertical="center" wrapText="1"/>
    </xf>
    <xf numFmtId="0" fontId="8" fillId="3" borderId="34" xfId="0" applyNumberFormat="1" applyFont="1" applyFill="1" applyBorder="1" applyAlignment="1">
      <alignment horizontal="center" vertical="center" wrapText="1"/>
    </xf>
    <xf numFmtId="0" fontId="9" fillId="0" borderId="17" xfId="0" applyNumberFormat="1" applyFont="1" applyFill="1" applyBorder="1" applyAlignment="1">
      <alignment horizontal="center" vertical="center" wrapText="1"/>
    </xf>
    <xf numFmtId="0" fontId="9" fillId="0" borderId="35" xfId="0" applyNumberFormat="1" applyFont="1" applyFill="1" applyBorder="1" applyAlignment="1">
      <alignment horizontal="center" vertical="center" wrapText="1"/>
    </xf>
    <xf numFmtId="0" fontId="9" fillId="0" borderId="14" xfId="0" applyNumberFormat="1" applyFont="1" applyFill="1" applyBorder="1" applyAlignment="1">
      <alignment horizontal="center" vertical="center" wrapText="1"/>
    </xf>
    <xf numFmtId="0" fontId="9" fillId="0" borderId="32" xfId="0" applyNumberFormat="1" applyFont="1" applyFill="1" applyBorder="1" applyAlignment="1">
      <alignment horizontal="center" vertical="center" wrapText="1"/>
    </xf>
    <xf numFmtId="0" fontId="9" fillId="0" borderId="18" xfId="0" applyNumberFormat="1" applyFont="1" applyFill="1" applyBorder="1" applyAlignment="1">
      <alignment vertical="center" wrapText="1"/>
    </xf>
    <xf numFmtId="0" fontId="9" fillId="0" borderId="36" xfId="0" applyNumberFormat="1" applyFont="1" applyFill="1" applyBorder="1" applyAlignment="1">
      <alignment vertical="center" wrapText="1"/>
    </xf>
    <xf numFmtId="0" fontId="8" fillId="4" borderId="8" xfId="0" applyNumberFormat="1" applyFont="1" applyFill="1" applyBorder="1" applyAlignment="1">
      <alignment horizontal="center" vertical="center" wrapText="1"/>
    </xf>
    <xf numFmtId="0" fontId="8" fillId="4" borderId="34" xfId="0" applyNumberFormat="1" applyFont="1" applyFill="1" applyBorder="1" applyAlignment="1">
      <alignment horizontal="center" vertical="center" wrapText="1"/>
    </xf>
    <xf numFmtId="0" fontId="2" fillId="14" borderId="2" xfId="0" applyFont="1" applyFill="1" applyBorder="1" applyAlignment="1">
      <alignment horizontal="center" vertical="center"/>
    </xf>
    <xf numFmtId="0" fontId="2" fillId="14" borderId="4" xfId="0" applyFont="1" applyFill="1" applyBorder="1" applyAlignment="1">
      <alignment horizontal="center" vertical="center"/>
    </xf>
    <xf numFmtId="0" fontId="2" fillId="10" borderId="9" xfId="0" applyFont="1" applyFill="1" applyBorder="1" applyAlignment="1">
      <alignment horizontal="center" vertical="center" wrapText="1"/>
    </xf>
    <xf numFmtId="0" fontId="2" fillId="10" borderId="7" xfId="0" applyFont="1" applyFill="1" applyBorder="1" applyAlignment="1">
      <alignment horizontal="center" vertical="center" wrapText="1"/>
    </xf>
    <xf numFmtId="0" fontId="2" fillId="4" borderId="23" xfId="0" applyFont="1" applyFill="1" applyBorder="1" applyAlignment="1">
      <alignment horizontal="center" vertical="center" wrapText="1"/>
    </xf>
    <xf numFmtId="0" fontId="2" fillId="4" borderId="24" xfId="0" applyFont="1" applyFill="1" applyBorder="1" applyAlignment="1">
      <alignment horizontal="center" vertical="center" wrapText="1"/>
    </xf>
    <xf numFmtId="0" fontId="2" fillId="4" borderId="115" xfId="0" applyFont="1" applyFill="1" applyBorder="1" applyAlignment="1">
      <alignment horizontal="center" vertical="center" wrapText="1"/>
    </xf>
    <xf numFmtId="0" fontId="2" fillId="4" borderId="116" xfId="0" applyFont="1" applyFill="1" applyBorder="1" applyAlignment="1">
      <alignment horizontal="center" vertical="center" wrapText="1"/>
    </xf>
    <xf numFmtId="0" fontId="2" fillId="0" borderId="25" xfId="0" applyNumberFormat="1" applyFont="1" applyFill="1" applyBorder="1" applyAlignment="1">
      <alignment horizontal="center" vertical="center" wrapText="1"/>
    </xf>
    <xf numFmtId="0" fontId="2" fillId="0" borderId="26" xfId="0" applyNumberFormat="1" applyFont="1" applyFill="1" applyBorder="1" applyAlignment="1">
      <alignment horizontal="center" vertical="center" wrapText="1"/>
    </xf>
    <xf numFmtId="0" fontId="0" fillId="8" borderId="27" xfId="0" applyFill="1" applyBorder="1" applyAlignment="1">
      <alignment horizontal="center" vertical="center" wrapText="1"/>
    </xf>
    <xf numFmtId="0" fontId="0" fillId="8" borderId="50" xfId="0" applyFill="1" applyBorder="1" applyAlignment="1">
      <alignment horizontal="center" vertical="center" wrapText="1"/>
    </xf>
    <xf numFmtId="0" fontId="2" fillId="11" borderId="8" xfId="0" applyFont="1" applyFill="1" applyBorder="1" applyAlignment="1">
      <alignment horizontal="center" vertical="center" textRotation="90"/>
    </xf>
    <xf numFmtId="0" fontId="2" fillId="11" borderId="16" xfId="0" applyFont="1" applyFill="1" applyBorder="1" applyAlignment="1">
      <alignment horizontal="center" vertical="center" textRotation="90"/>
    </xf>
    <xf numFmtId="0" fontId="2" fillId="11" borderId="34" xfId="0" applyFont="1" applyFill="1" applyBorder="1" applyAlignment="1">
      <alignment horizontal="center" vertical="center" textRotation="90"/>
    </xf>
    <xf numFmtId="0" fontId="5" fillId="0" borderId="20" xfId="0" applyFont="1" applyFill="1" applyBorder="1" applyAlignment="1">
      <alignment horizontal="center" vertical="center" wrapText="1"/>
    </xf>
    <xf numFmtId="0" fontId="5" fillId="0" borderId="39" xfId="0" applyFont="1" applyFill="1" applyBorder="1" applyAlignment="1">
      <alignment horizontal="center" vertical="center" wrapText="1"/>
    </xf>
    <xf numFmtId="1" fontId="5" fillId="0" borderId="12" xfId="0" applyNumberFormat="1" applyFont="1" applyFill="1" applyBorder="1" applyAlignment="1">
      <alignment horizontal="center" vertical="center" wrapText="1"/>
    </xf>
    <xf numFmtId="1" fontId="5" fillId="0" borderId="30" xfId="0" applyNumberFormat="1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5" fillId="0" borderId="40" xfId="0" applyFont="1" applyFill="1" applyBorder="1" applyAlignment="1">
      <alignment horizontal="center" vertical="center" wrapText="1"/>
    </xf>
    <xf numFmtId="0" fontId="6" fillId="6" borderId="22" xfId="0" applyFont="1" applyFill="1" applyBorder="1" applyAlignment="1">
      <alignment horizontal="center" vertical="center" wrapText="1"/>
    </xf>
    <xf numFmtId="0" fontId="6" fillId="6" borderId="29" xfId="0" applyFont="1" applyFill="1" applyBorder="1" applyAlignment="1">
      <alignment horizontal="center" vertical="center" wrapText="1"/>
    </xf>
    <xf numFmtId="0" fontId="10" fillId="0" borderId="17" xfId="0" applyNumberFormat="1" applyFont="1" applyFill="1" applyBorder="1" applyAlignment="1">
      <alignment horizontal="center" vertical="center" wrapText="1"/>
    </xf>
    <xf numFmtId="0" fontId="10" fillId="0" borderId="35" xfId="0" applyNumberFormat="1" applyFont="1" applyFill="1" applyBorder="1" applyAlignment="1">
      <alignment horizontal="center" vertical="center" wrapText="1"/>
    </xf>
    <xf numFmtId="1" fontId="2" fillId="7" borderId="8" xfId="0" applyNumberFormat="1" applyFont="1" applyFill="1" applyBorder="1" applyAlignment="1">
      <alignment horizontal="center" vertical="center" textRotation="180"/>
    </xf>
    <xf numFmtId="1" fontId="2" fillId="7" borderId="34" xfId="0" applyNumberFormat="1" applyFont="1" applyFill="1" applyBorder="1" applyAlignment="1">
      <alignment horizontal="center" vertical="center" textRotation="180"/>
    </xf>
    <xf numFmtId="0" fontId="0" fillId="0" borderId="0" xfId="0" applyFont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172" fontId="20" fillId="0" borderId="67" xfId="0" applyNumberFormat="1" applyFont="1" applyBorder="1" applyAlignment="1">
      <alignment horizontal="center" vertical="center"/>
    </xf>
    <xf numFmtId="0" fontId="26" fillId="0" borderId="0" xfId="0" applyFont="1"/>
  </cellXfs>
  <cellStyles count="3">
    <cellStyle name="Normal" xfId="0" builtinId="0"/>
    <cellStyle name="Normal 2" xfId="2"/>
    <cellStyle name="Normal 9" xfId="1"/>
  </cellStyles>
  <dxfs count="1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2761</xdr:colOff>
      <xdr:row>0</xdr:row>
      <xdr:rowOff>33619</xdr:rowOff>
    </xdr:from>
    <xdr:to>
      <xdr:col>4</xdr:col>
      <xdr:colOff>19049</xdr:colOff>
      <xdr:row>2</xdr:row>
      <xdr:rowOff>104776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duotone>
            <a:prstClr val="black"/>
            <a:srgbClr val="FFC000">
              <a:tint val="45000"/>
              <a:satMod val="400000"/>
            </a:srgbClr>
          </a:duotone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aturation sat="0"/>
                  </a14:imgEffect>
                  <a14:imgEffect>
                    <a14:brightnessContrast bright="20000" contrast="-2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2761" y="33619"/>
          <a:ext cx="1473613" cy="556932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OTO/INDICATEUR%20ACTIVITE/indicateur%202018/MGH%2020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ESE"/>
      <sheetName val="AIC JOURNALIER"/>
      <sheetName val="AIC SECURITE"/>
      <sheetName val="TOP3 AIC"/>
      <sheetName val="TOP3 FAIT"/>
      <sheetName val="VARIABLE CIBLE"/>
      <sheetName val="HEBDO "/>
    </sheetNames>
    <sheetDataSet>
      <sheetData sheetId="0">
        <row r="2">
          <cell r="CU2" t="str">
            <v>MP</v>
          </cell>
        </row>
        <row r="4">
          <cell r="B4">
            <v>1</v>
          </cell>
          <cell r="C4" t="str">
            <v>L</v>
          </cell>
          <cell r="D4">
            <v>43101</v>
          </cell>
          <cell r="F4"/>
          <cell r="G4"/>
          <cell r="H4"/>
        </row>
        <row r="5">
          <cell r="B5">
            <v>1</v>
          </cell>
          <cell r="C5" t="str">
            <v>M</v>
          </cell>
          <cell r="D5">
            <v>43102</v>
          </cell>
          <cell r="F5"/>
          <cell r="G5"/>
          <cell r="H5"/>
        </row>
        <row r="6">
          <cell r="B6">
            <v>1</v>
          </cell>
          <cell r="C6" t="str">
            <v>M</v>
          </cell>
          <cell r="D6">
            <v>43103</v>
          </cell>
          <cell r="F6">
            <v>2</v>
          </cell>
          <cell r="G6"/>
          <cell r="H6"/>
        </row>
        <row r="7">
          <cell r="B7">
            <v>1</v>
          </cell>
          <cell r="C7" t="str">
            <v>J</v>
          </cell>
          <cell r="D7">
            <v>43104</v>
          </cell>
          <cell r="F7">
            <v>31</v>
          </cell>
          <cell r="G7">
            <v>4</v>
          </cell>
          <cell r="H7"/>
        </row>
        <row r="8">
          <cell r="B8">
            <v>1</v>
          </cell>
          <cell r="C8" t="str">
            <v>V</v>
          </cell>
          <cell r="D8">
            <v>43105</v>
          </cell>
          <cell r="F8"/>
          <cell r="G8">
            <v>3</v>
          </cell>
          <cell r="H8"/>
        </row>
        <row r="9">
          <cell r="B9">
            <v>2</v>
          </cell>
          <cell r="C9" t="str">
            <v>L</v>
          </cell>
          <cell r="D9">
            <v>43108</v>
          </cell>
          <cell r="F9">
            <v>61</v>
          </cell>
          <cell r="G9">
            <v>68</v>
          </cell>
          <cell r="H9">
            <v>1</v>
          </cell>
        </row>
        <row r="10">
          <cell r="B10">
            <v>2</v>
          </cell>
          <cell r="C10" t="str">
            <v>M</v>
          </cell>
          <cell r="D10">
            <v>43109</v>
          </cell>
          <cell r="F10">
            <v>16</v>
          </cell>
          <cell r="G10">
            <v>180</v>
          </cell>
          <cell r="H10">
            <v>2</v>
          </cell>
        </row>
        <row r="11">
          <cell r="B11">
            <v>2</v>
          </cell>
          <cell r="C11" t="str">
            <v>M</v>
          </cell>
          <cell r="D11">
            <v>43110</v>
          </cell>
          <cell r="F11">
            <v>8</v>
          </cell>
          <cell r="G11">
            <v>100</v>
          </cell>
          <cell r="H11">
            <v>27</v>
          </cell>
        </row>
        <row r="12">
          <cell r="B12">
            <v>2</v>
          </cell>
          <cell r="C12" t="str">
            <v>J</v>
          </cell>
          <cell r="D12">
            <v>43111</v>
          </cell>
          <cell r="F12"/>
          <cell r="G12"/>
          <cell r="H12"/>
        </row>
        <row r="13">
          <cell r="B13">
            <v>2</v>
          </cell>
          <cell r="C13" t="str">
            <v>V</v>
          </cell>
          <cell r="D13">
            <v>43112</v>
          </cell>
          <cell r="F13">
            <v>8</v>
          </cell>
          <cell r="G13">
            <v>36</v>
          </cell>
          <cell r="H13"/>
        </row>
        <row r="14">
          <cell r="B14">
            <v>3</v>
          </cell>
          <cell r="C14" t="str">
            <v>L</v>
          </cell>
          <cell r="D14">
            <v>43115</v>
          </cell>
          <cell r="F14">
            <v>8</v>
          </cell>
          <cell r="G14">
            <v>60</v>
          </cell>
          <cell r="H14"/>
        </row>
        <row r="15">
          <cell r="B15">
            <v>3</v>
          </cell>
          <cell r="C15" t="str">
            <v>M</v>
          </cell>
          <cell r="D15">
            <v>43116</v>
          </cell>
          <cell r="F15">
            <v>27</v>
          </cell>
          <cell r="G15"/>
          <cell r="H15">
            <v>10</v>
          </cell>
        </row>
        <row r="16">
          <cell r="B16">
            <v>3</v>
          </cell>
          <cell r="C16" t="str">
            <v>M</v>
          </cell>
          <cell r="D16">
            <v>43117</v>
          </cell>
          <cell r="F16">
            <v>50</v>
          </cell>
          <cell r="G16">
            <v>84</v>
          </cell>
          <cell r="H16"/>
        </row>
        <row r="17">
          <cell r="B17">
            <v>3</v>
          </cell>
          <cell r="C17" t="str">
            <v>J</v>
          </cell>
          <cell r="D17">
            <v>43118</v>
          </cell>
          <cell r="F17"/>
          <cell r="G17"/>
          <cell r="H17"/>
        </row>
        <row r="18">
          <cell r="B18">
            <v>3</v>
          </cell>
          <cell r="C18" t="str">
            <v>V</v>
          </cell>
          <cell r="D18">
            <v>43119</v>
          </cell>
          <cell r="F18">
            <v>49</v>
          </cell>
          <cell r="G18"/>
          <cell r="H18"/>
        </row>
        <row r="19">
          <cell r="B19">
            <v>4</v>
          </cell>
          <cell r="C19" t="str">
            <v>L</v>
          </cell>
          <cell r="D19">
            <v>43122</v>
          </cell>
          <cell r="F19"/>
          <cell r="G19">
            <v>104</v>
          </cell>
          <cell r="H19">
            <v>2</v>
          </cell>
        </row>
        <row r="20">
          <cell r="B20">
            <v>4</v>
          </cell>
          <cell r="C20" t="str">
            <v>M</v>
          </cell>
          <cell r="D20">
            <v>43123</v>
          </cell>
          <cell r="F20"/>
          <cell r="G20"/>
          <cell r="H20"/>
        </row>
        <row r="21">
          <cell r="B21">
            <v>4</v>
          </cell>
          <cell r="C21" t="str">
            <v>M</v>
          </cell>
          <cell r="D21">
            <v>43124</v>
          </cell>
          <cell r="F21"/>
          <cell r="G21"/>
          <cell r="H21">
            <v>53</v>
          </cell>
        </row>
        <row r="22">
          <cell r="B22">
            <v>4</v>
          </cell>
          <cell r="C22" t="str">
            <v>J</v>
          </cell>
          <cell r="D22">
            <v>43125</v>
          </cell>
          <cell r="F22"/>
          <cell r="G22">
            <v>28</v>
          </cell>
          <cell r="H22">
            <v>90</v>
          </cell>
        </row>
        <row r="23">
          <cell r="B23">
            <v>4</v>
          </cell>
          <cell r="C23" t="str">
            <v>V</v>
          </cell>
          <cell r="D23">
            <v>43126</v>
          </cell>
          <cell r="F23"/>
          <cell r="G23">
            <v>180</v>
          </cell>
          <cell r="H23"/>
        </row>
        <row r="24">
          <cell r="B24">
            <v>5</v>
          </cell>
          <cell r="C24" t="str">
            <v>L</v>
          </cell>
          <cell r="D24">
            <v>43129</v>
          </cell>
          <cell r="F24">
            <v>52</v>
          </cell>
          <cell r="G24"/>
          <cell r="H24"/>
        </row>
        <row r="25">
          <cell r="B25">
            <v>5</v>
          </cell>
          <cell r="C25" t="str">
            <v>M</v>
          </cell>
          <cell r="D25">
            <v>43130</v>
          </cell>
          <cell r="F25">
            <v>226</v>
          </cell>
          <cell r="G25"/>
          <cell r="H25"/>
        </row>
        <row r="26">
          <cell r="B26">
            <v>5</v>
          </cell>
          <cell r="C26" t="str">
            <v>M</v>
          </cell>
          <cell r="D26">
            <v>43131</v>
          </cell>
          <cell r="F26">
            <v>17</v>
          </cell>
          <cell r="G26"/>
          <cell r="H26"/>
        </row>
        <row r="27">
          <cell r="B27" t="str">
            <v xml:space="preserve"> </v>
          </cell>
          <cell r="C27" t="str">
            <v>TOTAL</v>
          </cell>
          <cell r="D27"/>
          <cell r="F27">
            <v>555</v>
          </cell>
          <cell r="G27">
            <v>847</v>
          </cell>
          <cell r="H27">
            <v>185</v>
          </cell>
        </row>
        <row r="28">
          <cell r="B28">
            <v>5</v>
          </cell>
          <cell r="C28" t="str">
            <v>J</v>
          </cell>
          <cell r="D28">
            <v>43132</v>
          </cell>
          <cell r="F28">
            <v>25</v>
          </cell>
          <cell r="G28"/>
          <cell r="H28"/>
        </row>
        <row r="29">
          <cell r="B29">
            <v>5</v>
          </cell>
          <cell r="C29" t="str">
            <v>V</v>
          </cell>
          <cell r="D29">
            <v>43133</v>
          </cell>
          <cell r="F29">
            <v>8</v>
          </cell>
          <cell r="G29">
            <v>20</v>
          </cell>
          <cell r="H29"/>
        </row>
        <row r="30">
          <cell r="B30">
            <v>6</v>
          </cell>
          <cell r="C30" t="str">
            <v>L</v>
          </cell>
          <cell r="D30">
            <v>43136</v>
          </cell>
          <cell r="F30">
            <v>68</v>
          </cell>
          <cell r="G30"/>
          <cell r="H30"/>
        </row>
        <row r="31">
          <cell r="B31">
            <v>6</v>
          </cell>
          <cell r="C31" t="str">
            <v>M</v>
          </cell>
          <cell r="D31">
            <v>43137</v>
          </cell>
          <cell r="F31"/>
          <cell r="G31">
            <v>38</v>
          </cell>
          <cell r="H31"/>
        </row>
        <row r="32">
          <cell r="B32">
            <v>6</v>
          </cell>
          <cell r="C32" t="str">
            <v>M</v>
          </cell>
          <cell r="D32">
            <v>43138</v>
          </cell>
          <cell r="F32"/>
          <cell r="G32">
            <v>175</v>
          </cell>
          <cell r="H32"/>
        </row>
        <row r="33">
          <cell r="B33">
            <v>6</v>
          </cell>
          <cell r="C33" t="str">
            <v>J</v>
          </cell>
          <cell r="D33">
            <v>43139</v>
          </cell>
          <cell r="F33"/>
          <cell r="G33"/>
          <cell r="H33"/>
        </row>
        <row r="34">
          <cell r="B34">
            <v>6</v>
          </cell>
          <cell r="C34" t="str">
            <v>V</v>
          </cell>
          <cell r="D34">
            <v>43140</v>
          </cell>
          <cell r="F34"/>
          <cell r="G34"/>
          <cell r="H34"/>
        </row>
        <row r="35">
          <cell r="B35">
            <v>7</v>
          </cell>
          <cell r="C35" t="str">
            <v>L</v>
          </cell>
          <cell r="D35">
            <v>43143</v>
          </cell>
          <cell r="F35"/>
          <cell r="G35"/>
          <cell r="H35"/>
        </row>
        <row r="36">
          <cell r="B36">
            <v>7</v>
          </cell>
          <cell r="C36" t="str">
            <v>M</v>
          </cell>
          <cell r="D36">
            <v>43144</v>
          </cell>
          <cell r="F36"/>
          <cell r="G36"/>
          <cell r="H36"/>
        </row>
        <row r="37">
          <cell r="B37">
            <v>7</v>
          </cell>
          <cell r="C37" t="str">
            <v>M</v>
          </cell>
          <cell r="D37">
            <v>43145</v>
          </cell>
          <cell r="F37"/>
          <cell r="G37"/>
          <cell r="H37"/>
        </row>
        <row r="38">
          <cell r="B38">
            <v>7</v>
          </cell>
          <cell r="C38" t="str">
            <v>J</v>
          </cell>
          <cell r="D38">
            <v>43146</v>
          </cell>
          <cell r="F38"/>
          <cell r="G38"/>
          <cell r="H38"/>
        </row>
        <row r="39">
          <cell r="B39">
            <v>7</v>
          </cell>
          <cell r="C39" t="str">
            <v>V</v>
          </cell>
          <cell r="D39">
            <v>43147</v>
          </cell>
          <cell r="F39"/>
          <cell r="G39"/>
          <cell r="H39"/>
        </row>
        <row r="40">
          <cell r="B40">
            <v>8</v>
          </cell>
          <cell r="C40" t="str">
            <v>L</v>
          </cell>
          <cell r="D40">
            <v>43150</v>
          </cell>
          <cell r="F40"/>
          <cell r="G40"/>
          <cell r="H40"/>
        </row>
        <row r="41">
          <cell r="B41">
            <v>8</v>
          </cell>
          <cell r="C41" t="str">
            <v>M</v>
          </cell>
          <cell r="D41">
            <v>43151</v>
          </cell>
          <cell r="F41"/>
          <cell r="G41"/>
          <cell r="H41"/>
        </row>
        <row r="42">
          <cell r="B42">
            <v>8</v>
          </cell>
          <cell r="C42" t="str">
            <v>M</v>
          </cell>
          <cell r="D42">
            <v>43152</v>
          </cell>
          <cell r="F42"/>
          <cell r="G42"/>
          <cell r="H42"/>
        </row>
        <row r="43">
          <cell r="B43">
            <v>8</v>
          </cell>
          <cell r="C43" t="str">
            <v>J</v>
          </cell>
          <cell r="D43">
            <v>43153</v>
          </cell>
          <cell r="F43"/>
          <cell r="G43"/>
          <cell r="H43"/>
        </row>
        <row r="44">
          <cell r="B44">
            <v>8</v>
          </cell>
          <cell r="C44" t="str">
            <v>V</v>
          </cell>
          <cell r="D44">
            <v>43154</v>
          </cell>
          <cell r="F44"/>
          <cell r="G44"/>
          <cell r="H44"/>
        </row>
        <row r="45">
          <cell r="B45">
            <v>9</v>
          </cell>
          <cell r="C45" t="str">
            <v>L</v>
          </cell>
          <cell r="D45">
            <v>43157</v>
          </cell>
          <cell r="F45"/>
          <cell r="G45"/>
          <cell r="H45"/>
        </row>
        <row r="46">
          <cell r="B46">
            <v>9</v>
          </cell>
          <cell r="C46" t="str">
            <v>M</v>
          </cell>
          <cell r="D46">
            <v>43158</v>
          </cell>
          <cell r="F46"/>
          <cell r="G46"/>
          <cell r="H46"/>
        </row>
        <row r="47">
          <cell r="B47">
            <v>9</v>
          </cell>
          <cell r="C47" t="str">
            <v>M</v>
          </cell>
          <cell r="D47">
            <v>43159</v>
          </cell>
          <cell r="F47"/>
          <cell r="G47"/>
          <cell r="H47"/>
        </row>
        <row r="48">
          <cell r="B48" t="str">
            <v xml:space="preserve"> </v>
          </cell>
          <cell r="C48" t="str">
            <v>TOTAL</v>
          </cell>
          <cell r="D48"/>
          <cell r="F48">
            <v>101</v>
          </cell>
          <cell r="G48">
            <v>233</v>
          </cell>
          <cell r="H48">
            <v>0</v>
          </cell>
        </row>
        <row r="49">
          <cell r="B49">
            <v>9</v>
          </cell>
          <cell r="C49" t="str">
            <v>J</v>
          </cell>
          <cell r="D49">
            <v>43160</v>
          </cell>
          <cell r="F49"/>
          <cell r="G49"/>
          <cell r="H49"/>
        </row>
        <row r="50">
          <cell r="B50">
            <v>9</v>
          </cell>
          <cell r="C50" t="str">
            <v>V</v>
          </cell>
          <cell r="D50">
            <v>43161</v>
          </cell>
          <cell r="F50"/>
          <cell r="G50"/>
          <cell r="H50"/>
        </row>
        <row r="51">
          <cell r="B51">
            <v>10</v>
          </cell>
          <cell r="C51" t="str">
            <v>L</v>
          </cell>
          <cell r="D51">
            <v>43164</v>
          </cell>
          <cell r="F51"/>
          <cell r="G51"/>
          <cell r="H51"/>
        </row>
        <row r="52">
          <cell r="B52">
            <v>10</v>
          </cell>
          <cell r="C52" t="str">
            <v>M</v>
          </cell>
          <cell r="D52">
            <v>43165</v>
          </cell>
          <cell r="F52"/>
          <cell r="G52"/>
          <cell r="H52"/>
        </row>
        <row r="53">
          <cell r="B53">
            <v>10</v>
          </cell>
          <cell r="C53" t="str">
            <v>M</v>
          </cell>
          <cell r="D53">
            <v>43166</v>
          </cell>
          <cell r="F53"/>
          <cell r="G53"/>
          <cell r="H53"/>
        </row>
        <row r="54">
          <cell r="B54">
            <v>10</v>
          </cell>
          <cell r="C54" t="str">
            <v>J</v>
          </cell>
          <cell r="D54">
            <v>43167</v>
          </cell>
          <cell r="F54"/>
          <cell r="G54"/>
          <cell r="H54"/>
        </row>
        <row r="55">
          <cell r="B55">
            <v>10</v>
          </cell>
          <cell r="C55" t="str">
            <v>V</v>
          </cell>
          <cell r="D55">
            <v>43168</v>
          </cell>
          <cell r="F55"/>
          <cell r="G55"/>
          <cell r="H55"/>
        </row>
        <row r="56">
          <cell r="B56">
            <v>11</v>
          </cell>
          <cell r="C56" t="str">
            <v>L</v>
          </cell>
          <cell r="D56">
            <v>43171</v>
          </cell>
          <cell r="F56"/>
          <cell r="G56"/>
          <cell r="H56"/>
        </row>
        <row r="57">
          <cell r="B57">
            <v>11</v>
          </cell>
          <cell r="C57" t="str">
            <v>M</v>
          </cell>
          <cell r="D57">
            <v>43172</v>
          </cell>
          <cell r="F57"/>
          <cell r="G57"/>
          <cell r="H57"/>
        </row>
        <row r="58">
          <cell r="B58">
            <v>11</v>
          </cell>
          <cell r="C58" t="str">
            <v>M</v>
          </cell>
          <cell r="D58">
            <v>43173</v>
          </cell>
          <cell r="F58"/>
          <cell r="G58"/>
          <cell r="H58"/>
        </row>
        <row r="59">
          <cell r="B59">
            <v>11</v>
          </cell>
          <cell r="C59" t="str">
            <v>J</v>
          </cell>
          <cell r="D59">
            <v>43174</v>
          </cell>
          <cell r="F59"/>
          <cell r="G59"/>
          <cell r="H59"/>
        </row>
        <row r="60">
          <cell r="B60">
            <v>11</v>
          </cell>
          <cell r="C60" t="str">
            <v>V</v>
          </cell>
          <cell r="D60">
            <v>43175</v>
          </cell>
          <cell r="F60"/>
          <cell r="G60"/>
          <cell r="H60"/>
        </row>
        <row r="61">
          <cell r="B61">
            <v>12</v>
          </cell>
          <cell r="C61" t="str">
            <v>L</v>
          </cell>
          <cell r="D61">
            <v>43178</v>
          </cell>
          <cell r="F61"/>
          <cell r="G61"/>
          <cell r="H61"/>
        </row>
        <row r="62">
          <cell r="B62">
            <v>12</v>
          </cell>
          <cell r="C62" t="str">
            <v>M</v>
          </cell>
          <cell r="D62">
            <v>43179</v>
          </cell>
          <cell r="F62"/>
          <cell r="G62"/>
          <cell r="H62"/>
        </row>
        <row r="63">
          <cell r="B63">
            <v>12</v>
          </cell>
          <cell r="C63" t="str">
            <v>M</v>
          </cell>
          <cell r="D63">
            <v>43180</v>
          </cell>
          <cell r="F63"/>
          <cell r="G63"/>
          <cell r="H63"/>
        </row>
        <row r="64">
          <cell r="B64">
            <v>12</v>
          </cell>
          <cell r="C64" t="str">
            <v>J</v>
          </cell>
          <cell r="D64">
            <v>43181</v>
          </cell>
          <cell r="F64"/>
          <cell r="G64"/>
          <cell r="H64"/>
        </row>
        <row r="65">
          <cell r="B65">
            <v>12</v>
          </cell>
          <cell r="C65" t="str">
            <v>V</v>
          </cell>
          <cell r="D65">
            <v>43182</v>
          </cell>
          <cell r="F65"/>
          <cell r="G65"/>
          <cell r="H65"/>
        </row>
        <row r="66">
          <cell r="B66">
            <v>13</v>
          </cell>
          <cell r="C66" t="str">
            <v>L</v>
          </cell>
          <cell r="D66">
            <v>43185</v>
          </cell>
          <cell r="F66"/>
          <cell r="G66"/>
          <cell r="H66"/>
        </row>
        <row r="67">
          <cell r="B67">
            <v>13</v>
          </cell>
          <cell r="C67" t="str">
            <v>M</v>
          </cell>
          <cell r="D67">
            <v>43186</v>
          </cell>
          <cell r="F67"/>
          <cell r="G67"/>
          <cell r="H67"/>
        </row>
        <row r="68">
          <cell r="B68">
            <v>13</v>
          </cell>
          <cell r="C68" t="str">
            <v>M</v>
          </cell>
          <cell r="D68">
            <v>43187</v>
          </cell>
          <cell r="F68"/>
          <cell r="G68"/>
          <cell r="H68"/>
        </row>
        <row r="69">
          <cell r="B69">
            <v>13</v>
          </cell>
          <cell r="C69" t="str">
            <v>J</v>
          </cell>
          <cell r="D69">
            <v>43188</v>
          </cell>
          <cell r="F69"/>
          <cell r="G69"/>
          <cell r="H69"/>
        </row>
        <row r="70">
          <cell r="B70">
            <v>13</v>
          </cell>
          <cell r="C70" t="str">
            <v>V</v>
          </cell>
          <cell r="D70">
            <v>43189</v>
          </cell>
          <cell r="F70"/>
          <cell r="G70"/>
          <cell r="H70"/>
        </row>
        <row r="71">
          <cell r="B71" t="str">
            <v xml:space="preserve"> </v>
          </cell>
          <cell r="C71" t="str">
            <v>TOTAL</v>
          </cell>
          <cell r="D71"/>
          <cell r="F71">
            <v>0</v>
          </cell>
          <cell r="G71">
            <v>0</v>
          </cell>
          <cell r="H71">
            <v>0</v>
          </cell>
        </row>
        <row r="72">
          <cell r="B72">
            <v>14</v>
          </cell>
          <cell r="C72" t="str">
            <v>L</v>
          </cell>
          <cell r="D72">
            <v>43192</v>
          </cell>
          <cell r="F72"/>
          <cell r="G72"/>
          <cell r="H72"/>
        </row>
        <row r="73">
          <cell r="B73">
            <v>14</v>
          </cell>
          <cell r="C73" t="str">
            <v>M</v>
          </cell>
          <cell r="D73">
            <v>43193</v>
          </cell>
          <cell r="F73"/>
          <cell r="G73"/>
          <cell r="H73"/>
        </row>
        <row r="74">
          <cell r="B74">
            <v>14</v>
          </cell>
          <cell r="C74" t="str">
            <v>M</v>
          </cell>
          <cell r="D74">
            <v>43194</v>
          </cell>
          <cell r="F74"/>
          <cell r="G74"/>
          <cell r="H74"/>
        </row>
        <row r="75">
          <cell r="B75">
            <v>14</v>
          </cell>
          <cell r="C75" t="str">
            <v>J</v>
          </cell>
          <cell r="D75">
            <v>43195</v>
          </cell>
          <cell r="F75"/>
          <cell r="G75"/>
          <cell r="H75"/>
        </row>
        <row r="76">
          <cell r="B76">
            <v>14</v>
          </cell>
          <cell r="C76" t="str">
            <v>V</v>
          </cell>
          <cell r="D76">
            <v>43196</v>
          </cell>
          <cell r="F76"/>
          <cell r="G76"/>
          <cell r="H76"/>
        </row>
        <row r="77">
          <cell r="B77">
            <v>15</v>
          </cell>
          <cell r="C77" t="str">
            <v>L</v>
          </cell>
          <cell r="D77">
            <v>43199</v>
          </cell>
          <cell r="F77"/>
          <cell r="G77"/>
          <cell r="H77"/>
        </row>
        <row r="78">
          <cell r="B78">
            <v>15</v>
          </cell>
          <cell r="C78" t="str">
            <v>M</v>
          </cell>
          <cell r="D78">
            <v>43200</v>
          </cell>
          <cell r="F78"/>
          <cell r="G78"/>
          <cell r="H78"/>
        </row>
        <row r="79">
          <cell r="B79">
            <v>15</v>
          </cell>
          <cell r="C79" t="str">
            <v>M</v>
          </cell>
          <cell r="D79">
            <v>43201</v>
          </cell>
          <cell r="F79"/>
          <cell r="G79"/>
          <cell r="H79"/>
        </row>
        <row r="80">
          <cell r="B80">
            <v>15</v>
          </cell>
          <cell r="C80" t="str">
            <v>J</v>
          </cell>
          <cell r="D80">
            <v>43202</v>
          </cell>
          <cell r="F80"/>
          <cell r="G80"/>
          <cell r="H80"/>
        </row>
        <row r="81">
          <cell r="B81">
            <v>15</v>
          </cell>
          <cell r="C81" t="str">
            <v>V</v>
          </cell>
          <cell r="D81">
            <v>43203</v>
          </cell>
          <cell r="F81"/>
          <cell r="G81"/>
          <cell r="H81"/>
        </row>
        <row r="82">
          <cell r="B82">
            <v>16</v>
          </cell>
          <cell r="C82" t="str">
            <v>L</v>
          </cell>
          <cell r="D82">
            <v>43206</v>
          </cell>
          <cell r="F82"/>
          <cell r="G82"/>
          <cell r="H82"/>
        </row>
        <row r="83">
          <cell r="B83">
            <v>16</v>
          </cell>
          <cell r="C83" t="str">
            <v>M</v>
          </cell>
          <cell r="D83">
            <v>43207</v>
          </cell>
          <cell r="F83"/>
          <cell r="G83"/>
          <cell r="H83"/>
        </row>
        <row r="84">
          <cell r="B84">
            <v>16</v>
          </cell>
          <cell r="C84" t="str">
            <v>M</v>
          </cell>
          <cell r="D84">
            <v>43208</v>
          </cell>
          <cell r="F84"/>
          <cell r="G84"/>
          <cell r="H84"/>
        </row>
        <row r="85">
          <cell r="B85">
            <v>16</v>
          </cell>
          <cell r="C85" t="str">
            <v>J</v>
          </cell>
          <cell r="D85">
            <v>43209</v>
          </cell>
          <cell r="F85"/>
          <cell r="G85"/>
          <cell r="H85"/>
        </row>
        <row r="86">
          <cell r="B86">
            <v>16</v>
          </cell>
          <cell r="C86" t="str">
            <v>V</v>
          </cell>
          <cell r="D86">
            <v>43210</v>
          </cell>
          <cell r="F86"/>
          <cell r="G86"/>
          <cell r="H86"/>
        </row>
        <row r="87">
          <cell r="B87">
            <v>17</v>
          </cell>
          <cell r="C87" t="str">
            <v>L</v>
          </cell>
          <cell r="D87">
            <v>43213</v>
          </cell>
          <cell r="F87"/>
          <cell r="G87"/>
          <cell r="H87"/>
        </row>
        <row r="88">
          <cell r="B88">
            <v>17</v>
          </cell>
          <cell r="C88" t="str">
            <v>M</v>
          </cell>
          <cell r="D88">
            <v>43214</v>
          </cell>
          <cell r="F88"/>
          <cell r="G88"/>
          <cell r="H88"/>
        </row>
        <row r="89">
          <cell r="B89">
            <v>17</v>
          </cell>
          <cell r="C89" t="str">
            <v>M</v>
          </cell>
          <cell r="D89">
            <v>43215</v>
          </cell>
          <cell r="F89"/>
          <cell r="G89"/>
          <cell r="H89"/>
        </row>
        <row r="90">
          <cell r="B90">
            <v>17</v>
          </cell>
          <cell r="C90" t="str">
            <v>J</v>
          </cell>
          <cell r="D90">
            <v>43216</v>
          </cell>
          <cell r="F90"/>
          <cell r="G90"/>
          <cell r="H90"/>
        </row>
        <row r="91">
          <cell r="B91">
            <v>17</v>
          </cell>
          <cell r="C91" t="str">
            <v>V</v>
          </cell>
          <cell r="D91">
            <v>43217</v>
          </cell>
          <cell r="F91"/>
          <cell r="G91"/>
          <cell r="H91"/>
        </row>
        <row r="92">
          <cell r="B92">
            <v>18</v>
          </cell>
          <cell r="C92" t="str">
            <v>L</v>
          </cell>
          <cell r="D92">
            <v>43220</v>
          </cell>
          <cell r="F92"/>
          <cell r="G92"/>
          <cell r="H92"/>
        </row>
        <row r="93">
          <cell r="B93" t="str">
            <v xml:space="preserve"> </v>
          </cell>
          <cell r="C93" t="str">
            <v>TOTAL</v>
          </cell>
          <cell r="D93"/>
          <cell r="F93">
            <v>0</v>
          </cell>
          <cell r="G93">
            <v>0</v>
          </cell>
          <cell r="H93">
            <v>0</v>
          </cell>
        </row>
        <row r="94">
          <cell r="B94">
            <v>18</v>
          </cell>
          <cell r="C94" t="str">
            <v>M</v>
          </cell>
          <cell r="D94">
            <v>43221</v>
          </cell>
          <cell r="F94"/>
          <cell r="G94"/>
          <cell r="H94"/>
        </row>
        <row r="95">
          <cell r="B95">
            <v>18</v>
          </cell>
          <cell r="C95" t="str">
            <v>M</v>
          </cell>
          <cell r="D95">
            <v>43222</v>
          </cell>
          <cell r="F95"/>
          <cell r="G95"/>
          <cell r="H95"/>
        </row>
        <row r="96">
          <cell r="B96">
            <v>18</v>
          </cell>
          <cell r="C96" t="str">
            <v>J</v>
          </cell>
          <cell r="D96">
            <v>43223</v>
          </cell>
          <cell r="F96"/>
          <cell r="G96"/>
          <cell r="H96"/>
        </row>
        <row r="97">
          <cell r="B97">
            <v>18</v>
          </cell>
          <cell r="C97" t="str">
            <v>V</v>
          </cell>
          <cell r="D97">
            <v>43224</v>
          </cell>
          <cell r="F97"/>
          <cell r="G97"/>
          <cell r="H97"/>
        </row>
        <row r="98">
          <cell r="B98">
            <v>19</v>
          </cell>
          <cell r="C98" t="str">
            <v>L</v>
          </cell>
          <cell r="D98">
            <v>43227</v>
          </cell>
          <cell r="F98"/>
          <cell r="G98"/>
          <cell r="H98"/>
        </row>
        <row r="99">
          <cell r="B99">
            <v>19</v>
          </cell>
          <cell r="C99" t="str">
            <v>M</v>
          </cell>
          <cell r="D99">
            <v>43228</v>
          </cell>
          <cell r="F99"/>
          <cell r="G99"/>
          <cell r="H99"/>
        </row>
        <row r="100">
          <cell r="B100">
            <v>19</v>
          </cell>
          <cell r="C100" t="str">
            <v>M</v>
          </cell>
          <cell r="D100">
            <v>43229</v>
          </cell>
          <cell r="F100"/>
          <cell r="G100"/>
          <cell r="H100"/>
        </row>
        <row r="101">
          <cell r="B101">
            <v>19</v>
          </cell>
          <cell r="C101" t="str">
            <v>J</v>
          </cell>
          <cell r="D101">
            <v>43230</v>
          </cell>
          <cell r="F101"/>
          <cell r="G101"/>
          <cell r="H101"/>
        </row>
        <row r="102">
          <cell r="B102">
            <v>19</v>
          </cell>
          <cell r="C102" t="str">
            <v>V</v>
          </cell>
          <cell r="D102">
            <v>43231</v>
          </cell>
          <cell r="F102"/>
          <cell r="G102"/>
          <cell r="H102"/>
        </row>
        <row r="103">
          <cell r="B103">
            <v>20</v>
          </cell>
          <cell r="C103" t="str">
            <v>L</v>
          </cell>
          <cell r="D103">
            <v>43234</v>
          </cell>
          <cell r="F103"/>
          <cell r="G103"/>
          <cell r="H103"/>
        </row>
        <row r="104">
          <cell r="B104">
            <v>20</v>
          </cell>
          <cell r="C104" t="str">
            <v>M</v>
          </cell>
          <cell r="D104">
            <v>43235</v>
          </cell>
          <cell r="F104"/>
          <cell r="G104"/>
          <cell r="H104"/>
        </row>
        <row r="105">
          <cell r="B105">
            <v>20</v>
          </cell>
          <cell r="C105" t="str">
            <v>M</v>
          </cell>
          <cell r="D105">
            <v>43236</v>
          </cell>
          <cell r="F105"/>
          <cell r="G105"/>
          <cell r="H105"/>
        </row>
        <row r="106">
          <cell r="B106">
            <v>20</v>
          </cell>
          <cell r="C106" t="str">
            <v>J</v>
          </cell>
          <cell r="D106">
            <v>43237</v>
          </cell>
          <cell r="F106"/>
          <cell r="G106"/>
          <cell r="H106"/>
        </row>
        <row r="107">
          <cell r="B107">
            <v>20</v>
          </cell>
          <cell r="C107" t="str">
            <v>V</v>
          </cell>
          <cell r="D107">
            <v>43238</v>
          </cell>
          <cell r="F107"/>
          <cell r="G107"/>
          <cell r="H107"/>
        </row>
        <row r="108">
          <cell r="B108">
            <v>21</v>
          </cell>
          <cell r="C108" t="str">
            <v>L</v>
          </cell>
          <cell r="D108">
            <v>43241</v>
          </cell>
          <cell r="F108"/>
          <cell r="G108"/>
          <cell r="H108"/>
        </row>
        <row r="109">
          <cell r="B109">
            <v>21</v>
          </cell>
          <cell r="C109" t="str">
            <v>M</v>
          </cell>
          <cell r="D109">
            <v>43242</v>
          </cell>
          <cell r="F109"/>
          <cell r="G109"/>
          <cell r="H109"/>
        </row>
        <row r="110">
          <cell r="B110">
            <v>21</v>
          </cell>
          <cell r="C110" t="str">
            <v>M</v>
          </cell>
          <cell r="D110">
            <v>43243</v>
          </cell>
          <cell r="F110"/>
          <cell r="G110"/>
          <cell r="H110"/>
        </row>
        <row r="111">
          <cell r="B111">
            <v>21</v>
          </cell>
          <cell r="C111" t="str">
            <v>J</v>
          </cell>
          <cell r="D111">
            <v>43244</v>
          </cell>
          <cell r="F111"/>
          <cell r="G111"/>
          <cell r="H111"/>
        </row>
        <row r="112">
          <cell r="B112">
            <v>21</v>
          </cell>
          <cell r="C112" t="str">
            <v>V</v>
          </cell>
          <cell r="D112">
            <v>43245</v>
          </cell>
          <cell r="F112"/>
          <cell r="G112"/>
          <cell r="H112"/>
        </row>
        <row r="113">
          <cell r="B113">
            <v>22</v>
          </cell>
          <cell r="C113" t="str">
            <v>L</v>
          </cell>
          <cell r="D113">
            <v>43248</v>
          </cell>
          <cell r="F113"/>
          <cell r="G113"/>
          <cell r="H113"/>
        </row>
        <row r="114">
          <cell r="B114">
            <v>22</v>
          </cell>
          <cell r="C114" t="str">
            <v>M</v>
          </cell>
          <cell r="D114">
            <v>43249</v>
          </cell>
          <cell r="F114"/>
          <cell r="G114"/>
          <cell r="H114"/>
        </row>
        <row r="115">
          <cell r="B115">
            <v>22</v>
          </cell>
          <cell r="C115" t="str">
            <v>M</v>
          </cell>
          <cell r="D115">
            <v>43250</v>
          </cell>
          <cell r="F115"/>
          <cell r="G115"/>
          <cell r="H115"/>
        </row>
        <row r="116">
          <cell r="B116">
            <v>22</v>
          </cell>
          <cell r="C116" t="str">
            <v>J</v>
          </cell>
          <cell r="D116">
            <v>43251</v>
          </cell>
          <cell r="F116"/>
          <cell r="G116"/>
          <cell r="H116"/>
        </row>
        <row r="117">
          <cell r="B117" t="str">
            <v xml:space="preserve"> </v>
          </cell>
          <cell r="C117" t="str">
            <v>TOTAL</v>
          </cell>
          <cell r="D117"/>
          <cell r="F117">
            <v>0</v>
          </cell>
          <cell r="G117">
            <v>0</v>
          </cell>
          <cell r="H117">
            <v>0</v>
          </cell>
        </row>
        <row r="118">
          <cell r="B118">
            <v>22</v>
          </cell>
          <cell r="C118" t="str">
            <v>V</v>
          </cell>
          <cell r="D118">
            <v>43252</v>
          </cell>
          <cell r="F118"/>
          <cell r="G118"/>
          <cell r="H118"/>
        </row>
        <row r="119">
          <cell r="B119">
            <v>23</v>
          </cell>
          <cell r="C119" t="str">
            <v>L</v>
          </cell>
          <cell r="D119">
            <v>43255</v>
          </cell>
          <cell r="F119"/>
          <cell r="G119"/>
          <cell r="H119"/>
        </row>
        <row r="120">
          <cell r="B120">
            <v>23</v>
          </cell>
          <cell r="C120" t="str">
            <v>M</v>
          </cell>
          <cell r="D120">
            <v>43256</v>
          </cell>
          <cell r="F120"/>
          <cell r="G120"/>
          <cell r="H120"/>
        </row>
        <row r="121">
          <cell r="B121">
            <v>23</v>
          </cell>
          <cell r="C121" t="str">
            <v>M</v>
          </cell>
          <cell r="D121">
            <v>43257</v>
          </cell>
          <cell r="F121"/>
          <cell r="G121"/>
          <cell r="H121"/>
        </row>
        <row r="122">
          <cell r="B122">
            <v>23</v>
          </cell>
          <cell r="C122" t="str">
            <v>J</v>
          </cell>
          <cell r="D122">
            <v>43258</v>
          </cell>
          <cell r="F122"/>
          <cell r="G122"/>
          <cell r="H122"/>
        </row>
        <row r="123">
          <cell r="B123">
            <v>23</v>
          </cell>
          <cell r="C123" t="str">
            <v>V</v>
          </cell>
          <cell r="D123">
            <v>43259</v>
          </cell>
          <cell r="F123"/>
          <cell r="G123"/>
          <cell r="H123"/>
        </row>
        <row r="124">
          <cell r="B124">
            <v>24</v>
          </cell>
          <cell r="C124" t="str">
            <v>L</v>
          </cell>
          <cell r="D124">
            <v>43262</v>
          </cell>
          <cell r="F124"/>
          <cell r="G124"/>
          <cell r="H124"/>
        </row>
        <row r="125">
          <cell r="B125">
            <v>24</v>
          </cell>
          <cell r="C125" t="str">
            <v>M</v>
          </cell>
          <cell r="D125">
            <v>43263</v>
          </cell>
          <cell r="F125"/>
          <cell r="G125"/>
          <cell r="H125"/>
        </row>
        <row r="126">
          <cell r="B126">
            <v>24</v>
          </cell>
          <cell r="C126" t="str">
            <v>M</v>
          </cell>
          <cell r="D126">
            <v>43264</v>
          </cell>
          <cell r="F126"/>
          <cell r="G126"/>
          <cell r="H126"/>
        </row>
        <row r="127">
          <cell r="B127">
            <v>24</v>
          </cell>
          <cell r="C127" t="str">
            <v>J</v>
          </cell>
          <cell r="D127">
            <v>43265</v>
          </cell>
          <cell r="F127"/>
          <cell r="G127"/>
          <cell r="H127"/>
        </row>
        <row r="128">
          <cell r="B128">
            <v>24</v>
          </cell>
          <cell r="C128" t="str">
            <v>V</v>
          </cell>
          <cell r="D128">
            <v>43266</v>
          </cell>
          <cell r="F128"/>
          <cell r="G128"/>
          <cell r="H128"/>
        </row>
        <row r="129">
          <cell r="B129">
            <v>25</v>
          </cell>
          <cell r="C129" t="str">
            <v>L</v>
          </cell>
          <cell r="D129">
            <v>43269</v>
          </cell>
          <cell r="F129"/>
          <cell r="G129"/>
          <cell r="H129"/>
        </row>
        <row r="130">
          <cell r="B130">
            <v>25</v>
          </cell>
          <cell r="C130" t="str">
            <v>M</v>
          </cell>
          <cell r="D130">
            <v>43270</v>
          </cell>
          <cell r="F130"/>
          <cell r="G130"/>
          <cell r="H130"/>
        </row>
        <row r="131">
          <cell r="B131">
            <v>25</v>
          </cell>
          <cell r="C131" t="str">
            <v>M</v>
          </cell>
          <cell r="D131">
            <v>43271</v>
          </cell>
          <cell r="F131"/>
          <cell r="G131"/>
          <cell r="H131"/>
        </row>
        <row r="132">
          <cell r="B132">
            <v>25</v>
          </cell>
          <cell r="C132" t="str">
            <v>J</v>
          </cell>
          <cell r="D132">
            <v>43272</v>
          </cell>
          <cell r="F132"/>
          <cell r="G132"/>
          <cell r="H132"/>
        </row>
        <row r="133">
          <cell r="B133">
            <v>25</v>
          </cell>
          <cell r="C133" t="str">
            <v>V</v>
          </cell>
          <cell r="D133">
            <v>43273</v>
          </cell>
          <cell r="F133"/>
          <cell r="G133"/>
          <cell r="H133"/>
        </row>
        <row r="134">
          <cell r="B134">
            <v>26</v>
          </cell>
          <cell r="C134" t="str">
            <v>L</v>
          </cell>
          <cell r="D134">
            <v>43276</v>
          </cell>
          <cell r="F134"/>
          <cell r="G134"/>
          <cell r="H134"/>
        </row>
        <row r="135">
          <cell r="B135">
            <v>26</v>
          </cell>
          <cell r="C135" t="str">
            <v>M</v>
          </cell>
          <cell r="D135">
            <v>43277</v>
          </cell>
          <cell r="F135"/>
          <cell r="G135"/>
          <cell r="H135"/>
        </row>
        <row r="136">
          <cell r="B136">
            <v>26</v>
          </cell>
          <cell r="C136" t="str">
            <v>M</v>
          </cell>
          <cell r="D136">
            <v>43278</v>
          </cell>
          <cell r="F136"/>
          <cell r="G136"/>
          <cell r="H136"/>
        </row>
        <row r="137">
          <cell r="B137">
            <v>26</v>
          </cell>
          <cell r="C137" t="str">
            <v>J</v>
          </cell>
          <cell r="D137">
            <v>43279</v>
          </cell>
          <cell r="F137"/>
          <cell r="G137"/>
          <cell r="H137"/>
        </row>
        <row r="138">
          <cell r="B138">
            <v>26</v>
          </cell>
          <cell r="C138" t="str">
            <v>V</v>
          </cell>
          <cell r="D138">
            <v>43280</v>
          </cell>
          <cell r="F138"/>
          <cell r="G138"/>
          <cell r="H138"/>
        </row>
        <row r="139">
          <cell r="B139" t="str">
            <v xml:space="preserve"> </v>
          </cell>
          <cell r="C139" t="str">
            <v>TOTAL</v>
          </cell>
          <cell r="D139"/>
          <cell r="F139">
            <v>0</v>
          </cell>
          <cell r="G139">
            <v>0</v>
          </cell>
          <cell r="H139">
            <v>0</v>
          </cell>
        </row>
        <row r="140">
          <cell r="B140">
            <v>27</v>
          </cell>
          <cell r="C140" t="str">
            <v>L</v>
          </cell>
          <cell r="D140">
            <v>43283</v>
          </cell>
          <cell r="F140"/>
          <cell r="G140"/>
          <cell r="H140"/>
        </row>
        <row r="141">
          <cell r="B141">
            <v>27</v>
          </cell>
          <cell r="C141" t="str">
            <v>M</v>
          </cell>
          <cell r="D141">
            <v>43284</v>
          </cell>
          <cell r="F141"/>
          <cell r="G141"/>
          <cell r="H141"/>
        </row>
        <row r="142">
          <cell r="B142">
            <v>27</v>
          </cell>
          <cell r="C142" t="str">
            <v>M</v>
          </cell>
          <cell r="D142">
            <v>43285</v>
          </cell>
          <cell r="F142"/>
          <cell r="G142"/>
          <cell r="H142"/>
        </row>
        <row r="143">
          <cell r="B143">
            <v>27</v>
          </cell>
          <cell r="C143" t="str">
            <v>J</v>
          </cell>
          <cell r="D143">
            <v>43286</v>
          </cell>
          <cell r="F143"/>
          <cell r="G143"/>
          <cell r="H143"/>
        </row>
        <row r="144">
          <cell r="B144">
            <v>27</v>
          </cell>
          <cell r="C144" t="str">
            <v>V</v>
          </cell>
          <cell r="D144">
            <v>43287</v>
          </cell>
          <cell r="F144"/>
          <cell r="G144"/>
          <cell r="H144"/>
        </row>
        <row r="145">
          <cell r="B145">
            <v>28</v>
          </cell>
          <cell r="C145" t="str">
            <v>L</v>
          </cell>
          <cell r="D145">
            <v>43290</v>
          </cell>
          <cell r="F145"/>
          <cell r="G145"/>
          <cell r="H145"/>
        </row>
        <row r="146">
          <cell r="B146">
            <v>28</v>
          </cell>
          <cell r="C146" t="str">
            <v>M</v>
          </cell>
          <cell r="D146">
            <v>43291</v>
          </cell>
          <cell r="F146"/>
          <cell r="G146"/>
          <cell r="H146"/>
        </row>
        <row r="147">
          <cell r="B147">
            <v>28</v>
          </cell>
          <cell r="C147" t="str">
            <v>M</v>
          </cell>
          <cell r="D147">
            <v>43292</v>
          </cell>
          <cell r="F147"/>
          <cell r="G147"/>
          <cell r="H147"/>
        </row>
        <row r="148">
          <cell r="B148">
            <v>28</v>
          </cell>
          <cell r="C148" t="str">
            <v>J</v>
          </cell>
          <cell r="D148">
            <v>43293</v>
          </cell>
          <cell r="F148"/>
          <cell r="G148"/>
          <cell r="H148"/>
        </row>
        <row r="149">
          <cell r="B149">
            <v>28</v>
          </cell>
          <cell r="C149" t="str">
            <v>V</v>
          </cell>
          <cell r="D149">
            <v>43294</v>
          </cell>
          <cell r="F149"/>
          <cell r="G149"/>
          <cell r="H149"/>
        </row>
        <row r="150">
          <cell r="B150">
            <v>29</v>
          </cell>
          <cell r="C150" t="str">
            <v>L</v>
          </cell>
          <cell r="D150">
            <v>43297</v>
          </cell>
          <cell r="F150"/>
          <cell r="G150"/>
          <cell r="H150"/>
        </row>
        <row r="151">
          <cell r="B151">
            <v>29</v>
          </cell>
          <cell r="C151" t="str">
            <v>M</v>
          </cell>
          <cell r="D151">
            <v>43298</v>
          </cell>
          <cell r="F151"/>
          <cell r="G151"/>
          <cell r="H151"/>
        </row>
        <row r="152">
          <cell r="B152">
            <v>29</v>
          </cell>
          <cell r="C152" t="str">
            <v>M</v>
          </cell>
          <cell r="D152">
            <v>43299</v>
          </cell>
          <cell r="F152"/>
          <cell r="G152"/>
          <cell r="H152"/>
        </row>
        <row r="153">
          <cell r="B153">
            <v>29</v>
          </cell>
          <cell r="C153" t="str">
            <v>J</v>
          </cell>
          <cell r="D153">
            <v>43300</v>
          </cell>
          <cell r="F153"/>
          <cell r="G153"/>
          <cell r="H153"/>
        </row>
        <row r="154">
          <cell r="B154">
            <v>29</v>
          </cell>
          <cell r="C154" t="str">
            <v>V</v>
          </cell>
          <cell r="D154">
            <v>43301</v>
          </cell>
          <cell r="F154"/>
          <cell r="G154"/>
          <cell r="H154"/>
        </row>
        <row r="155">
          <cell r="B155">
            <v>30</v>
          </cell>
          <cell r="C155" t="str">
            <v>L</v>
          </cell>
          <cell r="D155">
            <v>43304</v>
          </cell>
          <cell r="F155"/>
          <cell r="G155"/>
          <cell r="H155"/>
        </row>
        <row r="156">
          <cell r="B156">
            <v>30</v>
          </cell>
          <cell r="C156" t="str">
            <v>M</v>
          </cell>
          <cell r="D156">
            <v>43305</v>
          </cell>
          <cell r="F156"/>
          <cell r="G156"/>
          <cell r="H156"/>
        </row>
        <row r="157">
          <cell r="B157">
            <v>30</v>
          </cell>
          <cell r="C157" t="str">
            <v>M</v>
          </cell>
          <cell r="D157">
            <v>43306</v>
          </cell>
          <cell r="F157"/>
          <cell r="G157"/>
          <cell r="H157"/>
        </row>
        <row r="158">
          <cell r="B158">
            <v>30</v>
          </cell>
          <cell r="C158" t="str">
            <v>J</v>
          </cell>
          <cell r="D158">
            <v>43307</v>
          </cell>
          <cell r="F158"/>
          <cell r="G158"/>
          <cell r="H158"/>
        </row>
        <row r="159">
          <cell r="B159">
            <v>30</v>
          </cell>
          <cell r="C159" t="str">
            <v>V</v>
          </cell>
          <cell r="D159">
            <v>43308</v>
          </cell>
          <cell r="F159"/>
          <cell r="G159"/>
          <cell r="H159"/>
        </row>
        <row r="160">
          <cell r="B160">
            <v>31</v>
          </cell>
          <cell r="C160" t="str">
            <v>L</v>
          </cell>
          <cell r="D160">
            <v>43311</v>
          </cell>
          <cell r="F160"/>
          <cell r="G160"/>
          <cell r="H160"/>
        </row>
        <row r="161">
          <cell r="B161">
            <v>31</v>
          </cell>
          <cell r="C161" t="str">
            <v>M</v>
          </cell>
          <cell r="D161">
            <v>43312</v>
          </cell>
          <cell r="F161"/>
          <cell r="G161"/>
          <cell r="H161"/>
        </row>
        <row r="162">
          <cell r="B162" t="str">
            <v xml:space="preserve"> </v>
          </cell>
          <cell r="C162" t="str">
            <v>TOTAL</v>
          </cell>
          <cell r="D162"/>
          <cell r="F162">
            <v>0</v>
          </cell>
          <cell r="G162">
            <v>0</v>
          </cell>
          <cell r="H162">
            <v>0</v>
          </cell>
        </row>
        <row r="163">
          <cell r="B163">
            <v>31</v>
          </cell>
          <cell r="C163" t="str">
            <v>M</v>
          </cell>
          <cell r="D163">
            <v>43313</v>
          </cell>
          <cell r="F163"/>
          <cell r="G163"/>
          <cell r="H163"/>
        </row>
        <row r="164">
          <cell r="B164">
            <v>31</v>
          </cell>
          <cell r="C164" t="str">
            <v>J</v>
          </cell>
          <cell r="D164">
            <v>43314</v>
          </cell>
          <cell r="F164"/>
          <cell r="G164"/>
          <cell r="H164"/>
        </row>
        <row r="165">
          <cell r="B165">
            <v>31</v>
          </cell>
          <cell r="C165" t="str">
            <v>V</v>
          </cell>
          <cell r="D165">
            <v>43315</v>
          </cell>
          <cell r="F165"/>
          <cell r="G165"/>
          <cell r="H165"/>
        </row>
        <row r="166">
          <cell r="B166">
            <v>32</v>
          </cell>
          <cell r="C166" t="str">
            <v>L</v>
          </cell>
          <cell r="D166">
            <v>43318</v>
          </cell>
          <cell r="F166"/>
          <cell r="G166"/>
          <cell r="H166"/>
        </row>
        <row r="167">
          <cell r="B167">
            <v>32</v>
          </cell>
          <cell r="C167" t="str">
            <v>M</v>
          </cell>
          <cell r="D167">
            <v>43319</v>
          </cell>
          <cell r="F167"/>
          <cell r="G167"/>
          <cell r="H167"/>
        </row>
        <row r="168">
          <cell r="B168">
            <v>32</v>
          </cell>
          <cell r="C168" t="str">
            <v>M</v>
          </cell>
          <cell r="D168">
            <v>43320</v>
          </cell>
          <cell r="F168"/>
          <cell r="G168"/>
          <cell r="H168"/>
        </row>
        <row r="169">
          <cell r="B169">
            <v>32</v>
          </cell>
          <cell r="C169" t="str">
            <v>J</v>
          </cell>
          <cell r="D169">
            <v>43321</v>
          </cell>
          <cell r="F169"/>
          <cell r="G169"/>
          <cell r="H169"/>
        </row>
        <row r="170">
          <cell r="B170">
            <v>32</v>
          </cell>
          <cell r="C170" t="str">
            <v>V</v>
          </cell>
          <cell r="D170">
            <v>43322</v>
          </cell>
          <cell r="F170"/>
          <cell r="G170"/>
          <cell r="H170"/>
        </row>
        <row r="171">
          <cell r="B171">
            <v>33</v>
          </cell>
          <cell r="C171" t="str">
            <v>L</v>
          </cell>
          <cell r="D171">
            <v>43325</v>
          </cell>
          <cell r="F171"/>
          <cell r="G171"/>
          <cell r="H171"/>
        </row>
        <row r="172">
          <cell r="B172">
            <v>33</v>
          </cell>
          <cell r="C172" t="str">
            <v>M</v>
          </cell>
          <cell r="D172">
            <v>43326</v>
          </cell>
          <cell r="F172"/>
          <cell r="G172"/>
          <cell r="H172"/>
        </row>
        <row r="173">
          <cell r="B173">
            <v>33</v>
          </cell>
          <cell r="C173" t="str">
            <v>M</v>
          </cell>
          <cell r="D173">
            <v>43327</v>
          </cell>
          <cell r="F173"/>
          <cell r="G173"/>
          <cell r="H173"/>
        </row>
        <row r="174">
          <cell r="B174">
            <v>33</v>
          </cell>
          <cell r="C174" t="str">
            <v>J</v>
          </cell>
          <cell r="D174">
            <v>43328</v>
          </cell>
          <cell r="F174"/>
          <cell r="G174"/>
          <cell r="H174"/>
        </row>
        <row r="175">
          <cell r="B175">
            <v>33</v>
          </cell>
          <cell r="C175" t="str">
            <v>V</v>
          </cell>
          <cell r="D175">
            <v>43329</v>
          </cell>
          <cell r="F175"/>
          <cell r="G175"/>
          <cell r="H175"/>
        </row>
        <row r="176">
          <cell r="B176">
            <v>34</v>
          </cell>
          <cell r="C176" t="str">
            <v>L</v>
          </cell>
          <cell r="D176">
            <v>43332</v>
          </cell>
          <cell r="F176"/>
          <cell r="G176"/>
          <cell r="H176"/>
        </row>
        <row r="177">
          <cell r="B177">
            <v>34</v>
          </cell>
          <cell r="C177" t="str">
            <v>M</v>
          </cell>
          <cell r="D177">
            <v>43333</v>
          </cell>
          <cell r="F177"/>
          <cell r="G177"/>
          <cell r="H177"/>
        </row>
        <row r="178">
          <cell r="B178">
            <v>34</v>
          </cell>
          <cell r="C178" t="str">
            <v>M</v>
          </cell>
          <cell r="D178">
            <v>43334</v>
          </cell>
          <cell r="F178"/>
          <cell r="G178"/>
          <cell r="H178"/>
        </row>
        <row r="179">
          <cell r="B179">
            <v>34</v>
          </cell>
          <cell r="C179" t="str">
            <v>J</v>
          </cell>
          <cell r="D179">
            <v>43335</v>
          </cell>
          <cell r="F179"/>
          <cell r="G179"/>
          <cell r="H179"/>
        </row>
        <row r="180">
          <cell r="B180">
            <v>34</v>
          </cell>
          <cell r="C180" t="str">
            <v>V</v>
          </cell>
          <cell r="D180">
            <v>43336</v>
          </cell>
          <cell r="F180"/>
          <cell r="G180"/>
          <cell r="H180"/>
        </row>
        <row r="181">
          <cell r="B181">
            <v>35</v>
          </cell>
          <cell r="C181" t="str">
            <v>L</v>
          </cell>
          <cell r="D181">
            <v>43339</v>
          </cell>
          <cell r="F181"/>
          <cell r="G181"/>
          <cell r="H181"/>
        </row>
        <row r="182">
          <cell r="B182">
            <v>35</v>
          </cell>
          <cell r="C182" t="str">
            <v>M</v>
          </cell>
          <cell r="D182">
            <v>43340</v>
          </cell>
          <cell r="F182"/>
          <cell r="G182"/>
          <cell r="H182"/>
        </row>
        <row r="183">
          <cell r="B183">
            <v>35</v>
          </cell>
          <cell r="C183" t="str">
            <v>M</v>
          </cell>
          <cell r="D183">
            <v>43341</v>
          </cell>
          <cell r="F183"/>
          <cell r="G183"/>
          <cell r="H183"/>
        </row>
        <row r="184">
          <cell r="B184">
            <v>35</v>
          </cell>
          <cell r="C184" t="str">
            <v>J</v>
          </cell>
          <cell r="D184">
            <v>43342</v>
          </cell>
          <cell r="F184"/>
          <cell r="G184"/>
          <cell r="H184"/>
        </row>
        <row r="185">
          <cell r="B185">
            <v>35</v>
          </cell>
          <cell r="C185" t="str">
            <v>V</v>
          </cell>
          <cell r="D185">
            <v>43343</v>
          </cell>
          <cell r="F185"/>
          <cell r="G185"/>
          <cell r="H185"/>
        </row>
        <row r="186">
          <cell r="B186" t="str">
            <v xml:space="preserve"> </v>
          </cell>
          <cell r="C186" t="str">
            <v>TOTAL</v>
          </cell>
          <cell r="D186"/>
          <cell r="F186">
            <v>0</v>
          </cell>
          <cell r="G186">
            <v>0</v>
          </cell>
          <cell r="H186">
            <v>0</v>
          </cell>
        </row>
        <row r="187">
          <cell r="B187">
            <v>36</v>
          </cell>
          <cell r="C187" t="str">
            <v>L</v>
          </cell>
          <cell r="D187">
            <v>43346</v>
          </cell>
          <cell r="F187"/>
          <cell r="G187"/>
          <cell r="H187"/>
        </row>
        <row r="188">
          <cell r="B188">
            <v>36</v>
          </cell>
          <cell r="C188" t="str">
            <v>M</v>
          </cell>
          <cell r="D188">
            <v>43347</v>
          </cell>
          <cell r="F188"/>
          <cell r="G188"/>
          <cell r="H188"/>
        </row>
        <row r="189">
          <cell r="B189">
            <v>36</v>
          </cell>
          <cell r="C189" t="str">
            <v>M</v>
          </cell>
          <cell r="D189">
            <v>43348</v>
          </cell>
          <cell r="F189"/>
          <cell r="G189"/>
          <cell r="H189"/>
        </row>
        <row r="190">
          <cell r="B190">
            <v>36</v>
          </cell>
          <cell r="C190" t="str">
            <v>J</v>
          </cell>
          <cell r="D190">
            <v>43349</v>
          </cell>
          <cell r="F190"/>
          <cell r="G190"/>
          <cell r="H190"/>
        </row>
        <row r="191">
          <cell r="B191">
            <v>36</v>
          </cell>
          <cell r="C191" t="str">
            <v>V</v>
          </cell>
          <cell r="D191">
            <v>43350</v>
          </cell>
          <cell r="F191"/>
          <cell r="G191"/>
          <cell r="H191"/>
        </row>
        <row r="192">
          <cell r="B192">
            <v>37</v>
          </cell>
          <cell r="C192" t="str">
            <v>L</v>
          </cell>
          <cell r="D192">
            <v>43353</v>
          </cell>
          <cell r="F192"/>
          <cell r="G192"/>
          <cell r="H192"/>
        </row>
        <row r="193">
          <cell r="B193">
            <v>37</v>
          </cell>
          <cell r="C193" t="str">
            <v>M</v>
          </cell>
          <cell r="D193">
            <v>43354</v>
          </cell>
          <cell r="F193"/>
          <cell r="G193"/>
          <cell r="H193"/>
        </row>
        <row r="194">
          <cell r="B194">
            <v>37</v>
          </cell>
          <cell r="C194" t="str">
            <v>M</v>
          </cell>
          <cell r="D194">
            <v>43355</v>
          </cell>
          <cell r="F194"/>
          <cell r="G194"/>
          <cell r="H194"/>
        </row>
        <row r="195">
          <cell r="B195">
            <v>37</v>
          </cell>
          <cell r="C195" t="str">
            <v>J</v>
          </cell>
          <cell r="D195">
            <v>43356</v>
          </cell>
          <cell r="F195"/>
          <cell r="G195"/>
          <cell r="H195"/>
        </row>
        <row r="196">
          <cell r="B196">
            <v>37</v>
          </cell>
          <cell r="C196" t="str">
            <v>V</v>
          </cell>
          <cell r="D196">
            <v>43357</v>
          </cell>
          <cell r="F196"/>
          <cell r="G196"/>
          <cell r="H196"/>
        </row>
        <row r="197">
          <cell r="B197">
            <v>38</v>
          </cell>
          <cell r="C197" t="str">
            <v>L</v>
          </cell>
          <cell r="D197">
            <v>43360</v>
          </cell>
          <cell r="F197"/>
          <cell r="G197"/>
          <cell r="H197"/>
        </row>
        <row r="198">
          <cell r="B198">
            <v>38</v>
          </cell>
          <cell r="C198" t="str">
            <v>M</v>
          </cell>
          <cell r="D198">
            <v>43361</v>
          </cell>
          <cell r="F198"/>
          <cell r="G198"/>
          <cell r="H198"/>
        </row>
        <row r="199">
          <cell r="B199">
            <v>38</v>
          </cell>
          <cell r="C199" t="str">
            <v>M</v>
          </cell>
          <cell r="D199">
            <v>43362</v>
          </cell>
          <cell r="F199"/>
          <cell r="G199"/>
          <cell r="H199"/>
        </row>
        <row r="200">
          <cell r="B200">
            <v>38</v>
          </cell>
          <cell r="C200" t="str">
            <v>J</v>
          </cell>
          <cell r="D200">
            <v>43363</v>
          </cell>
          <cell r="F200"/>
          <cell r="G200"/>
          <cell r="H200"/>
        </row>
        <row r="201">
          <cell r="B201">
            <v>38</v>
          </cell>
          <cell r="C201" t="str">
            <v>V</v>
          </cell>
          <cell r="D201">
            <v>43364</v>
          </cell>
          <cell r="F201"/>
          <cell r="G201"/>
          <cell r="H201"/>
        </row>
        <row r="202">
          <cell r="B202">
            <v>39</v>
          </cell>
          <cell r="C202" t="str">
            <v>L</v>
          </cell>
          <cell r="D202">
            <v>43367</v>
          </cell>
          <cell r="F202"/>
          <cell r="G202"/>
          <cell r="H202"/>
        </row>
        <row r="203">
          <cell r="B203">
            <v>39</v>
          </cell>
          <cell r="C203" t="str">
            <v>M</v>
          </cell>
          <cell r="D203">
            <v>43368</v>
          </cell>
          <cell r="F203"/>
          <cell r="G203"/>
          <cell r="H203"/>
        </row>
        <row r="204">
          <cell r="B204">
            <v>39</v>
          </cell>
          <cell r="C204" t="str">
            <v>M</v>
          </cell>
          <cell r="D204">
            <v>43369</v>
          </cell>
          <cell r="F204"/>
          <cell r="G204"/>
          <cell r="H204"/>
        </row>
        <row r="205">
          <cell r="B205">
            <v>39</v>
          </cell>
          <cell r="C205" t="str">
            <v>J</v>
          </cell>
          <cell r="D205">
            <v>43370</v>
          </cell>
          <cell r="F205"/>
          <cell r="G205"/>
          <cell r="H205"/>
        </row>
        <row r="206">
          <cell r="B206">
            <v>39</v>
          </cell>
          <cell r="C206" t="str">
            <v>V</v>
          </cell>
          <cell r="D206">
            <v>43371</v>
          </cell>
          <cell r="F206"/>
          <cell r="G206"/>
          <cell r="H206"/>
        </row>
        <row r="207">
          <cell r="B207" t="str">
            <v xml:space="preserve"> </v>
          </cell>
          <cell r="C207" t="str">
            <v>TOTAL</v>
          </cell>
          <cell r="D207"/>
          <cell r="F207">
            <v>0</v>
          </cell>
          <cell r="G207">
            <v>0</v>
          </cell>
          <cell r="H207">
            <v>0</v>
          </cell>
        </row>
        <row r="208">
          <cell r="B208">
            <v>40</v>
          </cell>
          <cell r="C208" t="str">
            <v>L</v>
          </cell>
          <cell r="D208">
            <v>43374</v>
          </cell>
          <cell r="F208"/>
          <cell r="G208"/>
          <cell r="H208"/>
        </row>
        <row r="209">
          <cell r="B209">
            <v>40</v>
          </cell>
          <cell r="C209" t="str">
            <v>M</v>
          </cell>
          <cell r="D209">
            <v>43375</v>
          </cell>
          <cell r="F209"/>
          <cell r="G209"/>
          <cell r="H209"/>
        </row>
        <row r="210">
          <cell r="B210">
            <v>40</v>
          </cell>
          <cell r="C210" t="str">
            <v>M</v>
          </cell>
          <cell r="D210">
            <v>43376</v>
          </cell>
          <cell r="F210"/>
          <cell r="G210"/>
          <cell r="H210"/>
        </row>
        <row r="211">
          <cell r="B211">
            <v>40</v>
          </cell>
          <cell r="C211" t="str">
            <v>J</v>
          </cell>
          <cell r="D211">
            <v>43377</v>
          </cell>
          <cell r="F211"/>
          <cell r="G211"/>
          <cell r="H211"/>
        </row>
        <row r="212">
          <cell r="B212">
            <v>40</v>
          </cell>
          <cell r="C212" t="str">
            <v>V</v>
          </cell>
          <cell r="D212">
            <v>43378</v>
          </cell>
          <cell r="F212"/>
          <cell r="G212"/>
          <cell r="H212"/>
        </row>
        <row r="213">
          <cell r="B213">
            <v>41</v>
          </cell>
          <cell r="C213" t="str">
            <v>L</v>
          </cell>
          <cell r="D213">
            <v>43381</v>
          </cell>
          <cell r="F213"/>
          <cell r="G213"/>
          <cell r="H213"/>
        </row>
        <row r="214">
          <cell r="B214">
            <v>41</v>
          </cell>
          <cell r="C214" t="str">
            <v>M</v>
          </cell>
          <cell r="D214">
            <v>43382</v>
          </cell>
          <cell r="F214"/>
          <cell r="G214"/>
          <cell r="H214"/>
        </row>
        <row r="215">
          <cell r="B215">
            <v>41</v>
          </cell>
          <cell r="C215" t="str">
            <v>M</v>
          </cell>
          <cell r="D215">
            <v>43383</v>
          </cell>
          <cell r="F215"/>
          <cell r="G215"/>
          <cell r="H215"/>
        </row>
        <row r="216">
          <cell r="B216">
            <v>41</v>
          </cell>
          <cell r="C216" t="str">
            <v>J</v>
          </cell>
          <cell r="D216">
            <v>43384</v>
          </cell>
          <cell r="F216"/>
          <cell r="G216"/>
          <cell r="H216"/>
        </row>
        <row r="217">
          <cell r="B217">
            <v>41</v>
          </cell>
          <cell r="C217" t="str">
            <v>V</v>
          </cell>
          <cell r="D217">
            <v>43385</v>
          </cell>
          <cell r="F217"/>
          <cell r="G217"/>
          <cell r="H217"/>
        </row>
        <row r="218">
          <cell r="B218">
            <v>42</v>
          </cell>
          <cell r="C218" t="str">
            <v>L</v>
          </cell>
          <cell r="D218">
            <v>43388</v>
          </cell>
          <cell r="F218"/>
          <cell r="G218"/>
          <cell r="H218"/>
        </row>
        <row r="219">
          <cell r="B219">
            <v>42</v>
          </cell>
          <cell r="C219" t="str">
            <v>M</v>
          </cell>
          <cell r="D219">
            <v>43389</v>
          </cell>
          <cell r="F219"/>
          <cell r="G219"/>
          <cell r="H219"/>
        </row>
        <row r="220">
          <cell r="B220">
            <v>42</v>
          </cell>
          <cell r="C220" t="str">
            <v>M</v>
          </cell>
          <cell r="D220">
            <v>43390</v>
          </cell>
          <cell r="F220"/>
          <cell r="G220"/>
          <cell r="H220"/>
        </row>
        <row r="221">
          <cell r="B221">
            <v>42</v>
          </cell>
          <cell r="C221" t="str">
            <v>J</v>
          </cell>
          <cell r="D221">
            <v>43391</v>
          </cell>
          <cell r="F221"/>
          <cell r="G221"/>
          <cell r="H221"/>
        </row>
        <row r="222">
          <cell r="B222">
            <v>42</v>
          </cell>
          <cell r="C222" t="str">
            <v>V</v>
          </cell>
          <cell r="D222">
            <v>43392</v>
          </cell>
          <cell r="F222"/>
          <cell r="G222"/>
          <cell r="H222"/>
        </row>
        <row r="223">
          <cell r="B223">
            <v>43</v>
          </cell>
          <cell r="C223" t="str">
            <v>L</v>
          </cell>
          <cell r="D223">
            <v>43395</v>
          </cell>
          <cell r="F223"/>
          <cell r="G223"/>
          <cell r="H223"/>
        </row>
        <row r="224">
          <cell r="B224">
            <v>43</v>
          </cell>
          <cell r="C224" t="str">
            <v>M</v>
          </cell>
          <cell r="D224">
            <v>43396</v>
          </cell>
          <cell r="F224"/>
          <cell r="G224"/>
          <cell r="H224"/>
        </row>
        <row r="225">
          <cell r="B225">
            <v>43</v>
          </cell>
          <cell r="C225" t="str">
            <v>M</v>
          </cell>
          <cell r="D225">
            <v>43397</v>
          </cell>
          <cell r="F225"/>
          <cell r="G225"/>
          <cell r="H225"/>
        </row>
        <row r="226">
          <cell r="B226">
            <v>43</v>
          </cell>
          <cell r="C226" t="str">
            <v>J</v>
          </cell>
          <cell r="D226">
            <v>43398</v>
          </cell>
          <cell r="F226"/>
          <cell r="G226"/>
          <cell r="H226"/>
        </row>
        <row r="227">
          <cell r="B227">
            <v>43</v>
          </cell>
          <cell r="C227" t="str">
            <v>V</v>
          </cell>
          <cell r="D227">
            <v>43399</v>
          </cell>
          <cell r="F227"/>
          <cell r="G227"/>
          <cell r="H227"/>
        </row>
        <row r="228">
          <cell r="B228">
            <v>44</v>
          </cell>
          <cell r="C228" t="str">
            <v>L</v>
          </cell>
          <cell r="D228">
            <v>43402</v>
          </cell>
          <cell r="F228"/>
          <cell r="G228"/>
          <cell r="H228"/>
        </row>
        <row r="229">
          <cell r="B229">
            <v>44</v>
          </cell>
          <cell r="C229" t="str">
            <v>M</v>
          </cell>
          <cell r="D229">
            <v>43403</v>
          </cell>
          <cell r="F229"/>
          <cell r="G229"/>
          <cell r="H229"/>
        </row>
        <row r="230">
          <cell r="B230">
            <v>44</v>
          </cell>
          <cell r="C230" t="str">
            <v>M</v>
          </cell>
          <cell r="D230">
            <v>43404</v>
          </cell>
          <cell r="F230"/>
          <cell r="G230"/>
          <cell r="H230"/>
        </row>
        <row r="231">
          <cell r="B231" t="str">
            <v xml:space="preserve"> </v>
          </cell>
          <cell r="C231" t="str">
            <v>TOTAL</v>
          </cell>
          <cell r="D231"/>
          <cell r="F231">
            <v>0</v>
          </cell>
          <cell r="G231">
            <v>0</v>
          </cell>
          <cell r="H231">
            <v>0</v>
          </cell>
        </row>
        <row r="232">
          <cell r="B232">
            <v>44</v>
          </cell>
          <cell r="C232" t="str">
            <v>J</v>
          </cell>
          <cell r="D232">
            <v>43405</v>
          </cell>
          <cell r="F232"/>
          <cell r="G232"/>
          <cell r="H232"/>
        </row>
        <row r="233">
          <cell r="B233">
            <v>44</v>
          </cell>
          <cell r="C233" t="str">
            <v>V</v>
          </cell>
          <cell r="D233">
            <v>43406</v>
          </cell>
          <cell r="F233"/>
          <cell r="G233"/>
          <cell r="H233"/>
        </row>
        <row r="234">
          <cell r="B234">
            <v>45</v>
          </cell>
          <cell r="C234" t="str">
            <v>L</v>
          </cell>
          <cell r="D234">
            <v>43409</v>
          </cell>
          <cell r="F234"/>
          <cell r="G234"/>
          <cell r="H234"/>
        </row>
        <row r="235">
          <cell r="B235">
            <v>45</v>
          </cell>
          <cell r="C235" t="str">
            <v>M</v>
          </cell>
          <cell r="D235">
            <v>43410</v>
          </cell>
          <cell r="F235"/>
          <cell r="G235"/>
          <cell r="H235"/>
        </row>
        <row r="236">
          <cell r="B236">
            <v>45</v>
          </cell>
          <cell r="C236" t="str">
            <v>M</v>
          </cell>
          <cell r="D236">
            <v>43411</v>
          </cell>
          <cell r="F236"/>
          <cell r="G236"/>
          <cell r="H236"/>
        </row>
        <row r="237">
          <cell r="B237">
            <v>45</v>
          </cell>
          <cell r="C237" t="str">
            <v>J</v>
          </cell>
          <cell r="D237">
            <v>43412</v>
          </cell>
          <cell r="F237"/>
          <cell r="G237"/>
          <cell r="H237"/>
        </row>
        <row r="238">
          <cell r="B238">
            <v>45</v>
          </cell>
          <cell r="C238" t="str">
            <v>V</v>
          </cell>
          <cell r="D238">
            <v>43413</v>
          </cell>
          <cell r="F238"/>
          <cell r="G238"/>
          <cell r="H238"/>
        </row>
        <row r="239">
          <cell r="B239">
            <v>46</v>
          </cell>
          <cell r="C239" t="str">
            <v>L</v>
          </cell>
          <cell r="D239">
            <v>43416</v>
          </cell>
          <cell r="F239"/>
          <cell r="G239"/>
          <cell r="H239"/>
        </row>
        <row r="240">
          <cell r="B240">
            <v>46</v>
          </cell>
          <cell r="C240" t="str">
            <v>M</v>
          </cell>
          <cell r="D240">
            <v>43417</v>
          </cell>
          <cell r="F240"/>
          <cell r="G240"/>
          <cell r="H240"/>
        </row>
        <row r="241">
          <cell r="B241">
            <v>46</v>
          </cell>
          <cell r="C241" t="str">
            <v>M</v>
          </cell>
          <cell r="D241">
            <v>43418</v>
          </cell>
          <cell r="F241"/>
          <cell r="G241"/>
          <cell r="H241"/>
        </row>
        <row r="242">
          <cell r="B242">
            <v>46</v>
          </cell>
          <cell r="C242" t="str">
            <v>J</v>
          </cell>
          <cell r="D242">
            <v>43419</v>
          </cell>
          <cell r="F242"/>
          <cell r="G242"/>
          <cell r="H242"/>
        </row>
        <row r="243">
          <cell r="B243">
            <v>46</v>
          </cell>
          <cell r="C243" t="str">
            <v>V</v>
          </cell>
          <cell r="D243">
            <v>43420</v>
          </cell>
          <cell r="F243"/>
          <cell r="G243"/>
          <cell r="H243"/>
        </row>
        <row r="244">
          <cell r="B244">
            <v>47</v>
          </cell>
          <cell r="C244" t="str">
            <v>L</v>
          </cell>
          <cell r="D244">
            <v>43423</v>
          </cell>
          <cell r="F244"/>
          <cell r="G244"/>
          <cell r="H244"/>
        </row>
        <row r="245">
          <cell r="B245">
            <v>47</v>
          </cell>
          <cell r="C245" t="str">
            <v>M</v>
          </cell>
          <cell r="D245">
            <v>43424</v>
          </cell>
          <cell r="F245"/>
          <cell r="G245"/>
          <cell r="H245"/>
        </row>
        <row r="246">
          <cell r="B246">
            <v>47</v>
          </cell>
          <cell r="C246" t="str">
            <v>M</v>
          </cell>
          <cell r="D246">
            <v>43425</v>
          </cell>
          <cell r="F246"/>
          <cell r="G246"/>
          <cell r="H246"/>
        </row>
        <row r="247">
          <cell r="B247">
            <v>47</v>
          </cell>
          <cell r="C247" t="str">
            <v>J</v>
          </cell>
          <cell r="D247">
            <v>43426</v>
          </cell>
          <cell r="F247"/>
          <cell r="G247"/>
          <cell r="H247"/>
        </row>
        <row r="248">
          <cell r="B248">
            <v>47</v>
          </cell>
          <cell r="C248" t="str">
            <v>V</v>
          </cell>
          <cell r="D248">
            <v>43427</v>
          </cell>
          <cell r="F248"/>
          <cell r="G248"/>
          <cell r="H248"/>
        </row>
        <row r="249">
          <cell r="B249">
            <v>48</v>
          </cell>
          <cell r="C249" t="str">
            <v>L</v>
          </cell>
          <cell r="D249">
            <v>43430</v>
          </cell>
          <cell r="F249"/>
          <cell r="G249"/>
          <cell r="H249"/>
        </row>
        <row r="250">
          <cell r="B250">
            <v>48</v>
          </cell>
          <cell r="C250" t="str">
            <v>M</v>
          </cell>
          <cell r="D250">
            <v>43431</v>
          </cell>
          <cell r="F250"/>
          <cell r="G250"/>
          <cell r="H250"/>
        </row>
        <row r="251">
          <cell r="B251">
            <v>48</v>
          </cell>
          <cell r="C251" t="str">
            <v>M</v>
          </cell>
          <cell r="D251">
            <v>43432</v>
          </cell>
          <cell r="F251"/>
          <cell r="G251"/>
          <cell r="H251"/>
        </row>
        <row r="252">
          <cell r="B252">
            <v>48</v>
          </cell>
          <cell r="C252" t="str">
            <v>J</v>
          </cell>
          <cell r="D252">
            <v>43433</v>
          </cell>
          <cell r="F252"/>
          <cell r="G252"/>
          <cell r="H252"/>
        </row>
        <row r="253">
          <cell r="B253">
            <v>48</v>
          </cell>
          <cell r="C253" t="str">
            <v>V</v>
          </cell>
          <cell r="D253">
            <v>43434</v>
          </cell>
          <cell r="F253"/>
          <cell r="G253"/>
          <cell r="H253"/>
        </row>
        <row r="254">
          <cell r="B254" t="str">
            <v xml:space="preserve"> </v>
          </cell>
          <cell r="C254" t="str">
            <v>TOTAL</v>
          </cell>
          <cell r="D254"/>
          <cell r="F254">
            <v>0</v>
          </cell>
          <cell r="G254">
            <v>0</v>
          </cell>
          <cell r="H254">
            <v>0</v>
          </cell>
        </row>
        <row r="255">
          <cell r="B255">
            <v>49</v>
          </cell>
          <cell r="C255" t="str">
            <v>L</v>
          </cell>
          <cell r="D255">
            <v>43437</v>
          </cell>
          <cell r="F255"/>
          <cell r="G255"/>
          <cell r="H255"/>
        </row>
        <row r="256">
          <cell r="B256">
            <v>49</v>
          </cell>
          <cell r="C256" t="str">
            <v>M</v>
          </cell>
          <cell r="D256">
            <v>43438</v>
          </cell>
          <cell r="F256"/>
          <cell r="G256"/>
          <cell r="H256"/>
        </row>
        <row r="257">
          <cell r="B257">
            <v>49</v>
          </cell>
          <cell r="C257" t="str">
            <v>M</v>
          </cell>
          <cell r="D257">
            <v>43439</v>
          </cell>
          <cell r="F257"/>
          <cell r="G257"/>
          <cell r="H257"/>
        </row>
        <row r="258">
          <cell r="B258">
            <v>49</v>
          </cell>
          <cell r="C258" t="str">
            <v>J</v>
          </cell>
          <cell r="D258">
            <v>43440</v>
          </cell>
          <cell r="F258"/>
          <cell r="G258"/>
          <cell r="H258"/>
        </row>
        <row r="259">
          <cell r="B259">
            <v>49</v>
          </cell>
          <cell r="C259" t="str">
            <v>V</v>
          </cell>
          <cell r="D259">
            <v>43441</v>
          </cell>
          <cell r="F259"/>
          <cell r="G259"/>
          <cell r="H259"/>
        </row>
        <row r="260">
          <cell r="B260">
            <v>50</v>
          </cell>
          <cell r="C260" t="str">
            <v>L</v>
          </cell>
          <cell r="D260">
            <v>43444</v>
          </cell>
          <cell r="F260"/>
          <cell r="G260"/>
          <cell r="H260"/>
        </row>
        <row r="261">
          <cell r="B261">
            <v>50</v>
          </cell>
          <cell r="C261" t="str">
            <v>M</v>
          </cell>
          <cell r="D261">
            <v>43445</v>
          </cell>
          <cell r="F261"/>
          <cell r="G261"/>
          <cell r="H261"/>
        </row>
        <row r="262">
          <cell r="B262">
            <v>50</v>
          </cell>
          <cell r="C262" t="str">
            <v>M</v>
          </cell>
          <cell r="D262">
            <v>43446</v>
          </cell>
          <cell r="F262"/>
          <cell r="G262"/>
          <cell r="H262"/>
        </row>
        <row r="263">
          <cell r="B263">
            <v>50</v>
          </cell>
          <cell r="C263" t="str">
            <v>J</v>
          </cell>
          <cell r="D263">
            <v>43447</v>
          </cell>
          <cell r="F263"/>
          <cell r="G263"/>
          <cell r="H263"/>
        </row>
        <row r="264">
          <cell r="B264">
            <v>50</v>
          </cell>
          <cell r="C264" t="str">
            <v>V</v>
          </cell>
          <cell r="D264">
            <v>43448</v>
          </cell>
          <cell r="F264"/>
          <cell r="G264"/>
          <cell r="H264"/>
        </row>
        <row r="265">
          <cell r="B265">
            <v>51</v>
          </cell>
          <cell r="C265" t="str">
            <v>L</v>
          </cell>
          <cell r="D265">
            <v>43451</v>
          </cell>
          <cell r="F265"/>
          <cell r="G265"/>
          <cell r="H265"/>
        </row>
        <row r="266">
          <cell r="B266">
            <v>51</v>
          </cell>
          <cell r="C266" t="str">
            <v>M</v>
          </cell>
          <cell r="D266">
            <v>43452</v>
          </cell>
          <cell r="F266"/>
          <cell r="G266"/>
          <cell r="H266"/>
        </row>
        <row r="267">
          <cell r="B267">
            <v>51</v>
          </cell>
          <cell r="C267" t="str">
            <v>M</v>
          </cell>
          <cell r="D267">
            <v>43453</v>
          </cell>
          <cell r="F267"/>
          <cell r="G267"/>
          <cell r="H267"/>
        </row>
        <row r="268">
          <cell r="B268">
            <v>51</v>
          </cell>
          <cell r="C268" t="str">
            <v>J</v>
          </cell>
          <cell r="D268">
            <v>43454</v>
          </cell>
          <cell r="F268"/>
          <cell r="G268"/>
          <cell r="H268"/>
        </row>
        <row r="269">
          <cell r="B269">
            <v>51</v>
          </cell>
          <cell r="C269" t="str">
            <v>V</v>
          </cell>
          <cell r="D269">
            <v>43455</v>
          </cell>
          <cell r="F269"/>
          <cell r="G269"/>
          <cell r="H269"/>
        </row>
        <row r="270">
          <cell r="B270">
            <v>52</v>
          </cell>
          <cell r="C270" t="str">
            <v>L</v>
          </cell>
          <cell r="D270">
            <v>43458</v>
          </cell>
          <cell r="F270"/>
          <cell r="G270"/>
          <cell r="H270"/>
        </row>
        <row r="271">
          <cell r="B271">
            <v>52</v>
          </cell>
          <cell r="C271" t="str">
            <v>M</v>
          </cell>
          <cell r="D271">
            <v>43460</v>
          </cell>
          <cell r="F271"/>
          <cell r="G271"/>
          <cell r="H271"/>
        </row>
        <row r="272">
          <cell r="B272">
            <v>52</v>
          </cell>
          <cell r="C272" t="str">
            <v>J</v>
          </cell>
          <cell r="D272">
            <v>43461</v>
          </cell>
          <cell r="F272"/>
          <cell r="G272"/>
          <cell r="H272"/>
        </row>
        <row r="273">
          <cell r="B273">
            <v>52</v>
          </cell>
          <cell r="C273" t="str">
            <v>V</v>
          </cell>
          <cell r="D273">
            <v>43462</v>
          </cell>
          <cell r="F273"/>
          <cell r="G273"/>
          <cell r="H273"/>
        </row>
        <row r="274">
          <cell r="B274">
            <v>52</v>
          </cell>
          <cell r="C274" t="str">
            <v>L</v>
          </cell>
          <cell r="D274">
            <v>43465</v>
          </cell>
          <cell r="F274"/>
          <cell r="G274"/>
          <cell r="H274"/>
        </row>
        <row r="275">
          <cell r="B275" t="str">
            <v xml:space="preserve"> </v>
          </cell>
          <cell r="C275" t="str">
            <v>TOTAL</v>
          </cell>
          <cell r="D275"/>
          <cell r="F275">
            <v>0</v>
          </cell>
          <cell r="G275">
            <v>0</v>
          </cell>
          <cell r="H275">
            <v>0</v>
          </cell>
        </row>
      </sheetData>
      <sheetData sheetId="1">
        <row r="41">
          <cell r="D41">
            <v>60</v>
          </cell>
        </row>
      </sheetData>
      <sheetData sheetId="2">
        <row r="11">
          <cell r="G11">
            <v>42438</v>
          </cell>
        </row>
      </sheetData>
      <sheetData sheetId="3">
        <row r="11">
          <cell r="D11" t="str">
            <v>BESOIN REMPLACEMENT EXPE</v>
          </cell>
        </row>
      </sheetData>
      <sheetData sheetId="4"/>
      <sheetData sheetId="5"/>
      <sheetData sheetId="6">
        <row r="4">
          <cell r="E4" t="str">
            <v>Mauvais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V21"/>
  <sheetViews>
    <sheetView tabSelected="1" zoomScale="70" zoomScaleNormal="70" workbookViewId="0">
      <selection activeCell="D21" sqref="D21"/>
    </sheetView>
  </sheetViews>
  <sheetFormatPr baseColWidth="10" defaultRowHeight="15"/>
  <cols>
    <col min="2" max="2" width="5.5703125" customWidth="1"/>
    <col min="3" max="3" width="5.140625" customWidth="1"/>
    <col min="4" max="4" width="7.28515625" customWidth="1"/>
    <col min="5" max="10" width="23.140625" customWidth="1"/>
    <col min="13" max="13" width="10.5703125" bestFit="1" customWidth="1"/>
    <col min="15" max="15" width="10.85546875" bestFit="1" customWidth="1"/>
    <col min="16" max="16" width="14.5703125" bestFit="1" customWidth="1"/>
    <col min="18" max="18" width="11.5703125" customWidth="1"/>
    <col min="19" max="19" width="3.7109375" customWidth="1"/>
  </cols>
  <sheetData>
    <row r="1" spans="1:22" ht="23.25" customHeight="1" thickBot="1">
      <c r="B1" s="401"/>
      <c r="C1" s="368"/>
      <c r="D1" s="368"/>
      <c r="E1" s="368"/>
      <c r="F1" s="368"/>
      <c r="G1" s="340"/>
      <c r="H1" s="340"/>
      <c r="J1" s="369"/>
      <c r="K1" s="368"/>
      <c r="L1" s="368"/>
      <c r="M1" s="369"/>
      <c r="N1" s="370"/>
      <c r="O1" s="370"/>
    </row>
    <row r="2" spans="1:22" ht="21" customHeight="1">
      <c r="B2" s="401"/>
      <c r="C2" s="397" t="s">
        <v>67</v>
      </c>
      <c r="D2" s="398"/>
      <c r="E2" s="393">
        <v>43138</v>
      </c>
      <c r="F2" s="394"/>
      <c r="G2" s="340"/>
      <c r="H2" s="340"/>
      <c r="J2" s="369"/>
      <c r="K2" s="368"/>
      <c r="L2" s="368"/>
      <c r="M2" s="369"/>
      <c r="N2" s="371"/>
      <c r="O2" s="371"/>
    </row>
    <row r="3" spans="1:22" ht="21.75" customHeight="1" thickBot="1">
      <c r="B3" s="401"/>
      <c r="C3" s="399"/>
      <c r="D3" s="400"/>
      <c r="E3" s="395"/>
      <c r="F3" s="396"/>
      <c r="G3" s="340"/>
      <c r="H3" s="340"/>
      <c r="J3" s="369"/>
      <c r="K3" s="368"/>
      <c r="L3" s="368"/>
      <c r="M3" s="369"/>
      <c r="N3" s="371"/>
      <c r="O3" s="371"/>
    </row>
    <row r="4" spans="1:22" ht="21.75" customHeight="1">
      <c r="B4" s="401"/>
      <c r="C4" s="340"/>
      <c r="D4" s="340"/>
      <c r="E4" s="340"/>
      <c r="F4" s="340"/>
      <c r="G4" s="340"/>
      <c r="H4" s="340"/>
      <c r="J4" s="369"/>
      <c r="K4" s="368"/>
      <c r="L4" s="368"/>
      <c r="M4" s="369"/>
      <c r="N4" s="371"/>
      <c r="O4" s="371"/>
    </row>
    <row r="5" spans="1:22">
      <c r="B5" s="367"/>
      <c r="C5" s="368"/>
    </row>
    <row r="6" spans="1:22">
      <c r="B6" s="367"/>
      <c r="C6" s="368"/>
    </row>
    <row r="7" spans="1:22" s="329" customFormat="1" ht="32.25" customHeight="1">
      <c r="A7" s="329" t="s">
        <v>50</v>
      </c>
      <c r="B7" s="329" t="s">
        <v>69</v>
      </c>
      <c r="E7" s="389" t="s">
        <v>35</v>
      </c>
      <c r="F7" s="390"/>
      <c r="G7" s="387" t="s">
        <v>36</v>
      </c>
      <c r="H7" s="388"/>
      <c r="I7" s="384" t="s">
        <v>37</v>
      </c>
      <c r="J7" s="385" t="s">
        <v>68</v>
      </c>
    </row>
    <row r="8" spans="1:22" s="372" customFormat="1" ht="32.25" customHeight="1">
      <c r="A8" s="486">
        <f>MATCH($E$2,SYNTHESE!$D$3:$D$274,0)</f>
        <v>30</v>
      </c>
      <c r="B8" s="486">
        <f>MATCH($E$7,SYNTHESE!$D$2:$CT$2,0)</f>
        <v>34</v>
      </c>
      <c r="D8" s="373">
        <v>8</v>
      </c>
      <c r="E8" s="374">
        <f>INDEX(Plage,$A$8,$B8)</f>
        <v>14</v>
      </c>
      <c r="F8" s="488">
        <f>INDEX(Plage,$A$8,$B8+1)</f>
        <v>0.16041666666666665</v>
      </c>
      <c r="G8" s="374">
        <f>INDEX(Plage,$A$8,$B8+2)</f>
        <v>9</v>
      </c>
      <c r="H8" s="375">
        <f>INDEX(Plage,$A$8,$B8+3)</f>
        <v>6.9444444444444441E-3</v>
      </c>
      <c r="I8" s="375">
        <f>INDEX(Plage,$A$8,$B8+4)</f>
        <v>1.3888888888888888E-2</v>
      </c>
      <c r="J8" s="374">
        <f>INDEX(Plage,$A$8,$B8+5)</f>
        <v>4</v>
      </c>
    </row>
    <row r="9" spans="1:22" s="372" customFormat="1" ht="32.25" customHeight="1">
      <c r="A9" s="486"/>
      <c r="B9" s="486">
        <f>B8+6</f>
        <v>40</v>
      </c>
      <c r="D9" s="373">
        <v>9</v>
      </c>
      <c r="E9" s="374">
        <f>INDEX(Plage,$A$8,$B9)</f>
        <v>13</v>
      </c>
      <c r="F9" s="488">
        <f>INDEX(Plage,$A$8,$B9+1)</f>
        <v>0.1048611111111111</v>
      </c>
      <c r="G9" s="374">
        <f>INDEX(Plage,$A$8,$B9+2)</f>
        <v>6</v>
      </c>
      <c r="H9" s="375">
        <f>INDEX(Plage,$A$8,$B9+3)</f>
        <v>1.2500000000000001E-2</v>
      </c>
      <c r="I9" s="375">
        <f>INDEX(Plage,$A$8,$B9+4)</f>
        <v>5.5555555555555558E-3</v>
      </c>
      <c r="J9" s="374">
        <f>INDEX(Plage,$A$8,$B9+5)</f>
        <v>4</v>
      </c>
    </row>
    <row r="10" spans="1:22" s="372" customFormat="1" ht="32.25" customHeight="1">
      <c r="A10" s="486"/>
      <c r="B10" s="486">
        <f t="shared" ref="B10:B11" si="0">B9+6</f>
        <v>46</v>
      </c>
      <c r="D10" s="373">
        <v>10</v>
      </c>
      <c r="E10" s="374">
        <f>INDEX(Plage,$A$8,$B10)</f>
        <v>1</v>
      </c>
      <c r="F10" s="488">
        <f>INDEX(Plage,$A$8,$B10+1)</f>
        <v>1.8749999999999999E-2</v>
      </c>
      <c r="G10" s="374">
        <f>INDEX(Plage,$A$8,$B10+2)</f>
        <v>8</v>
      </c>
      <c r="H10" s="375">
        <f>INDEX(Plage,$A$8,$B10+3)</f>
        <v>1.0416666666666666E-2</v>
      </c>
      <c r="I10" s="375">
        <f>INDEX(Plage,$A$8,$B10+4)</f>
        <v>6.9444444444444441E-3</v>
      </c>
      <c r="J10" s="374">
        <f>INDEX(Plage,$A$8,$B10+5)</f>
        <v>4</v>
      </c>
      <c r="S10" s="376"/>
      <c r="T10" s="376"/>
      <c r="U10" s="376"/>
      <c r="V10" s="376"/>
    </row>
    <row r="11" spans="1:22" s="372" customFormat="1" ht="32.25" customHeight="1">
      <c r="A11" s="486"/>
      <c r="B11" s="486">
        <f t="shared" si="0"/>
        <v>52</v>
      </c>
      <c r="D11" s="373">
        <v>11</v>
      </c>
      <c r="E11" s="374">
        <f>INDEX(Plage,$A$8,$B11)</f>
        <v>4</v>
      </c>
      <c r="F11" s="488">
        <f>INDEX(Plage,$A$8,$B11+1)</f>
        <v>3.3333333333333333E-2</v>
      </c>
      <c r="G11" s="374">
        <f>INDEX(Plage,$A$8,$B11+2)</f>
        <v>1</v>
      </c>
      <c r="H11" s="375">
        <f>INDEX(Plage,$A$8,$B11+3)</f>
        <v>4.2361111111111106E-2</v>
      </c>
      <c r="I11" s="375">
        <f>INDEX(Plage,$A$8,$B11+4)</f>
        <v>1.0416666666666666E-2</v>
      </c>
      <c r="J11" s="374">
        <f>INDEX(Plage,$A$8,$B11+5)</f>
        <v>2</v>
      </c>
      <c r="S11" s="377"/>
      <c r="T11" s="378"/>
      <c r="U11" s="378"/>
      <c r="V11" s="379"/>
    </row>
    <row r="12" spans="1:22" s="380" customFormat="1" ht="32.25" customHeight="1">
      <c r="A12" s="487"/>
      <c r="B12" s="487"/>
      <c r="D12" s="381"/>
      <c r="E12" s="382"/>
      <c r="F12" s="383"/>
      <c r="G12" s="382"/>
      <c r="H12" s="383"/>
      <c r="I12" s="383"/>
      <c r="J12" s="382"/>
      <c r="M12" s="372"/>
      <c r="N12" s="372"/>
      <c r="O12" s="372"/>
      <c r="P12" s="372"/>
      <c r="S12" s="377"/>
      <c r="T12" s="378"/>
      <c r="U12" s="378"/>
      <c r="V12" s="379"/>
    </row>
    <row r="13" spans="1:22" s="372" customFormat="1" ht="32.25" customHeight="1">
      <c r="A13" s="486"/>
      <c r="B13" s="486"/>
      <c r="E13" s="392" t="s">
        <v>35</v>
      </c>
      <c r="F13" s="392"/>
      <c r="G13" s="391" t="s">
        <v>36</v>
      </c>
      <c r="H13" s="391"/>
      <c r="I13" s="384" t="s">
        <v>37</v>
      </c>
      <c r="J13" s="385" t="s">
        <v>68</v>
      </c>
      <c r="S13" s="378"/>
      <c r="T13" s="378"/>
      <c r="U13" s="378"/>
      <c r="V13" s="386"/>
    </row>
    <row r="14" spans="1:22" s="372" customFormat="1" ht="32.25" customHeight="1">
      <c r="A14" s="486"/>
      <c r="B14" s="486">
        <f>B11+6</f>
        <v>58</v>
      </c>
      <c r="D14" s="373">
        <v>12</v>
      </c>
      <c r="E14" s="374">
        <f>INDEX(Plage,$A$8,$B14)</f>
        <v>0</v>
      </c>
      <c r="F14" s="488">
        <f>INDEX(Plage,$A$8,$B14+1)</f>
        <v>6.9444444444444447E-4</v>
      </c>
      <c r="G14" s="374">
        <f>INDEX(Plage,$A$8,$B14+2)</f>
        <v>9</v>
      </c>
      <c r="H14" s="375">
        <f>INDEX(Plage,$A$8,$B14+3)</f>
        <v>6.9444444444444447E-4</v>
      </c>
      <c r="I14" s="375">
        <f>INDEX(Plage,$A$8,$B14+4)</f>
        <v>3.472222222222222E-3</v>
      </c>
      <c r="J14" s="374">
        <f>INDEX(Plage,$A$8,$B14+5)</f>
        <v>2</v>
      </c>
      <c r="S14" s="378"/>
      <c r="T14" s="378"/>
      <c r="U14" s="378"/>
      <c r="V14" s="386"/>
    </row>
    <row r="15" spans="1:22" s="372" customFormat="1" ht="32.25" customHeight="1">
      <c r="A15" s="486"/>
      <c r="B15" s="486">
        <f>B14+6</f>
        <v>64</v>
      </c>
      <c r="D15" s="373">
        <v>13</v>
      </c>
      <c r="E15" s="374">
        <f>INDEX(Plage,$A$8,$B15)</f>
        <v>9</v>
      </c>
      <c r="F15" s="488">
        <f>INDEX(Plage,$A$8,$B15+1)</f>
        <v>8.1250000000000003E-2</v>
      </c>
      <c r="G15" s="374">
        <f>INDEX(Plage,$A$8,$B15+2)</f>
        <v>8</v>
      </c>
      <c r="H15" s="375">
        <f>INDEX(Plage,$A$8,$B15+3)</f>
        <v>1.0416666666666666E-2</v>
      </c>
      <c r="I15" s="375">
        <f>INDEX(Plage,$A$8,$B15+4)</f>
        <v>6.9444444444444441E-3</v>
      </c>
      <c r="J15" s="374">
        <f>INDEX(Plage,$A$8,$B15+5)</f>
        <v>4</v>
      </c>
    </row>
    <row r="16" spans="1:22" s="372" customFormat="1" ht="32.25" customHeight="1">
      <c r="A16" s="486"/>
      <c r="B16" s="486">
        <f t="shared" ref="B16:B17" si="1">B15+6</f>
        <v>70</v>
      </c>
      <c r="D16" s="373">
        <v>14</v>
      </c>
      <c r="E16" s="374">
        <f>INDEX(Plage,$A$8,$B16)</f>
        <v>1</v>
      </c>
      <c r="F16" s="488">
        <f>INDEX(Plage,$A$8,$B16+1)</f>
        <v>3.3333333333333333E-2</v>
      </c>
      <c r="G16" s="374">
        <f>INDEX(Plage,$A$8,$B16+2)</f>
        <v>7</v>
      </c>
      <c r="H16" s="375">
        <f>INDEX(Plage,$A$8,$B16+3)</f>
        <v>5.2083333333333336E-2</v>
      </c>
      <c r="I16" s="375">
        <f>INDEX(Plage,$A$8,$B16+4)</f>
        <v>1.3888888888888888E-2</v>
      </c>
      <c r="J16" s="374">
        <f>INDEX(Plage,$A$8,$B16+5)</f>
        <v>4</v>
      </c>
    </row>
    <row r="17" spans="1:10" s="372" customFormat="1" ht="32.25" customHeight="1">
      <c r="A17" s="486"/>
      <c r="B17" s="486">
        <f t="shared" si="1"/>
        <v>76</v>
      </c>
      <c r="D17" s="373">
        <v>15</v>
      </c>
      <c r="E17" s="374">
        <f>INDEX(Plage,$A$8,$B17)</f>
        <v>2</v>
      </c>
      <c r="F17" s="488">
        <f>INDEX(Plage,$A$8,$B17+1)</f>
        <v>1.0416666666666666E-2</v>
      </c>
      <c r="G17" s="374">
        <f>INDEX(Plage,$A$8,$B17+2)</f>
        <v>6</v>
      </c>
      <c r="H17" s="375">
        <f>INDEX(Plage,$A$8,$B17+3)</f>
        <v>0.1388888888888889</v>
      </c>
      <c r="I17" s="375">
        <f>INDEX(Plage,$A$8,$B17+4)</f>
        <v>4.8611111111111112E-3</v>
      </c>
      <c r="J17" s="374">
        <f>INDEX(Plage,$A$8,$B17+5)</f>
        <v>4</v>
      </c>
    </row>
    <row r="21" spans="1:10" ht="21">
      <c r="D21" s="489" t="s">
        <v>70</v>
      </c>
    </row>
  </sheetData>
  <mergeCells count="7">
    <mergeCell ref="C2:D3"/>
    <mergeCell ref="B1:B4"/>
    <mergeCell ref="G7:H7"/>
    <mergeCell ref="E7:F7"/>
    <mergeCell ref="G13:H13"/>
    <mergeCell ref="E13:F13"/>
    <mergeCell ref="E2:F3"/>
  </mergeCells>
  <pageMargins left="0.7" right="0.7" top="0.75" bottom="0.75" header="0.3" footer="0.3"/>
  <pageSetup paperSize="9" scale="26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T275"/>
  <sheetViews>
    <sheetView workbookViewId="0">
      <selection activeCell="D3" sqref="D3"/>
    </sheetView>
  </sheetViews>
  <sheetFormatPr baseColWidth="10" defaultRowHeight="15"/>
  <cols>
    <col min="1" max="1" width="3.7109375" style="327" customWidth="1"/>
    <col min="2" max="2" width="4" style="328" customWidth="1"/>
    <col min="3" max="3" width="2.7109375" style="329" customWidth="1"/>
    <col min="4" max="4" width="11.42578125" style="364"/>
    <col min="5" max="8" width="7.7109375" style="330" customWidth="1"/>
    <col min="9" max="9" width="8.7109375" style="330" customWidth="1"/>
    <col min="10" max="12" width="7.7109375" style="330" customWidth="1"/>
    <col min="13" max="13" width="8.28515625" style="330" customWidth="1"/>
    <col min="14" max="15" width="7.7109375" style="330" customWidth="1"/>
    <col min="16" max="16" width="7.7109375" style="330" hidden="1" customWidth="1"/>
    <col min="17" max="18" width="7.7109375" style="330" customWidth="1"/>
    <col min="19" max="19" width="9.140625" style="331" customWidth="1"/>
    <col min="20" max="20" width="8.7109375" style="330" customWidth="1"/>
    <col min="21" max="23" width="7.7109375" style="330" customWidth="1"/>
    <col min="24" max="24" width="9.140625" style="330" customWidth="1"/>
    <col min="25" max="27" width="7.7109375" style="330" customWidth="1"/>
    <col min="28" max="28" width="8.140625" style="330" customWidth="1"/>
    <col min="29" max="30" width="7.7109375" style="330" customWidth="1"/>
    <col min="31" max="31" width="8.85546875" style="332" customWidth="1"/>
    <col min="32" max="32" width="9.7109375" style="332" customWidth="1"/>
    <col min="33" max="33" width="10.42578125" style="329" customWidth="1"/>
    <col min="34" max="34" width="9.7109375" style="333" customWidth="1"/>
    <col min="35" max="36" width="9.7109375" style="329" customWidth="1"/>
    <col min="37" max="37" width="6.28515625" style="329" customWidth="1"/>
    <col min="38" max="38" width="9.7109375" style="329" customWidth="1"/>
    <col min="39" max="39" width="6.42578125" style="329" customWidth="1"/>
    <col min="40" max="40" width="9.7109375" style="354" customWidth="1"/>
    <col min="41" max="41" width="9.7109375" style="329" customWidth="1"/>
    <col min="42" max="42" width="3.140625" style="333" customWidth="1"/>
    <col min="43" max="43" width="6.28515625" style="329" customWidth="1"/>
    <col min="44" max="44" width="9.7109375" style="329" customWidth="1"/>
    <col min="45" max="45" width="6.28515625" style="329" customWidth="1"/>
    <col min="46" max="46" width="9.7109375" style="354" customWidth="1"/>
    <col min="47" max="47" width="9.7109375" style="329" customWidth="1"/>
    <col min="48" max="48" width="3.140625" style="333" customWidth="1"/>
    <col min="49" max="49" width="6.28515625" style="329" customWidth="1"/>
    <col min="50" max="50" width="9.7109375" style="329" customWidth="1"/>
    <col min="51" max="51" width="6.28515625" style="329" customWidth="1"/>
    <col min="52" max="53" width="9.7109375" style="329" customWidth="1"/>
    <col min="54" max="54" width="3.140625" style="333" customWidth="1"/>
    <col min="55" max="55" width="6.28515625" style="329" customWidth="1"/>
    <col min="56" max="56" width="9.7109375" style="329" customWidth="1"/>
    <col min="57" max="57" width="6.28515625" style="329" customWidth="1"/>
    <col min="58" max="59" width="9.7109375" style="329" customWidth="1"/>
    <col min="60" max="60" width="3.140625" style="333" customWidth="1"/>
    <col min="61" max="61" width="6.28515625" style="329" customWidth="1"/>
    <col min="62" max="62" width="9.7109375" style="329" customWidth="1"/>
    <col min="63" max="63" width="6.28515625" style="329" customWidth="1"/>
    <col min="64" max="64" width="9.7109375" style="329" customWidth="1"/>
    <col min="65" max="65" width="9.7109375" style="334" customWidth="1"/>
    <col min="66" max="66" width="3.140625" style="333" customWidth="1"/>
    <col min="67" max="67" width="6.28515625" style="329" customWidth="1"/>
    <col min="68" max="68" width="9.7109375" style="329" customWidth="1"/>
    <col min="69" max="69" width="6.28515625" style="329" customWidth="1"/>
    <col min="70" max="70" width="9.7109375" style="329" customWidth="1"/>
    <col min="71" max="71" width="9.7109375" style="334" customWidth="1"/>
    <col min="72" max="72" width="3.140625" style="333" customWidth="1"/>
    <col min="73" max="73" width="6.28515625" style="329" customWidth="1"/>
    <col min="74" max="74" width="9.7109375" style="329" customWidth="1"/>
    <col min="75" max="75" width="6.28515625" style="329" customWidth="1"/>
    <col min="76" max="77" width="9.7109375" style="329" customWidth="1"/>
    <col min="78" max="78" width="3.140625" style="333" customWidth="1"/>
    <col min="79" max="79" width="6.28515625" style="329" customWidth="1"/>
    <col min="80" max="80" width="9.7109375" style="329" customWidth="1"/>
    <col min="81" max="81" width="6.28515625" style="329" customWidth="1"/>
    <col min="82" max="83" width="9.7109375" style="329" customWidth="1"/>
    <col min="84" max="84" width="3.140625" style="333" customWidth="1"/>
    <col min="85" max="85" width="6.28515625" style="329" customWidth="1"/>
    <col min="86" max="86" width="9.7109375" style="329" customWidth="1"/>
    <col min="87" max="87" width="6.28515625" style="329" customWidth="1"/>
    <col min="88" max="96" width="9.7109375" style="329" customWidth="1"/>
    <col min="97" max="97" width="11.28515625" style="334" customWidth="1"/>
    <col min="98" max="98" width="10.28515625" style="329" customWidth="1"/>
  </cols>
  <sheetData>
    <row r="1" spans="1:98" ht="15.75" thickBot="1">
      <c r="A1" s="1"/>
      <c r="B1" s="2"/>
      <c r="C1" s="2"/>
      <c r="D1" s="361"/>
      <c r="E1" s="414" t="s">
        <v>0</v>
      </c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6"/>
      <c r="T1" s="417" t="s">
        <v>1</v>
      </c>
      <c r="U1" s="418"/>
      <c r="V1" s="418"/>
      <c r="W1" s="419"/>
      <c r="X1" s="420" t="s">
        <v>2</v>
      </c>
      <c r="Y1" s="421"/>
      <c r="Z1" s="421"/>
      <c r="AA1" s="421"/>
      <c r="AB1" s="421"/>
      <c r="AC1" s="421"/>
      <c r="AD1" s="422" t="s">
        <v>3</v>
      </c>
      <c r="AE1" s="425" t="s">
        <v>4</v>
      </c>
      <c r="AF1" s="428" t="s">
        <v>5</v>
      </c>
      <c r="AG1" s="408" t="s">
        <v>6</v>
      </c>
      <c r="AH1" s="409"/>
      <c r="AI1" s="409"/>
      <c r="AJ1" s="409"/>
      <c r="AK1" s="410">
        <v>8</v>
      </c>
      <c r="AL1" s="411"/>
      <c r="AM1" s="412"/>
      <c r="AN1" s="412"/>
      <c r="AO1" s="411"/>
      <c r="AP1" s="335"/>
      <c r="AQ1" s="411">
        <v>9</v>
      </c>
      <c r="AR1" s="411"/>
      <c r="AS1" s="411"/>
      <c r="AT1" s="411"/>
      <c r="AU1" s="413"/>
      <c r="AV1" s="335"/>
      <c r="AW1" s="410">
        <v>10</v>
      </c>
      <c r="AX1" s="411"/>
      <c r="AY1" s="411"/>
      <c r="AZ1" s="411"/>
      <c r="BA1" s="413"/>
      <c r="BB1" s="335"/>
      <c r="BC1" s="410">
        <v>11</v>
      </c>
      <c r="BD1" s="411"/>
      <c r="BE1" s="411"/>
      <c r="BF1" s="411"/>
      <c r="BG1" s="413"/>
      <c r="BH1" s="335"/>
      <c r="BI1" s="410">
        <v>12</v>
      </c>
      <c r="BJ1" s="411"/>
      <c r="BK1" s="411"/>
      <c r="BL1" s="411"/>
      <c r="BM1" s="413"/>
      <c r="BN1" s="335"/>
      <c r="BO1" s="410">
        <v>13</v>
      </c>
      <c r="BP1" s="411"/>
      <c r="BQ1" s="411"/>
      <c r="BR1" s="411"/>
      <c r="BS1" s="413"/>
      <c r="BT1" s="335"/>
      <c r="BU1" s="410">
        <v>14</v>
      </c>
      <c r="BV1" s="411"/>
      <c r="BW1" s="411"/>
      <c r="BX1" s="411"/>
      <c r="BY1" s="413"/>
      <c r="BZ1" s="335"/>
      <c r="CA1" s="410">
        <v>15</v>
      </c>
      <c r="CB1" s="411"/>
      <c r="CC1" s="411"/>
      <c r="CD1" s="411"/>
      <c r="CE1" s="413"/>
      <c r="CF1" s="335"/>
      <c r="CG1" s="410">
        <v>16</v>
      </c>
      <c r="CH1" s="411"/>
      <c r="CI1" s="411"/>
      <c r="CJ1" s="411"/>
      <c r="CK1" s="413"/>
      <c r="CL1" s="402" t="s">
        <v>7</v>
      </c>
      <c r="CM1" s="403"/>
      <c r="CN1" s="403"/>
      <c r="CO1" s="403"/>
      <c r="CP1" s="403"/>
      <c r="CQ1" s="404"/>
      <c r="CR1" s="405" t="s">
        <v>8</v>
      </c>
      <c r="CS1" s="406"/>
      <c r="CT1" s="407"/>
    </row>
    <row r="2" spans="1:98" ht="22.5" customHeight="1" thickTop="1" thickBot="1">
      <c r="A2" s="1"/>
      <c r="B2" s="3"/>
      <c r="C2" s="3"/>
      <c r="D2" s="362"/>
      <c r="E2" s="431" t="s">
        <v>9</v>
      </c>
      <c r="F2" s="4" t="s">
        <v>10</v>
      </c>
      <c r="G2" s="4" t="s">
        <v>10</v>
      </c>
      <c r="H2" s="4" t="s">
        <v>10</v>
      </c>
      <c r="I2" s="433" t="s">
        <v>11</v>
      </c>
      <c r="J2" s="435" t="s">
        <v>12</v>
      </c>
      <c r="K2" s="437" t="s">
        <v>13</v>
      </c>
      <c r="L2" s="435" t="s">
        <v>14</v>
      </c>
      <c r="M2" s="439" t="s">
        <v>15</v>
      </c>
      <c r="N2" s="437" t="s">
        <v>16</v>
      </c>
      <c r="O2" s="437" t="s">
        <v>17</v>
      </c>
      <c r="P2" s="437" t="s">
        <v>18</v>
      </c>
      <c r="Q2" s="437" t="s">
        <v>19</v>
      </c>
      <c r="R2" s="447" t="s">
        <v>20</v>
      </c>
      <c r="S2" s="449" t="s">
        <v>21</v>
      </c>
      <c r="T2" s="451" t="s">
        <v>22</v>
      </c>
      <c r="U2" s="453" t="s">
        <v>23</v>
      </c>
      <c r="V2" s="455" t="s">
        <v>24</v>
      </c>
      <c r="W2" s="457" t="s">
        <v>25</v>
      </c>
      <c r="X2" s="482" t="s">
        <v>26</v>
      </c>
      <c r="Y2" s="441" t="s">
        <v>27</v>
      </c>
      <c r="Z2" s="441" t="s">
        <v>24</v>
      </c>
      <c r="AA2" s="443" t="s">
        <v>28</v>
      </c>
      <c r="AB2" s="443" t="s">
        <v>29</v>
      </c>
      <c r="AC2" s="445" t="s">
        <v>30</v>
      </c>
      <c r="AD2" s="423"/>
      <c r="AE2" s="426"/>
      <c r="AF2" s="429"/>
      <c r="AG2" s="474" t="s">
        <v>31</v>
      </c>
      <c r="AH2" s="476" t="s">
        <v>32</v>
      </c>
      <c r="AI2" s="478" t="s">
        <v>33</v>
      </c>
      <c r="AJ2" s="480" t="s">
        <v>34</v>
      </c>
      <c r="AK2" s="461" t="s">
        <v>35</v>
      </c>
      <c r="AL2" s="462"/>
      <c r="AM2" s="463" t="s">
        <v>36</v>
      </c>
      <c r="AN2" s="464"/>
      <c r="AO2" s="5" t="s">
        <v>37</v>
      </c>
      <c r="AP2" s="484" t="s">
        <v>68</v>
      </c>
      <c r="AQ2" s="462" t="s">
        <v>35</v>
      </c>
      <c r="AR2" s="462"/>
      <c r="AS2" s="463" t="s">
        <v>36</v>
      </c>
      <c r="AT2" s="464"/>
      <c r="AU2" s="6" t="s">
        <v>37</v>
      </c>
      <c r="AV2" s="484" t="s">
        <v>68</v>
      </c>
      <c r="AW2" s="461" t="s">
        <v>35</v>
      </c>
      <c r="AX2" s="462"/>
      <c r="AY2" s="463" t="s">
        <v>36</v>
      </c>
      <c r="AZ2" s="464"/>
      <c r="BA2" s="6" t="s">
        <v>37</v>
      </c>
      <c r="BB2" s="484" t="s">
        <v>68</v>
      </c>
      <c r="BC2" s="461" t="s">
        <v>35</v>
      </c>
      <c r="BD2" s="462"/>
      <c r="BE2" s="463" t="s">
        <v>36</v>
      </c>
      <c r="BF2" s="464"/>
      <c r="BG2" s="6" t="s">
        <v>37</v>
      </c>
      <c r="BH2" s="484" t="s">
        <v>68</v>
      </c>
      <c r="BI2" s="461" t="s">
        <v>35</v>
      </c>
      <c r="BJ2" s="462"/>
      <c r="BK2" s="465" t="s">
        <v>36</v>
      </c>
      <c r="BL2" s="466"/>
      <c r="BM2" s="365" t="s">
        <v>37</v>
      </c>
      <c r="BN2" s="484" t="s">
        <v>68</v>
      </c>
      <c r="BO2" s="461" t="s">
        <v>35</v>
      </c>
      <c r="BP2" s="462"/>
      <c r="BQ2" s="463" t="s">
        <v>36</v>
      </c>
      <c r="BR2" s="464"/>
      <c r="BS2" s="365" t="s">
        <v>37</v>
      </c>
      <c r="BT2" s="484" t="s">
        <v>68</v>
      </c>
      <c r="BU2" s="461" t="s">
        <v>35</v>
      </c>
      <c r="BV2" s="462"/>
      <c r="BW2" s="463" t="s">
        <v>36</v>
      </c>
      <c r="BX2" s="464"/>
      <c r="BY2" s="6" t="s">
        <v>37</v>
      </c>
      <c r="BZ2" s="484" t="s">
        <v>68</v>
      </c>
      <c r="CA2" s="461" t="s">
        <v>35</v>
      </c>
      <c r="CB2" s="462"/>
      <c r="CC2" s="463" t="s">
        <v>36</v>
      </c>
      <c r="CD2" s="464"/>
      <c r="CE2" s="6" t="s">
        <v>37</v>
      </c>
      <c r="CF2" s="484" t="s">
        <v>68</v>
      </c>
      <c r="CG2" s="461" t="s">
        <v>35</v>
      </c>
      <c r="CH2" s="462"/>
      <c r="CI2" s="463" t="s">
        <v>36</v>
      </c>
      <c r="CJ2" s="464"/>
      <c r="CK2" s="6" t="s">
        <v>37</v>
      </c>
      <c r="CL2" s="461" t="s">
        <v>35</v>
      </c>
      <c r="CM2" s="462"/>
      <c r="CN2" s="463" t="s">
        <v>36</v>
      </c>
      <c r="CO2" s="464"/>
      <c r="CP2" s="6" t="s">
        <v>37</v>
      </c>
      <c r="CQ2" s="7" t="s">
        <v>38</v>
      </c>
      <c r="CR2" s="467" t="s">
        <v>39</v>
      </c>
      <c r="CS2" s="468"/>
      <c r="CT2" s="469" t="s">
        <v>40</v>
      </c>
    </row>
    <row r="3" spans="1:98" ht="26.25" customHeight="1" thickTop="1" thickBot="1">
      <c r="A3" s="1"/>
      <c r="B3" s="3"/>
      <c r="C3" s="8"/>
      <c r="D3" s="363"/>
      <c r="E3" s="432"/>
      <c r="F3" s="9" t="s">
        <v>41</v>
      </c>
      <c r="G3" s="9" t="s">
        <v>42</v>
      </c>
      <c r="H3" s="9" t="s">
        <v>43</v>
      </c>
      <c r="I3" s="434"/>
      <c r="J3" s="436"/>
      <c r="K3" s="438"/>
      <c r="L3" s="436"/>
      <c r="M3" s="440"/>
      <c r="N3" s="438"/>
      <c r="O3" s="438"/>
      <c r="P3" s="438"/>
      <c r="Q3" s="438"/>
      <c r="R3" s="448"/>
      <c r="S3" s="450"/>
      <c r="T3" s="452"/>
      <c r="U3" s="454"/>
      <c r="V3" s="456"/>
      <c r="W3" s="458"/>
      <c r="X3" s="483"/>
      <c r="Y3" s="442"/>
      <c r="Z3" s="442"/>
      <c r="AA3" s="444"/>
      <c r="AB3" s="444"/>
      <c r="AC3" s="446"/>
      <c r="AD3" s="424"/>
      <c r="AE3" s="427"/>
      <c r="AF3" s="430"/>
      <c r="AG3" s="475"/>
      <c r="AH3" s="477"/>
      <c r="AI3" s="479"/>
      <c r="AJ3" s="481"/>
      <c r="AK3" s="355" t="s">
        <v>44</v>
      </c>
      <c r="AL3" s="356" t="s">
        <v>45</v>
      </c>
      <c r="AM3" s="355" t="s">
        <v>44</v>
      </c>
      <c r="AN3" s="357" t="s">
        <v>45</v>
      </c>
      <c r="AO3" s="356" t="s">
        <v>45</v>
      </c>
      <c r="AP3" s="485"/>
      <c r="AQ3" s="355" t="s">
        <v>44</v>
      </c>
      <c r="AR3" s="356" t="s">
        <v>45</v>
      </c>
      <c r="AS3" s="355" t="s">
        <v>44</v>
      </c>
      <c r="AT3" s="357" t="s">
        <v>45</v>
      </c>
      <c r="AU3" s="358" t="s">
        <v>45</v>
      </c>
      <c r="AV3" s="485"/>
      <c r="AW3" s="355" t="s">
        <v>44</v>
      </c>
      <c r="AX3" s="356" t="s">
        <v>45</v>
      </c>
      <c r="AY3" s="355" t="s">
        <v>44</v>
      </c>
      <c r="AZ3" s="357" t="s">
        <v>45</v>
      </c>
      <c r="BA3" s="358" t="s">
        <v>45</v>
      </c>
      <c r="BB3" s="485"/>
      <c r="BC3" s="355" t="s">
        <v>44</v>
      </c>
      <c r="BD3" s="356" t="s">
        <v>45</v>
      </c>
      <c r="BE3" s="359" t="s">
        <v>44</v>
      </c>
      <c r="BF3" s="357" t="s">
        <v>45</v>
      </c>
      <c r="BG3" s="358" t="s">
        <v>45</v>
      </c>
      <c r="BH3" s="485"/>
      <c r="BI3" s="355" t="s">
        <v>44</v>
      </c>
      <c r="BJ3" s="356" t="s">
        <v>45</v>
      </c>
      <c r="BK3" s="359" t="s">
        <v>44</v>
      </c>
      <c r="BL3" s="342" t="s">
        <v>45</v>
      </c>
      <c r="BM3" s="366" t="s">
        <v>45</v>
      </c>
      <c r="BN3" s="485"/>
      <c r="BO3" s="355" t="s">
        <v>44</v>
      </c>
      <c r="BP3" s="356" t="s">
        <v>45</v>
      </c>
      <c r="BQ3" s="359" t="s">
        <v>44</v>
      </c>
      <c r="BR3" s="357" t="s">
        <v>45</v>
      </c>
      <c r="BS3" s="366" t="s">
        <v>45</v>
      </c>
      <c r="BT3" s="485"/>
      <c r="BU3" s="355" t="s">
        <v>44</v>
      </c>
      <c r="BV3" s="356" t="s">
        <v>45</v>
      </c>
      <c r="BW3" s="359" t="s">
        <v>44</v>
      </c>
      <c r="BX3" s="357" t="s">
        <v>45</v>
      </c>
      <c r="BY3" s="358" t="s">
        <v>45</v>
      </c>
      <c r="BZ3" s="485"/>
      <c r="CA3" s="355" t="s">
        <v>44</v>
      </c>
      <c r="CB3" s="356" t="s">
        <v>45</v>
      </c>
      <c r="CC3" s="359" t="s">
        <v>44</v>
      </c>
      <c r="CD3" s="357" t="s">
        <v>45</v>
      </c>
      <c r="CE3" s="358" t="s">
        <v>45</v>
      </c>
      <c r="CF3" s="485"/>
      <c r="CG3" s="355" t="s">
        <v>44</v>
      </c>
      <c r="CH3" s="356" t="s">
        <v>45</v>
      </c>
      <c r="CI3" s="359" t="s">
        <v>44</v>
      </c>
      <c r="CJ3" s="357" t="s">
        <v>45</v>
      </c>
      <c r="CK3" s="356" t="s">
        <v>45</v>
      </c>
      <c r="CL3" s="10" t="s">
        <v>46</v>
      </c>
      <c r="CM3" s="11" t="s">
        <v>45</v>
      </c>
      <c r="CN3" s="12" t="s">
        <v>46</v>
      </c>
      <c r="CO3" s="13" t="s">
        <v>45</v>
      </c>
      <c r="CP3" s="14" t="s">
        <v>45</v>
      </c>
      <c r="CQ3" s="15" t="s">
        <v>45</v>
      </c>
      <c r="CR3" s="16" t="s">
        <v>47</v>
      </c>
      <c r="CS3" s="17" t="s">
        <v>48</v>
      </c>
      <c r="CT3" s="470"/>
    </row>
    <row r="4" spans="1:98">
      <c r="A4" s="471" t="s">
        <v>49</v>
      </c>
      <c r="B4" s="18">
        <v>1</v>
      </c>
      <c r="C4" s="19" t="s">
        <v>50</v>
      </c>
      <c r="D4" s="20">
        <v>43101</v>
      </c>
      <c r="E4" s="21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3">
        <f>SUM(E4:R4)</f>
        <v>0</v>
      </c>
      <c r="T4" s="21"/>
      <c r="U4" s="22"/>
      <c r="V4" s="22"/>
      <c r="W4" s="24">
        <f>SUM(T4:V4)</f>
        <v>0</v>
      </c>
      <c r="X4" s="21">
        <f>SUM(E4+F4+G4+H4+I4+J4+K4+L4+M4+N4+T4)</f>
        <v>0</v>
      </c>
      <c r="Y4" s="22">
        <f>SUM(O4+P4+Q4+U4)</f>
        <v>0</v>
      </c>
      <c r="Z4" s="22">
        <f>SUM(R4+V4)</f>
        <v>0</v>
      </c>
      <c r="AA4" s="25">
        <v>90</v>
      </c>
      <c r="AB4" s="26">
        <f>CP4*1440</f>
        <v>0</v>
      </c>
      <c r="AC4" s="27">
        <f>SUM(X4:Z4)</f>
        <v>0</v>
      </c>
      <c r="AD4" s="28"/>
      <c r="AE4" s="29">
        <f>((E4*4)+(F4*4)+(G4*5)+(H4*4)+(I4*6)+(J4*2)+(K4*6)+(L4*7)+(M4*2)+(N4*8)+(O4*3)+(P4*3)+(Q4*3)+(R4*4)+(T4*3)+(U4*3)+(V4*1)+AA4+AB4)/60</f>
        <v>1.5</v>
      </c>
      <c r="AF4" s="30"/>
      <c r="AG4" s="31">
        <f>SUM(X4:Z4)</f>
        <v>0</v>
      </c>
      <c r="AH4" s="32">
        <f>AD4/7</f>
        <v>0</v>
      </c>
      <c r="AI4" s="33">
        <v>7</v>
      </c>
      <c r="AJ4" s="34"/>
      <c r="AK4" s="35"/>
      <c r="AL4" s="36"/>
      <c r="AM4" s="37"/>
      <c r="AN4" s="343" t="str">
        <f t="shared" ref="AN4:AN23" si="0">IF(AM4=0,"",AM4*$EC$7)</f>
        <v/>
      </c>
      <c r="AO4" s="36"/>
      <c r="AP4" s="336"/>
      <c r="AQ4" s="39"/>
      <c r="AR4" s="36"/>
      <c r="AS4" s="37"/>
      <c r="AT4" s="343" t="str">
        <f t="shared" ref="AT4:AT23" si="1">IF(AS4=0,"",AS4*$EC$7)</f>
        <v/>
      </c>
      <c r="AU4" s="40"/>
      <c r="AV4" s="336"/>
      <c r="AW4" s="35"/>
      <c r="AX4" s="36"/>
      <c r="AY4" s="37"/>
      <c r="AZ4" s="38" t="str">
        <f t="shared" ref="AZ4:AZ23" si="2">IF(AY4=0,"",AY4*$EC$7)</f>
        <v/>
      </c>
      <c r="BA4" s="40"/>
      <c r="BB4" s="336"/>
      <c r="BC4" s="35"/>
      <c r="BD4" s="36"/>
      <c r="BE4" s="37"/>
      <c r="BF4" s="38" t="str">
        <f t="shared" ref="BF4:BF23" si="3">IF(BE4=0,"",BE4*$EC$7)</f>
        <v/>
      </c>
      <c r="BG4" s="40"/>
      <c r="BH4" s="336"/>
      <c r="BI4" s="35"/>
      <c r="BJ4" s="36"/>
      <c r="BK4" s="37"/>
      <c r="BL4" s="343" t="str">
        <f t="shared" ref="BL4:BL23" si="4">IF(BK4=0,"",BK4*$EC$7)</f>
        <v/>
      </c>
      <c r="BM4" s="40"/>
      <c r="BN4" s="336"/>
      <c r="BO4" s="35"/>
      <c r="BP4" s="36"/>
      <c r="BQ4" s="37"/>
      <c r="BR4" s="38" t="str">
        <f t="shared" ref="BR4:BR23" si="5">IF(BQ4=0,"",BQ4*$EC$7)</f>
        <v/>
      </c>
      <c r="BS4" s="40"/>
      <c r="BT4" s="336"/>
      <c r="BU4" s="35"/>
      <c r="BV4" s="36"/>
      <c r="BW4" s="37"/>
      <c r="BX4" s="38" t="str">
        <f t="shared" ref="BX4:BX23" si="6">IF(BW4=0,"",BW4*$EC$7)</f>
        <v/>
      </c>
      <c r="BY4" s="40"/>
      <c r="BZ4" s="336"/>
      <c r="CA4" s="35"/>
      <c r="CB4" s="36"/>
      <c r="CC4" s="37"/>
      <c r="CD4" s="38" t="str">
        <f>IF(CC4=0,"",CC4*$EC$7)</f>
        <v/>
      </c>
      <c r="CE4" s="40"/>
      <c r="CF4" s="336"/>
      <c r="CG4" s="35"/>
      <c r="CH4" s="36"/>
      <c r="CI4" s="37"/>
      <c r="CJ4" s="38" t="str">
        <f>IF(CI4=0,"",CI4*$EC$7)</f>
        <v/>
      </c>
      <c r="CK4" s="36"/>
      <c r="CL4" s="41">
        <f>SUM(AK4+AQ4+AW4+BC4+BI4+BO4+BU4+CA4+CG4)</f>
        <v>0</v>
      </c>
      <c r="CM4" s="42">
        <f>SUM(AL4+AR4+AX4+BD4+BJ4+BP4+BV4+CB4+CH4)</f>
        <v>0</v>
      </c>
      <c r="CN4" s="43">
        <f>SUM(AM4+AS4+AY4+BE4+BK4+BQ4+BW4+CC4+CI4)</f>
        <v>0</v>
      </c>
      <c r="CO4" s="44">
        <f>IF(CN4="","",CN4*$EC$7)</f>
        <v>0</v>
      </c>
      <c r="CP4" s="42">
        <f>SUM(AO4+AU4+BA4+BG4+BM4+BS4+BY4+CE4+CK4)</f>
        <v>0</v>
      </c>
      <c r="CQ4" s="45">
        <f>AA4/1440</f>
        <v>6.25E-2</v>
      </c>
      <c r="CR4" s="42">
        <f>SUM(CM4+CO4+CP4+CQ4)+(V4*$EC$8)+(U4*$EC$9)+(T4*$EC$10)</f>
        <v>6.25E-2</v>
      </c>
      <c r="CS4" s="46"/>
      <c r="CT4" s="47"/>
    </row>
    <row r="5" spans="1:98">
      <c r="A5" s="472"/>
      <c r="B5" s="48">
        <v>1</v>
      </c>
      <c r="C5" s="19" t="s">
        <v>52</v>
      </c>
      <c r="D5" s="20">
        <v>43102</v>
      </c>
      <c r="E5" s="49">
        <v>34</v>
      </c>
      <c r="F5" s="50"/>
      <c r="G5" s="50"/>
      <c r="H5" s="50"/>
      <c r="I5" s="50"/>
      <c r="J5" s="50"/>
      <c r="K5" s="50"/>
      <c r="L5" s="50"/>
      <c r="M5" s="50">
        <v>35</v>
      </c>
      <c r="N5" s="50"/>
      <c r="O5" s="50">
        <v>1</v>
      </c>
      <c r="P5" s="50"/>
      <c r="Q5" s="50">
        <v>20</v>
      </c>
      <c r="R5" s="50"/>
      <c r="S5" s="23">
        <f>SUM(E5:R5)</f>
        <v>90</v>
      </c>
      <c r="T5" s="49">
        <v>50</v>
      </c>
      <c r="U5" s="50">
        <v>2</v>
      </c>
      <c r="V5" s="50">
        <v>21</v>
      </c>
      <c r="W5" s="24">
        <f t="shared" ref="W5:W68" si="7">SUM(T5:V5)</f>
        <v>73</v>
      </c>
      <c r="X5" s="21">
        <f t="shared" ref="X5:X13" si="8">SUM(E5+F5+G5+H5+I5+J5+K5+L5+M5+N5+T5)</f>
        <v>119</v>
      </c>
      <c r="Y5" s="22">
        <f t="shared" ref="Y5:Y68" si="9">SUM(O5+P5+Q5+U5)</f>
        <v>23</v>
      </c>
      <c r="Z5" s="22">
        <f t="shared" ref="Z5:Z68" si="10">SUM(R5+V5)</f>
        <v>21</v>
      </c>
      <c r="AA5" s="25">
        <v>90</v>
      </c>
      <c r="AB5" s="26">
        <f>CP5*1440</f>
        <v>0</v>
      </c>
      <c r="AC5" s="27">
        <f t="shared" ref="AC5:AC68" si="11">SUM(X5:Z5)</f>
        <v>163</v>
      </c>
      <c r="AD5" s="28">
        <v>14.1</v>
      </c>
      <c r="AE5" s="29">
        <f>((E5*4)+(F5*4)+(G5*5)+(H5*4)+(I5*6)+(J5*2)+(K5*6)+(L5*7)+(M5*2)+(N5*8)+(O5*3)+(P5*3)+(Q5*3)+(R5*4)+(T5*3)+(U5*3)+(V5*1)+AA5+AB5)/60</f>
        <v>8.9333333333333336</v>
      </c>
      <c r="AF5" s="30">
        <f>(AE5/AD5)*100</f>
        <v>63.356973995271872</v>
      </c>
      <c r="AG5" s="51">
        <f t="shared" ref="AG5:AG68" si="12">SUM(X5:Z5)</f>
        <v>163</v>
      </c>
      <c r="AH5" s="52">
        <f t="shared" ref="AH5:AH72" si="13">AD5/7</f>
        <v>2.0142857142857142</v>
      </c>
      <c r="AI5" s="53">
        <v>7</v>
      </c>
      <c r="AJ5" s="54">
        <f>AG5/AH5/AI5</f>
        <v>11.560283687943263</v>
      </c>
      <c r="AK5" s="55"/>
      <c r="AL5" s="56"/>
      <c r="AM5" s="57"/>
      <c r="AN5" s="344" t="str">
        <f t="shared" si="0"/>
        <v/>
      </c>
      <c r="AO5" s="56"/>
      <c r="AP5" s="172"/>
      <c r="AQ5" s="59"/>
      <c r="AR5" s="56"/>
      <c r="AS5" s="57"/>
      <c r="AT5" s="344" t="str">
        <f t="shared" si="1"/>
        <v/>
      </c>
      <c r="AU5" s="60"/>
      <c r="AV5" s="172"/>
      <c r="AW5" s="55"/>
      <c r="AX5" s="56"/>
      <c r="AY5" s="57"/>
      <c r="AZ5" s="58" t="str">
        <f t="shared" si="2"/>
        <v/>
      </c>
      <c r="BA5" s="60"/>
      <c r="BB5" s="172"/>
      <c r="BC5" s="55"/>
      <c r="BD5" s="56"/>
      <c r="BE5" s="57"/>
      <c r="BF5" s="58" t="str">
        <f t="shared" si="3"/>
        <v/>
      </c>
      <c r="BG5" s="60"/>
      <c r="BH5" s="172"/>
      <c r="BI5" s="55"/>
      <c r="BJ5" s="56"/>
      <c r="BK5" s="57"/>
      <c r="BL5" s="344" t="str">
        <f t="shared" si="4"/>
        <v/>
      </c>
      <c r="BM5" s="60"/>
      <c r="BN5" s="172"/>
      <c r="BO5" s="55"/>
      <c r="BP5" s="56"/>
      <c r="BQ5" s="57"/>
      <c r="BR5" s="58" t="str">
        <f t="shared" si="5"/>
        <v/>
      </c>
      <c r="BS5" s="60"/>
      <c r="BT5" s="172"/>
      <c r="BU5" s="55"/>
      <c r="BV5" s="56"/>
      <c r="BW5" s="57"/>
      <c r="BX5" s="58" t="str">
        <f t="shared" si="6"/>
        <v/>
      </c>
      <c r="BY5" s="60"/>
      <c r="BZ5" s="172"/>
      <c r="CA5" s="55"/>
      <c r="CB5" s="56"/>
      <c r="CC5" s="57"/>
      <c r="CD5" s="58" t="str">
        <f t="shared" ref="CD5:CD23" si="14">IF(CC5=0,"",CC5*$EC$7)</f>
        <v/>
      </c>
      <c r="CE5" s="60"/>
      <c r="CF5" s="172"/>
      <c r="CG5" s="55"/>
      <c r="CH5" s="56"/>
      <c r="CI5" s="57"/>
      <c r="CJ5" s="58" t="str">
        <f t="shared" ref="CJ5:CJ23" si="15">IF(CI5=0,"",CI5*$EC$7)</f>
        <v/>
      </c>
      <c r="CK5" s="56"/>
      <c r="CL5" s="61">
        <f t="shared" ref="CL5:CL47" si="16">SUM(AK5+AQ5+AW5+BC5+BI5+BO5+BU5+CA5+CG5)</f>
        <v>0</v>
      </c>
      <c r="CM5" s="62">
        <f t="shared" ref="CM5:CN25" si="17">SUM(AL5+AR5+AX5+BD5+BJ5+BP5+BV5+CB5+CH5)</f>
        <v>0</v>
      </c>
      <c r="CN5" s="63">
        <f t="shared" si="17"/>
        <v>0</v>
      </c>
      <c r="CO5" s="64">
        <f t="shared" ref="CO5:CO26" si="18">IF(CN5="","",CN5*$EC$7)</f>
        <v>0</v>
      </c>
      <c r="CP5" s="42">
        <f t="shared" ref="CP5:CP26" si="19">SUM(AO5+AU5+BA5+BG5+BM5+BS5+BY5+CE5+CK5)</f>
        <v>0</v>
      </c>
      <c r="CQ5" s="65">
        <f t="shared" ref="CQ5:CQ23" si="20">AA5/1440</f>
        <v>6.25E-2</v>
      </c>
      <c r="CR5" s="62">
        <f t="shared" ref="CR5:CR47" si="21">SUM(CM5+CO5+CP5+CQ5)+(V5*$EC$8)+(U5*$EC$9)+(T5*$EC$10)</f>
        <v>6.25E-2</v>
      </c>
      <c r="CS5" s="66"/>
      <c r="CT5" s="67"/>
    </row>
    <row r="6" spans="1:98">
      <c r="A6" s="472"/>
      <c r="B6" s="48">
        <v>1</v>
      </c>
      <c r="C6" s="19" t="s">
        <v>52</v>
      </c>
      <c r="D6" s="20">
        <v>43103</v>
      </c>
      <c r="E6" s="49">
        <v>2</v>
      </c>
      <c r="F6" s="50">
        <v>2</v>
      </c>
      <c r="G6" s="50"/>
      <c r="H6" s="50"/>
      <c r="I6" s="50"/>
      <c r="J6" s="50">
        <v>7</v>
      </c>
      <c r="K6" s="50"/>
      <c r="L6" s="50">
        <v>12</v>
      </c>
      <c r="M6" s="50">
        <v>4</v>
      </c>
      <c r="N6" s="50"/>
      <c r="O6" s="50">
        <v>1</v>
      </c>
      <c r="P6" s="50"/>
      <c r="Q6" s="50">
        <v>5</v>
      </c>
      <c r="R6" s="50"/>
      <c r="S6" s="23">
        <f>SUM(E6:R6)</f>
        <v>33</v>
      </c>
      <c r="T6" s="49">
        <v>101</v>
      </c>
      <c r="U6" s="50">
        <v>13</v>
      </c>
      <c r="V6" s="50">
        <v>12</v>
      </c>
      <c r="W6" s="24">
        <f t="shared" si="7"/>
        <v>126</v>
      </c>
      <c r="X6" s="21">
        <f t="shared" si="8"/>
        <v>128</v>
      </c>
      <c r="Y6" s="22">
        <f t="shared" si="9"/>
        <v>19</v>
      </c>
      <c r="Z6" s="22">
        <f t="shared" si="10"/>
        <v>12</v>
      </c>
      <c r="AA6" s="25">
        <v>90</v>
      </c>
      <c r="AB6" s="68">
        <v>120</v>
      </c>
      <c r="AC6" s="27">
        <f t="shared" si="11"/>
        <v>159</v>
      </c>
      <c r="AD6" s="28">
        <v>21.3</v>
      </c>
      <c r="AE6" s="29">
        <f t="shared" ref="AE6:AE69" si="22">((E6*4)+(F6*4)+(G6*5)+(H6*4)+(I6*6)+(J6*2)+(K6*6)+(L6*7)+(M6*2)+(N6*8)+(O6*3)+(P6*3)+(Q6*3)+(R6*4)+(T6*3)+(U6*3)+(V6*1)+AA6+AB6)/60</f>
        <v>11.733333333333333</v>
      </c>
      <c r="AF6" s="30">
        <f t="shared" ref="AF6:AF69" si="23">(AE6/AD6)*100</f>
        <v>55.086071987480437</v>
      </c>
      <c r="AG6" s="51">
        <f t="shared" si="12"/>
        <v>159</v>
      </c>
      <c r="AH6" s="52">
        <f t="shared" si="13"/>
        <v>3.0428571428571431</v>
      </c>
      <c r="AI6" s="53">
        <v>7</v>
      </c>
      <c r="AJ6" s="54">
        <f t="shared" ref="AJ6:AJ70" si="24">AG6/AH6/AI6</f>
        <v>7.464788732394366</v>
      </c>
      <c r="AK6" s="55"/>
      <c r="AL6" s="56"/>
      <c r="AM6" s="57"/>
      <c r="AN6" s="344" t="str">
        <f t="shared" si="0"/>
        <v/>
      </c>
      <c r="AO6" s="56"/>
      <c r="AP6" s="172"/>
      <c r="AQ6" s="59"/>
      <c r="AR6" s="56"/>
      <c r="AS6" s="57"/>
      <c r="AT6" s="344" t="str">
        <f t="shared" si="1"/>
        <v/>
      </c>
      <c r="AU6" s="60"/>
      <c r="AV6" s="172"/>
      <c r="AW6" s="55"/>
      <c r="AX6" s="56"/>
      <c r="AY6" s="57"/>
      <c r="AZ6" s="58" t="str">
        <f t="shared" si="2"/>
        <v/>
      </c>
      <c r="BA6" s="60"/>
      <c r="BB6" s="172"/>
      <c r="BC6" s="55"/>
      <c r="BD6" s="56"/>
      <c r="BE6" s="57"/>
      <c r="BF6" s="58" t="str">
        <f t="shared" si="3"/>
        <v/>
      </c>
      <c r="BG6" s="60"/>
      <c r="BH6" s="172"/>
      <c r="BI6" s="55"/>
      <c r="BJ6" s="56"/>
      <c r="BK6" s="57"/>
      <c r="BL6" s="344" t="str">
        <f t="shared" si="4"/>
        <v/>
      </c>
      <c r="BM6" s="60"/>
      <c r="BN6" s="172"/>
      <c r="BO6" s="55"/>
      <c r="BP6" s="56"/>
      <c r="BQ6" s="57"/>
      <c r="BR6" s="58" t="str">
        <f t="shared" si="5"/>
        <v/>
      </c>
      <c r="BS6" s="60"/>
      <c r="BT6" s="172"/>
      <c r="BU6" s="55"/>
      <c r="BV6" s="56"/>
      <c r="BW6" s="57"/>
      <c r="BX6" s="58" t="str">
        <f t="shared" si="6"/>
        <v/>
      </c>
      <c r="BY6" s="60"/>
      <c r="BZ6" s="172"/>
      <c r="CA6" s="55"/>
      <c r="CB6" s="56"/>
      <c r="CC6" s="57"/>
      <c r="CD6" s="58" t="str">
        <f t="shared" si="14"/>
        <v/>
      </c>
      <c r="CE6" s="60"/>
      <c r="CF6" s="172"/>
      <c r="CG6" s="55"/>
      <c r="CH6" s="56"/>
      <c r="CI6" s="57"/>
      <c r="CJ6" s="58" t="str">
        <f t="shared" si="15"/>
        <v/>
      </c>
      <c r="CK6" s="56"/>
      <c r="CL6" s="61">
        <f t="shared" si="16"/>
        <v>0</v>
      </c>
      <c r="CM6" s="62">
        <f t="shared" si="17"/>
        <v>0</v>
      </c>
      <c r="CN6" s="69">
        <f t="shared" si="17"/>
        <v>0</v>
      </c>
      <c r="CO6" s="70">
        <f t="shared" si="18"/>
        <v>0</v>
      </c>
      <c r="CP6" s="62">
        <f t="shared" si="19"/>
        <v>0</v>
      </c>
      <c r="CQ6" s="65">
        <f t="shared" si="20"/>
        <v>6.25E-2</v>
      </c>
      <c r="CR6" s="62">
        <f t="shared" si="21"/>
        <v>6.25E-2</v>
      </c>
      <c r="CS6" s="66"/>
      <c r="CT6" s="67"/>
    </row>
    <row r="7" spans="1:98">
      <c r="A7" s="472"/>
      <c r="B7" s="48">
        <v>1</v>
      </c>
      <c r="C7" s="19" t="s">
        <v>53</v>
      </c>
      <c r="D7" s="20">
        <v>43104</v>
      </c>
      <c r="E7" s="49">
        <v>45</v>
      </c>
      <c r="F7" s="50">
        <v>31</v>
      </c>
      <c r="G7" s="50">
        <v>4</v>
      </c>
      <c r="H7" s="50"/>
      <c r="I7" s="50"/>
      <c r="J7" s="50"/>
      <c r="K7" s="50"/>
      <c r="L7" s="50"/>
      <c r="M7" s="50"/>
      <c r="N7" s="50"/>
      <c r="O7" s="50">
        <v>1</v>
      </c>
      <c r="P7" s="50"/>
      <c r="Q7" s="50">
        <v>4</v>
      </c>
      <c r="R7" s="50"/>
      <c r="S7" s="23">
        <f t="shared" ref="S7:S70" si="25">SUM(E7:R7)</f>
        <v>85</v>
      </c>
      <c r="T7" s="49">
        <v>104</v>
      </c>
      <c r="U7" s="50">
        <v>1</v>
      </c>
      <c r="V7" s="50">
        <v>32</v>
      </c>
      <c r="W7" s="24">
        <f t="shared" si="7"/>
        <v>137</v>
      </c>
      <c r="X7" s="21">
        <f t="shared" si="8"/>
        <v>184</v>
      </c>
      <c r="Y7" s="22">
        <f t="shared" si="9"/>
        <v>6</v>
      </c>
      <c r="Z7" s="22">
        <f t="shared" si="10"/>
        <v>32</v>
      </c>
      <c r="AA7" s="25">
        <v>90</v>
      </c>
      <c r="AB7" s="68">
        <v>480</v>
      </c>
      <c r="AC7" s="27">
        <f t="shared" si="11"/>
        <v>222</v>
      </c>
      <c r="AD7" s="28">
        <v>21.3</v>
      </c>
      <c r="AE7" s="29">
        <f t="shared" si="22"/>
        <v>20.933333333333334</v>
      </c>
      <c r="AF7" s="30">
        <f t="shared" si="23"/>
        <v>98.278560250391237</v>
      </c>
      <c r="AG7" s="51">
        <f t="shared" si="12"/>
        <v>222</v>
      </c>
      <c r="AH7" s="52">
        <f t="shared" si="13"/>
        <v>3.0428571428571431</v>
      </c>
      <c r="AI7" s="53">
        <v>7</v>
      </c>
      <c r="AJ7" s="54">
        <f t="shared" si="24"/>
        <v>10.422535211267604</v>
      </c>
      <c r="AK7" s="55"/>
      <c r="AL7" s="56"/>
      <c r="AM7" s="57"/>
      <c r="AN7" s="344" t="str">
        <f t="shared" si="0"/>
        <v/>
      </c>
      <c r="AO7" s="56"/>
      <c r="AP7" s="172"/>
      <c r="AQ7" s="59"/>
      <c r="AR7" s="56"/>
      <c r="AS7" s="57"/>
      <c r="AT7" s="344" t="str">
        <f t="shared" si="1"/>
        <v/>
      </c>
      <c r="AU7" s="60"/>
      <c r="AV7" s="172"/>
      <c r="AW7" s="55"/>
      <c r="AX7" s="56"/>
      <c r="AY7" s="57"/>
      <c r="AZ7" s="58" t="str">
        <f t="shared" si="2"/>
        <v/>
      </c>
      <c r="BA7" s="60"/>
      <c r="BB7" s="172"/>
      <c r="BC7" s="55"/>
      <c r="BD7" s="56"/>
      <c r="BE7" s="57"/>
      <c r="BF7" s="58" t="str">
        <f t="shared" si="3"/>
        <v/>
      </c>
      <c r="BG7" s="60"/>
      <c r="BH7" s="172"/>
      <c r="BI7" s="55"/>
      <c r="BJ7" s="56"/>
      <c r="BK7" s="57"/>
      <c r="BL7" s="344" t="str">
        <f t="shared" si="4"/>
        <v/>
      </c>
      <c r="BM7" s="60"/>
      <c r="BN7" s="172"/>
      <c r="BO7" s="55"/>
      <c r="BP7" s="56"/>
      <c r="BQ7" s="57"/>
      <c r="BR7" s="58" t="str">
        <f t="shared" si="5"/>
        <v/>
      </c>
      <c r="BS7" s="60"/>
      <c r="BT7" s="172"/>
      <c r="BU7" s="55"/>
      <c r="BV7" s="56"/>
      <c r="BW7" s="57"/>
      <c r="BX7" s="58" t="str">
        <f t="shared" si="6"/>
        <v/>
      </c>
      <c r="BY7" s="60"/>
      <c r="BZ7" s="172"/>
      <c r="CA7" s="55"/>
      <c r="CB7" s="56"/>
      <c r="CC7" s="57"/>
      <c r="CD7" s="58" t="str">
        <f t="shared" si="14"/>
        <v/>
      </c>
      <c r="CE7" s="60"/>
      <c r="CF7" s="172"/>
      <c r="CG7" s="55"/>
      <c r="CH7" s="56"/>
      <c r="CI7" s="57"/>
      <c r="CJ7" s="58" t="str">
        <f t="shared" si="15"/>
        <v/>
      </c>
      <c r="CK7" s="56"/>
      <c r="CL7" s="61">
        <f t="shared" si="16"/>
        <v>0</v>
      </c>
      <c r="CM7" s="62">
        <f t="shared" si="17"/>
        <v>0</v>
      </c>
      <c r="CN7" s="69">
        <f t="shared" si="17"/>
        <v>0</v>
      </c>
      <c r="CO7" s="70">
        <f t="shared" si="18"/>
        <v>0</v>
      </c>
      <c r="CP7" s="62">
        <f t="shared" si="19"/>
        <v>0</v>
      </c>
      <c r="CQ7" s="65">
        <f t="shared" si="20"/>
        <v>6.25E-2</v>
      </c>
      <c r="CR7" s="62">
        <f t="shared" si="21"/>
        <v>6.25E-2</v>
      </c>
      <c r="CS7" s="66"/>
      <c r="CT7" s="67"/>
    </row>
    <row r="8" spans="1:98" ht="15.75" thickBot="1">
      <c r="A8" s="472"/>
      <c r="B8" s="71">
        <v>1</v>
      </c>
      <c r="C8" s="19" t="s">
        <v>54</v>
      </c>
      <c r="D8" s="20">
        <v>43105</v>
      </c>
      <c r="E8" s="49">
        <v>11</v>
      </c>
      <c r="F8" s="50"/>
      <c r="G8" s="50">
        <v>3</v>
      </c>
      <c r="H8" s="50"/>
      <c r="I8" s="50"/>
      <c r="J8" s="50"/>
      <c r="K8" s="50">
        <v>75</v>
      </c>
      <c r="L8" s="72"/>
      <c r="M8" s="50">
        <v>38</v>
      </c>
      <c r="N8" s="50"/>
      <c r="O8" s="50"/>
      <c r="P8" s="50"/>
      <c r="Q8" s="50"/>
      <c r="R8" s="50"/>
      <c r="S8" s="23">
        <f t="shared" si="25"/>
        <v>127</v>
      </c>
      <c r="T8" s="49">
        <v>94</v>
      </c>
      <c r="U8" s="50">
        <v>5</v>
      </c>
      <c r="V8" s="50">
        <v>10</v>
      </c>
      <c r="W8" s="24">
        <f t="shared" si="7"/>
        <v>109</v>
      </c>
      <c r="X8" s="21">
        <f t="shared" si="8"/>
        <v>221</v>
      </c>
      <c r="Y8" s="22">
        <f t="shared" si="9"/>
        <v>5</v>
      </c>
      <c r="Z8" s="22">
        <f t="shared" si="10"/>
        <v>10</v>
      </c>
      <c r="AA8" s="25">
        <v>90</v>
      </c>
      <c r="AB8" s="68">
        <f t="shared" ref="AB8:AB14" si="26">CP8*1440</f>
        <v>0</v>
      </c>
      <c r="AC8" s="27">
        <f t="shared" si="11"/>
        <v>236</v>
      </c>
      <c r="AD8" s="28">
        <v>21.3</v>
      </c>
      <c r="AE8" s="29">
        <f t="shared" si="22"/>
        <v>16.366666666666667</v>
      </c>
      <c r="AF8" s="30">
        <f t="shared" si="23"/>
        <v>76.838810641627546</v>
      </c>
      <c r="AG8" s="51">
        <f t="shared" si="12"/>
        <v>236</v>
      </c>
      <c r="AH8" s="52">
        <f t="shared" si="13"/>
        <v>3.0428571428571431</v>
      </c>
      <c r="AI8" s="53">
        <v>7</v>
      </c>
      <c r="AJ8" s="54">
        <f t="shared" si="24"/>
        <v>11.079812206572768</v>
      </c>
      <c r="AK8" s="55"/>
      <c r="AL8" s="56"/>
      <c r="AM8" s="57"/>
      <c r="AN8" s="344" t="str">
        <f t="shared" si="0"/>
        <v/>
      </c>
      <c r="AO8" s="56"/>
      <c r="AP8" s="172"/>
      <c r="AQ8" s="59"/>
      <c r="AR8" s="56"/>
      <c r="AS8" s="57"/>
      <c r="AT8" s="344" t="str">
        <f t="shared" si="1"/>
        <v/>
      </c>
      <c r="AU8" s="60"/>
      <c r="AV8" s="172"/>
      <c r="AW8" s="55"/>
      <c r="AX8" s="56"/>
      <c r="AY8" s="57"/>
      <c r="AZ8" s="58" t="str">
        <f t="shared" si="2"/>
        <v/>
      </c>
      <c r="BA8" s="60"/>
      <c r="BB8" s="172"/>
      <c r="BC8" s="55"/>
      <c r="BD8" s="56"/>
      <c r="BE8" s="57"/>
      <c r="BF8" s="58" t="str">
        <f t="shared" si="3"/>
        <v/>
      </c>
      <c r="BG8" s="60"/>
      <c r="BH8" s="172"/>
      <c r="BI8" s="55"/>
      <c r="BJ8" s="56"/>
      <c r="BK8" s="57"/>
      <c r="BL8" s="344" t="str">
        <f t="shared" si="4"/>
        <v/>
      </c>
      <c r="BM8" s="60"/>
      <c r="BN8" s="172"/>
      <c r="BO8" s="55"/>
      <c r="BP8" s="56"/>
      <c r="BQ8" s="57"/>
      <c r="BR8" s="58" t="str">
        <f t="shared" si="5"/>
        <v/>
      </c>
      <c r="BS8" s="60"/>
      <c r="BT8" s="172"/>
      <c r="BU8" s="55"/>
      <c r="BV8" s="56"/>
      <c r="BW8" s="57"/>
      <c r="BX8" s="58" t="str">
        <f t="shared" si="6"/>
        <v/>
      </c>
      <c r="BY8" s="60"/>
      <c r="BZ8" s="172"/>
      <c r="CA8" s="55"/>
      <c r="CB8" s="56"/>
      <c r="CC8" s="57"/>
      <c r="CD8" s="58" t="str">
        <f t="shared" si="14"/>
        <v/>
      </c>
      <c r="CE8" s="60"/>
      <c r="CF8" s="172"/>
      <c r="CG8" s="55"/>
      <c r="CH8" s="56"/>
      <c r="CI8" s="57"/>
      <c r="CJ8" s="58" t="str">
        <f t="shared" si="15"/>
        <v/>
      </c>
      <c r="CK8" s="56"/>
      <c r="CL8" s="61">
        <f t="shared" si="16"/>
        <v>0</v>
      </c>
      <c r="CM8" s="62">
        <f t="shared" si="17"/>
        <v>0</v>
      </c>
      <c r="CN8" s="69">
        <f t="shared" si="17"/>
        <v>0</v>
      </c>
      <c r="CO8" s="70">
        <f t="shared" si="18"/>
        <v>0</v>
      </c>
      <c r="CP8" s="62">
        <f t="shared" si="19"/>
        <v>0</v>
      </c>
      <c r="CQ8" s="65">
        <f t="shared" si="20"/>
        <v>6.25E-2</v>
      </c>
      <c r="CR8" s="62">
        <f t="shared" si="21"/>
        <v>6.25E-2</v>
      </c>
      <c r="CS8" s="66"/>
      <c r="CT8" s="67"/>
    </row>
    <row r="9" spans="1:98">
      <c r="A9" s="472"/>
      <c r="B9" s="73">
        <v>2</v>
      </c>
      <c r="C9" s="74" t="s">
        <v>50</v>
      </c>
      <c r="D9" s="75">
        <v>43108</v>
      </c>
      <c r="E9" s="76"/>
      <c r="F9" s="77">
        <v>61</v>
      </c>
      <c r="G9" s="77">
        <v>68</v>
      </c>
      <c r="H9" s="77">
        <v>1</v>
      </c>
      <c r="I9" s="77"/>
      <c r="J9" s="77">
        <v>42</v>
      </c>
      <c r="K9" s="77"/>
      <c r="L9" s="77">
        <v>52</v>
      </c>
      <c r="M9" s="77">
        <v>270</v>
      </c>
      <c r="N9" s="77"/>
      <c r="O9" s="77">
        <v>4</v>
      </c>
      <c r="P9" s="77"/>
      <c r="Q9" s="77"/>
      <c r="R9" s="77"/>
      <c r="S9" s="78">
        <f>SUM(E9:R9)</f>
        <v>498</v>
      </c>
      <c r="T9" s="76">
        <v>113</v>
      </c>
      <c r="U9" s="77">
        <v>1</v>
      </c>
      <c r="V9" s="77">
        <v>14</v>
      </c>
      <c r="W9" s="79">
        <f t="shared" si="7"/>
        <v>128</v>
      </c>
      <c r="X9" s="80">
        <f t="shared" si="8"/>
        <v>607</v>
      </c>
      <c r="Y9" s="81">
        <f t="shared" si="9"/>
        <v>5</v>
      </c>
      <c r="Z9" s="81">
        <f t="shared" si="10"/>
        <v>14</v>
      </c>
      <c r="AA9" s="82">
        <v>90</v>
      </c>
      <c r="AB9" s="83">
        <f t="shared" si="26"/>
        <v>0</v>
      </c>
      <c r="AC9" s="84">
        <f>SUM(X9:Z9)</f>
        <v>626</v>
      </c>
      <c r="AD9" s="85">
        <v>21.3</v>
      </c>
      <c r="AE9" s="86">
        <f t="shared" si="22"/>
        <v>33.9</v>
      </c>
      <c r="AF9" s="87">
        <f t="shared" si="23"/>
        <v>159.15492957746477</v>
      </c>
      <c r="AG9" s="88">
        <f t="shared" si="12"/>
        <v>626</v>
      </c>
      <c r="AH9" s="89">
        <f t="shared" si="13"/>
        <v>3.0428571428571431</v>
      </c>
      <c r="AI9" s="90">
        <v>7</v>
      </c>
      <c r="AJ9" s="91">
        <f t="shared" si="24"/>
        <v>29.389671361502344</v>
      </c>
      <c r="AK9" s="92"/>
      <c r="AL9" s="93"/>
      <c r="AM9" s="94"/>
      <c r="AN9" s="345" t="str">
        <f t="shared" si="0"/>
        <v/>
      </c>
      <c r="AO9" s="93"/>
      <c r="AP9" s="172"/>
      <c r="AQ9" s="96"/>
      <c r="AR9" s="93"/>
      <c r="AS9" s="94"/>
      <c r="AT9" s="345" t="str">
        <f t="shared" si="1"/>
        <v/>
      </c>
      <c r="AU9" s="97"/>
      <c r="AV9" s="172"/>
      <c r="AW9" s="92"/>
      <c r="AX9" s="93"/>
      <c r="AY9" s="94"/>
      <c r="AZ9" s="95" t="str">
        <f t="shared" si="2"/>
        <v/>
      </c>
      <c r="BA9" s="97"/>
      <c r="BB9" s="172"/>
      <c r="BC9" s="92"/>
      <c r="BD9" s="93"/>
      <c r="BE9" s="94"/>
      <c r="BF9" s="95" t="str">
        <f t="shared" si="3"/>
        <v/>
      </c>
      <c r="BG9" s="97"/>
      <c r="BH9" s="172"/>
      <c r="BI9" s="92"/>
      <c r="BJ9" s="93"/>
      <c r="BK9" s="94"/>
      <c r="BL9" s="345" t="str">
        <f t="shared" si="4"/>
        <v/>
      </c>
      <c r="BM9" s="97"/>
      <c r="BN9" s="172"/>
      <c r="BO9" s="92"/>
      <c r="BP9" s="93"/>
      <c r="BQ9" s="94"/>
      <c r="BR9" s="95" t="str">
        <f t="shared" si="5"/>
        <v/>
      </c>
      <c r="BS9" s="97"/>
      <c r="BT9" s="172"/>
      <c r="BU9" s="92"/>
      <c r="BV9" s="93"/>
      <c r="BW9" s="94"/>
      <c r="BX9" s="95" t="str">
        <f t="shared" si="6"/>
        <v/>
      </c>
      <c r="BY9" s="97"/>
      <c r="BZ9" s="172"/>
      <c r="CA9" s="92"/>
      <c r="CB9" s="93"/>
      <c r="CC9" s="94"/>
      <c r="CD9" s="95" t="str">
        <f t="shared" si="14"/>
        <v/>
      </c>
      <c r="CE9" s="97"/>
      <c r="CF9" s="172"/>
      <c r="CG9" s="92"/>
      <c r="CH9" s="93"/>
      <c r="CI9" s="94"/>
      <c r="CJ9" s="95" t="str">
        <f t="shared" si="15"/>
        <v/>
      </c>
      <c r="CK9" s="93"/>
      <c r="CL9" s="98">
        <f t="shared" si="16"/>
        <v>0</v>
      </c>
      <c r="CM9" s="99">
        <f t="shared" si="17"/>
        <v>0</v>
      </c>
      <c r="CN9" s="100">
        <f t="shared" si="17"/>
        <v>0</v>
      </c>
      <c r="CO9" s="101">
        <f t="shared" si="18"/>
        <v>0</v>
      </c>
      <c r="CP9" s="99">
        <f t="shared" si="19"/>
        <v>0</v>
      </c>
      <c r="CQ9" s="102">
        <f t="shared" si="20"/>
        <v>6.25E-2</v>
      </c>
      <c r="CR9" s="99">
        <f t="shared" si="21"/>
        <v>6.25E-2</v>
      </c>
      <c r="CS9" s="103"/>
      <c r="CT9" s="104"/>
    </row>
    <row r="10" spans="1:98">
      <c r="A10" s="472"/>
      <c r="B10" s="105">
        <v>2</v>
      </c>
      <c r="C10" s="74" t="s">
        <v>52</v>
      </c>
      <c r="D10" s="75">
        <v>43109</v>
      </c>
      <c r="E10" s="76">
        <v>7</v>
      </c>
      <c r="F10" s="77">
        <v>16</v>
      </c>
      <c r="G10" s="77">
        <v>180</v>
      </c>
      <c r="H10" s="77">
        <v>2</v>
      </c>
      <c r="I10" s="77"/>
      <c r="J10" s="77">
        <v>27</v>
      </c>
      <c r="K10" s="77"/>
      <c r="L10" s="77">
        <v>9</v>
      </c>
      <c r="M10" s="77">
        <v>123</v>
      </c>
      <c r="N10" s="77"/>
      <c r="O10" s="77">
        <v>4</v>
      </c>
      <c r="P10" s="77"/>
      <c r="Q10" s="77">
        <v>3</v>
      </c>
      <c r="R10" s="77"/>
      <c r="S10" s="78">
        <f>SUM(E10:R10)</f>
        <v>371</v>
      </c>
      <c r="T10" s="76">
        <v>96</v>
      </c>
      <c r="U10" s="77">
        <v>2</v>
      </c>
      <c r="V10" s="77">
        <v>23</v>
      </c>
      <c r="W10" s="79">
        <f t="shared" si="7"/>
        <v>121</v>
      </c>
      <c r="X10" s="80">
        <f t="shared" si="8"/>
        <v>460</v>
      </c>
      <c r="Y10" s="81">
        <f t="shared" si="9"/>
        <v>9</v>
      </c>
      <c r="Z10" s="81">
        <f t="shared" si="10"/>
        <v>23</v>
      </c>
      <c r="AA10" s="82">
        <v>90</v>
      </c>
      <c r="AB10" s="83">
        <f t="shared" si="26"/>
        <v>0</v>
      </c>
      <c r="AC10" s="84">
        <f t="shared" si="11"/>
        <v>492</v>
      </c>
      <c r="AD10" s="85">
        <v>21.3</v>
      </c>
      <c r="AE10" s="86">
        <f t="shared" si="22"/>
        <v>29.85</v>
      </c>
      <c r="AF10" s="87">
        <f t="shared" si="23"/>
        <v>140.14084507042253</v>
      </c>
      <c r="AG10" s="88">
        <f t="shared" si="12"/>
        <v>492</v>
      </c>
      <c r="AH10" s="89">
        <f t="shared" si="13"/>
        <v>3.0428571428571431</v>
      </c>
      <c r="AI10" s="90">
        <v>7</v>
      </c>
      <c r="AJ10" s="91">
        <f t="shared" si="24"/>
        <v>23.098591549295772</v>
      </c>
      <c r="AK10" s="92"/>
      <c r="AL10" s="93"/>
      <c r="AM10" s="94"/>
      <c r="AN10" s="345" t="str">
        <f t="shared" si="0"/>
        <v/>
      </c>
      <c r="AO10" s="93"/>
      <c r="AP10" s="172"/>
      <c r="AQ10" s="96"/>
      <c r="AR10" s="93"/>
      <c r="AS10" s="94"/>
      <c r="AT10" s="345" t="str">
        <f t="shared" si="1"/>
        <v/>
      </c>
      <c r="AU10" s="97"/>
      <c r="AV10" s="172"/>
      <c r="AW10" s="92"/>
      <c r="AX10" s="93"/>
      <c r="AY10" s="94"/>
      <c r="AZ10" s="95" t="str">
        <f t="shared" si="2"/>
        <v/>
      </c>
      <c r="BA10" s="97"/>
      <c r="BB10" s="172"/>
      <c r="BC10" s="92"/>
      <c r="BD10" s="93"/>
      <c r="BE10" s="94"/>
      <c r="BF10" s="95" t="str">
        <f t="shared" si="3"/>
        <v/>
      </c>
      <c r="BG10" s="97"/>
      <c r="BH10" s="172"/>
      <c r="BI10" s="92"/>
      <c r="BJ10" s="93"/>
      <c r="BK10" s="94"/>
      <c r="BL10" s="345" t="str">
        <f t="shared" si="4"/>
        <v/>
      </c>
      <c r="BM10" s="97"/>
      <c r="BN10" s="172"/>
      <c r="BO10" s="92"/>
      <c r="BP10" s="93"/>
      <c r="BQ10" s="94"/>
      <c r="BR10" s="95" t="str">
        <f t="shared" si="5"/>
        <v/>
      </c>
      <c r="BS10" s="97"/>
      <c r="BT10" s="172"/>
      <c r="BU10" s="92"/>
      <c r="BV10" s="93"/>
      <c r="BW10" s="94"/>
      <c r="BX10" s="95" t="str">
        <f t="shared" si="6"/>
        <v/>
      </c>
      <c r="BY10" s="97"/>
      <c r="BZ10" s="172"/>
      <c r="CA10" s="92"/>
      <c r="CB10" s="93"/>
      <c r="CC10" s="94"/>
      <c r="CD10" s="95" t="str">
        <f t="shared" si="14"/>
        <v/>
      </c>
      <c r="CE10" s="97"/>
      <c r="CF10" s="172"/>
      <c r="CG10" s="92"/>
      <c r="CH10" s="93"/>
      <c r="CI10" s="94"/>
      <c r="CJ10" s="95" t="str">
        <f t="shared" si="15"/>
        <v/>
      </c>
      <c r="CK10" s="93"/>
      <c r="CL10" s="98">
        <f t="shared" si="16"/>
        <v>0</v>
      </c>
      <c r="CM10" s="99">
        <f t="shared" si="17"/>
        <v>0</v>
      </c>
      <c r="CN10" s="100">
        <f t="shared" si="17"/>
        <v>0</v>
      </c>
      <c r="CO10" s="101">
        <f t="shared" si="18"/>
        <v>0</v>
      </c>
      <c r="CP10" s="99">
        <f t="shared" si="19"/>
        <v>0</v>
      </c>
      <c r="CQ10" s="102">
        <f t="shared" si="20"/>
        <v>6.25E-2</v>
      </c>
      <c r="CR10" s="99">
        <f t="shared" si="21"/>
        <v>6.25E-2</v>
      </c>
      <c r="CS10" s="103"/>
      <c r="CT10" s="104"/>
    </row>
    <row r="11" spans="1:98">
      <c r="A11" s="472"/>
      <c r="B11" s="105">
        <v>2</v>
      </c>
      <c r="C11" s="74" t="s">
        <v>52</v>
      </c>
      <c r="D11" s="75">
        <v>43110</v>
      </c>
      <c r="E11" s="76"/>
      <c r="F11" s="77">
        <v>8</v>
      </c>
      <c r="G11" s="77">
        <v>100</v>
      </c>
      <c r="H11" s="77">
        <v>27</v>
      </c>
      <c r="I11" s="77"/>
      <c r="J11" s="77"/>
      <c r="K11" s="77">
        <v>108</v>
      </c>
      <c r="L11" s="77"/>
      <c r="M11" s="77">
        <v>6</v>
      </c>
      <c r="N11" s="77"/>
      <c r="O11" s="77">
        <v>9</v>
      </c>
      <c r="P11" s="77"/>
      <c r="Q11" s="77">
        <v>9</v>
      </c>
      <c r="R11" s="77"/>
      <c r="S11" s="78">
        <f>SUM(E11:R11)</f>
        <v>267</v>
      </c>
      <c r="T11" s="76">
        <v>184</v>
      </c>
      <c r="U11" s="77">
        <v>2</v>
      </c>
      <c r="V11" s="77">
        <v>32</v>
      </c>
      <c r="W11" s="79">
        <f t="shared" si="7"/>
        <v>218</v>
      </c>
      <c r="X11" s="80">
        <f t="shared" si="8"/>
        <v>433</v>
      </c>
      <c r="Y11" s="81">
        <f t="shared" si="9"/>
        <v>20</v>
      </c>
      <c r="Z11" s="81">
        <f t="shared" si="10"/>
        <v>32</v>
      </c>
      <c r="AA11" s="82">
        <v>90</v>
      </c>
      <c r="AB11" s="83">
        <f t="shared" si="26"/>
        <v>0</v>
      </c>
      <c r="AC11" s="84">
        <f t="shared" si="11"/>
        <v>485</v>
      </c>
      <c r="AD11" s="85">
        <v>21.3</v>
      </c>
      <c r="AE11" s="86">
        <f t="shared" si="22"/>
        <v>33.9</v>
      </c>
      <c r="AF11" s="87">
        <f t="shared" si="23"/>
        <v>159.15492957746477</v>
      </c>
      <c r="AG11" s="88">
        <f t="shared" si="12"/>
        <v>485</v>
      </c>
      <c r="AH11" s="89">
        <f t="shared" si="13"/>
        <v>3.0428571428571431</v>
      </c>
      <c r="AI11" s="90">
        <v>7</v>
      </c>
      <c r="AJ11" s="91">
        <f t="shared" si="24"/>
        <v>22.769953051643192</v>
      </c>
      <c r="AK11" s="92"/>
      <c r="AL11" s="93"/>
      <c r="AM11" s="94"/>
      <c r="AN11" s="345" t="str">
        <f t="shared" si="0"/>
        <v/>
      </c>
      <c r="AO11" s="93"/>
      <c r="AP11" s="172"/>
      <c r="AQ11" s="96"/>
      <c r="AR11" s="93"/>
      <c r="AS11" s="94"/>
      <c r="AT11" s="345" t="str">
        <f t="shared" si="1"/>
        <v/>
      </c>
      <c r="AU11" s="97"/>
      <c r="AV11" s="172"/>
      <c r="AW11" s="92"/>
      <c r="AX11" s="93"/>
      <c r="AY11" s="94"/>
      <c r="AZ11" s="95" t="str">
        <f t="shared" si="2"/>
        <v/>
      </c>
      <c r="BA11" s="97"/>
      <c r="BB11" s="172"/>
      <c r="BC11" s="92"/>
      <c r="BD11" s="93"/>
      <c r="BE11" s="94"/>
      <c r="BF11" s="95" t="str">
        <f t="shared" si="3"/>
        <v/>
      </c>
      <c r="BG11" s="97"/>
      <c r="BH11" s="172"/>
      <c r="BI11" s="92"/>
      <c r="BJ11" s="93"/>
      <c r="BK11" s="94"/>
      <c r="BL11" s="345" t="str">
        <f t="shared" si="4"/>
        <v/>
      </c>
      <c r="BM11" s="97"/>
      <c r="BN11" s="172"/>
      <c r="BO11" s="92"/>
      <c r="BP11" s="93"/>
      <c r="BQ11" s="94"/>
      <c r="BR11" s="95" t="str">
        <f t="shared" si="5"/>
        <v/>
      </c>
      <c r="BS11" s="97"/>
      <c r="BT11" s="172"/>
      <c r="BU11" s="92"/>
      <c r="BV11" s="93"/>
      <c r="BW11" s="94"/>
      <c r="BX11" s="95" t="str">
        <f t="shared" si="6"/>
        <v/>
      </c>
      <c r="BY11" s="97"/>
      <c r="BZ11" s="172"/>
      <c r="CA11" s="92"/>
      <c r="CB11" s="93"/>
      <c r="CC11" s="94"/>
      <c r="CD11" s="95" t="str">
        <f t="shared" si="14"/>
        <v/>
      </c>
      <c r="CE11" s="97"/>
      <c r="CF11" s="172"/>
      <c r="CG11" s="92"/>
      <c r="CH11" s="93"/>
      <c r="CI11" s="94"/>
      <c r="CJ11" s="95" t="str">
        <f t="shared" si="15"/>
        <v/>
      </c>
      <c r="CK11" s="93"/>
      <c r="CL11" s="98">
        <f t="shared" si="16"/>
        <v>0</v>
      </c>
      <c r="CM11" s="99">
        <f t="shared" si="17"/>
        <v>0</v>
      </c>
      <c r="CN11" s="100">
        <f t="shared" si="17"/>
        <v>0</v>
      </c>
      <c r="CO11" s="101">
        <f t="shared" si="18"/>
        <v>0</v>
      </c>
      <c r="CP11" s="99">
        <f t="shared" si="19"/>
        <v>0</v>
      </c>
      <c r="CQ11" s="102">
        <f t="shared" si="20"/>
        <v>6.25E-2</v>
      </c>
      <c r="CR11" s="99">
        <f t="shared" si="21"/>
        <v>6.25E-2</v>
      </c>
      <c r="CS11" s="103"/>
      <c r="CT11" s="104"/>
    </row>
    <row r="12" spans="1:98">
      <c r="A12" s="472"/>
      <c r="B12" s="105">
        <v>2</v>
      </c>
      <c r="C12" s="74" t="s">
        <v>53</v>
      </c>
      <c r="D12" s="75">
        <v>43111</v>
      </c>
      <c r="E12" s="76"/>
      <c r="F12" s="77"/>
      <c r="G12" s="77"/>
      <c r="H12" s="77"/>
      <c r="I12" s="77"/>
      <c r="J12" s="77">
        <v>5</v>
      </c>
      <c r="K12" s="77"/>
      <c r="L12" s="77"/>
      <c r="M12" s="77">
        <v>20</v>
      </c>
      <c r="N12" s="77"/>
      <c r="O12" s="77">
        <v>5</v>
      </c>
      <c r="P12" s="77"/>
      <c r="Q12" s="77"/>
      <c r="R12" s="77"/>
      <c r="S12" s="78">
        <f>SUM(E12:R12)</f>
        <v>30</v>
      </c>
      <c r="T12" s="76">
        <v>71</v>
      </c>
      <c r="U12" s="77">
        <v>2</v>
      </c>
      <c r="V12" s="77">
        <v>8</v>
      </c>
      <c r="W12" s="79">
        <f t="shared" si="7"/>
        <v>81</v>
      </c>
      <c r="X12" s="80">
        <f t="shared" si="8"/>
        <v>96</v>
      </c>
      <c r="Y12" s="81">
        <f t="shared" si="9"/>
        <v>7</v>
      </c>
      <c r="Z12" s="81">
        <f t="shared" si="10"/>
        <v>8</v>
      </c>
      <c r="AA12" s="82">
        <v>90</v>
      </c>
      <c r="AB12" s="83">
        <v>240</v>
      </c>
      <c r="AC12" s="84">
        <f t="shared" si="11"/>
        <v>111</v>
      </c>
      <c r="AD12" s="85">
        <v>11.25</v>
      </c>
      <c r="AE12" s="86">
        <f t="shared" si="22"/>
        <v>10.366666666666667</v>
      </c>
      <c r="AF12" s="87">
        <f t="shared" si="23"/>
        <v>92.148148148148152</v>
      </c>
      <c r="AG12" s="88">
        <f t="shared" si="12"/>
        <v>111</v>
      </c>
      <c r="AH12" s="89">
        <f t="shared" si="13"/>
        <v>1.6071428571428572</v>
      </c>
      <c r="AI12" s="90">
        <v>7</v>
      </c>
      <c r="AJ12" s="91">
        <f t="shared" si="24"/>
        <v>9.8666666666666654</v>
      </c>
      <c r="AK12" s="92"/>
      <c r="AL12" s="93"/>
      <c r="AM12" s="94"/>
      <c r="AN12" s="345" t="str">
        <f t="shared" si="0"/>
        <v/>
      </c>
      <c r="AO12" s="93"/>
      <c r="AP12" s="172"/>
      <c r="AQ12" s="96"/>
      <c r="AR12" s="93"/>
      <c r="AS12" s="94"/>
      <c r="AT12" s="345" t="str">
        <f t="shared" si="1"/>
        <v/>
      </c>
      <c r="AU12" s="97"/>
      <c r="AV12" s="172"/>
      <c r="AW12" s="92"/>
      <c r="AX12" s="93"/>
      <c r="AY12" s="94"/>
      <c r="AZ12" s="95" t="str">
        <f t="shared" si="2"/>
        <v/>
      </c>
      <c r="BA12" s="97"/>
      <c r="BB12" s="172"/>
      <c r="BC12" s="92"/>
      <c r="BD12" s="93"/>
      <c r="BE12" s="94"/>
      <c r="BF12" s="95" t="str">
        <f t="shared" si="3"/>
        <v/>
      </c>
      <c r="BG12" s="97"/>
      <c r="BH12" s="172"/>
      <c r="BI12" s="92"/>
      <c r="BJ12" s="93"/>
      <c r="BK12" s="94"/>
      <c r="BL12" s="345" t="str">
        <f t="shared" si="4"/>
        <v/>
      </c>
      <c r="BM12" s="97"/>
      <c r="BN12" s="172"/>
      <c r="BO12" s="92"/>
      <c r="BP12" s="93"/>
      <c r="BQ12" s="94"/>
      <c r="BR12" s="95" t="str">
        <f t="shared" si="5"/>
        <v/>
      </c>
      <c r="BS12" s="97"/>
      <c r="BT12" s="172"/>
      <c r="BU12" s="92"/>
      <c r="BV12" s="93"/>
      <c r="BW12" s="94"/>
      <c r="BX12" s="95" t="str">
        <f t="shared" si="6"/>
        <v/>
      </c>
      <c r="BY12" s="97"/>
      <c r="BZ12" s="172"/>
      <c r="CA12" s="92"/>
      <c r="CB12" s="93"/>
      <c r="CC12" s="94"/>
      <c r="CD12" s="95" t="str">
        <f t="shared" si="14"/>
        <v/>
      </c>
      <c r="CE12" s="97"/>
      <c r="CF12" s="172"/>
      <c r="CG12" s="92"/>
      <c r="CH12" s="93"/>
      <c r="CI12" s="94"/>
      <c r="CJ12" s="95" t="str">
        <f t="shared" si="15"/>
        <v/>
      </c>
      <c r="CK12" s="93"/>
      <c r="CL12" s="98">
        <f t="shared" si="16"/>
        <v>0</v>
      </c>
      <c r="CM12" s="99">
        <f t="shared" si="17"/>
        <v>0</v>
      </c>
      <c r="CN12" s="100">
        <f t="shared" si="17"/>
        <v>0</v>
      </c>
      <c r="CO12" s="101">
        <f t="shared" si="18"/>
        <v>0</v>
      </c>
      <c r="CP12" s="99">
        <f t="shared" si="19"/>
        <v>0</v>
      </c>
      <c r="CQ12" s="102">
        <f t="shared" si="20"/>
        <v>6.25E-2</v>
      </c>
      <c r="CR12" s="99">
        <f t="shared" si="21"/>
        <v>6.25E-2</v>
      </c>
      <c r="CS12" s="103"/>
      <c r="CT12" s="104"/>
    </row>
    <row r="13" spans="1:98" ht="15.75" thickBot="1">
      <c r="A13" s="472"/>
      <c r="B13" s="106">
        <v>2</v>
      </c>
      <c r="C13" s="74" t="s">
        <v>54</v>
      </c>
      <c r="D13" s="75">
        <v>43112</v>
      </c>
      <c r="E13" s="76">
        <v>1</v>
      </c>
      <c r="F13" s="77">
        <v>8</v>
      </c>
      <c r="G13" s="77">
        <v>36</v>
      </c>
      <c r="H13" s="77"/>
      <c r="I13" s="77"/>
      <c r="J13" s="77"/>
      <c r="K13" s="77"/>
      <c r="L13" s="77">
        <v>2</v>
      </c>
      <c r="M13" s="77"/>
      <c r="N13" s="77"/>
      <c r="O13" s="77">
        <v>1</v>
      </c>
      <c r="P13" s="77"/>
      <c r="Q13" s="77">
        <v>5</v>
      </c>
      <c r="R13" s="77"/>
      <c r="S13" s="78">
        <f>SUM(E13:R13)</f>
        <v>53</v>
      </c>
      <c r="T13" s="76">
        <v>34</v>
      </c>
      <c r="U13" s="77">
        <v>10</v>
      </c>
      <c r="V13" s="77">
        <v>17</v>
      </c>
      <c r="W13" s="79">
        <f t="shared" si="7"/>
        <v>61</v>
      </c>
      <c r="X13" s="80">
        <f t="shared" si="8"/>
        <v>81</v>
      </c>
      <c r="Y13" s="81">
        <f t="shared" si="9"/>
        <v>16</v>
      </c>
      <c r="Z13" s="81">
        <f t="shared" si="10"/>
        <v>17</v>
      </c>
      <c r="AA13" s="82">
        <v>90</v>
      </c>
      <c r="AB13" s="83">
        <f t="shared" si="26"/>
        <v>0</v>
      </c>
      <c r="AC13" s="84">
        <f t="shared" si="11"/>
        <v>114</v>
      </c>
      <c r="AD13" s="85">
        <v>21.3</v>
      </c>
      <c r="AE13" s="86">
        <f t="shared" si="22"/>
        <v>8.1166666666666671</v>
      </c>
      <c r="AF13" s="87">
        <f t="shared" si="23"/>
        <v>38.106416275430362</v>
      </c>
      <c r="AG13" s="88">
        <f t="shared" si="12"/>
        <v>114</v>
      </c>
      <c r="AH13" s="89">
        <f t="shared" si="13"/>
        <v>3.0428571428571431</v>
      </c>
      <c r="AI13" s="90">
        <v>7</v>
      </c>
      <c r="AJ13" s="91">
        <f t="shared" si="24"/>
        <v>5.3521126760563371</v>
      </c>
      <c r="AK13" s="92"/>
      <c r="AL13" s="93"/>
      <c r="AM13" s="94"/>
      <c r="AN13" s="345" t="str">
        <f t="shared" si="0"/>
        <v/>
      </c>
      <c r="AO13" s="93"/>
      <c r="AP13" s="172"/>
      <c r="AQ13" s="96"/>
      <c r="AR13" s="93"/>
      <c r="AS13" s="94"/>
      <c r="AT13" s="345" t="str">
        <f t="shared" si="1"/>
        <v/>
      </c>
      <c r="AU13" s="97"/>
      <c r="AV13" s="172"/>
      <c r="AW13" s="92"/>
      <c r="AX13" s="93"/>
      <c r="AY13" s="94"/>
      <c r="AZ13" s="95" t="str">
        <f t="shared" si="2"/>
        <v/>
      </c>
      <c r="BA13" s="97"/>
      <c r="BB13" s="172"/>
      <c r="BC13" s="92"/>
      <c r="BD13" s="93"/>
      <c r="BE13" s="94"/>
      <c r="BF13" s="95" t="str">
        <f t="shared" si="3"/>
        <v/>
      </c>
      <c r="BG13" s="97"/>
      <c r="BH13" s="172"/>
      <c r="BI13" s="92"/>
      <c r="BJ13" s="93"/>
      <c r="BK13" s="94"/>
      <c r="BL13" s="345" t="str">
        <f t="shared" si="4"/>
        <v/>
      </c>
      <c r="BM13" s="97"/>
      <c r="BN13" s="172"/>
      <c r="BO13" s="92"/>
      <c r="BP13" s="93"/>
      <c r="BQ13" s="94"/>
      <c r="BR13" s="95" t="str">
        <f t="shared" si="5"/>
        <v/>
      </c>
      <c r="BS13" s="97"/>
      <c r="BT13" s="172"/>
      <c r="BU13" s="92"/>
      <c r="BV13" s="93"/>
      <c r="BW13" s="94"/>
      <c r="BX13" s="95" t="str">
        <f t="shared" si="6"/>
        <v/>
      </c>
      <c r="BY13" s="97"/>
      <c r="BZ13" s="172"/>
      <c r="CA13" s="92"/>
      <c r="CB13" s="93"/>
      <c r="CC13" s="94"/>
      <c r="CD13" s="95" t="str">
        <f t="shared" si="14"/>
        <v/>
      </c>
      <c r="CE13" s="97"/>
      <c r="CF13" s="172"/>
      <c r="CG13" s="92"/>
      <c r="CH13" s="93"/>
      <c r="CI13" s="94"/>
      <c r="CJ13" s="95" t="str">
        <f t="shared" si="15"/>
        <v/>
      </c>
      <c r="CK13" s="93"/>
      <c r="CL13" s="98">
        <f t="shared" si="16"/>
        <v>0</v>
      </c>
      <c r="CM13" s="99">
        <f t="shared" si="17"/>
        <v>0</v>
      </c>
      <c r="CN13" s="100">
        <f t="shared" si="17"/>
        <v>0</v>
      </c>
      <c r="CO13" s="101">
        <f t="shared" si="18"/>
        <v>0</v>
      </c>
      <c r="CP13" s="99">
        <f t="shared" si="19"/>
        <v>0</v>
      </c>
      <c r="CQ13" s="102">
        <f t="shared" si="20"/>
        <v>6.25E-2</v>
      </c>
      <c r="CR13" s="99">
        <f t="shared" si="21"/>
        <v>6.25E-2</v>
      </c>
      <c r="CS13" s="103"/>
      <c r="CT13" s="104"/>
    </row>
    <row r="14" spans="1:98">
      <c r="A14" s="472"/>
      <c r="B14" s="18">
        <v>3</v>
      </c>
      <c r="C14" s="19" t="s">
        <v>50</v>
      </c>
      <c r="D14" s="20">
        <v>43115</v>
      </c>
      <c r="E14" s="49">
        <v>16</v>
      </c>
      <c r="F14" s="50">
        <v>8</v>
      </c>
      <c r="G14" s="50">
        <v>60</v>
      </c>
      <c r="H14" s="50"/>
      <c r="I14" s="50">
        <v>32</v>
      </c>
      <c r="J14" s="50">
        <v>81</v>
      </c>
      <c r="K14" s="50"/>
      <c r="L14" s="50">
        <v>43</v>
      </c>
      <c r="M14" s="50">
        <v>7</v>
      </c>
      <c r="N14" s="50"/>
      <c r="O14" s="50">
        <v>2</v>
      </c>
      <c r="P14" s="50"/>
      <c r="Q14" s="50">
        <v>4</v>
      </c>
      <c r="R14" s="50"/>
      <c r="S14" s="23">
        <f t="shared" si="25"/>
        <v>253</v>
      </c>
      <c r="T14" s="49">
        <v>198</v>
      </c>
      <c r="U14" s="50">
        <v>14</v>
      </c>
      <c r="V14" s="50">
        <v>10</v>
      </c>
      <c r="W14" s="24">
        <f t="shared" si="7"/>
        <v>222</v>
      </c>
      <c r="X14" s="21">
        <f t="shared" ref="X14:X79" si="27">SUM(E14+F14+G14+H14+I14+J14+K14+L14+M14+N14+T14)</f>
        <v>445</v>
      </c>
      <c r="Y14" s="22">
        <f t="shared" si="9"/>
        <v>20</v>
      </c>
      <c r="Z14" s="22">
        <f t="shared" si="10"/>
        <v>10</v>
      </c>
      <c r="AA14" s="25">
        <v>90</v>
      </c>
      <c r="AB14" s="68">
        <f t="shared" si="26"/>
        <v>0</v>
      </c>
      <c r="AC14" s="27">
        <f t="shared" si="11"/>
        <v>475</v>
      </c>
      <c r="AD14" s="28">
        <v>28.4</v>
      </c>
      <c r="AE14" s="29">
        <f t="shared" si="22"/>
        <v>30.316666666666666</v>
      </c>
      <c r="AF14" s="30">
        <f t="shared" si="23"/>
        <v>106.74882629107982</v>
      </c>
      <c r="AG14" s="51">
        <f t="shared" si="12"/>
        <v>475</v>
      </c>
      <c r="AH14" s="52">
        <f t="shared" si="13"/>
        <v>4.0571428571428569</v>
      </c>
      <c r="AI14" s="53">
        <v>7</v>
      </c>
      <c r="AJ14" s="54">
        <f t="shared" si="24"/>
        <v>16.725352112676056</v>
      </c>
      <c r="AK14" s="55"/>
      <c r="AL14" s="56"/>
      <c r="AM14" s="57"/>
      <c r="AN14" s="344" t="str">
        <f t="shared" si="0"/>
        <v/>
      </c>
      <c r="AO14" s="56"/>
      <c r="AP14" s="172"/>
      <c r="AQ14" s="59"/>
      <c r="AR14" s="56"/>
      <c r="AS14" s="57"/>
      <c r="AT14" s="344" t="str">
        <f t="shared" si="1"/>
        <v/>
      </c>
      <c r="AU14" s="60"/>
      <c r="AV14" s="172"/>
      <c r="AW14" s="55"/>
      <c r="AX14" s="56"/>
      <c r="AY14" s="57"/>
      <c r="AZ14" s="58" t="str">
        <f t="shared" si="2"/>
        <v/>
      </c>
      <c r="BA14" s="60"/>
      <c r="BB14" s="172"/>
      <c r="BC14" s="55"/>
      <c r="BD14" s="56"/>
      <c r="BE14" s="57"/>
      <c r="BF14" s="58" t="str">
        <f t="shared" si="3"/>
        <v/>
      </c>
      <c r="BG14" s="60"/>
      <c r="BH14" s="172"/>
      <c r="BI14" s="55"/>
      <c r="BJ14" s="56"/>
      <c r="BK14" s="57"/>
      <c r="BL14" s="344" t="str">
        <f t="shared" si="4"/>
        <v/>
      </c>
      <c r="BM14" s="60"/>
      <c r="BN14" s="172"/>
      <c r="BO14" s="55"/>
      <c r="BP14" s="56"/>
      <c r="BQ14" s="57"/>
      <c r="BR14" s="58" t="str">
        <f t="shared" si="5"/>
        <v/>
      </c>
      <c r="BS14" s="60"/>
      <c r="BT14" s="172"/>
      <c r="BU14" s="55"/>
      <c r="BV14" s="56"/>
      <c r="BW14" s="57"/>
      <c r="BX14" s="58" t="str">
        <f t="shared" si="6"/>
        <v/>
      </c>
      <c r="BY14" s="60"/>
      <c r="BZ14" s="172"/>
      <c r="CA14" s="55"/>
      <c r="CB14" s="56"/>
      <c r="CC14" s="57"/>
      <c r="CD14" s="58" t="str">
        <f t="shared" si="14"/>
        <v/>
      </c>
      <c r="CE14" s="60"/>
      <c r="CF14" s="172"/>
      <c r="CG14" s="55"/>
      <c r="CH14" s="56"/>
      <c r="CI14" s="57"/>
      <c r="CJ14" s="58" t="str">
        <f t="shared" si="15"/>
        <v/>
      </c>
      <c r="CK14" s="56"/>
      <c r="CL14" s="61">
        <f t="shared" si="16"/>
        <v>0</v>
      </c>
      <c r="CM14" s="62">
        <f t="shared" si="17"/>
        <v>0</v>
      </c>
      <c r="CN14" s="69">
        <f t="shared" si="17"/>
        <v>0</v>
      </c>
      <c r="CO14" s="70">
        <f t="shared" si="18"/>
        <v>0</v>
      </c>
      <c r="CP14" s="62">
        <f t="shared" si="19"/>
        <v>0</v>
      </c>
      <c r="CQ14" s="65">
        <f t="shared" si="20"/>
        <v>6.25E-2</v>
      </c>
      <c r="CR14" s="62">
        <f t="shared" si="21"/>
        <v>6.25E-2</v>
      </c>
      <c r="CS14" s="66"/>
      <c r="CT14" s="67"/>
    </row>
    <row r="15" spans="1:98">
      <c r="A15" s="472"/>
      <c r="B15" s="48">
        <v>3</v>
      </c>
      <c r="C15" s="19" t="s">
        <v>52</v>
      </c>
      <c r="D15" s="20">
        <v>43116</v>
      </c>
      <c r="E15" s="49"/>
      <c r="F15" s="50">
        <v>27</v>
      </c>
      <c r="G15" s="50"/>
      <c r="H15" s="50">
        <v>10</v>
      </c>
      <c r="I15" s="50"/>
      <c r="J15" s="50"/>
      <c r="K15" s="50">
        <v>23</v>
      </c>
      <c r="L15" s="50">
        <v>10</v>
      </c>
      <c r="M15" s="50"/>
      <c r="N15" s="50"/>
      <c r="O15" s="50">
        <v>10</v>
      </c>
      <c r="P15" s="50"/>
      <c r="Q15" s="50">
        <v>4</v>
      </c>
      <c r="R15" s="50"/>
      <c r="S15" s="23">
        <f t="shared" si="25"/>
        <v>84</v>
      </c>
      <c r="T15" s="49">
        <v>111</v>
      </c>
      <c r="U15" s="50">
        <v>18</v>
      </c>
      <c r="V15" s="50">
        <v>28</v>
      </c>
      <c r="W15" s="24">
        <f t="shared" si="7"/>
        <v>157</v>
      </c>
      <c r="X15" s="21">
        <f t="shared" si="27"/>
        <v>181</v>
      </c>
      <c r="Y15" s="22">
        <f t="shared" si="9"/>
        <v>32</v>
      </c>
      <c r="Z15" s="22">
        <f t="shared" si="10"/>
        <v>28</v>
      </c>
      <c r="AA15" s="25">
        <v>90</v>
      </c>
      <c r="AB15" s="68">
        <v>240</v>
      </c>
      <c r="AC15" s="27">
        <f t="shared" si="11"/>
        <v>241</v>
      </c>
      <c r="AD15" s="28">
        <v>28.4</v>
      </c>
      <c r="AE15" s="29">
        <f t="shared" si="22"/>
        <v>19.05</v>
      </c>
      <c r="AF15" s="30">
        <f t="shared" si="23"/>
        <v>67.077464788732399</v>
      </c>
      <c r="AG15" s="51">
        <f t="shared" si="12"/>
        <v>241</v>
      </c>
      <c r="AH15" s="52">
        <f t="shared" si="13"/>
        <v>4.0571428571428569</v>
      </c>
      <c r="AI15" s="53">
        <v>7</v>
      </c>
      <c r="AJ15" s="54">
        <f>AG15/AH15/AI15</f>
        <v>8.4859154929577478</v>
      </c>
      <c r="AK15" s="55"/>
      <c r="AL15" s="56"/>
      <c r="AM15" s="57"/>
      <c r="AN15" s="344" t="str">
        <f t="shared" si="0"/>
        <v/>
      </c>
      <c r="AO15" s="56"/>
      <c r="AP15" s="172"/>
      <c r="AQ15" s="59"/>
      <c r="AR15" s="56"/>
      <c r="AS15" s="57"/>
      <c r="AT15" s="344" t="str">
        <f t="shared" si="1"/>
        <v/>
      </c>
      <c r="AU15" s="60"/>
      <c r="AV15" s="172"/>
      <c r="AW15" s="55"/>
      <c r="AX15" s="56"/>
      <c r="AY15" s="57"/>
      <c r="AZ15" s="58" t="str">
        <f t="shared" si="2"/>
        <v/>
      </c>
      <c r="BA15" s="60"/>
      <c r="BB15" s="172"/>
      <c r="BC15" s="55"/>
      <c r="BD15" s="56"/>
      <c r="BE15" s="57"/>
      <c r="BF15" s="58" t="str">
        <f t="shared" si="3"/>
        <v/>
      </c>
      <c r="BG15" s="60"/>
      <c r="BH15" s="172"/>
      <c r="BI15" s="55"/>
      <c r="BJ15" s="56"/>
      <c r="BK15" s="57"/>
      <c r="BL15" s="344" t="str">
        <f t="shared" si="4"/>
        <v/>
      </c>
      <c r="BM15" s="60"/>
      <c r="BN15" s="172"/>
      <c r="BO15" s="55"/>
      <c r="BP15" s="56"/>
      <c r="BQ15" s="57"/>
      <c r="BR15" s="58" t="str">
        <f t="shared" si="5"/>
        <v/>
      </c>
      <c r="BS15" s="60"/>
      <c r="BT15" s="172"/>
      <c r="BU15" s="55"/>
      <c r="BV15" s="56"/>
      <c r="BW15" s="57"/>
      <c r="BX15" s="58" t="str">
        <f t="shared" si="6"/>
        <v/>
      </c>
      <c r="BY15" s="60"/>
      <c r="BZ15" s="172"/>
      <c r="CA15" s="55"/>
      <c r="CB15" s="56"/>
      <c r="CC15" s="57"/>
      <c r="CD15" s="58" t="str">
        <f t="shared" si="14"/>
        <v/>
      </c>
      <c r="CE15" s="60"/>
      <c r="CF15" s="172"/>
      <c r="CG15" s="55"/>
      <c r="CH15" s="56"/>
      <c r="CI15" s="57"/>
      <c r="CJ15" s="58" t="str">
        <f t="shared" si="15"/>
        <v/>
      </c>
      <c r="CK15" s="56"/>
      <c r="CL15" s="61">
        <f t="shared" si="16"/>
        <v>0</v>
      </c>
      <c r="CM15" s="62">
        <f t="shared" si="17"/>
        <v>0</v>
      </c>
      <c r="CN15" s="69">
        <f t="shared" si="17"/>
        <v>0</v>
      </c>
      <c r="CO15" s="70">
        <f t="shared" si="18"/>
        <v>0</v>
      </c>
      <c r="CP15" s="62">
        <f t="shared" si="19"/>
        <v>0</v>
      </c>
      <c r="CQ15" s="65">
        <f t="shared" si="20"/>
        <v>6.25E-2</v>
      </c>
      <c r="CR15" s="62">
        <f t="shared" si="21"/>
        <v>6.25E-2</v>
      </c>
      <c r="CS15" s="66"/>
      <c r="CT15" s="67"/>
    </row>
    <row r="16" spans="1:98">
      <c r="A16" s="472"/>
      <c r="B16" s="48">
        <v>3</v>
      </c>
      <c r="C16" s="19" t="s">
        <v>52</v>
      </c>
      <c r="D16" s="20">
        <v>43117</v>
      </c>
      <c r="E16" s="49"/>
      <c r="F16" s="50">
        <v>50</v>
      </c>
      <c r="G16" s="50">
        <v>84</v>
      </c>
      <c r="H16" s="50"/>
      <c r="I16" s="50"/>
      <c r="J16" s="50"/>
      <c r="K16" s="50">
        <v>2</v>
      </c>
      <c r="L16" s="50"/>
      <c r="M16" s="50">
        <v>232</v>
      </c>
      <c r="N16" s="50"/>
      <c r="O16" s="50">
        <v>2</v>
      </c>
      <c r="P16" s="50"/>
      <c r="Q16" s="50">
        <v>4</v>
      </c>
      <c r="R16" s="50"/>
      <c r="S16" s="23">
        <f t="shared" si="25"/>
        <v>374</v>
      </c>
      <c r="T16" s="49">
        <v>51</v>
      </c>
      <c r="U16" s="50">
        <v>10</v>
      </c>
      <c r="V16" s="50">
        <v>6</v>
      </c>
      <c r="W16" s="24">
        <f t="shared" si="7"/>
        <v>67</v>
      </c>
      <c r="X16" s="21">
        <f t="shared" si="27"/>
        <v>419</v>
      </c>
      <c r="Y16" s="22">
        <f t="shared" si="9"/>
        <v>16</v>
      </c>
      <c r="Z16" s="22">
        <f t="shared" si="10"/>
        <v>6</v>
      </c>
      <c r="AA16" s="25">
        <v>90</v>
      </c>
      <c r="AB16" s="68">
        <f t="shared" ref="AB16:AB79" si="28">CP16*1440</f>
        <v>0</v>
      </c>
      <c r="AC16" s="27">
        <f t="shared" si="11"/>
        <v>441</v>
      </c>
      <c r="AD16" s="28">
        <v>28.4</v>
      </c>
      <c r="AE16" s="29">
        <f t="shared" si="22"/>
        <v>23.216666666666665</v>
      </c>
      <c r="AF16" s="30">
        <f t="shared" si="23"/>
        <v>81.748826291079808</v>
      </c>
      <c r="AG16" s="51">
        <f t="shared" si="12"/>
        <v>441</v>
      </c>
      <c r="AH16" s="52">
        <f t="shared" si="13"/>
        <v>4.0571428571428569</v>
      </c>
      <c r="AI16" s="53">
        <v>7</v>
      </c>
      <c r="AJ16" s="54">
        <f t="shared" si="24"/>
        <v>15.528169014084508</v>
      </c>
      <c r="AK16" s="55"/>
      <c r="AL16" s="56"/>
      <c r="AM16" s="57"/>
      <c r="AN16" s="344" t="str">
        <f t="shared" si="0"/>
        <v/>
      </c>
      <c r="AO16" s="56"/>
      <c r="AP16" s="172"/>
      <c r="AQ16" s="59"/>
      <c r="AR16" s="56"/>
      <c r="AS16" s="57"/>
      <c r="AT16" s="344" t="str">
        <f t="shared" si="1"/>
        <v/>
      </c>
      <c r="AU16" s="60"/>
      <c r="AV16" s="172"/>
      <c r="AW16" s="55"/>
      <c r="AX16" s="56"/>
      <c r="AY16" s="57"/>
      <c r="AZ16" s="58" t="str">
        <f t="shared" si="2"/>
        <v/>
      </c>
      <c r="BA16" s="60"/>
      <c r="BB16" s="172"/>
      <c r="BC16" s="55"/>
      <c r="BD16" s="56"/>
      <c r="BE16" s="57"/>
      <c r="BF16" s="58" t="str">
        <f t="shared" si="3"/>
        <v/>
      </c>
      <c r="BG16" s="60"/>
      <c r="BH16" s="172"/>
      <c r="BI16" s="55"/>
      <c r="BJ16" s="56"/>
      <c r="BK16" s="57"/>
      <c r="BL16" s="344" t="str">
        <f t="shared" si="4"/>
        <v/>
      </c>
      <c r="BM16" s="60"/>
      <c r="BN16" s="172"/>
      <c r="BO16" s="55"/>
      <c r="BP16" s="56"/>
      <c r="BQ16" s="57"/>
      <c r="BR16" s="58" t="str">
        <f t="shared" si="5"/>
        <v/>
      </c>
      <c r="BS16" s="60"/>
      <c r="BT16" s="172"/>
      <c r="BU16" s="55"/>
      <c r="BV16" s="56"/>
      <c r="BW16" s="57"/>
      <c r="BX16" s="58" t="str">
        <f t="shared" si="6"/>
        <v/>
      </c>
      <c r="BY16" s="60"/>
      <c r="BZ16" s="172"/>
      <c r="CA16" s="55"/>
      <c r="CB16" s="56"/>
      <c r="CC16" s="57"/>
      <c r="CD16" s="58" t="str">
        <f t="shared" si="14"/>
        <v/>
      </c>
      <c r="CE16" s="60"/>
      <c r="CF16" s="172"/>
      <c r="CG16" s="55"/>
      <c r="CH16" s="56"/>
      <c r="CI16" s="57"/>
      <c r="CJ16" s="58" t="str">
        <f t="shared" si="15"/>
        <v/>
      </c>
      <c r="CK16" s="56"/>
      <c r="CL16" s="61">
        <f t="shared" si="16"/>
        <v>0</v>
      </c>
      <c r="CM16" s="62">
        <f t="shared" si="17"/>
        <v>0</v>
      </c>
      <c r="CN16" s="69">
        <f t="shared" si="17"/>
        <v>0</v>
      </c>
      <c r="CO16" s="70">
        <f t="shared" si="18"/>
        <v>0</v>
      </c>
      <c r="CP16" s="62">
        <f t="shared" si="19"/>
        <v>0</v>
      </c>
      <c r="CQ16" s="65">
        <f t="shared" si="20"/>
        <v>6.25E-2</v>
      </c>
      <c r="CR16" s="62">
        <f t="shared" si="21"/>
        <v>6.25E-2</v>
      </c>
      <c r="CS16" s="66"/>
      <c r="CT16" s="67" t="e">
        <f t="shared" ref="CT16:CT23" si="29">CR16/CS16</f>
        <v>#DIV/0!</v>
      </c>
    </row>
    <row r="17" spans="1:98">
      <c r="A17" s="472"/>
      <c r="B17" s="48">
        <v>3</v>
      </c>
      <c r="C17" s="19" t="s">
        <v>53</v>
      </c>
      <c r="D17" s="20">
        <v>43118</v>
      </c>
      <c r="E17" s="49">
        <v>24</v>
      </c>
      <c r="F17" s="50"/>
      <c r="G17" s="50"/>
      <c r="H17" s="50"/>
      <c r="I17" s="50">
        <v>63</v>
      </c>
      <c r="J17" s="50">
        <v>44</v>
      </c>
      <c r="K17" s="50">
        <v>25</v>
      </c>
      <c r="L17" s="50"/>
      <c r="M17" s="50">
        <v>211</v>
      </c>
      <c r="N17" s="50"/>
      <c r="O17" s="50">
        <v>2</v>
      </c>
      <c r="P17" s="50"/>
      <c r="Q17" s="50">
        <v>6</v>
      </c>
      <c r="R17" s="50"/>
      <c r="S17" s="23">
        <f t="shared" si="25"/>
        <v>375</v>
      </c>
      <c r="T17" s="49">
        <v>173</v>
      </c>
      <c r="U17" s="50">
        <v>11</v>
      </c>
      <c r="V17" s="50">
        <v>13</v>
      </c>
      <c r="W17" s="24">
        <f t="shared" si="7"/>
        <v>197</v>
      </c>
      <c r="X17" s="21">
        <f t="shared" si="27"/>
        <v>540</v>
      </c>
      <c r="Y17" s="22">
        <f t="shared" si="9"/>
        <v>19</v>
      </c>
      <c r="Z17" s="22">
        <f t="shared" si="10"/>
        <v>13</v>
      </c>
      <c r="AA17" s="25">
        <v>90</v>
      </c>
      <c r="AB17" s="68">
        <f t="shared" si="28"/>
        <v>0</v>
      </c>
      <c r="AC17" s="27">
        <f t="shared" si="11"/>
        <v>572</v>
      </c>
      <c r="AD17" s="28">
        <v>28.4</v>
      </c>
      <c r="AE17" s="29">
        <f t="shared" si="22"/>
        <v>30.216666666666665</v>
      </c>
      <c r="AF17" s="30">
        <f t="shared" si="23"/>
        <v>106.39671361502347</v>
      </c>
      <c r="AG17" s="51">
        <f t="shared" si="12"/>
        <v>572</v>
      </c>
      <c r="AH17" s="52">
        <f t="shared" si="13"/>
        <v>4.0571428571428569</v>
      </c>
      <c r="AI17" s="53">
        <v>7</v>
      </c>
      <c r="AJ17" s="54">
        <f t="shared" si="24"/>
        <v>20.140845070422536</v>
      </c>
      <c r="AK17" s="55"/>
      <c r="AL17" s="56"/>
      <c r="AM17" s="57"/>
      <c r="AN17" s="344" t="str">
        <f t="shared" si="0"/>
        <v/>
      </c>
      <c r="AO17" s="56"/>
      <c r="AP17" s="172"/>
      <c r="AQ17" s="59"/>
      <c r="AR17" s="56"/>
      <c r="AS17" s="57"/>
      <c r="AT17" s="344" t="str">
        <f t="shared" si="1"/>
        <v/>
      </c>
      <c r="AU17" s="60"/>
      <c r="AV17" s="172"/>
      <c r="AW17" s="55"/>
      <c r="AX17" s="56"/>
      <c r="AY17" s="57"/>
      <c r="AZ17" s="58" t="str">
        <f t="shared" si="2"/>
        <v/>
      </c>
      <c r="BA17" s="60"/>
      <c r="BB17" s="172"/>
      <c r="BC17" s="55"/>
      <c r="BD17" s="56"/>
      <c r="BE17" s="57"/>
      <c r="BF17" s="58" t="str">
        <f t="shared" si="3"/>
        <v/>
      </c>
      <c r="BG17" s="60"/>
      <c r="BH17" s="172"/>
      <c r="BI17" s="55"/>
      <c r="BJ17" s="56"/>
      <c r="BK17" s="57"/>
      <c r="BL17" s="344" t="str">
        <f t="shared" si="4"/>
        <v/>
      </c>
      <c r="BM17" s="60"/>
      <c r="BN17" s="172"/>
      <c r="BO17" s="55"/>
      <c r="BP17" s="56"/>
      <c r="BQ17" s="57"/>
      <c r="BR17" s="58" t="str">
        <f t="shared" si="5"/>
        <v/>
      </c>
      <c r="BS17" s="60"/>
      <c r="BT17" s="172"/>
      <c r="BU17" s="55"/>
      <c r="BV17" s="56"/>
      <c r="BW17" s="57"/>
      <c r="BX17" s="58" t="str">
        <f t="shared" si="6"/>
        <v/>
      </c>
      <c r="BY17" s="60"/>
      <c r="BZ17" s="172"/>
      <c r="CA17" s="55"/>
      <c r="CB17" s="56"/>
      <c r="CC17" s="57"/>
      <c r="CD17" s="58" t="str">
        <f t="shared" si="14"/>
        <v/>
      </c>
      <c r="CE17" s="60"/>
      <c r="CF17" s="172"/>
      <c r="CG17" s="55"/>
      <c r="CH17" s="56"/>
      <c r="CI17" s="57"/>
      <c r="CJ17" s="58" t="str">
        <f t="shared" si="15"/>
        <v/>
      </c>
      <c r="CK17" s="56"/>
      <c r="CL17" s="61">
        <f t="shared" si="16"/>
        <v>0</v>
      </c>
      <c r="CM17" s="62">
        <f t="shared" si="17"/>
        <v>0</v>
      </c>
      <c r="CN17" s="69">
        <f t="shared" si="17"/>
        <v>0</v>
      </c>
      <c r="CO17" s="70">
        <f t="shared" si="18"/>
        <v>0</v>
      </c>
      <c r="CP17" s="62">
        <f t="shared" si="19"/>
        <v>0</v>
      </c>
      <c r="CQ17" s="65">
        <f t="shared" si="20"/>
        <v>6.25E-2</v>
      </c>
      <c r="CR17" s="62">
        <f t="shared" si="21"/>
        <v>6.25E-2</v>
      </c>
      <c r="CS17" s="66"/>
      <c r="CT17" s="67" t="e">
        <f t="shared" si="29"/>
        <v>#DIV/0!</v>
      </c>
    </row>
    <row r="18" spans="1:98" ht="15.75" thickBot="1">
      <c r="A18" s="472"/>
      <c r="B18" s="71">
        <v>3</v>
      </c>
      <c r="C18" s="19" t="s">
        <v>54</v>
      </c>
      <c r="D18" s="20">
        <v>43119</v>
      </c>
      <c r="E18" s="49">
        <v>13</v>
      </c>
      <c r="F18" s="50">
        <v>49</v>
      </c>
      <c r="G18" s="50"/>
      <c r="H18" s="50"/>
      <c r="I18" s="50"/>
      <c r="J18" s="50">
        <v>40</v>
      </c>
      <c r="K18" s="50"/>
      <c r="L18" s="50"/>
      <c r="M18" s="50">
        <v>6</v>
      </c>
      <c r="N18" s="50"/>
      <c r="O18" s="50">
        <v>25</v>
      </c>
      <c r="P18" s="50"/>
      <c r="Q18" s="50">
        <v>4</v>
      </c>
      <c r="R18" s="50"/>
      <c r="S18" s="23">
        <f t="shared" si="25"/>
        <v>137</v>
      </c>
      <c r="T18" s="49">
        <v>87</v>
      </c>
      <c r="U18" s="50">
        <v>14</v>
      </c>
      <c r="V18" s="50">
        <v>8</v>
      </c>
      <c r="W18" s="24">
        <f t="shared" si="7"/>
        <v>109</v>
      </c>
      <c r="X18" s="21">
        <f t="shared" si="27"/>
        <v>195</v>
      </c>
      <c r="Y18" s="22">
        <f t="shared" si="9"/>
        <v>43</v>
      </c>
      <c r="Z18" s="22">
        <f t="shared" si="10"/>
        <v>8</v>
      </c>
      <c r="AA18" s="25">
        <v>90</v>
      </c>
      <c r="AB18" s="68">
        <f t="shared" si="28"/>
        <v>0</v>
      </c>
      <c r="AC18" s="27">
        <f t="shared" si="11"/>
        <v>246</v>
      </c>
      <c r="AD18" s="28">
        <v>28.4</v>
      </c>
      <c r="AE18" s="29">
        <f t="shared" si="22"/>
        <v>13.8</v>
      </c>
      <c r="AF18" s="30">
        <f t="shared" si="23"/>
        <v>48.591549295774655</v>
      </c>
      <c r="AG18" s="51">
        <f t="shared" si="12"/>
        <v>246</v>
      </c>
      <c r="AH18" s="52">
        <f t="shared" si="13"/>
        <v>4.0571428571428569</v>
      </c>
      <c r="AI18" s="53">
        <v>7</v>
      </c>
      <c r="AJ18" s="54">
        <f t="shared" si="24"/>
        <v>8.6619718309859159</v>
      </c>
      <c r="AK18" s="55"/>
      <c r="AL18" s="56"/>
      <c r="AM18" s="57"/>
      <c r="AN18" s="344" t="str">
        <f t="shared" si="0"/>
        <v/>
      </c>
      <c r="AO18" s="56"/>
      <c r="AP18" s="172"/>
      <c r="AQ18" s="59"/>
      <c r="AR18" s="56"/>
      <c r="AS18" s="57"/>
      <c r="AT18" s="344" t="str">
        <f t="shared" si="1"/>
        <v/>
      </c>
      <c r="AU18" s="60"/>
      <c r="AV18" s="172"/>
      <c r="AW18" s="55"/>
      <c r="AX18" s="56"/>
      <c r="AY18" s="57"/>
      <c r="AZ18" s="58" t="str">
        <f t="shared" si="2"/>
        <v/>
      </c>
      <c r="BA18" s="60"/>
      <c r="BB18" s="172"/>
      <c r="BC18" s="55"/>
      <c r="BD18" s="56"/>
      <c r="BE18" s="57"/>
      <c r="BF18" s="58" t="str">
        <f t="shared" si="3"/>
        <v/>
      </c>
      <c r="BG18" s="60"/>
      <c r="BH18" s="172"/>
      <c r="BI18" s="55"/>
      <c r="BJ18" s="56"/>
      <c r="BK18" s="57"/>
      <c r="BL18" s="344" t="str">
        <f t="shared" si="4"/>
        <v/>
      </c>
      <c r="BM18" s="60"/>
      <c r="BN18" s="172"/>
      <c r="BO18" s="55"/>
      <c r="BP18" s="56"/>
      <c r="BQ18" s="57"/>
      <c r="BR18" s="58" t="str">
        <f t="shared" si="5"/>
        <v/>
      </c>
      <c r="BS18" s="60"/>
      <c r="BT18" s="172"/>
      <c r="BU18" s="55"/>
      <c r="BV18" s="56"/>
      <c r="BW18" s="57"/>
      <c r="BX18" s="58" t="str">
        <f t="shared" si="6"/>
        <v/>
      </c>
      <c r="BY18" s="60"/>
      <c r="BZ18" s="172"/>
      <c r="CA18" s="55"/>
      <c r="CB18" s="56"/>
      <c r="CC18" s="57"/>
      <c r="CD18" s="58" t="str">
        <f t="shared" si="14"/>
        <v/>
      </c>
      <c r="CE18" s="60"/>
      <c r="CF18" s="172"/>
      <c r="CG18" s="55"/>
      <c r="CH18" s="56"/>
      <c r="CI18" s="57"/>
      <c r="CJ18" s="58" t="str">
        <f t="shared" si="15"/>
        <v/>
      </c>
      <c r="CK18" s="56"/>
      <c r="CL18" s="61">
        <f t="shared" si="16"/>
        <v>0</v>
      </c>
      <c r="CM18" s="62">
        <f t="shared" si="17"/>
        <v>0</v>
      </c>
      <c r="CN18" s="69">
        <f t="shared" si="17"/>
        <v>0</v>
      </c>
      <c r="CO18" s="70">
        <f t="shared" si="18"/>
        <v>0</v>
      </c>
      <c r="CP18" s="62">
        <f t="shared" si="19"/>
        <v>0</v>
      </c>
      <c r="CQ18" s="65">
        <f t="shared" si="20"/>
        <v>6.25E-2</v>
      </c>
      <c r="CR18" s="62">
        <f t="shared" si="21"/>
        <v>6.25E-2</v>
      </c>
      <c r="CS18" s="66"/>
      <c r="CT18" s="67" t="e">
        <f t="shared" si="29"/>
        <v>#DIV/0!</v>
      </c>
    </row>
    <row r="19" spans="1:98">
      <c r="A19" s="472"/>
      <c r="B19" s="73">
        <v>4</v>
      </c>
      <c r="C19" s="74" t="s">
        <v>50</v>
      </c>
      <c r="D19" s="75">
        <v>43122</v>
      </c>
      <c r="E19" s="76">
        <v>8</v>
      </c>
      <c r="F19" s="77"/>
      <c r="G19" s="77">
        <v>104</v>
      </c>
      <c r="H19" s="77">
        <v>2</v>
      </c>
      <c r="I19" s="77"/>
      <c r="J19" s="77">
        <v>29</v>
      </c>
      <c r="K19" s="77"/>
      <c r="L19" s="77">
        <v>31</v>
      </c>
      <c r="M19" s="77"/>
      <c r="N19" s="77"/>
      <c r="O19" s="77">
        <v>3</v>
      </c>
      <c r="P19" s="77"/>
      <c r="Q19" s="77"/>
      <c r="R19" s="77"/>
      <c r="S19" s="78">
        <f t="shared" si="25"/>
        <v>177</v>
      </c>
      <c r="T19" s="76">
        <v>101</v>
      </c>
      <c r="U19" s="77">
        <v>17</v>
      </c>
      <c r="V19" s="77">
        <v>20</v>
      </c>
      <c r="W19" s="79">
        <f t="shared" si="7"/>
        <v>138</v>
      </c>
      <c r="X19" s="80">
        <f t="shared" si="27"/>
        <v>275</v>
      </c>
      <c r="Y19" s="81">
        <f t="shared" si="9"/>
        <v>20</v>
      </c>
      <c r="Z19" s="81">
        <f t="shared" si="10"/>
        <v>20</v>
      </c>
      <c r="AA19" s="82">
        <v>90</v>
      </c>
      <c r="AB19" s="83">
        <f t="shared" si="28"/>
        <v>0</v>
      </c>
      <c r="AC19" s="84">
        <f t="shared" si="11"/>
        <v>315</v>
      </c>
      <c r="AD19" s="85">
        <v>21.3</v>
      </c>
      <c r="AE19" s="86">
        <f t="shared" si="22"/>
        <v>21.8</v>
      </c>
      <c r="AF19" s="87">
        <f t="shared" si="23"/>
        <v>102.34741784037557</v>
      </c>
      <c r="AG19" s="88">
        <f t="shared" si="12"/>
        <v>315</v>
      </c>
      <c r="AH19" s="89">
        <f t="shared" si="13"/>
        <v>3.0428571428571431</v>
      </c>
      <c r="AI19" s="90">
        <v>7</v>
      </c>
      <c r="AJ19" s="91">
        <f t="shared" si="24"/>
        <v>14.788732394366196</v>
      </c>
      <c r="AK19" s="92"/>
      <c r="AL19" s="93"/>
      <c r="AM19" s="94"/>
      <c r="AN19" s="345" t="str">
        <f t="shared" si="0"/>
        <v/>
      </c>
      <c r="AO19" s="93"/>
      <c r="AP19" s="172"/>
      <c r="AQ19" s="96"/>
      <c r="AR19" s="93"/>
      <c r="AS19" s="94"/>
      <c r="AT19" s="345" t="str">
        <f t="shared" si="1"/>
        <v/>
      </c>
      <c r="AU19" s="97"/>
      <c r="AV19" s="172"/>
      <c r="AW19" s="92"/>
      <c r="AX19" s="93"/>
      <c r="AY19" s="94"/>
      <c r="AZ19" s="95" t="str">
        <f t="shared" si="2"/>
        <v/>
      </c>
      <c r="BA19" s="97"/>
      <c r="BB19" s="172"/>
      <c r="BC19" s="92"/>
      <c r="BD19" s="93"/>
      <c r="BE19" s="94"/>
      <c r="BF19" s="95" t="str">
        <f t="shared" si="3"/>
        <v/>
      </c>
      <c r="BG19" s="97"/>
      <c r="BH19" s="172"/>
      <c r="BI19" s="92"/>
      <c r="BJ19" s="93"/>
      <c r="BK19" s="94"/>
      <c r="BL19" s="345" t="str">
        <f t="shared" si="4"/>
        <v/>
      </c>
      <c r="BM19" s="97"/>
      <c r="BN19" s="172"/>
      <c r="BO19" s="92"/>
      <c r="BP19" s="93"/>
      <c r="BQ19" s="94"/>
      <c r="BR19" s="95" t="str">
        <f t="shared" si="5"/>
        <v/>
      </c>
      <c r="BS19" s="97"/>
      <c r="BT19" s="172"/>
      <c r="BU19" s="92"/>
      <c r="BV19" s="93"/>
      <c r="BW19" s="94"/>
      <c r="BX19" s="95" t="str">
        <f t="shared" si="6"/>
        <v/>
      </c>
      <c r="BY19" s="97"/>
      <c r="BZ19" s="172"/>
      <c r="CA19" s="92"/>
      <c r="CB19" s="93"/>
      <c r="CC19" s="94"/>
      <c r="CD19" s="95" t="str">
        <f t="shared" si="14"/>
        <v/>
      </c>
      <c r="CE19" s="97"/>
      <c r="CF19" s="172"/>
      <c r="CG19" s="92"/>
      <c r="CH19" s="93"/>
      <c r="CI19" s="94"/>
      <c r="CJ19" s="95" t="str">
        <f t="shared" si="15"/>
        <v/>
      </c>
      <c r="CK19" s="93"/>
      <c r="CL19" s="98">
        <f t="shared" si="16"/>
        <v>0</v>
      </c>
      <c r="CM19" s="99">
        <f t="shared" si="17"/>
        <v>0</v>
      </c>
      <c r="CN19" s="100">
        <f t="shared" si="17"/>
        <v>0</v>
      </c>
      <c r="CO19" s="101">
        <f t="shared" si="18"/>
        <v>0</v>
      </c>
      <c r="CP19" s="99">
        <f t="shared" si="19"/>
        <v>0</v>
      </c>
      <c r="CQ19" s="102">
        <f t="shared" si="20"/>
        <v>6.25E-2</v>
      </c>
      <c r="CR19" s="99">
        <f t="shared" si="21"/>
        <v>6.25E-2</v>
      </c>
      <c r="CS19" s="103"/>
      <c r="CT19" s="104" t="e">
        <f t="shared" si="29"/>
        <v>#DIV/0!</v>
      </c>
    </row>
    <row r="20" spans="1:98">
      <c r="A20" s="472"/>
      <c r="B20" s="105">
        <v>4</v>
      </c>
      <c r="C20" s="74" t="s">
        <v>52</v>
      </c>
      <c r="D20" s="75">
        <v>43123</v>
      </c>
      <c r="E20" s="76"/>
      <c r="F20" s="77"/>
      <c r="G20" s="77"/>
      <c r="H20" s="77"/>
      <c r="I20" s="77"/>
      <c r="J20" s="77"/>
      <c r="K20" s="77"/>
      <c r="L20" s="77">
        <v>24</v>
      </c>
      <c r="M20" s="77">
        <v>39</v>
      </c>
      <c r="N20" s="77"/>
      <c r="O20" s="77">
        <v>9</v>
      </c>
      <c r="P20" s="77"/>
      <c r="Q20" s="77">
        <v>7</v>
      </c>
      <c r="R20" s="77">
        <v>1</v>
      </c>
      <c r="S20" s="78">
        <f t="shared" si="25"/>
        <v>80</v>
      </c>
      <c r="T20" s="76">
        <v>48</v>
      </c>
      <c r="U20" s="77">
        <v>10</v>
      </c>
      <c r="V20" s="77">
        <v>16</v>
      </c>
      <c r="W20" s="79">
        <f t="shared" si="7"/>
        <v>74</v>
      </c>
      <c r="X20" s="80">
        <f t="shared" si="27"/>
        <v>111</v>
      </c>
      <c r="Y20" s="81">
        <f t="shared" si="9"/>
        <v>26</v>
      </c>
      <c r="Z20" s="81">
        <f t="shared" si="10"/>
        <v>17</v>
      </c>
      <c r="AA20" s="82">
        <v>90</v>
      </c>
      <c r="AB20" s="83">
        <f t="shared" si="28"/>
        <v>0</v>
      </c>
      <c r="AC20" s="84">
        <f t="shared" si="11"/>
        <v>154</v>
      </c>
      <c r="AD20" s="85">
        <v>28.4</v>
      </c>
      <c r="AE20" s="86">
        <f t="shared" si="22"/>
        <v>9.6333333333333329</v>
      </c>
      <c r="AF20" s="87">
        <f t="shared" si="23"/>
        <v>33.920187793427232</v>
      </c>
      <c r="AG20" s="88">
        <f t="shared" si="12"/>
        <v>154</v>
      </c>
      <c r="AH20" s="89">
        <f t="shared" si="13"/>
        <v>4.0571428571428569</v>
      </c>
      <c r="AI20" s="90">
        <v>7</v>
      </c>
      <c r="AJ20" s="91">
        <f t="shared" si="24"/>
        <v>5.422535211267606</v>
      </c>
      <c r="AK20" s="92"/>
      <c r="AL20" s="93"/>
      <c r="AM20" s="94"/>
      <c r="AN20" s="345" t="str">
        <f t="shared" si="0"/>
        <v/>
      </c>
      <c r="AO20" s="93"/>
      <c r="AP20" s="172"/>
      <c r="AQ20" s="96"/>
      <c r="AR20" s="93"/>
      <c r="AS20" s="94"/>
      <c r="AT20" s="345" t="str">
        <f t="shared" si="1"/>
        <v/>
      </c>
      <c r="AU20" s="97"/>
      <c r="AV20" s="172"/>
      <c r="AW20" s="92"/>
      <c r="AX20" s="93"/>
      <c r="AY20" s="94"/>
      <c r="AZ20" s="95" t="str">
        <f t="shared" si="2"/>
        <v/>
      </c>
      <c r="BA20" s="97"/>
      <c r="BB20" s="172"/>
      <c r="BC20" s="92"/>
      <c r="BD20" s="93"/>
      <c r="BE20" s="94"/>
      <c r="BF20" s="95" t="str">
        <f t="shared" si="3"/>
        <v/>
      </c>
      <c r="BG20" s="97"/>
      <c r="BH20" s="172"/>
      <c r="BI20" s="92"/>
      <c r="BJ20" s="93"/>
      <c r="BK20" s="94"/>
      <c r="BL20" s="345" t="str">
        <f t="shared" si="4"/>
        <v/>
      </c>
      <c r="BM20" s="97"/>
      <c r="BN20" s="172"/>
      <c r="BO20" s="92"/>
      <c r="BP20" s="93"/>
      <c r="BQ20" s="94"/>
      <c r="BR20" s="95" t="str">
        <f t="shared" si="5"/>
        <v/>
      </c>
      <c r="BS20" s="97"/>
      <c r="BT20" s="172"/>
      <c r="BU20" s="92"/>
      <c r="BV20" s="93"/>
      <c r="BW20" s="94"/>
      <c r="BX20" s="95" t="str">
        <f t="shared" si="6"/>
        <v/>
      </c>
      <c r="BY20" s="97"/>
      <c r="BZ20" s="172"/>
      <c r="CA20" s="92"/>
      <c r="CB20" s="93"/>
      <c r="CC20" s="94"/>
      <c r="CD20" s="95" t="str">
        <f t="shared" si="14"/>
        <v/>
      </c>
      <c r="CE20" s="97"/>
      <c r="CF20" s="172"/>
      <c r="CG20" s="92"/>
      <c r="CH20" s="93"/>
      <c r="CI20" s="94"/>
      <c r="CJ20" s="95" t="str">
        <f t="shared" si="15"/>
        <v/>
      </c>
      <c r="CK20" s="93"/>
      <c r="CL20" s="98">
        <f t="shared" si="16"/>
        <v>0</v>
      </c>
      <c r="CM20" s="99">
        <f t="shared" si="17"/>
        <v>0</v>
      </c>
      <c r="CN20" s="100">
        <f t="shared" si="17"/>
        <v>0</v>
      </c>
      <c r="CO20" s="101">
        <f t="shared" si="18"/>
        <v>0</v>
      </c>
      <c r="CP20" s="99">
        <f t="shared" si="19"/>
        <v>0</v>
      </c>
      <c r="CQ20" s="102">
        <f t="shared" si="20"/>
        <v>6.25E-2</v>
      </c>
      <c r="CR20" s="99">
        <f t="shared" si="21"/>
        <v>6.25E-2</v>
      </c>
      <c r="CS20" s="103"/>
      <c r="CT20" s="104" t="e">
        <f t="shared" si="29"/>
        <v>#DIV/0!</v>
      </c>
    </row>
    <row r="21" spans="1:98">
      <c r="A21" s="472"/>
      <c r="B21" s="105">
        <v>4</v>
      </c>
      <c r="C21" s="74" t="s">
        <v>52</v>
      </c>
      <c r="D21" s="75">
        <v>43124</v>
      </c>
      <c r="E21" s="76"/>
      <c r="F21" s="77"/>
      <c r="G21" s="77"/>
      <c r="H21" s="77">
        <v>53</v>
      </c>
      <c r="I21" s="77"/>
      <c r="J21" s="77">
        <v>67</v>
      </c>
      <c r="K21" s="77">
        <v>100</v>
      </c>
      <c r="L21" s="77">
        <v>16</v>
      </c>
      <c r="M21" s="77"/>
      <c r="N21" s="77"/>
      <c r="O21" s="77">
        <v>8</v>
      </c>
      <c r="P21" s="77"/>
      <c r="Q21" s="77">
        <v>4</v>
      </c>
      <c r="R21" s="77"/>
      <c r="S21" s="78">
        <f t="shared" si="25"/>
        <v>248</v>
      </c>
      <c r="T21" s="76">
        <v>226</v>
      </c>
      <c r="U21" s="77">
        <v>6</v>
      </c>
      <c r="V21" s="77">
        <v>22</v>
      </c>
      <c r="W21" s="79">
        <f t="shared" si="7"/>
        <v>254</v>
      </c>
      <c r="X21" s="80">
        <f>SUM(E21+F21+G21+H21+I21+J21+K21+L21+M21+N21+T21)</f>
        <v>462</v>
      </c>
      <c r="Y21" s="81">
        <f t="shared" si="9"/>
        <v>18</v>
      </c>
      <c r="Z21" s="81">
        <f t="shared" si="10"/>
        <v>22</v>
      </c>
      <c r="AA21" s="82">
        <v>90</v>
      </c>
      <c r="AB21" s="83">
        <f t="shared" si="28"/>
        <v>0</v>
      </c>
      <c r="AC21" s="84">
        <f t="shared" si="11"/>
        <v>502</v>
      </c>
      <c r="AD21" s="85">
        <v>21.3</v>
      </c>
      <c r="AE21" s="86">
        <f t="shared" si="22"/>
        <v>31.7</v>
      </c>
      <c r="AF21" s="87">
        <f t="shared" si="23"/>
        <v>148.82629107981219</v>
      </c>
      <c r="AG21" s="88">
        <f t="shared" si="12"/>
        <v>502</v>
      </c>
      <c r="AH21" s="89">
        <f t="shared" si="13"/>
        <v>3.0428571428571431</v>
      </c>
      <c r="AI21" s="90">
        <v>7</v>
      </c>
      <c r="AJ21" s="91">
        <f t="shared" si="24"/>
        <v>23.568075117370888</v>
      </c>
      <c r="AK21" s="92"/>
      <c r="AL21" s="93"/>
      <c r="AM21" s="94"/>
      <c r="AN21" s="345" t="str">
        <f t="shared" si="0"/>
        <v/>
      </c>
      <c r="AO21" s="93"/>
      <c r="AP21" s="172"/>
      <c r="AQ21" s="96"/>
      <c r="AR21" s="93"/>
      <c r="AS21" s="94"/>
      <c r="AT21" s="345" t="str">
        <f t="shared" si="1"/>
        <v/>
      </c>
      <c r="AU21" s="97"/>
      <c r="AV21" s="172"/>
      <c r="AW21" s="92"/>
      <c r="AX21" s="93"/>
      <c r="AY21" s="94"/>
      <c r="AZ21" s="95" t="str">
        <f t="shared" si="2"/>
        <v/>
      </c>
      <c r="BA21" s="97"/>
      <c r="BB21" s="172"/>
      <c r="BC21" s="92"/>
      <c r="BD21" s="93"/>
      <c r="BE21" s="94"/>
      <c r="BF21" s="95" t="str">
        <f t="shared" si="3"/>
        <v/>
      </c>
      <c r="BG21" s="97"/>
      <c r="BH21" s="172"/>
      <c r="BI21" s="92"/>
      <c r="BJ21" s="93"/>
      <c r="BK21" s="94"/>
      <c r="BL21" s="345" t="str">
        <f t="shared" si="4"/>
        <v/>
      </c>
      <c r="BM21" s="97"/>
      <c r="BN21" s="172"/>
      <c r="BO21" s="92"/>
      <c r="BP21" s="93"/>
      <c r="BQ21" s="94"/>
      <c r="BR21" s="95" t="str">
        <f t="shared" si="5"/>
        <v/>
      </c>
      <c r="BS21" s="97"/>
      <c r="BT21" s="172"/>
      <c r="BU21" s="92"/>
      <c r="BV21" s="93"/>
      <c r="BW21" s="94"/>
      <c r="BX21" s="95" t="str">
        <f t="shared" si="6"/>
        <v/>
      </c>
      <c r="BY21" s="97"/>
      <c r="BZ21" s="172"/>
      <c r="CA21" s="92"/>
      <c r="CB21" s="93"/>
      <c r="CC21" s="94"/>
      <c r="CD21" s="95" t="str">
        <f t="shared" si="14"/>
        <v/>
      </c>
      <c r="CE21" s="97"/>
      <c r="CF21" s="172"/>
      <c r="CG21" s="92"/>
      <c r="CH21" s="93"/>
      <c r="CI21" s="94"/>
      <c r="CJ21" s="95" t="str">
        <f t="shared" si="15"/>
        <v/>
      </c>
      <c r="CK21" s="93"/>
      <c r="CL21" s="98">
        <f t="shared" si="16"/>
        <v>0</v>
      </c>
      <c r="CM21" s="99">
        <f t="shared" si="17"/>
        <v>0</v>
      </c>
      <c r="CN21" s="100">
        <f t="shared" si="17"/>
        <v>0</v>
      </c>
      <c r="CO21" s="101">
        <f t="shared" si="18"/>
        <v>0</v>
      </c>
      <c r="CP21" s="99">
        <f t="shared" si="19"/>
        <v>0</v>
      </c>
      <c r="CQ21" s="102">
        <f t="shared" si="20"/>
        <v>6.25E-2</v>
      </c>
      <c r="CR21" s="99">
        <f t="shared" si="21"/>
        <v>6.25E-2</v>
      </c>
      <c r="CS21" s="103"/>
      <c r="CT21" s="104" t="e">
        <f t="shared" si="29"/>
        <v>#DIV/0!</v>
      </c>
    </row>
    <row r="22" spans="1:98">
      <c r="A22" s="472"/>
      <c r="B22" s="105">
        <v>4</v>
      </c>
      <c r="C22" s="74" t="s">
        <v>53</v>
      </c>
      <c r="D22" s="75">
        <v>43125</v>
      </c>
      <c r="E22" s="76">
        <v>3</v>
      </c>
      <c r="F22" s="77"/>
      <c r="G22" s="77">
        <v>28</v>
      </c>
      <c r="H22" s="77">
        <v>90</v>
      </c>
      <c r="I22" s="77">
        <v>50</v>
      </c>
      <c r="J22" s="77">
        <v>6</v>
      </c>
      <c r="K22" s="77"/>
      <c r="L22" s="77">
        <v>8</v>
      </c>
      <c r="M22" s="77">
        <v>7</v>
      </c>
      <c r="N22" s="77"/>
      <c r="O22" s="77">
        <v>8</v>
      </c>
      <c r="P22" s="77"/>
      <c r="Q22" s="77">
        <v>9</v>
      </c>
      <c r="R22" s="77"/>
      <c r="S22" s="78">
        <f t="shared" si="25"/>
        <v>209</v>
      </c>
      <c r="T22" s="76">
        <v>102</v>
      </c>
      <c r="U22" s="77">
        <v>6</v>
      </c>
      <c r="V22" s="77">
        <v>12</v>
      </c>
      <c r="W22" s="79">
        <f t="shared" si="7"/>
        <v>120</v>
      </c>
      <c r="X22" s="80">
        <f t="shared" si="27"/>
        <v>294</v>
      </c>
      <c r="Y22" s="81">
        <f t="shared" si="9"/>
        <v>23</v>
      </c>
      <c r="Z22" s="81">
        <f t="shared" si="10"/>
        <v>12</v>
      </c>
      <c r="AA22" s="82">
        <v>90</v>
      </c>
      <c r="AB22" s="83">
        <f t="shared" si="28"/>
        <v>0</v>
      </c>
      <c r="AC22" s="84">
        <f t="shared" si="11"/>
        <v>329</v>
      </c>
      <c r="AD22" s="85">
        <v>28.4</v>
      </c>
      <c r="AE22" s="86">
        <f>((E22*4)+(F22*4)+(G22*5)+(H22*4)+(I22*6)+(J22*2)+(K22*6)+(L22*7)+(M22*2)+(N22*8)+(O22*3)+(P22*3)+(Q22*3)+(R22*4)+(T22*3)+(U22*3)+(V22*1)+AA22+AB22)/60</f>
        <v>22.85</v>
      </c>
      <c r="AF22" s="87">
        <f t="shared" si="23"/>
        <v>80.457746478873247</v>
      </c>
      <c r="AG22" s="88">
        <f t="shared" si="12"/>
        <v>329</v>
      </c>
      <c r="AH22" s="89">
        <f t="shared" si="13"/>
        <v>4.0571428571428569</v>
      </c>
      <c r="AI22" s="90">
        <v>7</v>
      </c>
      <c r="AJ22" s="91">
        <f t="shared" si="24"/>
        <v>11.584507042253522</v>
      </c>
      <c r="AK22" s="92"/>
      <c r="AL22" s="93"/>
      <c r="AM22" s="94"/>
      <c r="AN22" s="345" t="str">
        <f t="shared" si="0"/>
        <v/>
      </c>
      <c r="AO22" s="93"/>
      <c r="AP22" s="172"/>
      <c r="AQ22" s="96"/>
      <c r="AR22" s="93"/>
      <c r="AS22" s="94"/>
      <c r="AT22" s="345" t="str">
        <f t="shared" si="1"/>
        <v/>
      </c>
      <c r="AU22" s="97"/>
      <c r="AV22" s="172"/>
      <c r="AW22" s="92"/>
      <c r="AX22" s="93"/>
      <c r="AY22" s="94"/>
      <c r="AZ22" s="95" t="str">
        <f t="shared" si="2"/>
        <v/>
      </c>
      <c r="BA22" s="97"/>
      <c r="BB22" s="172"/>
      <c r="BC22" s="92"/>
      <c r="BD22" s="93"/>
      <c r="BE22" s="94"/>
      <c r="BF22" s="95" t="str">
        <f t="shared" si="3"/>
        <v/>
      </c>
      <c r="BG22" s="97"/>
      <c r="BH22" s="172"/>
      <c r="BI22" s="92"/>
      <c r="BJ22" s="93"/>
      <c r="BK22" s="94"/>
      <c r="BL22" s="345" t="str">
        <f t="shared" si="4"/>
        <v/>
      </c>
      <c r="BM22" s="97"/>
      <c r="BN22" s="172"/>
      <c r="BO22" s="92"/>
      <c r="BP22" s="93"/>
      <c r="BQ22" s="94"/>
      <c r="BR22" s="95" t="str">
        <f t="shared" si="5"/>
        <v/>
      </c>
      <c r="BS22" s="97"/>
      <c r="BT22" s="172"/>
      <c r="BU22" s="92"/>
      <c r="BV22" s="93"/>
      <c r="BW22" s="94"/>
      <c r="BX22" s="95" t="str">
        <f t="shared" si="6"/>
        <v/>
      </c>
      <c r="BY22" s="97"/>
      <c r="BZ22" s="172"/>
      <c r="CA22" s="92"/>
      <c r="CB22" s="93"/>
      <c r="CC22" s="94"/>
      <c r="CD22" s="95" t="str">
        <f t="shared" si="14"/>
        <v/>
      </c>
      <c r="CE22" s="97"/>
      <c r="CF22" s="172"/>
      <c r="CG22" s="92"/>
      <c r="CH22" s="93"/>
      <c r="CI22" s="94"/>
      <c r="CJ22" s="95" t="str">
        <f t="shared" si="15"/>
        <v/>
      </c>
      <c r="CK22" s="93"/>
      <c r="CL22" s="98">
        <f t="shared" si="16"/>
        <v>0</v>
      </c>
      <c r="CM22" s="99">
        <f t="shared" si="17"/>
        <v>0</v>
      </c>
      <c r="CN22" s="100">
        <f t="shared" si="17"/>
        <v>0</v>
      </c>
      <c r="CO22" s="101">
        <f t="shared" si="18"/>
        <v>0</v>
      </c>
      <c r="CP22" s="99">
        <f t="shared" si="19"/>
        <v>0</v>
      </c>
      <c r="CQ22" s="102">
        <f t="shared" si="20"/>
        <v>6.25E-2</v>
      </c>
      <c r="CR22" s="99">
        <f t="shared" si="21"/>
        <v>6.25E-2</v>
      </c>
      <c r="CS22" s="103"/>
      <c r="CT22" s="104" t="e">
        <f t="shared" si="29"/>
        <v>#DIV/0!</v>
      </c>
    </row>
    <row r="23" spans="1:98" ht="15.75" thickBot="1">
      <c r="A23" s="472"/>
      <c r="B23" s="106">
        <v>4</v>
      </c>
      <c r="C23" s="74" t="s">
        <v>54</v>
      </c>
      <c r="D23" s="75">
        <v>43126</v>
      </c>
      <c r="E23" s="107">
        <v>12</v>
      </c>
      <c r="F23" s="108"/>
      <c r="G23" s="108">
        <v>180</v>
      </c>
      <c r="H23" s="108"/>
      <c r="I23" s="108"/>
      <c r="J23" s="108"/>
      <c r="K23" s="108"/>
      <c r="L23" s="108">
        <v>80</v>
      </c>
      <c r="M23" s="108">
        <v>14</v>
      </c>
      <c r="N23" s="108"/>
      <c r="O23" s="108">
        <v>2</v>
      </c>
      <c r="P23" s="108"/>
      <c r="Q23" s="108">
        <v>4</v>
      </c>
      <c r="R23" s="108"/>
      <c r="S23" s="78">
        <f t="shared" si="25"/>
        <v>292</v>
      </c>
      <c r="T23" s="107">
        <v>129</v>
      </c>
      <c r="U23" s="108">
        <v>14</v>
      </c>
      <c r="V23" s="108">
        <v>26</v>
      </c>
      <c r="W23" s="79">
        <f t="shared" ref="W23:W25" si="30">SUM(T23:V23)</f>
        <v>169</v>
      </c>
      <c r="X23" s="80">
        <f>SUM(E23+F23+G23+H23+I23+J23+K23+L23+M23+N23+T23)</f>
        <v>415</v>
      </c>
      <c r="Y23" s="81">
        <f t="shared" si="9"/>
        <v>20</v>
      </c>
      <c r="Z23" s="81">
        <f t="shared" si="10"/>
        <v>26</v>
      </c>
      <c r="AA23" s="82">
        <v>90</v>
      </c>
      <c r="AB23" s="109">
        <f t="shared" si="28"/>
        <v>0</v>
      </c>
      <c r="AC23" s="84">
        <f t="shared" si="11"/>
        <v>461</v>
      </c>
      <c r="AD23" s="85">
        <v>21.3</v>
      </c>
      <c r="AE23" s="110">
        <f>((E23*4)+(F23*4)+(G23*5)+(H23*4)+(I23*6)+(J23*2)+(K23*6)+(L23*7)+(M23*2)+(N23*8)+(O23*3)+(P23*3)+(Q23*3)+(R23*4)+(T23*3)+(U23*3)+(V23*1)+AA23+AB23)/60</f>
        <v>34.983333333333334</v>
      </c>
      <c r="AF23" s="87">
        <f t="shared" si="23"/>
        <v>164.24100156494524</v>
      </c>
      <c r="AG23" s="88">
        <f t="shared" ref="AG23:AG26" si="31">SUM(X23:Z23)</f>
        <v>461</v>
      </c>
      <c r="AH23" s="89">
        <f t="shared" si="13"/>
        <v>3.0428571428571431</v>
      </c>
      <c r="AI23" s="90">
        <v>7</v>
      </c>
      <c r="AJ23" s="91">
        <f t="shared" si="24"/>
        <v>21.643192488262908</v>
      </c>
      <c r="AK23" s="92"/>
      <c r="AL23" s="93"/>
      <c r="AM23" s="94"/>
      <c r="AN23" s="345" t="str">
        <f t="shared" si="0"/>
        <v/>
      </c>
      <c r="AO23" s="93"/>
      <c r="AP23" s="172"/>
      <c r="AQ23" s="96"/>
      <c r="AR23" s="93"/>
      <c r="AS23" s="94"/>
      <c r="AT23" s="345" t="str">
        <f t="shared" si="1"/>
        <v/>
      </c>
      <c r="AU23" s="97"/>
      <c r="AV23" s="172"/>
      <c r="AW23" s="92"/>
      <c r="AX23" s="93"/>
      <c r="AY23" s="94"/>
      <c r="AZ23" s="95" t="str">
        <f t="shared" si="2"/>
        <v/>
      </c>
      <c r="BA23" s="97"/>
      <c r="BB23" s="172"/>
      <c r="BC23" s="92"/>
      <c r="BD23" s="93"/>
      <c r="BE23" s="94"/>
      <c r="BF23" s="95" t="str">
        <f t="shared" si="3"/>
        <v/>
      </c>
      <c r="BG23" s="97"/>
      <c r="BH23" s="172"/>
      <c r="BI23" s="92"/>
      <c r="BJ23" s="93"/>
      <c r="BK23" s="94"/>
      <c r="BL23" s="345" t="str">
        <f t="shared" si="4"/>
        <v/>
      </c>
      <c r="BM23" s="97"/>
      <c r="BN23" s="172"/>
      <c r="BO23" s="92"/>
      <c r="BP23" s="93"/>
      <c r="BQ23" s="94"/>
      <c r="BR23" s="95" t="str">
        <f t="shared" si="5"/>
        <v/>
      </c>
      <c r="BS23" s="97"/>
      <c r="BT23" s="172"/>
      <c r="BU23" s="92"/>
      <c r="BV23" s="93"/>
      <c r="BW23" s="94"/>
      <c r="BX23" s="95" t="str">
        <f t="shared" si="6"/>
        <v/>
      </c>
      <c r="BY23" s="97"/>
      <c r="BZ23" s="172"/>
      <c r="CA23" s="92"/>
      <c r="CB23" s="93"/>
      <c r="CC23" s="94"/>
      <c r="CD23" s="95" t="str">
        <f t="shared" si="14"/>
        <v/>
      </c>
      <c r="CE23" s="97"/>
      <c r="CF23" s="172"/>
      <c r="CG23" s="92"/>
      <c r="CH23" s="93"/>
      <c r="CI23" s="94"/>
      <c r="CJ23" s="95" t="str">
        <f t="shared" si="15"/>
        <v/>
      </c>
      <c r="CK23" s="93"/>
      <c r="CL23" s="98">
        <f t="shared" si="16"/>
        <v>0</v>
      </c>
      <c r="CM23" s="99">
        <f t="shared" si="17"/>
        <v>0</v>
      </c>
      <c r="CN23" s="100">
        <f t="shared" si="17"/>
        <v>0</v>
      </c>
      <c r="CO23" s="101">
        <f t="shared" si="18"/>
        <v>0</v>
      </c>
      <c r="CP23" s="99">
        <f t="shared" si="19"/>
        <v>0</v>
      </c>
      <c r="CQ23" s="102">
        <f t="shared" si="20"/>
        <v>6.25E-2</v>
      </c>
      <c r="CR23" s="99">
        <f t="shared" si="21"/>
        <v>6.25E-2</v>
      </c>
      <c r="CS23" s="103"/>
      <c r="CT23" s="104" t="e">
        <f t="shared" si="29"/>
        <v>#DIV/0!</v>
      </c>
    </row>
    <row r="24" spans="1:98">
      <c r="A24" s="472"/>
      <c r="B24" s="18">
        <v>5</v>
      </c>
      <c r="C24" s="19" t="s">
        <v>50</v>
      </c>
      <c r="D24" s="20">
        <v>43129</v>
      </c>
      <c r="E24" s="111"/>
      <c r="F24" s="112">
        <v>52</v>
      </c>
      <c r="G24" s="112"/>
      <c r="H24" s="112"/>
      <c r="I24" s="112">
        <v>65</v>
      </c>
      <c r="J24" s="112">
        <v>63</v>
      </c>
      <c r="K24" s="112">
        <v>9</v>
      </c>
      <c r="L24" s="112">
        <v>36</v>
      </c>
      <c r="M24" s="112">
        <v>228</v>
      </c>
      <c r="N24" s="112"/>
      <c r="O24" s="112">
        <v>13</v>
      </c>
      <c r="P24" s="112"/>
      <c r="Q24" s="112">
        <v>5</v>
      </c>
      <c r="R24" s="112"/>
      <c r="S24" s="23">
        <f t="shared" si="25"/>
        <v>471</v>
      </c>
      <c r="T24" s="111">
        <v>196</v>
      </c>
      <c r="U24" s="112">
        <v>15</v>
      </c>
      <c r="V24" s="112">
        <v>30</v>
      </c>
      <c r="W24" s="24">
        <f t="shared" si="30"/>
        <v>241</v>
      </c>
      <c r="X24" s="21">
        <f t="shared" ref="X24:X25" si="32">SUM(E24+F24+G24+H24+I24+J24+K24+L24+M24+N24+T24)</f>
        <v>649</v>
      </c>
      <c r="Y24" s="22">
        <f t="shared" si="9"/>
        <v>33</v>
      </c>
      <c r="Z24" s="22">
        <f t="shared" si="10"/>
        <v>30</v>
      </c>
      <c r="AA24" s="25">
        <v>90</v>
      </c>
      <c r="AB24" s="113">
        <f t="shared" si="28"/>
        <v>0</v>
      </c>
      <c r="AC24" s="27">
        <f t="shared" si="11"/>
        <v>712</v>
      </c>
      <c r="AD24" s="28">
        <v>30.4</v>
      </c>
      <c r="AE24" s="114">
        <f>((E24*4)+(F24*4)+(G24*5)+(H24*4)+(I24*6)+(J24*2)+(K24*6)+(L24*7)+(M24*2)+(N24*8)+(O24*3)+(P24*3)+(Q24*3)+(R24*4)+(T24*3)+(U24*3)+(V24*1)+AA24+AB24)/60</f>
        <v>38.216666666666669</v>
      </c>
      <c r="AF24" s="30">
        <f>(AE24/AD24)*100</f>
        <v>125.71271929824563</v>
      </c>
      <c r="AG24" s="51">
        <f t="shared" si="31"/>
        <v>712</v>
      </c>
      <c r="AH24" s="52">
        <f t="shared" si="13"/>
        <v>4.3428571428571425</v>
      </c>
      <c r="AI24" s="53">
        <v>7</v>
      </c>
      <c r="AJ24" s="54">
        <f t="shared" si="24"/>
        <v>23.421052631578949</v>
      </c>
      <c r="AK24" s="55">
        <v>49</v>
      </c>
      <c r="AL24" s="56">
        <v>0.17013888888888887</v>
      </c>
      <c r="AM24" s="57"/>
      <c r="AN24" s="344" t="s">
        <v>51</v>
      </c>
      <c r="AO24" s="56"/>
      <c r="AP24" s="172">
        <v>4</v>
      </c>
      <c r="AQ24" s="59">
        <v>33</v>
      </c>
      <c r="AR24" s="56">
        <v>0.13749999999999998</v>
      </c>
      <c r="AS24" s="57">
        <v>13</v>
      </c>
      <c r="AT24" s="344">
        <v>2.7083333333333334E-2</v>
      </c>
      <c r="AU24" s="60"/>
      <c r="AV24" s="172">
        <v>4</v>
      </c>
      <c r="AW24" s="55">
        <v>39</v>
      </c>
      <c r="AX24" s="56">
        <v>0.25555555555555559</v>
      </c>
      <c r="AY24" s="57"/>
      <c r="AZ24" s="58" t="s">
        <v>51</v>
      </c>
      <c r="BA24" s="60"/>
      <c r="BB24" s="172">
        <v>4</v>
      </c>
      <c r="BC24" s="55">
        <v>4</v>
      </c>
      <c r="BD24" s="56">
        <v>5.4166666666666669E-2</v>
      </c>
      <c r="BE24" s="57"/>
      <c r="BF24" s="58" t="s">
        <v>51</v>
      </c>
      <c r="BG24" s="60"/>
      <c r="BH24" s="172">
        <v>2</v>
      </c>
      <c r="BI24" s="55"/>
      <c r="BJ24" s="56"/>
      <c r="BK24" s="57"/>
      <c r="BL24" s="344" t="s">
        <v>51</v>
      </c>
      <c r="BM24" s="60"/>
      <c r="BN24" s="172">
        <v>2</v>
      </c>
      <c r="BO24" s="55">
        <v>8</v>
      </c>
      <c r="BP24" s="56">
        <v>4.4444444444444446E-2</v>
      </c>
      <c r="BQ24" s="57"/>
      <c r="BR24" s="58" t="s">
        <v>51</v>
      </c>
      <c r="BS24" s="60"/>
      <c r="BT24" s="172">
        <v>4</v>
      </c>
      <c r="BU24" s="55">
        <v>33</v>
      </c>
      <c r="BV24" s="56">
        <v>0.13819444444444443</v>
      </c>
      <c r="BW24" s="57">
        <v>5</v>
      </c>
      <c r="BX24" s="58">
        <v>1.0416666666666666E-2</v>
      </c>
      <c r="BY24" s="60"/>
      <c r="BZ24" s="172">
        <v>4</v>
      </c>
      <c r="CA24" s="55">
        <v>14</v>
      </c>
      <c r="CB24" s="56">
        <v>6.5972222222222224E-2</v>
      </c>
      <c r="CC24" s="57"/>
      <c r="CD24" s="58" t="s">
        <v>51</v>
      </c>
      <c r="CE24" s="60"/>
      <c r="CF24" s="172">
        <v>4</v>
      </c>
      <c r="CG24" s="55"/>
      <c r="CH24" s="56"/>
      <c r="CI24" s="57"/>
      <c r="CJ24" s="58" t="s">
        <v>51</v>
      </c>
      <c r="CK24" s="56"/>
      <c r="CL24" s="61">
        <f t="shared" si="16"/>
        <v>180</v>
      </c>
      <c r="CM24" s="62">
        <f>SUM(AL24+AR24+AX24+BD24+BJ24+BP24+BV24+CB24+CH24)</f>
        <v>0.86597222222222214</v>
      </c>
      <c r="CN24" s="69">
        <f t="shared" si="17"/>
        <v>18</v>
      </c>
      <c r="CO24" s="70">
        <f>IF(CN24="","",CN24*$EC$7)</f>
        <v>0</v>
      </c>
      <c r="CP24" s="62">
        <f>SUM(AO24+AU24+BA24+BG24+BM24+BS24+BY24+CE24+CK24)</f>
        <v>0</v>
      </c>
      <c r="CQ24" s="65">
        <f>AA24/1440</f>
        <v>6.25E-2</v>
      </c>
      <c r="CR24" s="62">
        <f>SUM(CM24+CO24+CP24+CQ24)+(V24*$EC$8)+(U24*$EC$9)+(T24*$EC$10)</f>
        <v>0.92847222222222214</v>
      </c>
      <c r="CS24" s="66">
        <f t="shared" ref="CS24:CS26" si="33">(INT(AD24)+MOD(AD24,1)*100/60)/24</f>
        <v>1.2777777777777777</v>
      </c>
      <c r="CT24" s="67">
        <f>CR24/CS24</f>
        <v>0.72663043478260869</v>
      </c>
    </row>
    <row r="25" spans="1:98">
      <c r="A25" s="472"/>
      <c r="B25" s="48">
        <v>5</v>
      </c>
      <c r="C25" s="19" t="s">
        <v>52</v>
      </c>
      <c r="D25" s="20">
        <v>43130</v>
      </c>
      <c r="E25" s="111">
        <v>11</v>
      </c>
      <c r="F25" s="112">
        <v>226</v>
      </c>
      <c r="G25" s="112"/>
      <c r="H25" s="112"/>
      <c r="I25" s="112"/>
      <c r="J25" s="112">
        <v>20</v>
      </c>
      <c r="K25" s="112">
        <v>23</v>
      </c>
      <c r="L25" s="112">
        <v>31</v>
      </c>
      <c r="M25" s="112">
        <v>104</v>
      </c>
      <c r="N25" s="112"/>
      <c r="O25" s="112">
        <v>1</v>
      </c>
      <c r="P25" s="112"/>
      <c r="Q25" s="112">
        <v>4</v>
      </c>
      <c r="R25" s="112"/>
      <c r="S25" s="23">
        <f t="shared" si="25"/>
        <v>420</v>
      </c>
      <c r="T25" s="111">
        <v>124</v>
      </c>
      <c r="U25" s="112">
        <v>7</v>
      </c>
      <c r="V25" s="112">
        <v>14</v>
      </c>
      <c r="W25" s="24">
        <f t="shared" si="30"/>
        <v>145</v>
      </c>
      <c r="X25" s="21">
        <f t="shared" si="32"/>
        <v>539</v>
      </c>
      <c r="Y25" s="22">
        <f t="shared" si="9"/>
        <v>12</v>
      </c>
      <c r="Z25" s="22">
        <f t="shared" si="10"/>
        <v>14</v>
      </c>
      <c r="AA25" s="25">
        <v>90</v>
      </c>
      <c r="AB25" s="113">
        <f t="shared" si="28"/>
        <v>30</v>
      </c>
      <c r="AC25" s="27">
        <f t="shared" si="11"/>
        <v>565</v>
      </c>
      <c r="AD25" s="28">
        <v>28.4</v>
      </c>
      <c r="AE25" s="114">
        <f t="shared" ref="AE25:AE26" si="34">((E25*4)+(F25*4)+(G25*5)+(H25*4)+(I25*6)+(J25*2)+(K25*6)+(L25*7)+(M25*2)+(N25*8)+(O25*3)+(P25*3)+(Q25*3)+(R25*4)+(T25*3)+(U25*3)+(V25*1)+AA25+AB25)/60</f>
        <v>34.883333333333333</v>
      </c>
      <c r="AF25" s="30">
        <f t="shared" si="23"/>
        <v>122.82863849765258</v>
      </c>
      <c r="AG25" s="51">
        <f t="shared" si="31"/>
        <v>565</v>
      </c>
      <c r="AH25" s="52">
        <f t="shared" si="13"/>
        <v>4.0571428571428569</v>
      </c>
      <c r="AI25" s="53">
        <v>7</v>
      </c>
      <c r="AJ25" s="54">
        <f t="shared" si="24"/>
        <v>19.8943661971831</v>
      </c>
      <c r="AK25" s="55">
        <v>17</v>
      </c>
      <c r="AL25" s="56">
        <v>0.14166666666666666</v>
      </c>
      <c r="AM25" s="57"/>
      <c r="AN25" s="344" t="s">
        <v>51</v>
      </c>
      <c r="AO25" s="56"/>
      <c r="AP25" s="172">
        <v>4</v>
      </c>
      <c r="AQ25" s="59">
        <v>31</v>
      </c>
      <c r="AR25" s="56">
        <v>0.16111111111111112</v>
      </c>
      <c r="AS25" s="57">
        <v>8</v>
      </c>
      <c r="AT25" s="344">
        <v>1.6666666666666666E-2</v>
      </c>
      <c r="AU25" s="60"/>
      <c r="AV25" s="172">
        <v>4</v>
      </c>
      <c r="AW25" s="55">
        <v>23</v>
      </c>
      <c r="AX25" s="56">
        <v>0.19166666666666665</v>
      </c>
      <c r="AY25" s="57"/>
      <c r="AZ25" s="58" t="s">
        <v>51</v>
      </c>
      <c r="BA25" s="60">
        <v>2.0833333333333332E-2</v>
      </c>
      <c r="BB25" s="172">
        <v>4</v>
      </c>
      <c r="BC25" s="55">
        <v>15</v>
      </c>
      <c r="BD25" s="56">
        <v>0.125</v>
      </c>
      <c r="BE25" s="57"/>
      <c r="BF25" s="58" t="s">
        <v>51</v>
      </c>
      <c r="BG25" s="60"/>
      <c r="BH25" s="172">
        <v>2</v>
      </c>
      <c r="BI25" s="55">
        <v>14</v>
      </c>
      <c r="BJ25" s="56">
        <v>0.11666666666666665</v>
      </c>
      <c r="BK25" s="57"/>
      <c r="BL25" s="344" t="s">
        <v>51</v>
      </c>
      <c r="BM25" s="60"/>
      <c r="BN25" s="172">
        <v>2</v>
      </c>
      <c r="BO25" s="55"/>
      <c r="BP25" s="56"/>
      <c r="BQ25" s="57"/>
      <c r="BR25" s="58" t="s">
        <v>51</v>
      </c>
      <c r="BS25" s="60"/>
      <c r="BT25" s="172">
        <v>4</v>
      </c>
      <c r="BU25" s="55">
        <v>1</v>
      </c>
      <c r="BV25" s="56">
        <v>2.0833333333333332E-2</v>
      </c>
      <c r="BW25" s="57">
        <v>1</v>
      </c>
      <c r="BX25" s="58">
        <v>2.0833333333333333E-3</v>
      </c>
      <c r="BY25" s="60"/>
      <c r="BZ25" s="172">
        <v>4</v>
      </c>
      <c r="CA25" s="55">
        <v>3</v>
      </c>
      <c r="CB25" s="56">
        <v>0.11666666666666665</v>
      </c>
      <c r="CC25" s="57"/>
      <c r="CD25" s="58" t="s">
        <v>51</v>
      </c>
      <c r="CE25" s="60"/>
      <c r="CF25" s="172">
        <v>4</v>
      </c>
      <c r="CG25" s="55"/>
      <c r="CH25" s="56"/>
      <c r="CI25" s="57"/>
      <c r="CJ25" s="58" t="s">
        <v>51</v>
      </c>
      <c r="CK25" s="56"/>
      <c r="CL25" s="61">
        <f t="shared" si="16"/>
        <v>104</v>
      </c>
      <c r="CM25" s="62">
        <f t="shared" si="17"/>
        <v>0.87361111111111123</v>
      </c>
      <c r="CN25" s="69">
        <f t="shared" si="17"/>
        <v>9</v>
      </c>
      <c r="CO25" s="70">
        <f t="shared" si="18"/>
        <v>0</v>
      </c>
      <c r="CP25" s="62">
        <f t="shared" si="19"/>
        <v>2.0833333333333332E-2</v>
      </c>
      <c r="CQ25" s="65">
        <f>AA25/1440</f>
        <v>6.25E-2</v>
      </c>
      <c r="CR25" s="62">
        <f t="shared" si="21"/>
        <v>0.9569444444444446</v>
      </c>
      <c r="CS25" s="66">
        <f t="shared" si="33"/>
        <v>1.1944444444444444</v>
      </c>
      <c r="CT25" s="67">
        <f>CR25/CS25</f>
        <v>0.8011627906976746</v>
      </c>
    </row>
    <row r="26" spans="1:98" ht="15.75" thickBot="1">
      <c r="A26" s="473"/>
      <c r="B26" s="48">
        <v>5</v>
      </c>
      <c r="C26" s="115" t="s">
        <v>52</v>
      </c>
      <c r="D26" s="116">
        <v>43131</v>
      </c>
      <c r="E26" s="111">
        <v>11</v>
      </c>
      <c r="F26" s="112">
        <v>17</v>
      </c>
      <c r="G26" s="112"/>
      <c r="H26" s="112"/>
      <c r="I26" s="112"/>
      <c r="J26" s="112"/>
      <c r="K26" s="112">
        <v>5</v>
      </c>
      <c r="L26" s="112"/>
      <c r="M26" s="112">
        <v>24</v>
      </c>
      <c r="N26" s="112"/>
      <c r="O26" s="112">
        <v>2</v>
      </c>
      <c r="P26" s="112"/>
      <c r="Q26" s="112">
        <v>8</v>
      </c>
      <c r="R26" s="112"/>
      <c r="S26" s="23">
        <f t="shared" si="25"/>
        <v>67</v>
      </c>
      <c r="T26" s="111">
        <v>45</v>
      </c>
      <c r="U26" s="112">
        <v>23</v>
      </c>
      <c r="V26" s="112">
        <v>12</v>
      </c>
      <c r="W26" s="117">
        <f t="shared" si="7"/>
        <v>80</v>
      </c>
      <c r="X26" s="118">
        <f t="shared" si="27"/>
        <v>102</v>
      </c>
      <c r="Y26" s="119">
        <f t="shared" si="9"/>
        <v>33</v>
      </c>
      <c r="Z26" s="119">
        <f t="shared" si="10"/>
        <v>12</v>
      </c>
      <c r="AA26" s="120">
        <v>90</v>
      </c>
      <c r="AB26" s="121">
        <f t="shared" si="28"/>
        <v>75</v>
      </c>
      <c r="AC26" s="122">
        <f t="shared" si="11"/>
        <v>147</v>
      </c>
      <c r="AD26" s="28">
        <v>28.4</v>
      </c>
      <c r="AE26" s="114">
        <f t="shared" si="34"/>
        <v>10.016666666666667</v>
      </c>
      <c r="AF26" s="30">
        <f t="shared" si="23"/>
        <v>35.269953051643199</v>
      </c>
      <c r="AG26" s="123">
        <f t="shared" si="31"/>
        <v>147</v>
      </c>
      <c r="AH26" s="124">
        <f t="shared" si="13"/>
        <v>4.0571428571428569</v>
      </c>
      <c r="AI26" s="125">
        <v>7</v>
      </c>
      <c r="AJ26" s="126">
        <f t="shared" si="24"/>
        <v>5.176056338028169</v>
      </c>
      <c r="AK26" s="127">
        <v>3</v>
      </c>
      <c r="AL26" s="128">
        <v>4.1666666666666664E-2</v>
      </c>
      <c r="AM26" s="129"/>
      <c r="AN26" s="346" t="s">
        <v>51</v>
      </c>
      <c r="AO26" s="128"/>
      <c r="AP26" s="172">
        <v>4</v>
      </c>
      <c r="AQ26" s="131">
        <v>6</v>
      </c>
      <c r="AR26" s="128">
        <v>7.4999999999999997E-2</v>
      </c>
      <c r="AS26" s="129">
        <v>4</v>
      </c>
      <c r="AT26" s="346">
        <v>8.3333333333333332E-3</v>
      </c>
      <c r="AU26" s="132">
        <v>2.4305555555555556E-2</v>
      </c>
      <c r="AV26" s="172">
        <v>4</v>
      </c>
      <c r="AW26" s="127">
        <v>10</v>
      </c>
      <c r="AX26" s="128">
        <v>0.1388888888888889</v>
      </c>
      <c r="AY26" s="129">
        <v>7</v>
      </c>
      <c r="AZ26" s="130">
        <v>1.4583333333333334E-2</v>
      </c>
      <c r="BA26" s="132">
        <v>3.472222222222222E-3</v>
      </c>
      <c r="BB26" s="172">
        <v>4</v>
      </c>
      <c r="BC26" s="127"/>
      <c r="BD26" s="128"/>
      <c r="BE26" s="129"/>
      <c r="BF26" s="130" t="s">
        <v>51</v>
      </c>
      <c r="BG26" s="132"/>
      <c r="BH26" s="172">
        <v>2</v>
      </c>
      <c r="BI26" s="127"/>
      <c r="BJ26" s="128"/>
      <c r="BK26" s="129"/>
      <c r="BL26" s="346" t="s">
        <v>51</v>
      </c>
      <c r="BM26" s="132"/>
      <c r="BN26" s="172">
        <v>2</v>
      </c>
      <c r="BO26" s="127"/>
      <c r="BP26" s="128"/>
      <c r="BQ26" s="129"/>
      <c r="BR26" s="130" t="s">
        <v>51</v>
      </c>
      <c r="BS26" s="132"/>
      <c r="BT26" s="172">
        <v>4</v>
      </c>
      <c r="BU26" s="127">
        <v>1</v>
      </c>
      <c r="BV26" s="128">
        <v>8.3333333333333332E-3</v>
      </c>
      <c r="BW26" s="129"/>
      <c r="BX26" s="130" t="s">
        <v>51</v>
      </c>
      <c r="BY26" s="132">
        <v>2.4305555555555556E-2</v>
      </c>
      <c r="BZ26" s="172">
        <v>4</v>
      </c>
      <c r="CA26" s="127"/>
      <c r="CB26" s="128"/>
      <c r="CC26" s="129"/>
      <c r="CD26" s="130" t="s">
        <v>51</v>
      </c>
      <c r="CE26" s="132"/>
      <c r="CF26" s="172">
        <v>4</v>
      </c>
      <c r="CG26" s="127"/>
      <c r="CH26" s="128"/>
      <c r="CI26" s="129"/>
      <c r="CJ26" s="130" t="s">
        <v>51</v>
      </c>
      <c r="CK26" s="128"/>
      <c r="CL26" s="133">
        <f t="shared" si="16"/>
        <v>20</v>
      </c>
      <c r="CM26" s="134">
        <f>SUM(AL26+AR26+AX26+BD26+BJ26+BP26+BV26+CB26+CH26)</f>
        <v>0.2638888888888889</v>
      </c>
      <c r="CN26" s="135">
        <f t="shared" ref="CN26" si="35">SUM(AM26+AS26+AY26+BE26+BK26+BQ26+BW26+CC26+CI26)</f>
        <v>11</v>
      </c>
      <c r="CO26" s="136">
        <f t="shared" si="18"/>
        <v>0</v>
      </c>
      <c r="CP26" s="134">
        <f t="shared" si="19"/>
        <v>5.2083333333333329E-2</v>
      </c>
      <c r="CQ26" s="137">
        <f>AA26/1440</f>
        <v>6.25E-2</v>
      </c>
      <c r="CR26" s="134">
        <f t="shared" si="21"/>
        <v>0.37847222222222221</v>
      </c>
      <c r="CS26" s="138">
        <f t="shared" si="33"/>
        <v>1.1944444444444444</v>
      </c>
      <c r="CT26" s="139">
        <f>CR26/CS26</f>
        <v>0.31686046511627908</v>
      </c>
    </row>
    <row r="27" spans="1:98" ht="15.75" thickBot="1">
      <c r="A27" s="140"/>
      <c r="B27" s="141" t="s">
        <v>55</v>
      </c>
      <c r="C27" s="459" t="s">
        <v>56</v>
      </c>
      <c r="D27" s="460"/>
      <c r="E27" s="142">
        <f t="shared" ref="E27:AE27" si="36">SUM(E4:E26)</f>
        <v>198</v>
      </c>
      <c r="F27" s="143">
        <f t="shared" si="36"/>
        <v>555</v>
      </c>
      <c r="G27" s="143">
        <f t="shared" si="36"/>
        <v>847</v>
      </c>
      <c r="H27" s="143">
        <f t="shared" si="36"/>
        <v>185</v>
      </c>
      <c r="I27" s="143">
        <f t="shared" si="36"/>
        <v>210</v>
      </c>
      <c r="J27" s="143">
        <f t="shared" si="36"/>
        <v>431</v>
      </c>
      <c r="K27" s="143">
        <f t="shared" si="36"/>
        <v>370</v>
      </c>
      <c r="L27" s="143">
        <f t="shared" si="36"/>
        <v>354</v>
      </c>
      <c r="M27" s="143">
        <f t="shared" si="36"/>
        <v>1368</v>
      </c>
      <c r="N27" s="143">
        <f t="shared" si="36"/>
        <v>0</v>
      </c>
      <c r="O27" s="143">
        <f t="shared" si="36"/>
        <v>113</v>
      </c>
      <c r="P27" s="143">
        <f t="shared" si="36"/>
        <v>0</v>
      </c>
      <c r="Q27" s="143">
        <f t="shared" si="36"/>
        <v>109</v>
      </c>
      <c r="R27" s="143">
        <f t="shared" si="36"/>
        <v>1</v>
      </c>
      <c r="S27" s="144">
        <f t="shared" si="36"/>
        <v>4741</v>
      </c>
      <c r="T27" s="145">
        <f t="shared" si="36"/>
        <v>2438</v>
      </c>
      <c r="U27" s="143">
        <f t="shared" si="36"/>
        <v>203</v>
      </c>
      <c r="V27" s="143">
        <f t="shared" si="36"/>
        <v>386</v>
      </c>
      <c r="W27" s="144">
        <f t="shared" si="36"/>
        <v>3027</v>
      </c>
      <c r="X27" s="145">
        <f t="shared" si="36"/>
        <v>6956</v>
      </c>
      <c r="Y27" s="143">
        <f t="shared" si="36"/>
        <v>425</v>
      </c>
      <c r="Z27" s="143">
        <f t="shared" si="36"/>
        <v>387</v>
      </c>
      <c r="AA27" s="146">
        <f t="shared" si="36"/>
        <v>2070</v>
      </c>
      <c r="AB27" s="147">
        <f t="shared" si="36"/>
        <v>1185</v>
      </c>
      <c r="AC27" s="148">
        <f t="shared" si="36"/>
        <v>7768</v>
      </c>
      <c r="AD27" s="149">
        <f t="shared" si="36"/>
        <v>524.34999999999991</v>
      </c>
      <c r="AE27" s="150">
        <f t="shared" si="36"/>
        <v>496.28333333333342</v>
      </c>
      <c r="AF27" s="151">
        <f>AVERAGE(AF4:AF26)</f>
        <v>95.746955518653053</v>
      </c>
      <c r="AG27" s="152">
        <f>SUM(AG4:AG26)</f>
        <v>7768</v>
      </c>
      <c r="AH27" s="153">
        <f>SUM(AH4:AH26)</f>
        <v>74.907142857142873</v>
      </c>
      <c r="AI27" s="153">
        <v>7</v>
      </c>
      <c r="AJ27" s="154">
        <f>AVERAGE(AJ4:AJ26)</f>
        <v>14.820235731126386</v>
      </c>
      <c r="AK27" s="152">
        <v>69</v>
      </c>
      <c r="AL27" s="155">
        <v>0.35347222222222224</v>
      </c>
      <c r="AM27" s="156">
        <v>0</v>
      </c>
      <c r="AN27" s="347">
        <v>0</v>
      </c>
      <c r="AO27" s="158">
        <v>0</v>
      </c>
      <c r="AP27" s="337"/>
      <c r="AQ27" s="159">
        <v>70</v>
      </c>
      <c r="AR27" s="155">
        <v>0.37361111111111112</v>
      </c>
      <c r="AS27" s="156">
        <v>25</v>
      </c>
      <c r="AT27" s="347">
        <v>5.2083333333333329E-2</v>
      </c>
      <c r="AU27" s="160">
        <v>2.4305555555555556E-2</v>
      </c>
      <c r="AV27" s="337"/>
      <c r="AW27" s="152">
        <v>72</v>
      </c>
      <c r="AX27" s="155">
        <v>0.58611111111111114</v>
      </c>
      <c r="AY27" s="156">
        <v>7</v>
      </c>
      <c r="AZ27" s="157">
        <v>1.4583333333333334E-2</v>
      </c>
      <c r="BA27" s="160">
        <v>2.4305555555555552E-2</v>
      </c>
      <c r="BB27" s="337"/>
      <c r="BC27" s="152">
        <v>19</v>
      </c>
      <c r="BD27" s="155">
        <v>0.17916666666666667</v>
      </c>
      <c r="BE27" s="156">
        <v>0</v>
      </c>
      <c r="BF27" s="157">
        <v>0</v>
      </c>
      <c r="BG27" s="160">
        <v>0</v>
      </c>
      <c r="BH27" s="337"/>
      <c r="BI27" s="152">
        <v>14</v>
      </c>
      <c r="BJ27" s="155">
        <v>0.11666666666666665</v>
      </c>
      <c r="BK27" s="156">
        <v>0</v>
      </c>
      <c r="BL27" s="347">
        <v>0</v>
      </c>
      <c r="BM27" s="160">
        <v>0</v>
      </c>
      <c r="BN27" s="337"/>
      <c r="BO27" s="152">
        <v>8</v>
      </c>
      <c r="BP27" s="155">
        <v>4.4444444444444446E-2</v>
      </c>
      <c r="BQ27" s="156">
        <v>0</v>
      </c>
      <c r="BR27" s="157">
        <v>0</v>
      </c>
      <c r="BS27" s="160">
        <v>0</v>
      </c>
      <c r="BT27" s="337"/>
      <c r="BU27" s="152">
        <v>35</v>
      </c>
      <c r="BV27" s="155">
        <v>0.1673611111111111</v>
      </c>
      <c r="BW27" s="156">
        <v>6</v>
      </c>
      <c r="BX27" s="157">
        <v>1.2499999999999999E-2</v>
      </c>
      <c r="BY27" s="160">
        <v>2.4305555555555556E-2</v>
      </c>
      <c r="BZ27" s="337"/>
      <c r="CA27" s="152">
        <v>17</v>
      </c>
      <c r="CB27" s="155">
        <v>0.18263888888888888</v>
      </c>
      <c r="CC27" s="156">
        <v>0</v>
      </c>
      <c r="CD27" s="157">
        <v>0</v>
      </c>
      <c r="CE27" s="160">
        <v>0</v>
      </c>
      <c r="CF27" s="337"/>
      <c r="CG27" s="152">
        <v>0</v>
      </c>
      <c r="CH27" s="155">
        <v>0</v>
      </c>
      <c r="CI27" s="156">
        <v>0</v>
      </c>
      <c r="CJ27" s="157">
        <v>0</v>
      </c>
      <c r="CK27" s="158">
        <v>0</v>
      </c>
      <c r="CL27" s="161">
        <f t="shared" ref="CL27:CR27" si="37">SUM(CL4:CL26)</f>
        <v>304</v>
      </c>
      <c r="CM27" s="155">
        <f t="shared" si="37"/>
        <v>2.0034722222222223</v>
      </c>
      <c r="CN27" s="162">
        <f t="shared" si="37"/>
        <v>38</v>
      </c>
      <c r="CO27" s="163">
        <f t="shared" si="37"/>
        <v>0</v>
      </c>
      <c r="CP27" s="155">
        <f t="shared" si="37"/>
        <v>7.2916666666666657E-2</v>
      </c>
      <c r="CQ27" s="164">
        <f t="shared" si="37"/>
        <v>1.4375</v>
      </c>
      <c r="CR27" s="165">
        <f t="shared" si="37"/>
        <v>3.5138888888888893</v>
      </c>
      <c r="CS27" s="166">
        <f>SUM(CS4:CS26)</f>
        <v>3.666666666666667</v>
      </c>
      <c r="CT27" s="167" t="s">
        <v>55</v>
      </c>
    </row>
    <row r="28" spans="1:98">
      <c r="A28" s="471" t="s">
        <v>57</v>
      </c>
      <c r="B28" s="48">
        <v>5</v>
      </c>
      <c r="C28" s="115" t="s">
        <v>53</v>
      </c>
      <c r="D28" s="20">
        <v>43132</v>
      </c>
      <c r="E28" s="21">
        <v>21</v>
      </c>
      <c r="F28" s="22">
        <v>25</v>
      </c>
      <c r="G28" s="22"/>
      <c r="H28" s="22"/>
      <c r="I28" s="22">
        <v>30</v>
      </c>
      <c r="J28" s="22"/>
      <c r="K28" s="22">
        <v>35</v>
      </c>
      <c r="L28" s="22"/>
      <c r="M28" s="22"/>
      <c r="N28" s="22"/>
      <c r="O28" s="22">
        <v>7</v>
      </c>
      <c r="P28" s="22"/>
      <c r="Q28" s="22">
        <v>3</v>
      </c>
      <c r="R28" s="22"/>
      <c r="S28" s="23">
        <f t="shared" si="25"/>
        <v>121</v>
      </c>
      <c r="T28" s="21">
        <v>122</v>
      </c>
      <c r="U28" s="22">
        <v>2</v>
      </c>
      <c r="V28" s="22">
        <v>16</v>
      </c>
      <c r="W28" s="24">
        <f t="shared" si="7"/>
        <v>140</v>
      </c>
      <c r="X28" s="21">
        <f t="shared" si="27"/>
        <v>233</v>
      </c>
      <c r="Y28" s="22">
        <f t="shared" si="9"/>
        <v>12</v>
      </c>
      <c r="Z28" s="22">
        <f t="shared" si="10"/>
        <v>16</v>
      </c>
      <c r="AA28" s="25">
        <v>90</v>
      </c>
      <c r="AB28" s="68">
        <v>120</v>
      </c>
      <c r="AC28" s="27">
        <f t="shared" si="11"/>
        <v>261</v>
      </c>
      <c r="AD28" s="28">
        <v>24.3</v>
      </c>
      <c r="AE28" s="29">
        <f t="shared" si="22"/>
        <v>20.033333333333335</v>
      </c>
      <c r="AF28" s="30">
        <f t="shared" si="23"/>
        <v>82.441700960219492</v>
      </c>
      <c r="AG28" s="51">
        <f t="shared" si="12"/>
        <v>261</v>
      </c>
      <c r="AH28" s="52">
        <f t="shared" si="13"/>
        <v>3.4714285714285715</v>
      </c>
      <c r="AI28" s="52">
        <v>7</v>
      </c>
      <c r="AJ28" s="53">
        <f t="shared" si="24"/>
        <v>10.740740740740739</v>
      </c>
      <c r="AK28" s="168">
        <v>30</v>
      </c>
      <c r="AL28" s="169">
        <v>0.25</v>
      </c>
      <c r="AM28" s="170"/>
      <c r="AN28" s="348"/>
      <c r="AO28" s="169"/>
      <c r="AP28" s="172">
        <v>3</v>
      </c>
      <c r="AQ28" s="173">
        <v>0</v>
      </c>
      <c r="AR28" s="169">
        <v>0</v>
      </c>
      <c r="AS28" s="170">
        <v>6</v>
      </c>
      <c r="AT28" s="348">
        <v>1.2500000000000001E-2</v>
      </c>
      <c r="AU28" s="174"/>
      <c r="AV28" s="172">
        <v>3</v>
      </c>
      <c r="AW28" s="168">
        <v>35</v>
      </c>
      <c r="AX28" s="169">
        <v>0.29166666666666669</v>
      </c>
      <c r="AY28" s="170"/>
      <c r="AZ28" s="171" t="s">
        <v>51</v>
      </c>
      <c r="BA28" s="174"/>
      <c r="BB28" s="172">
        <v>3</v>
      </c>
      <c r="BC28" s="168">
        <v>3</v>
      </c>
      <c r="BD28" s="169">
        <v>4.9999999999999996E-2</v>
      </c>
      <c r="BE28" s="170"/>
      <c r="BF28" s="171" t="s">
        <v>51</v>
      </c>
      <c r="BG28" s="174"/>
      <c r="BH28" s="172">
        <v>2</v>
      </c>
      <c r="BI28" s="168">
        <v>21</v>
      </c>
      <c r="BJ28" s="169">
        <v>0.13125000000000001</v>
      </c>
      <c r="BK28" s="170"/>
      <c r="BL28" s="348" t="s">
        <v>51</v>
      </c>
      <c r="BM28" s="174"/>
      <c r="BN28" s="172">
        <v>2</v>
      </c>
      <c r="BO28" s="168">
        <v>0</v>
      </c>
      <c r="BP28" s="169">
        <v>0</v>
      </c>
      <c r="BQ28" s="170"/>
      <c r="BR28" s="171" t="s">
        <v>51</v>
      </c>
      <c r="BS28" s="174"/>
      <c r="BT28" s="172">
        <v>3</v>
      </c>
      <c r="BU28" s="168">
        <v>0</v>
      </c>
      <c r="BV28" s="169">
        <v>0</v>
      </c>
      <c r="BW28" s="170">
        <v>4</v>
      </c>
      <c r="BX28" s="171">
        <v>8.3333333333333332E-3</v>
      </c>
      <c r="BY28" s="174">
        <v>1.3888888888888888E-2</v>
      </c>
      <c r="BZ28" s="172">
        <v>3</v>
      </c>
      <c r="CA28" s="168">
        <v>0</v>
      </c>
      <c r="CB28" s="169">
        <v>0</v>
      </c>
      <c r="CC28" s="170"/>
      <c r="CD28" s="171" t="s">
        <v>51</v>
      </c>
      <c r="CE28" s="174">
        <v>6.9444444444444441E-3</v>
      </c>
      <c r="CF28" s="172">
        <v>3</v>
      </c>
      <c r="CG28" s="168"/>
      <c r="CH28" s="169"/>
      <c r="CI28" s="170"/>
      <c r="CJ28" s="171" t="s">
        <v>51</v>
      </c>
      <c r="CK28" s="169"/>
      <c r="CL28" s="175">
        <f t="shared" si="16"/>
        <v>89</v>
      </c>
      <c r="CM28" s="42">
        <f>SUM(AL28+AR28+AX28+BD28+BJ28+BP28+BV28+CB28+CH28)</f>
        <v>0.72291666666666676</v>
      </c>
      <c r="CN28" s="63">
        <f>SUM(AM28+AS28+AY28+BE28+BK28+BQ28+BW28+CC28+CI28)</f>
        <v>10</v>
      </c>
      <c r="CO28" s="64">
        <f>IF(CN28="","",CN28*$EC$7)</f>
        <v>0</v>
      </c>
      <c r="CP28" s="42">
        <f t="shared" ref="CP28:CP47" si="38">SUM(AO28+AU28+BA28+BG28+BM28+BS28+BY28+CE28+CK28)</f>
        <v>2.0833333333333332E-2</v>
      </c>
      <c r="CQ28" s="45">
        <f t="shared" ref="CQ28:CQ47" si="39">AA28/1440</f>
        <v>6.25E-2</v>
      </c>
      <c r="CR28" s="176">
        <f t="shared" si="21"/>
        <v>0.80625000000000013</v>
      </c>
      <c r="CS28" s="46">
        <f>(INT(AD28)+MOD(AD28,1)*100/60)/24</f>
        <v>1.0208333333333333</v>
      </c>
      <c r="CT28" s="47">
        <f t="shared" ref="CT28:CT47" si="40">CR28/CS28</f>
        <v>0.78979591836734708</v>
      </c>
    </row>
    <row r="29" spans="1:98" ht="15.75" thickBot="1">
      <c r="A29" s="472"/>
      <c r="B29" s="71">
        <v>5</v>
      </c>
      <c r="C29" s="19" t="s">
        <v>54</v>
      </c>
      <c r="D29" s="20">
        <v>43133</v>
      </c>
      <c r="E29" s="49">
        <v>20</v>
      </c>
      <c r="F29" s="50">
        <v>8</v>
      </c>
      <c r="G29" s="50">
        <v>20</v>
      </c>
      <c r="H29" s="50"/>
      <c r="I29" s="50"/>
      <c r="J29" s="50">
        <v>20</v>
      </c>
      <c r="K29" s="50">
        <v>33</v>
      </c>
      <c r="L29" s="50"/>
      <c r="M29" s="50"/>
      <c r="N29" s="50"/>
      <c r="O29" s="50">
        <v>10</v>
      </c>
      <c r="P29" s="50"/>
      <c r="Q29" s="50">
        <v>4</v>
      </c>
      <c r="R29" s="50"/>
      <c r="S29" s="23">
        <f t="shared" si="25"/>
        <v>115</v>
      </c>
      <c r="T29" s="49">
        <v>90</v>
      </c>
      <c r="U29" s="50">
        <v>6</v>
      </c>
      <c r="V29" s="50">
        <v>3</v>
      </c>
      <c r="W29" s="24">
        <f t="shared" si="7"/>
        <v>99</v>
      </c>
      <c r="X29" s="21">
        <f t="shared" si="27"/>
        <v>191</v>
      </c>
      <c r="Y29" s="22">
        <f t="shared" si="9"/>
        <v>20</v>
      </c>
      <c r="Z29" s="22">
        <f t="shared" si="10"/>
        <v>3</v>
      </c>
      <c r="AA29" s="25">
        <v>90</v>
      </c>
      <c r="AB29" s="68">
        <f t="shared" si="28"/>
        <v>60</v>
      </c>
      <c r="AC29" s="27">
        <f t="shared" si="11"/>
        <v>214</v>
      </c>
      <c r="AD29" s="28">
        <v>21.3</v>
      </c>
      <c r="AE29" s="29">
        <f t="shared" si="22"/>
        <v>15.55</v>
      </c>
      <c r="AF29" s="30">
        <f t="shared" si="23"/>
        <v>73.004694835680752</v>
      </c>
      <c r="AG29" s="51">
        <f t="shared" si="12"/>
        <v>214</v>
      </c>
      <c r="AH29" s="52">
        <f t="shared" si="13"/>
        <v>3.0428571428571431</v>
      </c>
      <c r="AI29" s="52">
        <v>7</v>
      </c>
      <c r="AJ29" s="53">
        <f t="shared" si="24"/>
        <v>10.04694835680751</v>
      </c>
      <c r="AK29" s="168">
        <v>20</v>
      </c>
      <c r="AL29" s="169">
        <v>8.1944444444444431E-2</v>
      </c>
      <c r="AM29" s="170"/>
      <c r="AN29" s="348"/>
      <c r="AO29" s="169"/>
      <c r="AP29" s="172">
        <v>3</v>
      </c>
      <c r="AQ29" s="173">
        <v>33</v>
      </c>
      <c r="AR29" s="169">
        <v>0.27499999999999997</v>
      </c>
      <c r="AS29" s="170"/>
      <c r="AT29" s="348" t="s">
        <v>51</v>
      </c>
      <c r="AU29" s="174"/>
      <c r="AV29" s="172">
        <v>3</v>
      </c>
      <c r="AW29" s="168">
        <v>14</v>
      </c>
      <c r="AX29" s="169">
        <v>0.11666666666666665</v>
      </c>
      <c r="AY29" s="170"/>
      <c r="AZ29" s="171" t="s">
        <v>51</v>
      </c>
      <c r="BA29" s="174"/>
      <c r="BB29" s="172">
        <v>3</v>
      </c>
      <c r="BC29" s="168">
        <v>2</v>
      </c>
      <c r="BD29" s="169">
        <v>1.6666666666666666E-2</v>
      </c>
      <c r="BE29" s="170"/>
      <c r="BF29" s="171" t="s">
        <v>51</v>
      </c>
      <c r="BG29" s="174"/>
      <c r="BH29" s="172">
        <v>2</v>
      </c>
      <c r="BI29" s="168">
        <v>0</v>
      </c>
      <c r="BJ29" s="169">
        <v>0</v>
      </c>
      <c r="BK29" s="170"/>
      <c r="BL29" s="348" t="s">
        <v>51</v>
      </c>
      <c r="BM29" s="174"/>
      <c r="BN29" s="172">
        <v>2</v>
      </c>
      <c r="BO29" s="168">
        <v>0</v>
      </c>
      <c r="BP29" s="169">
        <v>0</v>
      </c>
      <c r="BQ29" s="170"/>
      <c r="BR29" s="171" t="s">
        <v>51</v>
      </c>
      <c r="BS29" s="174">
        <v>4.1666666666666664E-2</v>
      </c>
      <c r="BT29" s="172">
        <v>3</v>
      </c>
      <c r="BU29" s="168">
        <v>6</v>
      </c>
      <c r="BV29" s="169">
        <v>4.9999999999999996E-2</v>
      </c>
      <c r="BW29" s="170"/>
      <c r="BX29" s="171" t="s">
        <v>51</v>
      </c>
      <c r="BY29" s="174"/>
      <c r="BZ29" s="172">
        <v>3</v>
      </c>
      <c r="CA29" s="168">
        <v>0</v>
      </c>
      <c r="CB29" s="169">
        <v>0</v>
      </c>
      <c r="CC29" s="170"/>
      <c r="CD29" s="171" t="s">
        <v>51</v>
      </c>
      <c r="CE29" s="174"/>
      <c r="CF29" s="172">
        <v>3</v>
      </c>
      <c r="CG29" s="168"/>
      <c r="CH29" s="169"/>
      <c r="CI29" s="170"/>
      <c r="CJ29" s="171" t="s">
        <v>51</v>
      </c>
      <c r="CK29" s="169"/>
      <c r="CL29" s="177">
        <f t="shared" si="16"/>
        <v>75</v>
      </c>
      <c r="CM29" s="62">
        <f t="shared" ref="CM29:CM47" si="41">SUM(AL29+AR29+AX29+BD29+BJ29+BP29+BV29+CB29+CH29)</f>
        <v>0.54027777777777775</v>
      </c>
      <c r="CN29" s="69">
        <f t="shared" ref="CN29:CN47" si="42">SUM(AM29+AS29+AY29+BE29+BK29+BQ29+BW29+CC29+CI29)</f>
        <v>0</v>
      </c>
      <c r="CO29" s="70">
        <f t="shared" ref="CO29:CO47" si="43">IF(CN29="","",CN29*$EC$7)</f>
        <v>0</v>
      </c>
      <c r="CP29" s="62">
        <f t="shared" si="38"/>
        <v>4.1666666666666664E-2</v>
      </c>
      <c r="CQ29" s="65">
        <f t="shared" si="39"/>
        <v>6.25E-2</v>
      </c>
      <c r="CR29" s="178">
        <f t="shared" si="21"/>
        <v>0.64444444444444438</v>
      </c>
      <c r="CS29" s="66">
        <f>(INT(AD29)+MOD(AD29,1)*100/60)/24</f>
        <v>0.89583333333333337</v>
      </c>
      <c r="CT29" s="67">
        <f t="shared" si="40"/>
        <v>0.71937984496124019</v>
      </c>
    </row>
    <row r="30" spans="1:98">
      <c r="A30" s="472"/>
      <c r="B30" s="73">
        <v>6</v>
      </c>
      <c r="C30" s="74" t="s">
        <v>50</v>
      </c>
      <c r="D30" s="75">
        <v>43136</v>
      </c>
      <c r="E30" s="76"/>
      <c r="F30" s="77">
        <v>68</v>
      </c>
      <c r="G30" s="77"/>
      <c r="H30" s="77"/>
      <c r="I30" s="77">
        <v>33</v>
      </c>
      <c r="J30" s="77">
        <v>54</v>
      </c>
      <c r="K30" s="77"/>
      <c r="L30" s="77"/>
      <c r="M30" s="77">
        <v>271</v>
      </c>
      <c r="N30" s="77"/>
      <c r="O30" s="77">
        <v>3</v>
      </c>
      <c r="P30" s="77"/>
      <c r="Q30" s="77">
        <v>4</v>
      </c>
      <c r="R30" s="77"/>
      <c r="S30" s="78">
        <f t="shared" si="25"/>
        <v>433</v>
      </c>
      <c r="T30" s="76">
        <v>111</v>
      </c>
      <c r="U30" s="77">
        <v>1</v>
      </c>
      <c r="V30" s="77">
        <v>22</v>
      </c>
      <c r="W30" s="79">
        <f t="shared" si="7"/>
        <v>134</v>
      </c>
      <c r="X30" s="80">
        <f t="shared" si="27"/>
        <v>537</v>
      </c>
      <c r="Y30" s="81">
        <f t="shared" si="9"/>
        <v>8</v>
      </c>
      <c r="Z30" s="81">
        <f t="shared" si="10"/>
        <v>22</v>
      </c>
      <c r="AA30" s="82">
        <v>90</v>
      </c>
      <c r="AB30" s="83">
        <f t="shared" si="28"/>
        <v>0</v>
      </c>
      <c r="AC30" s="84">
        <f t="shared" si="11"/>
        <v>567</v>
      </c>
      <c r="AD30" s="85">
        <v>19.3</v>
      </c>
      <c r="AE30" s="86">
        <f t="shared" si="22"/>
        <v>26.483333333333334</v>
      </c>
      <c r="AF30" s="87">
        <f t="shared" si="23"/>
        <v>137.21934369602764</v>
      </c>
      <c r="AG30" s="88">
        <f t="shared" si="12"/>
        <v>567</v>
      </c>
      <c r="AH30" s="89">
        <f t="shared" si="13"/>
        <v>2.7571428571428571</v>
      </c>
      <c r="AI30" s="89">
        <v>7</v>
      </c>
      <c r="AJ30" s="90">
        <f t="shared" si="24"/>
        <v>29.378238341968913</v>
      </c>
      <c r="AK30" s="179">
        <v>21</v>
      </c>
      <c r="AL30" s="180">
        <v>8.1250000000000003E-2</v>
      </c>
      <c r="AM30" s="181"/>
      <c r="AN30" s="341"/>
      <c r="AO30" s="180"/>
      <c r="AP30" s="172">
        <v>3</v>
      </c>
      <c r="AQ30" s="183">
        <v>3</v>
      </c>
      <c r="AR30" s="180">
        <v>5.2083333333333336E-2</v>
      </c>
      <c r="AS30" s="181">
        <v>7</v>
      </c>
      <c r="AT30" s="341">
        <v>1.4583333333333334E-2</v>
      </c>
      <c r="AU30" s="184"/>
      <c r="AV30" s="172">
        <v>3</v>
      </c>
      <c r="AW30" s="179">
        <v>1</v>
      </c>
      <c r="AX30" s="180">
        <v>0.4375</v>
      </c>
      <c r="AY30" s="181"/>
      <c r="AZ30" s="182" t="s">
        <v>51</v>
      </c>
      <c r="BA30" s="184"/>
      <c r="BB30" s="172">
        <v>3</v>
      </c>
      <c r="BC30" s="179">
        <v>0</v>
      </c>
      <c r="BD30" s="180">
        <v>0</v>
      </c>
      <c r="BE30" s="181">
        <v>4</v>
      </c>
      <c r="BF30" s="341">
        <v>2.0833333333333332E-2</v>
      </c>
      <c r="BG30" s="184"/>
      <c r="BH30" s="172">
        <v>2</v>
      </c>
      <c r="BI30" s="179">
        <v>0</v>
      </c>
      <c r="BJ30" s="180">
        <v>0</v>
      </c>
      <c r="BK30" s="181"/>
      <c r="BL30" s="341" t="s">
        <v>51</v>
      </c>
      <c r="BM30" s="184"/>
      <c r="BN30" s="172">
        <v>2</v>
      </c>
      <c r="BO30" s="179">
        <v>33</v>
      </c>
      <c r="BP30" s="180">
        <v>0.15625</v>
      </c>
      <c r="BQ30" s="181">
        <v>4</v>
      </c>
      <c r="BR30" s="341">
        <v>2.0833333333333332E-2</v>
      </c>
      <c r="BS30" s="184"/>
      <c r="BT30" s="172">
        <v>3</v>
      </c>
      <c r="BU30" s="179">
        <v>0</v>
      </c>
      <c r="BV30" s="180">
        <v>0</v>
      </c>
      <c r="BW30" s="181"/>
      <c r="BX30" s="182" t="s">
        <v>51</v>
      </c>
      <c r="BY30" s="184"/>
      <c r="BZ30" s="172">
        <v>3</v>
      </c>
      <c r="CA30" s="179">
        <v>36</v>
      </c>
      <c r="CB30" s="180">
        <v>0.48541666666666666</v>
      </c>
      <c r="CC30" s="181">
        <v>4</v>
      </c>
      <c r="CD30" s="341">
        <v>2.0833333333333332E-2</v>
      </c>
      <c r="CE30" s="184"/>
      <c r="CF30" s="172">
        <v>3</v>
      </c>
      <c r="CG30" s="179"/>
      <c r="CH30" s="180"/>
      <c r="CI30" s="181"/>
      <c r="CJ30" s="182" t="s">
        <v>51</v>
      </c>
      <c r="CK30" s="180"/>
      <c r="CL30" s="185">
        <f t="shared" si="16"/>
        <v>94</v>
      </c>
      <c r="CM30" s="99">
        <f t="shared" si="41"/>
        <v>1.2124999999999999</v>
      </c>
      <c r="CN30" s="100">
        <f t="shared" si="42"/>
        <v>19</v>
      </c>
      <c r="CO30" s="101">
        <f t="shared" si="43"/>
        <v>0</v>
      </c>
      <c r="CP30" s="99">
        <f t="shared" si="38"/>
        <v>0</v>
      </c>
      <c r="CQ30" s="102">
        <f t="shared" si="39"/>
        <v>6.25E-2</v>
      </c>
      <c r="CR30" s="186">
        <f t="shared" si="21"/>
        <v>1.2749999999999999</v>
      </c>
      <c r="CS30" s="103">
        <f t="shared" ref="CS30:CS47" si="44">(INT(AD30)+MOD(AD30,1)*100/60)/24</f>
        <v>0.8125</v>
      </c>
      <c r="CT30" s="104">
        <f t="shared" si="40"/>
        <v>1.5692307692307692</v>
      </c>
    </row>
    <row r="31" spans="1:98">
      <c r="A31" s="472"/>
      <c r="B31" s="105">
        <v>6</v>
      </c>
      <c r="C31" s="74" t="s">
        <v>52</v>
      </c>
      <c r="D31" s="75">
        <v>43137</v>
      </c>
      <c r="E31" s="76"/>
      <c r="F31" s="77"/>
      <c r="G31" s="77">
        <v>38</v>
      </c>
      <c r="H31" s="77"/>
      <c r="I31" s="77"/>
      <c r="J31" s="77">
        <v>34</v>
      </c>
      <c r="K31" s="77">
        <v>23</v>
      </c>
      <c r="L31" s="77">
        <v>100</v>
      </c>
      <c r="M31" s="77">
        <v>32</v>
      </c>
      <c r="N31" s="77"/>
      <c r="O31" s="77">
        <v>5</v>
      </c>
      <c r="P31" s="77"/>
      <c r="Q31" s="77">
        <v>9</v>
      </c>
      <c r="R31" s="77"/>
      <c r="S31" s="78">
        <f t="shared" si="25"/>
        <v>241</v>
      </c>
      <c r="T31" s="76">
        <v>207</v>
      </c>
      <c r="U31" s="77">
        <v>4</v>
      </c>
      <c r="V31" s="77">
        <v>17</v>
      </c>
      <c r="W31" s="79">
        <f t="shared" si="7"/>
        <v>228</v>
      </c>
      <c r="X31" s="80">
        <f t="shared" si="27"/>
        <v>434</v>
      </c>
      <c r="Y31" s="81">
        <f t="shared" si="9"/>
        <v>18</v>
      </c>
      <c r="Z31" s="81">
        <f t="shared" si="10"/>
        <v>17</v>
      </c>
      <c r="AA31" s="82">
        <v>90</v>
      </c>
      <c r="AB31" s="83">
        <f t="shared" si="28"/>
        <v>0</v>
      </c>
      <c r="AC31" s="84">
        <f t="shared" si="11"/>
        <v>469</v>
      </c>
      <c r="AD31" s="85">
        <v>21.3</v>
      </c>
      <c r="AE31" s="86">
        <f t="shared" si="22"/>
        <v>32.366666666666667</v>
      </c>
      <c r="AF31" s="87">
        <f t="shared" si="23"/>
        <v>151.95618153364632</v>
      </c>
      <c r="AG31" s="88">
        <f t="shared" si="12"/>
        <v>469</v>
      </c>
      <c r="AH31" s="89">
        <f t="shared" si="13"/>
        <v>3.0428571428571431</v>
      </c>
      <c r="AI31" s="89">
        <v>7</v>
      </c>
      <c r="AJ31" s="90">
        <f t="shared" si="24"/>
        <v>22.018779342723004</v>
      </c>
      <c r="AK31" s="179">
        <v>33</v>
      </c>
      <c r="AL31" s="180">
        <v>0.27499999999999997</v>
      </c>
      <c r="AM31" s="181">
        <v>4</v>
      </c>
      <c r="AN31" s="341">
        <v>2.0833333333333332E-2</v>
      </c>
      <c r="AO31" s="180"/>
      <c r="AP31" s="172">
        <v>3</v>
      </c>
      <c r="AQ31" s="183">
        <v>8</v>
      </c>
      <c r="AR31" s="180">
        <v>4.0972222222222222E-2</v>
      </c>
      <c r="AS31" s="181">
        <v>9</v>
      </c>
      <c r="AT31" s="341">
        <v>1.8749999999999999E-2</v>
      </c>
      <c r="AU31" s="184"/>
      <c r="AV31" s="172">
        <v>3</v>
      </c>
      <c r="AW31" s="179">
        <v>24</v>
      </c>
      <c r="AX31" s="180">
        <v>0.2583333333333333</v>
      </c>
      <c r="AY31" s="181">
        <v>5</v>
      </c>
      <c r="AZ31" s="182">
        <v>1.0416666666666666E-2</v>
      </c>
      <c r="BA31" s="184"/>
      <c r="BB31" s="172">
        <v>3</v>
      </c>
      <c r="BC31" s="179">
        <v>0</v>
      </c>
      <c r="BD31" s="180">
        <v>0</v>
      </c>
      <c r="BE31" s="181"/>
      <c r="BF31" s="182" t="s">
        <v>51</v>
      </c>
      <c r="BG31" s="184"/>
      <c r="BH31" s="172">
        <v>2</v>
      </c>
      <c r="BI31" s="179">
        <v>33</v>
      </c>
      <c r="BJ31" s="180">
        <v>0.27499999999999997</v>
      </c>
      <c r="BK31" s="181"/>
      <c r="BL31" s="341" t="s">
        <v>51</v>
      </c>
      <c r="BM31" s="184"/>
      <c r="BN31" s="172">
        <v>2</v>
      </c>
      <c r="BO31" s="179">
        <v>1</v>
      </c>
      <c r="BP31" s="180">
        <v>8.3333333333333332E-3</v>
      </c>
      <c r="BQ31" s="181"/>
      <c r="BR31" s="182" t="s">
        <v>51</v>
      </c>
      <c r="BS31" s="184"/>
      <c r="BT31" s="172">
        <v>3</v>
      </c>
      <c r="BU31" s="179">
        <v>33</v>
      </c>
      <c r="BV31" s="180">
        <v>0.27499999999999997</v>
      </c>
      <c r="BW31" s="181">
        <v>9</v>
      </c>
      <c r="BX31" s="182">
        <v>1.8749999999999999E-2</v>
      </c>
      <c r="BY31" s="184"/>
      <c r="BZ31" s="172">
        <v>3</v>
      </c>
      <c r="CA31" s="179">
        <v>27</v>
      </c>
      <c r="CB31" s="180">
        <v>9.375E-2</v>
      </c>
      <c r="CC31" s="181"/>
      <c r="CD31" s="182" t="s">
        <v>51</v>
      </c>
      <c r="CE31" s="184"/>
      <c r="CF31" s="172">
        <v>3</v>
      </c>
      <c r="CG31" s="179"/>
      <c r="CH31" s="180"/>
      <c r="CI31" s="181"/>
      <c r="CJ31" s="182" t="s">
        <v>51</v>
      </c>
      <c r="CK31" s="180"/>
      <c r="CL31" s="185">
        <f t="shared" si="16"/>
        <v>159</v>
      </c>
      <c r="CM31" s="99">
        <f t="shared" si="41"/>
        <v>1.2263888888888888</v>
      </c>
      <c r="CN31" s="100">
        <f t="shared" si="42"/>
        <v>27</v>
      </c>
      <c r="CO31" s="101">
        <f t="shared" si="43"/>
        <v>0</v>
      </c>
      <c r="CP31" s="99">
        <f t="shared" si="38"/>
        <v>0</v>
      </c>
      <c r="CQ31" s="102">
        <f t="shared" si="39"/>
        <v>6.25E-2</v>
      </c>
      <c r="CR31" s="186">
        <f>SUM(CM31+CO31+CP31+CQ31)+(V31*$EC$8)+(U31*$EC$9)+(T31*$EC$10)</f>
        <v>1.2888888888888888</v>
      </c>
      <c r="CS31" s="103">
        <f t="shared" si="44"/>
        <v>0.89583333333333337</v>
      </c>
      <c r="CT31" s="104">
        <f t="shared" si="40"/>
        <v>1.4387596899224804</v>
      </c>
    </row>
    <row r="32" spans="1:98">
      <c r="A32" s="472"/>
      <c r="B32" s="105">
        <v>6</v>
      </c>
      <c r="C32" s="74" t="s">
        <v>52</v>
      </c>
      <c r="D32" s="75">
        <v>43138</v>
      </c>
      <c r="E32" s="76">
        <v>1</v>
      </c>
      <c r="F32" s="77"/>
      <c r="G32" s="77">
        <v>175</v>
      </c>
      <c r="H32" s="77"/>
      <c r="I32" s="77"/>
      <c r="J32" s="77"/>
      <c r="K32" s="77">
        <v>4</v>
      </c>
      <c r="L32" s="77">
        <v>26</v>
      </c>
      <c r="M32" s="77">
        <v>23</v>
      </c>
      <c r="N32" s="77"/>
      <c r="O32" s="77">
        <v>12</v>
      </c>
      <c r="P32" s="77"/>
      <c r="Q32" s="77">
        <v>3</v>
      </c>
      <c r="R32" s="77"/>
      <c r="S32" s="78">
        <f t="shared" si="25"/>
        <v>244</v>
      </c>
      <c r="T32" s="76">
        <v>106</v>
      </c>
      <c r="U32" s="77">
        <v>9</v>
      </c>
      <c r="V32" s="77">
        <v>18</v>
      </c>
      <c r="W32" s="79">
        <f t="shared" si="7"/>
        <v>133</v>
      </c>
      <c r="X32" s="80">
        <f t="shared" si="27"/>
        <v>335</v>
      </c>
      <c r="Y32" s="81">
        <f t="shared" si="9"/>
        <v>24</v>
      </c>
      <c r="Z32" s="81">
        <f t="shared" si="10"/>
        <v>18</v>
      </c>
      <c r="AA32" s="82">
        <v>90</v>
      </c>
      <c r="AB32" s="83">
        <f t="shared" si="28"/>
        <v>95</v>
      </c>
      <c r="AC32" s="84">
        <f t="shared" si="11"/>
        <v>377</v>
      </c>
      <c r="AD32" s="85">
        <v>28.4</v>
      </c>
      <c r="AE32" s="86">
        <f t="shared" si="22"/>
        <v>28.733333333333334</v>
      </c>
      <c r="AF32" s="87">
        <f t="shared" si="23"/>
        <v>101.17370892018781</v>
      </c>
      <c r="AG32" s="88">
        <f t="shared" si="12"/>
        <v>377</v>
      </c>
      <c r="AH32" s="89">
        <f t="shared" si="13"/>
        <v>4.0571428571428569</v>
      </c>
      <c r="AI32" s="89">
        <v>7</v>
      </c>
      <c r="AJ32" s="90">
        <f t="shared" si="24"/>
        <v>13.274647887323946</v>
      </c>
      <c r="AK32" s="179">
        <v>14</v>
      </c>
      <c r="AL32" s="180">
        <v>0.16041666666666665</v>
      </c>
      <c r="AM32" s="181">
        <v>9</v>
      </c>
      <c r="AN32" s="349">
        <v>6.9444444444444441E-3</v>
      </c>
      <c r="AO32" s="180">
        <v>1.3888888888888888E-2</v>
      </c>
      <c r="AP32" s="172">
        <v>4</v>
      </c>
      <c r="AQ32" s="183">
        <v>13</v>
      </c>
      <c r="AR32" s="180">
        <v>0.1048611111111111</v>
      </c>
      <c r="AS32" s="181">
        <v>6</v>
      </c>
      <c r="AT32" s="341">
        <v>1.2500000000000001E-2</v>
      </c>
      <c r="AU32" s="184">
        <v>5.5555555555555558E-3</v>
      </c>
      <c r="AV32" s="172">
        <v>4</v>
      </c>
      <c r="AW32" s="179">
        <v>1</v>
      </c>
      <c r="AX32" s="180">
        <v>1.8749999999999999E-2</v>
      </c>
      <c r="AY32" s="181">
        <v>8</v>
      </c>
      <c r="AZ32" s="182">
        <v>1.0416666666666666E-2</v>
      </c>
      <c r="BA32" s="184">
        <v>6.9444444444444441E-3</v>
      </c>
      <c r="BB32" s="172">
        <v>4</v>
      </c>
      <c r="BC32" s="179">
        <v>4</v>
      </c>
      <c r="BD32" s="180">
        <v>3.3333333333333333E-2</v>
      </c>
      <c r="BE32" s="181">
        <v>1</v>
      </c>
      <c r="BF32" s="182">
        <v>4.2361111111111106E-2</v>
      </c>
      <c r="BG32" s="184">
        <v>1.0416666666666666E-2</v>
      </c>
      <c r="BH32" s="172">
        <v>2</v>
      </c>
      <c r="BI32" s="179">
        <v>0</v>
      </c>
      <c r="BJ32" s="180">
        <v>6.9444444444444447E-4</v>
      </c>
      <c r="BK32" s="181">
        <v>9</v>
      </c>
      <c r="BL32" s="360">
        <v>6.9444444444444447E-4</v>
      </c>
      <c r="BM32" s="184">
        <v>3.472222222222222E-3</v>
      </c>
      <c r="BN32" s="172">
        <v>2</v>
      </c>
      <c r="BO32" s="179">
        <v>9</v>
      </c>
      <c r="BP32" s="180">
        <v>8.1250000000000003E-2</v>
      </c>
      <c r="BQ32" s="181">
        <v>8</v>
      </c>
      <c r="BR32" s="182">
        <v>1.0416666666666666E-2</v>
      </c>
      <c r="BS32" s="184">
        <v>6.9444444444444441E-3</v>
      </c>
      <c r="BT32" s="172">
        <v>4</v>
      </c>
      <c r="BU32" s="179">
        <v>1</v>
      </c>
      <c r="BV32" s="180">
        <v>3.3333333333333333E-2</v>
      </c>
      <c r="BW32" s="181">
        <v>7</v>
      </c>
      <c r="BX32" s="182">
        <v>5.2083333333333336E-2</v>
      </c>
      <c r="BY32" s="184">
        <v>1.3888888888888888E-2</v>
      </c>
      <c r="BZ32" s="172">
        <v>4</v>
      </c>
      <c r="CA32" s="179">
        <v>2</v>
      </c>
      <c r="CB32" s="180">
        <v>1.0416666666666666E-2</v>
      </c>
      <c r="CC32" s="181">
        <v>6</v>
      </c>
      <c r="CD32" s="182">
        <v>0.1388888888888889</v>
      </c>
      <c r="CE32" s="184">
        <v>4.8611111111111112E-3</v>
      </c>
      <c r="CF32" s="172">
        <v>4</v>
      </c>
      <c r="CG32" s="179"/>
      <c r="CH32" s="180"/>
      <c r="CI32" s="181"/>
      <c r="CJ32" s="182" t="s">
        <v>51</v>
      </c>
      <c r="CK32" s="180"/>
      <c r="CL32" s="185">
        <f t="shared" si="16"/>
        <v>44</v>
      </c>
      <c r="CM32" s="99">
        <f t="shared" si="41"/>
        <v>0.44305555555555548</v>
      </c>
      <c r="CN32" s="100">
        <f t="shared" si="42"/>
        <v>54</v>
      </c>
      <c r="CO32" s="101">
        <f t="shared" si="43"/>
        <v>0</v>
      </c>
      <c r="CP32" s="99">
        <f t="shared" si="38"/>
        <v>6.5972222222222224E-2</v>
      </c>
      <c r="CQ32" s="102">
        <f t="shared" si="39"/>
        <v>6.25E-2</v>
      </c>
      <c r="CR32" s="186">
        <f>SUM(CM32+CO32+CP32+CQ32)+(V32*$EC$8)+(U32*$EC$9)+(T32*$EC$10)</f>
        <v>0.57152777777777775</v>
      </c>
      <c r="CS32" s="103">
        <f t="shared" si="44"/>
        <v>1.1944444444444444</v>
      </c>
      <c r="CT32" s="104">
        <f t="shared" si="40"/>
        <v>0.47848837209302325</v>
      </c>
    </row>
    <row r="33" spans="1:98">
      <c r="A33" s="472"/>
      <c r="B33" s="105">
        <v>6</v>
      </c>
      <c r="C33" s="74" t="s">
        <v>53</v>
      </c>
      <c r="D33" s="75">
        <v>43139</v>
      </c>
      <c r="E33" s="76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8">
        <f t="shared" si="25"/>
        <v>0</v>
      </c>
      <c r="T33" s="76"/>
      <c r="U33" s="77"/>
      <c r="V33" s="77"/>
      <c r="W33" s="79">
        <f t="shared" si="7"/>
        <v>0</v>
      </c>
      <c r="X33" s="80">
        <f t="shared" si="27"/>
        <v>0</v>
      </c>
      <c r="Y33" s="81">
        <f t="shared" si="9"/>
        <v>0</v>
      </c>
      <c r="Z33" s="81">
        <f t="shared" si="10"/>
        <v>0</v>
      </c>
      <c r="AA33" s="82">
        <v>90</v>
      </c>
      <c r="AB33" s="83">
        <f t="shared" si="28"/>
        <v>0</v>
      </c>
      <c r="AC33" s="84">
        <f t="shared" si="11"/>
        <v>0</v>
      </c>
      <c r="AD33" s="85">
        <v>28.4</v>
      </c>
      <c r="AE33" s="86">
        <f t="shared" si="22"/>
        <v>1.5</v>
      </c>
      <c r="AF33" s="87">
        <f>(AE33/AD33)*100</f>
        <v>5.2816901408450709</v>
      </c>
      <c r="AG33" s="88">
        <f t="shared" si="12"/>
        <v>0</v>
      </c>
      <c r="AH33" s="89">
        <f t="shared" si="13"/>
        <v>4.0571428571428569</v>
      </c>
      <c r="AI33" s="89">
        <v>7</v>
      </c>
      <c r="AJ33" s="90">
        <f t="shared" si="24"/>
        <v>0</v>
      </c>
      <c r="AK33" s="179"/>
      <c r="AL33" s="180"/>
      <c r="AM33" s="181"/>
      <c r="AN33" s="341"/>
      <c r="AO33" s="180"/>
      <c r="AP33" s="172">
        <f>AD33/14</f>
        <v>2.0285714285714285</v>
      </c>
      <c r="AQ33" s="183"/>
      <c r="AR33" s="180"/>
      <c r="AS33" s="181"/>
      <c r="AT33" s="341" t="str">
        <f t="shared" ref="AT33:AT47" si="45">IF(AS33=0,"",AS33*$EC$7)</f>
        <v/>
      </c>
      <c r="AU33" s="184"/>
      <c r="AV33" s="172"/>
      <c r="AW33" s="179"/>
      <c r="AX33" s="180"/>
      <c r="AY33" s="181"/>
      <c r="AZ33" s="182" t="str">
        <f t="shared" ref="AZ33:AZ47" si="46">IF(AY33=0,"",AY33*$EC$7)</f>
        <v/>
      </c>
      <c r="BA33" s="184"/>
      <c r="BB33" s="172"/>
      <c r="BC33" s="179"/>
      <c r="BD33" s="180"/>
      <c r="BE33" s="181"/>
      <c r="BF33" s="182" t="str">
        <f t="shared" ref="BF33:BF47" si="47">IF(BE33=0,"",BE33*$EC$7)</f>
        <v/>
      </c>
      <c r="BG33" s="184"/>
      <c r="BH33" s="172"/>
      <c r="BI33" s="179"/>
      <c r="BJ33" s="180"/>
      <c r="BK33" s="181"/>
      <c r="BL33" s="341" t="str">
        <f t="shared" ref="BL33:BL47" si="48">IF(BK33=0,"",BK33*$EC$7)</f>
        <v/>
      </c>
      <c r="BM33" s="184"/>
      <c r="BN33" s="172"/>
      <c r="BO33" s="179"/>
      <c r="BP33" s="180"/>
      <c r="BQ33" s="181"/>
      <c r="BR33" s="182" t="str">
        <f t="shared" ref="BR33:BR47" si="49">IF(BQ33=0,"",BQ33*$EC$7)</f>
        <v/>
      </c>
      <c r="BS33" s="184"/>
      <c r="BT33" s="172"/>
      <c r="BU33" s="179"/>
      <c r="BV33" s="180"/>
      <c r="BW33" s="181"/>
      <c r="BX33" s="182" t="str">
        <f t="shared" ref="BX33:BX47" si="50">IF(BW33=0,"",BW33*$EC$7)</f>
        <v/>
      </c>
      <c r="BY33" s="184"/>
      <c r="BZ33" s="172"/>
      <c r="CA33" s="179"/>
      <c r="CB33" s="180"/>
      <c r="CC33" s="181"/>
      <c r="CD33" s="182" t="str">
        <f t="shared" ref="CD33:CD47" si="51">IF(CC33=0,"",CC33*$EC$7)</f>
        <v/>
      </c>
      <c r="CE33" s="184"/>
      <c r="CF33" s="172"/>
      <c r="CG33" s="179"/>
      <c r="CH33" s="180"/>
      <c r="CI33" s="181"/>
      <c r="CJ33" s="182" t="str">
        <f t="shared" ref="CJ33:CJ47" si="52">IF(CI33=0,"",CI33*$EC$7)</f>
        <v/>
      </c>
      <c r="CK33" s="180"/>
      <c r="CL33" s="185">
        <f t="shared" si="16"/>
        <v>0</v>
      </c>
      <c r="CM33" s="99">
        <f t="shared" si="41"/>
        <v>0</v>
      </c>
      <c r="CN33" s="100">
        <f t="shared" si="42"/>
        <v>0</v>
      </c>
      <c r="CO33" s="101">
        <f t="shared" si="43"/>
        <v>0</v>
      </c>
      <c r="CP33" s="99">
        <f t="shared" si="38"/>
        <v>0</v>
      </c>
      <c r="CQ33" s="102">
        <f t="shared" si="39"/>
        <v>6.25E-2</v>
      </c>
      <c r="CR33" s="186">
        <f t="shared" si="21"/>
        <v>6.25E-2</v>
      </c>
      <c r="CS33" s="103">
        <f t="shared" si="44"/>
        <v>1.1944444444444444</v>
      </c>
      <c r="CT33" s="104">
        <f t="shared" si="40"/>
        <v>5.232558139534884E-2</v>
      </c>
    </row>
    <row r="34" spans="1:98" ht="15.75" thickBot="1">
      <c r="A34" s="472"/>
      <c r="B34" s="106">
        <v>6</v>
      </c>
      <c r="C34" s="74" t="s">
        <v>54</v>
      </c>
      <c r="D34" s="75">
        <v>43140</v>
      </c>
      <c r="E34" s="76"/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8">
        <f t="shared" si="25"/>
        <v>0</v>
      </c>
      <c r="T34" s="76"/>
      <c r="U34" s="77"/>
      <c r="V34" s="77"/>
      <c r="W34" s="79">
        <f t="shared" si="7"/>
        <v>0</v>
      </c>
      <c r="X34" s="80">
        <f t="shared" si="27"/>
        <v>0</v>
      </c>
      <c r="Y34" s="81">
        <f t="shared" si="9"/>
        <v>0</v>
      </c>
      <c r="Z34" s="81">
        <f t="shared" si="10"/>
        <v>0</v>
      </c>
      <c r="AA34" s="82">
        <v>90</v>
      </c>
      <c r="AB34" s="83">
        <f t="shared" si="28"/>
        <v>0</v>
      </c>
      <c r="AC34" s="84">
        <f t="shared" si="11"/>
        <v>0</v>
      </c>
      <c r="AD34" s="85"/>
      <c r="AE34" s="86">
        <f t="shared" si="22"/>
        <v>1.5</v>
      </c>
      <c r="AF34" s="87" t="e">
        <f t="shared" si="23"/>
        <v>#DIV/0!</v>
      </c>
      <c r="AG34" s="88">
        <f t="shared" si="12"/>
        <v>0</v>
      </c>
      <c r="AH34" s="89">
        <f t="shared" si="13"/>
        <v>0</v>
      </c>
      <c r="AI34" s="89">
        <v>7</v>
      </c>
      <c r="AJ34" s="90" t="e">
        <f t="shared" si="24"/>
        <v>#DIV/0!</v>
      </c>
      <c r="AK34" s="179"/>
      <c r="AL34" s="180"/>
      <c r="AM34" s="181"/>
      <c r="AN34" s="341"/>
      <c r="AO34" s="180"/>
      <c r="AP34" s="172"/>
      <c r="AQ34" s="183"/>
      <c r="AR34" s="180"/>
      <c r="AS34" s="181"/>
      <c r="AT34" s="341" t="str">
        <f t="shared" si="45"/>
        <v/>
      </c>
      <c r="AU34" s="184"/>
      <c r="AV34" s="172"/>
      <c r="AW34" s="179"/>
      <c r="AX34" s="180"/>
      <c r="AY34" s="181"/>
      <c r="AZ34" s="182" t="str">
        <f t="shared" si="46"/>
        <v/>
      </c>
      <c r="BA34" s="184"/>
      <c r="BB34" s="172"/>
      <c r="BC34" s="179"/>
      <c r="BD34" s="180"/>
      <c r="BE34" s="181"/>
      <c r="BF34" s="182" t="str">
        <f t="shared" si="47"/>
        <v/>
      </c>
      <c r="BG34" s="184"/>
      <c r="BH34" s="172"/>
      <c r="BI34" s="179"/>
      <c r="BJ34" s="180"/>
      <c r="BK34" s="181"/>
      <c r="BL34" s="341" t="str">
        <f t="shared" si="48"/>
        <v/>
      </c>
      <c r="BM34" s="184"/>
      <c r="BN34" s="172"/>
      <c r="BO34" s="179"/>
      <c r="BP34" s="180"/>
      <c r="BQ34" s="181"/>
      <c r="BR34" s="182" t="str">
        <f t="shared" si="49"/>
        <v/>
      </c>
      <c r="BS34" s="184"/>
      <c r="BT34" s="172"/>
      <c r="BU34" s="179"/>
      <c r="BV34" s="180"/>
      <c r="BW34" s="181"/>
      <c r="BX34" s="182" t="str">
        <f t="shared" si="50"/>
        <v/>
      </c>
      <c r="BY34" s="184"/>
      <c r="BZ34" s="172"/>
      <c r="CA34" s="179"/>
      <c r="CB34" s="180"/>
      <c r="CC34" s="181"/>
      <c r="CD34" s="182" t="str">
        <f t="shared" si="51"/>
        <v/>
      </c>
      <c r="CE34" s="184"/>
      <c r="CF34" s="172"/>
      <c r="CG34" s="179"/>
      <c r="CH34" s="180"/>
      <c r="CI34" s="181"/>
      <c r="CJ34" s="182" t="str">
        <f t="shared" si="52"/>
        <v/>
      </c>
      <c r="CK34" s="180"/>
      <c r="CL34" s="185">
        <f t="shared" si="16"/>
        <v>0</v>
      </c>
      <c r="CM34" s="99">
        <f t="shared" si="41"/>
        <v>0</v>
      </c>
      <c r="CN34" s="100">
        <f t="shared" si="42"/>
        <v>0</v>
      </c>
      <c r="CO34" s="101">
        <f t="shared" si="43"/>
        <v>0</v>
      </c>
      <c r="CP34" s="99">
        <f t="shared" si="38"/>
        <v>0</v>
      </c>
      <c r="CQ34" s="102">
        <f t="shared" si="39"/>
        <v>6.25E-2</v>
      </c>
      <c r="CR34" s="186">
        <f t="shared" si="21"/>
        <v>6.25E-2</v>
      </c>
      <c r="CS34" s="103">
        <f t="shared" si="44"/>
        <v>0</v>
      </c>
      <c r="CT34" s="104" t="e">
        <f t="shared" si="40"/>
        <v>#DIV/0!</v>
      </c>
    </row>
    <row r="35" spans="1:98">
      <c r="A35" s="472"/>
      <c r="B35" s="18">
        <v>7</v>
      </c>
      <c r="C35" s="19" t="s">
        <v>50</v>
      </c>
      <c r="D35" s="20">
        <v>43143</v>
      </c>
      <c r="E35" s="49"/>
      <c r="F35" s="50"/>
      <c r="G35" s="50"/>
      <c r="H35" s="50"/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23">
        <f t="shared" si="25"/>
        <v>0</v>
      </c>
      <c r="T35" s="49"/>
      <c r="U35" s="50"/>
      <c r="V35" s="50"/>
      <c r="W35" s="24">
        <f t="shared" si="7"/>
        <v>0</v>
      </c>
      <c r="X35" s="21">
        <f t="shared" si="27"/>
        <v>0</v>
      </c>
      <c r="Y35" s="22">
        <f t="shared" si="9"/>
        <v>0</v>
      </c>
      <c r="Z35" s="22">
        <f t="shared" si="10"/>
        <v>0</v>
      </c>
      <c r="AA35" s="25">
        <v>90</v>
      </c>
      <c r="AB35" s="68">
        <f t="shared" si="28"/>
        <v>0</v>
      </c>
      <c r="AC35" s="27">
        <f t="shared" si="11"/>
        <v>0</v>
      </c>
      <c r="AD35" s="28"/>
      <c r="AE35" s="29">
        <f t="shared" si="22"/>
        <v>1.5</v>
      </c>
      <c r="AF35" s="30" t="e">
        <f t="shared" si="23"/>
        <v>#DIV/0!</v>
      </c>
      <c r="AG35" s="51">
        <f t="shared" si="12"/>
        <v>0</v>
      </c>
      <c r="AH35" s="52">
        <f t="shared" si="13"/>
        <v>0</v>
      </c>
      <c r="AI35" s="52">
        <v>7</v>
      </c>
      <c r="AJ35" s="53" t="e">
        <f t="shared" si="24"/>
        <v>#DIV/0!</v>
      </c>
      <c r="AK35" s="168"/>
      <c r="AL35" s="169"/>
      <c r="AM35" s="170"/>
      <c r="AN35" s="348"/>
      <c r="AO35" s="169"/>
      <c r="AP35" s="172"/>
      <c r="AQ35" s="173"/>
      <c r="AR35" s="169"/>
      <c r="AS35" s="170"/>
      <c r="AT35" s="348" t="str">
        <f t="shared" si="45"/>
        <v/>
      </c>
      <c r="AU35" s="174"/>
      <c r="AV35" s="172"/>
      <c r="AW35" s="168"/>
      <c r="AX35" s="169"/>
      <c r="AY35" s="170"/>
      <c r="AZ35" s="171" t="str">
        <f t="shared" si="46"/>
        <v/>
      </c>
      <c r="BA35" s="174"/>
      <c r="BB35" s="172"/>
      <c r="BC35" s="168"/>
      <c r="BD35" s="169"/>
      <c r="BE35" s="170"/>
      <c r="BF35" s="171" t="str">
        <f t="shared" si="47"/>
        <v/>
      </c>
      <c r="BG35" s="174"/>
      <c r="BH35" s="172"/>
      <c r="BI35" s="168"/>
      <c r="BJ35" s="169"/>
      <c r="BK35" s="170"/>
      <c r="BL35" s="348" t="str">
        <f t="shared" si="48"/>
        <v/>
      </c>
      <c r="BM35" s="174"/>
      <c r="BN35" s="172"/>
      <c r="BO35" s="168"/>
      <c r="BP35" s="169"/>
      <c r="BQ35" s="170"/>
      <c r="BR35" s="171" t="str">
        <f t="shared" si="49"/>
        <v/>
      </c>
      <c r="BS35" s="174"/>
      <c r="BT35" s="172"/>
      <c r="BU35" s="168"/>
      <c r="BV35" s="169"/>
      <c r="BW35" s="170"/>
      <c r="BX35" s="171" t="str">
        <f t="shared" si="50"/>
        <v/>
      </c>
      <c r="BY35" s="174"/>
      <c r="BZ35" s="172"/>
      <c r="CA35" s="168"/>
      <c r="CB35" s="169"/>
      <c r="CC35" s="170"/>
      <c r="CD35" s="171" t="str">
        <f t="shared" si="51"/>
        <v/>
      </c>
      <c r="CE35" s="174"/>
      <c r="CF35" s="172"/>
      <c r="CG35" s="168"/>
      <c r="CH35" s="169"/>
      <c r="CI35" s="170"/>
      <c r="CJ35" s="171" t="str">
        <f t="shared" si="52"/>
        <v/>
      </c>
      <c r="CK35" s="169"/>
      <c r="CL35" s="177">
        <f t="shared" si="16"/>
        <v>0</v>
      </c>
      <c r="CM35" s="62">
        <f t="shared" si="41"/>
        <v>0</v>
      </c>
      <c r="CN35" s="69">
        <f t="shared" si="42"/>
        <v>0</v>
      </c>
      <c r="CO35" s="70">
        <f t="shared" si="43"/>
        <v>0</v>
      </c>
      <c r="CP35" s="62">
        <f t="shared" si="38"/>
        <v>0</v>
      </c>
      <c r="CQ35" s="65">
        <f t="shared" si="39"/>
        <v>6.25E-2</v>
      </c>
      <c r="CR35" s="178">
        <f t="shared" si="21"/>
        <v>6.25E-2</v>
      </c>
      <c r="CS35" s="66">
        <f t="shared" si="44"/>
        <v>0</v>
      </c>
      <c r="CT35" s="67" t="e">
        <f t="shared" si="40"/>
        <v>#DIV/0!</v>
      </c>
    </row>
    <row r="36" spans="1:98">
      <c r="A36" s="472"/>
      <c r="B36" s="48">
        <v>7</v>
      </c>
      <c r="C36" s="19" t="s">
        <v>52</v>
      </c>
      <c r="D36" s="20">
        <v>43144</v>
      </c>
      <c r="E36" s="49"/>
      <c r="F36" s="50"/>
      <c r="G36" s="50"/>
      <c r="H36" s="50"/>
      <c r="I36" s="50"/>
      <c r="J36" s="50"/>
      <c r="K36" s="50"/>
      <c r="L36" s="50"/>
      <c r="M36" s="50"/>
      <c r="N36" s="50"/>
      <c r="O36" s="50"/>
      <c r="P36" s="50"/>
      <c r="Q36" s="50"/>
      <c r="R36" s="50"/>
      <c r="S36" s="23">
        <f t="shared" si="25"/>
        <v>0</v>
      </c>
      <c r="T36" s="49"/>
      <c r="U36" s="50"/>
      <c r="V36" s="50"/>
      <c r="W36" s="24">
        <f t="shared" si="7"/>
        <v>0</v>
      </c>
      <c r="X36" s="21">
        <f t="shared" si="27"/>
        <v>0</v>
      </c>
      <c r="Y36" s="22">
        <f t="shared" si="9"/>
        <v>0</v>
      </c>
      <c r="Z36" s="22">
        <f t="shared" si="10"/>
        <v>0</v>
      </c>
      <c r="AA36" s="25">
        <v>90</v>
      </c>
      <c r="AB36" s="68">
        <f t="shared" si="28"/>
        <v>0</v>
      </c>
      <c r="AC36" s="27">
        <f t="shared" si="11"/>
        <v>0</v>
      </c>
      <c r="AD36" s="28"/>
      <c r="AE36" s="29">
        <f t="shared" si="22"/>
        <v>1.5</v>
      </c>
      <c r="AF36" s="30" t="e">
        <f t="shared" si="23"/>
        <v>#DIV/0!</v>
      </c>
      <c r="AG36" s="51">
        <f t="shared" si="12"/>
        <v>0</v>
      </c>
      <c r="AH36" s="52">
        <f t="shared" si="13"/>
        <v>0</v>
      </c>
      <c r="AI36" s="52">
        <v>7</v>
      </c>
      <c r="AJ36" s="53" t="e">
        <f t="shared" si="24"/>
        <v>#DIV/0!</v>
      </c>
      <c r="AK36" s="168"/>
      <c r="AL36" s="169"/>
      <c r="AM36" s="170"/>
      <c r="AN36" s="348"/>
      <c r="AO36" s="169"/>
      <c r="AP36" s="172"/>
      <c r="AQ36" s="173"/>
      <c r="AR36" s="169"/>
      <c r="AS36" s="170"/>
      <c r="AT36" s="348" t="str">
        <f t="shared" si="45"/>
        <v/>
      </c>
      <c r="AU36" s="174"/>
      <c r="AV36" s="172"/>
      <c r="AW36" s="168"/>
      <c r="AX36" s="169"/>
      <c r="AY36" s="170"/>
      <c r="AZ36" s="171" t="str">
        <f t="shared" si="46"/>
        <v/>
      </c>
      <c r="BA36" s="174"/>
      <c r="BB36" s="172"/>
      <c r="BC36" s="168"/>
      <c r="BD36" s="169"/>
      <c r="BE36" s="170"/>
      <c r="BF36" s="171" t="str">
        <f t="shared" si="47"/>
        <v/>
      </c>
      <c r="BG36" s="174"/>
      <c r="BH36" s="172"/>
      <c r="BI36" s="168"/>
      <c r="BJ36" s="169"/>
      <c r="BK36" s="170"/>
      <c r="BL36" s="348" t="str">
        <f t="shared" si="48"/>
        <v/>
      </c>
      <c r="BM36" s="174"/>
      <c r="BN36" s="172"/>
      <c r="BO36" s="168"/>
      <c r="BP36" s="169"/>
      <c r="BQ36" s="170"/>
      <c r="BR36" s="171" t="str">
        <f t="shared" si="49"/>
        <v/>
      </c>
      <c r="BS36" s="174"/>
      <c r="BT36" s="172"/>
      <c r="BU36" s="168"/>
      <c r="BV36" s="169"/>
      <c r="BW36" s="170"/>
      <c r="BX36" s="171" t="str">
        <f t="shared" si="50"/>
        <v/>
      </c>
      <c r="BY36" s="174"/>
      <c r="BZ36" s="172"/>
      <c r="CA36" s="168"/>
      <c r="CB36" s="169"/>
      <c r="CC36" s="170"/>
      <c r="CD36" s="171" t="str">
        <f t="shared" si="51"/>
        <v/>
      </c>
      <c r="CE36" s="174"/>
      <c r="CF36" s="172"/>
      <c r="CG36" s="168"/>
      <c r="CH36" s="169"/>
      <c r="CI36" s="170"/>
      <c r="CJ36" s="171" t="str">
        <f t="shared" si="52"/>
        <v/>
      </c>
      <c r="CK36" s="169"/>
      <c r="CL36" s="177">
        <f t="shared" si="16"/>
        <v>0</v>
      </c>
      <c r="CM36" s="62">
        <f t="shared" si="41"/>
        <v>0</v>
      </c>
      <c r="CN36" s="69">
        <f t="shared" si="42"/>
        <v>0</v>
      </c>
      <c r="CO36" s="70">
        <f t="shared" si="43"/>
        <v>0</v>
      </c>
      <c r="CP36" s="62">
        <f t="shared" si="38"/>
        <v>0</v>
      </c>
      <c r="CQ36" s="65">
        <f t="shared" si="39"/>
        <v>6.25E-2</v>
      </c>
      <c r="CR36" s="178">
        <f t="shared" si="21"/>
        <v>6.25E-2</v>
      </c>
      <c r="CS36" s="66">
        <f t="shared" si="44"/>
        <v>0</v>
      </c>
      <c r="CT36" s="67" t="e">
        <f t="shared" si="40"/>
        <v>#DIV/0!</v>
      </c>
    </row>
    <row r="37" spans="1:98">
      <c r="A37" s="472"/>
      <c r="B37" s="48">
        <v>7</v>
      </c>
      <c r="C37" s="19" t="s">
        <v>52</v>
      </c>
      <c r="D37" s="20">
        <v>43145</v>
      </c>
      <c r="E37" s="49"/>
      <c r="F37" s="50"/>
      <c r="G37" s="50"/>
      <c r="H37" s="50"/>
      <c r="I37" s="50"/>
      <c r="J37" s="50"/>
      <c r="K37" s="50"/>
      <c r="L37" s="50"/>
      <c r="M37" s="50"/>
      <c r="N37" s="50"/>
      <c r="O37" s="50"/>
      <c r="P37" s="50"/>
      <c r="Q37" s="50"/>
      <c r="R37" s="50"/>
      <c r="S37" s="23">
        <f t="shared" si="25"/>
        <v>0</v>
      </c>
      <c r="T37" s="49"/>
      <c r="U37" s="50"/>
      <c r="V37" s="50"/>
      <c r="W37" s="24">
        <f t="shared" si="7"/>
        <v>0</v>
      </c>
      <c r="X37" s="21">
        <f t="shared" si="27"/>
        <v>0</v>
      </c>
      <c r="Y37" s="22">
        <f t="shared" si="9"/>
        <v>0</v>
      </c>
      <c r="Z37" s="22">
        <f t="shared" si="10"/>
        <v>0</v>
      </c>
      <c r="AA37" s="25">
        <v>90</v>
      </c>
      <c r="AB37" s="68">
        <f t="shared" si="28"/>
        <v>0</v>
      </c>
      <c r="AC37" s="27">
        <f t="shared" si="11"/>
        <v>0</v>
      </c>
      <c r="AD37" s="28"/>
      <c r="AE37" s="29">
        <f t="shared" si="22"/>
        <v>1.5</v>
      </c>
      <c r="AF37" s="30" t="e">
        <f t="shared" si="23"/>
        <v>#DIV/0!</v>
      </c>
      <c r="AG37" s="51">
        <f t="shared" si="12"/>
        <v>0</v>
      </c>
      <c r="AH37" s="52">
        <f t="shared" si="13"/>
        <v>0</v>
      </c>
      <c r="AI37" s="52">
        <v>7</v>
      </c>
      <c r="AJ37" s="53" t="e">
        <f t="shared" si="24"/>
        <v>#DIV/0!</v>
      </c>
      <c r="AK37" s="168"/>
      <c r="AL37" s="169"/>
      <c r="AM37" s="170"/>
      <c r="AN37" s="348"/>
      <c r="AO37" s="169"/>
      <c r="AP37" s="172"/>
      <c r="AQ37" s="173"/>
      <c r="AR37" s="169"/>
      <c r="AS37" s="170"/>
      <c r="AT37" s="348" t="str">
        <f t="shared" si="45"/>
        <v/>
      </c>
      <c r="AU37" s="174"/>
      <c r="AV37" s="172"/>
      <c r="AW37" s="168"/>
      <c r="AX37" s="169"/>
      <c r="AY37" s="170"/>
      <c r="AZ37" s="171" t="str">
        <f t="shared" si="46"/>
        <v/>
      </c>
      <c r="BA37" s="174"/>
      <c r="BB37" s="172"/>
      <c r="BC37" s="168"/>
      <c r="BD37" s="169"/>
      <c r="BE37" s="170"/>
      <c r="BF37" s="171" t="str">
        <f t="shared" si="47"/>
        <v/>
      </c>
      <c r="BG37" s="174"/>
      <c r="BH37" s="172"/>
      <c r="BI37" s="168"/>
      <c r="BJ37" s="169"/>
      <c r="BK37" s="170"/>
      <c r="BL37" s="348" t="str">
        <f t="shared" si="48"/>
        <v/>
      </c>
      <c r="BM37" s="174"/>
      <c r="BN37" s="172"/>
      <c r="BO37" s="168"/>
      <c r="BP37" s="169"/>
      <c r="BQ37" s="170"/>
      <c r="BR37" s="171" t="str">
        <f t="shared" si="49"/>
        <v/>
      </c>
      <c r="BS37" s="174"/>
      <c r="BT37" s="172"/>
      <c r="BU37" s="168"/>
      <c r="BV37" s="169"/>
      <c r="BW37" s="170"/>
      <c r="BX37" s="171" t="str">
        <f t="shared" si="50"/>
        <v/>
      </c>
      <c r="BY37" s="174"/>
      <c r="BZ37" s="172"/>
      <c r="CA37" s="168"/>
      <c r="CB37" s="169"/>
      <c r="CC37" s="170"/>
      <c r="CD37" s="171" t="str">
        <f t="shared" si="51"/>
        <v/>
      </c>
      <c r="CE37" s="174"/>
      <c r="CF37" s="172"/>
      <c r="CG37" s="168"/>
      <c r="CH37" s="169"/>
      <c r="CI37" s="170"/>
      <c r="CJ37" s="171" t="str">
        <f t="shared" si="52"/>
        <v/>
      </c>
      <c r="CK37" s="169"/>
      <c r="CL37" s="177">
        <f t="shared" si="16"/>
        <v>0</v>
      </c>
      <c r="CM37" s="62">
        <f t="shared" si="41"/>
        <v>0</v>
      </c>
      <c r="CN37" s="69">
        <f t="shared" si="42"/>
        <v>0</v>
      </c>
      <c r="CO37" s="70">
        <f t="shared" si="43"/>
        <v>0</v>
      </c>
      <c r="CP37" s="62">
        <f t="shared" si="38"/>
        <v>0</v>
      </c>
      <c r="CQ37" s="65">
        <f t="shared" si="39"/>
        <v>6.25E-2</v>
      </c>
      <c r="CR37" s="178">
        <f t="shared" si="21"/>
        <v>6.25E-2</v>
      </c>
      <c r="CS37" s="66">
        <f t="shared" si="44"/>
        <v>0</v>
      </c>
      <c r="CT37" s="67" t="e">
        <f t="shared" si="40"/>
        <v>#DIV/0!</v>
      </c>
    </row>
    <row r="38" spans="1:98">
      <c r="A38" s="472"/>
      <c r="B38" s="48">
        <v>7</v>
      </c>
      <c r="C38" s="19" t="s">
        <v>53</v>
      </c>
      <c r="D38" s="20">
        <v>43146</v>
      </c>
      <c r="E38" s="49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23">
        <f t="shared" si="25"/>
        <v>0</v>
      </c>
      <c r="T38" s="49"/>
      <c r="U38" s="50"/>
      <c r="V38" s="50"/>
      <c r="W38" s="24">
        <f t="shared" si="7"/>
        <v>0</v>
      </c>
      <c r="X38" s="21">
        <f t="shared" si="27"/>
        <v>0</v>
      </c>
      <c r="Y38" s="22">
        <f t="shared" si="9"/>
        <v>0</v>
      </c>
      <c r="Z38" s="22">
        <f t="shared" si="10"/>
        <v>0</v>
      </c>
      <c r="AA38" s="25">
        <v>90</v>
      </c>
      <c r="AB38" s="68">
        <f t="shared" si="28"/>
        <v>0</v>
      </c>
      <c r="AC38" s="27">
        <f t="shared" si="11"/>
        <v>0</v>
      </c>
      <c r="AD38" s="28"/>
      <c r="AE38" s="29">
        <f t="shared" si="22"/>
        <v>1.5</v>
      </c>
      <c r="AF38" s="30" t="e">
        <f t="shared" si="23"/>
        <v>#DIV/0!</v>
      </c>
      <c r="AG38" s="51">
        <f t="shared" si="12"/>
        <v>0</v>
      </c>
      <c r="AH38" s="52">
        <f t="shared" si="13"/>
        <v>0</v>
      </c>
      <c r="AI38" s="52">
        <v>7</v>
      </c>
      <c r="AJ38" s="53" t="e">
        <f t="shared" si="24"/>
        <v>#DIV/0!</v>
      </c>
      <c r="AK38" s="168"/>
      <c r="AL38" s="169"/>
      <c r="AM38" s="170"/>
      <c r="AN38" s="348"/>
      <c r="AO38" s="169"/>
      <c r="AP38" s="172"/>
      <c r="AQ38" s="173"/>
      <c r="AR38" s="169"/>
      <c r="AS38" s="170"/>
      <c r="AT38" s="348" t="str">
        <f t="shared" si="45"/>
        <v/>
      </c>
      <c r="AU38" s="174"/>
      <c r="AV38" s="172"/>
      <c r="AW38" s="168"/>
      <c r="AX38" s="169"/>
      <c r="AY38" s="170"/>
      <c r="AZ38" s="171" t="str">
        <f t="shared" si="46"/>
        <v/>
      </c>
      <c r="BA38" s="174"/>
      <c r="BB38" s="172"/>
      <c r="BC38" s="168"/>
      <c r="BD38" s="169"/>
      <c r="BE38" s="170"/>
      <c r="BF38" s="171" t="str">
        <f t="shared" si="47"/>
        <v/>
      </c>
      <c r="BG38" s="174"/>
      <c r="BH38" s="172"/>
      <c r="BI38" s="168"/>
      <c r="BJ38" s="169"/>
      <c r="BK38" s="170"/>
      <c r="BL38" s="348" t="str">
        <f t="shared" si="48"/>
        <v/>
      </c>
      <c r="BM38" s="174"/>
      <c r="BN38" s="172"/>
      <c r="BO38" s="168"/>
      <c r="BP38" s="169"/>
      <c r="BQ38" s="170"/>
      <c r="BR38" s="171" t="str">
        <f t="shared" si="49"/>
        <v/>
      </c>
      <c r="BS38" s="174"/>
      <c r="BT38" s="172"/>
      <c r="BU38" s="168"/>
      <c r="BV38" s="169"/>
      <c r="BW38" s="170"/>
      <c r="BX38" s="171" t="str">
        <f t="shared" si="50"/>
        <v/>
      </c>
      <c r="BY38" s="174"/>
      <c r="BZ38" s="172"/>
      <c r="CA38" s="168"/>
      <c r="CB38" s="169"/>
      <c r="CC38" s="170"/>
      <c r="CD38" s="171" t="str">
        <f t="shared" si="51"/>
        <v/>
      </c>
      <c r="CE38" s="174"/>
      <c r="CF38" s="172"/>
      <c r="CG38" s="168"/>
      <c r="CH38" s="169"/>
      <c r="CI38" s="170"/>
      <c r="CJ38" s="171" t="str">
        <f t="shared" si="52"/>
        <v/>
      </c>
      <c r="CK38" s="169"/>
      <c r="CL38" s="177">
        <f t="shared" si="16"/>
        <v>0</v>
      </c>
      <c r="CM38" s="62">
        <f t="shared" si="41"/>
        <v>0</v>
      </c>
      <c r="CN38" s="69">
        <f t="shared" si="42"/>
        <v>0</v>
      </c>
      <c r="CO38" s="70">
        <f t="shared" si="43"/>
        <v>0</v>
      </c>
      <c r="CP38" s="62">
        <f t="shared" si="38"/>
        <v>0</v>
      </c>
      <c r="CQ38" s="65">
        <f t="shared" si="39"/>
        <v>6.25E-2</v>
      </c>
      <c r="CR38" s="178">
        <f t="shared" si="21"/>
        <v>6.25E-2</v>
      </c>
      <c r="CS38" s="66">
        <f t="shared" si="44"/>
        <v>0</v>
      </c>
      <c r="CT38" s="67" t="e">
        <f t="shared" si="40"/>
        <v>#DIV/0!</v>
      </c>
    </row>
    <row r="39" spans="1:98" ht="15.75" thickBot="1">
      <c r="A39" s="472"/>
      <c r="B39" s="71">
        <v>7</v>
      </c>
      <c r="C39" s="19" t="s">
        <v>54</v>
      </c>
      <c r="D39" s="20">
        <v>43147</v>
      </c>
      <c r="E39" s="49"/>
      <c r="F39" s="50"/>
      <c r="G39" s="50"/>
      <c r="H39" s="50"/>
      <c r="I39" s="50"/>
      <c r="J39" s="50"/>
      <c r="K39" s="50"/>
      <c r="L39" s="50"/>
      <c r="M39" s="50"/>
      <c r="N39" s="50"/>
      <c r="O39" s="50"/>
      <c r="P39" s="50"/>
      <c r="Q39" s="50"/>
      <c r="R39" s="50"/>
      <c r="S39" s="23">
        <f t="shared" si="25"/>
        <v>0</v>
      </c>
      <c r="T39" s="49"/>
      <c r="U39" s="50"/>
      <c r="V39" s="50"/>
      <c r="W39" s="24">
        <f t="shared" si="7"/>
        <v>0</v>
      </c>
      <c r="X39" s="21">
        <f t="shared" si="27"/>
        <v>0</v>
      </c>
      <c r="Y39" s="22">
        <f t="shared" si="9"/>
        <v>0</v>
      </c>
      <c r="Z39" s="22">
        <f t="shared" si="10"/>
        <v>0</v>
      </c>
      <c r="AA39" s="25">
        <v>90</v>
      </c>
      <c r="AB39" s="68">
        <f t="shared" si="28"/>
        <v>0</v>
      </c>
      <c r="AC39" s="27">
        <f t="shared" si="11"/>
        <v>0</v>
      </c>
      <c r="AD39" s="28"/>
      <c r="AE39" s="29">
        <f t="shared" si="22"/>
        <v>1.5</v>
      </c>
      <c r="AF39" s="30" t="e">
        <f t="shared" si="23"/>
        <v>#DIV/0!</v>
      </c>
      <c r="AG39" s="51">
        <f t="shared" si="12"/>
        <v>0</v>
      </c>
      <c r="AH39" s="52">
        <f t="shared" si="13"/>
        <v>0</v>
      </c>
      <c r="AI39" s="52">
        <v>7</v>
      </c>
      <c r="AJ39" s="53" t="e">
        <f t="shared" si="24"/>
        <v>#DIV/0!</v>
      </c>
      <c r="AK39" s="168"/>
      <c r="AL39" s="169"/>
      <c r="AM39" s="170"/>
      <c r="AN39" s="348" t="str">
        <f t="shared" ref="AN39:AN47" si="53">IF(AM39=0,"",AM39*$EC$7)</f>
        <v/>
      </c>
      <c r="AO39" s="169"/>
      <c r="AP39" s="172"/>
      <c r="AQ39" s="173"/>
      <c r="AR39" s="169"/>
      <c r="AS39" s="170"/>
      <c r="AT39" s="348" t="str">
        <f t="shared" si="45"/>
        <v/>
      </c>
      <c r="AU39" s="174"/>
      <c r="AV39" s="172"/>
      <c r="AW39" s="168"/>
      <c r="AX39" s="169"/>
      <c r="AY39" s="170"/>
      <c r="AZ39" s="171" t="str">
        <f t="shared" si="46"/>
        <v/>
      </c>
      <c r="BA39" s="174"/>
      <c r="BB39" s="172"/>
      <c r="BC39" s="168"/>
      <c r="BD39" s="169"/>
      <c r="BE39" s="170"/>
      <c r="BF39" s="171" t="str">
        <f t="shared" si="47"/>
        <v/>
      </c>
      <c r="BG39" s="174"/>
      <c r="BH39" s="172"/>
      <c r="BI39" s="168"/>
      <c r="BJ39" s="169"/>
      <c r="BK39" s="170"/>
      <c r="BL39" s="348" t="str">
        <f t="shared" si="48"/>
        <v/>
      </c>
      <c r="BM39" s="174"/>
      <c r="BN39" s="172"/>
      <c r="BO39" s="168"/>
      <c r="BP39" s="169"/>
      <c r="BQ39" s="170"/>
      <c r="BR39" s="171" t="str">
        <f t="shared" si="49"/>
        <v/>
      </c>
      <c r="BS39" s="174"/>
      <c r="BT39" s="172"/>
      <c r="BU39" s="168"/>
      <c r="BV39" s="169"/>
      <c r="BW39" s="170"/>
      <c r="BX39" s="171" t="str">
        <f t="shared" si="50"/>
        <v/>
      </c>
      <c r="BY39" s="174"/>
      <c r="BZ39" s="172"/>
      <c r="CA39" s="168"/>
      <c r="CB39" s="169"/>
      <c r="CC39" s="170"/>
      <c r="CD39" s="171" t="str">
        <f t="shared" si="51"/>
        <v/>
      </c>
      <c r="CE39" s="174"/>
      <c r="CF39" s="172"/>
      <c r="CG39" s="168"/>
      <c r="CH39" s="169"/>
      <c r="CI39" s="170"/>
      <c r="CJ39" s="171" t="str">
        <f t="shared" si="52"/>
        <v/>
      </c>
      <c r="CK39" s="169"/>
      <c r="CL39" s="177">
        <f t="shared" si="16"/>
        <v>0</v>
      </c>
      <c r="CM39" s="62">
        <f t="shared" si="41"/>
        <v>0</v>
      </c>
      <c r="CN39" s="69">
        <f t="shared" si="42"/>
        <v>0</v>
      </c>
      <c r="CO39" s="70">
        <f t="shared" si="43"/>
        <v>0</v>
      </c>
      <c r="CP39" s="62">
        <f t="shared" si="38"/>
        <v>0</v>
      </c>
      <c r="CQ39" s="65">
        <f t="shared" si="39"/>
        <v>6.25E-2</v>
      </c>
      <c r="CR39" s="178">
        <f t="shared" si="21"/>
        <v>6.25E-2</v>
      </c>
      <c r="CS39" s="66">
        <f t="shared" si="44"/>
        <v>0</v>
      </c>
      <c r="CT39" s="67" t="e">
        <f t="shared" si="40"/>
        <v>#DIV/0!</v>
      </c>
    </row>
    <row r="40" spans="1:98">
      <c r="A40" s="472"/>
      <c r="B40" s="73">
        <v>8</v>
      </c>
      <c r="C40" s="74" t="s">
        <v>50</v>
      </c>
      <c r="D40" s="75">
        <v>43150</v>
      </c>
      <c r="E40" s="76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8">
        <f t="shared" si="25"/>
        <v>0</v>
      </c>
      <c r="T40" s="76"/>
      <c r="U40" s="77"/>
      <c r="V40" s="77"/>
      <c r="W40" s="79">
        <f t="shared" si="7"/>
        <v>0</v>
      </c>
      <c r="X40" s="80">
        <f t="shared" si="27"/>
        <v>0</v>
      </c>
      <c r="Y40" s="81">
        <f t="shared" si="9"/>
        <v>0</v>
      </c>
      <c r="Z40" s="81">
        <f t="shared" si="10"/>
        <v>0</v>
      </c>
      <c r="AA40" s="82">
        <v>90</v>
      </c>
      <c r="AB40" s="83">
        <f t="shared" si="28"/>
        <v>0</v>
      </c>
      <c r="AC40" s="84">
        <f t="shared" si="11"/>
        <v>0</v>
      </c>
      <c r="AD40" s="85"/>
      <c r="AE40" s="86">
        <f t="shared" si="22"/>
        <v>1.5</v>
      </c>
      <c r="AF40" s="87" t="e">
        <f t="shared" si="23"/>
        <v>#DIV/0!</v>
      </c>
      <c r="AG40" s="88">
        <f t="shared" si="12"/>
        <v>0</v>
      </c>
      <c r="AH40" s="89">
        <f t="shared" si="13"/>
        <v>0</v>
      </c>
      <c r="AI40" s="89">
        <v>7</v>
      </c>
      <c r="AJ40" s="90" t="e">
        <f t="shared" si="24"/>
        <v>#DIV/0!</v>
      </c>
      <c r="AK40" s="179"/>
      <c r="AL40" s="180"/>
      <c r="AM40" s="181"/>
      <c r="AN40" s="341" t="str">
        <f t="shared" si="53"/>
        <v/>
      </c>
      <c r="AO40" s="180"/>
      <c r="AP40" s="172"/>
      <c r="AQ40" s="183"/>
      <c r="AR40" s="180"/>
      <c r="AS40" s="181"/>
      <c r="AT40" s="341" t="str">
        <f t="shared" si="45"/>
        <v/>
      </c>
      <c r="AU40" s="184"/>
      <c r="AV40" s="172"/>
      <c r="AW40" s="179"/>
      <c r="AX40" s="180"/>
      <c r="AY40" s="181"/>
      <c r="AZ40" s="182" t="str">
        <f t="shared" si="46"/>
        <v/>
      </c>
      <c r="BA40" s="184"/>
      <c r="BB40" s="172"/>
      <c r="BC40" s="179"/>
      <c r="BD40" s="180"/>
      <c r="BE40" s="181"/>
      <c r="BF40" s="182" t="str">
        <f t="shared" si="47"/>
        <v/>
      </c>
      <c r="BG40" s="184"/>
      <c r="BH40" s="172"/>
      <c r="BI40" s="179"/>
      <c r="BJ40" s="180"/>
      <c r="BK40" s="181"/>
      <c r="BL40" s="341" t="str">
        <f t="shared" si="48"/>
        <v/>
      </c>
      <c r="BM40" s="184"/>
      <c r="BN40" s="172"/>
      <c r="BO40" s="179"/>
      <c r="BP40" s="180"/>
      <c r="BQ40" s="181"/>
      <c r="BR40" s="182" t="str">
        <f t="shared" si="49"/>
        <v/>
      </c>
      <c r="BS40" s="184"/>
      <c r="BT40" s="172"/>
      <c r="BU40" s="179"/>
      <c r="BV40" s="180"/>
      <c r="BW40" s="181"/>
      <c r="BX40" s="182" t="str">
        <f t="shared" si="50"/>
        <v/>
      </c>
      <c r="BY40" s="184"/>
      <c r="BZ40" s="172"/>
      <c r="CA40" s="179"/>
      <c r="CB40" s="180"/>
      <c r="CC40" s="181"/>
      <c r="CD40" s="182" t="str">
        <f t="shared" si="51"/>
        <v/>
      </c>
      <c r="CE40" s="184"/>
      <c r="CF40" s="172"/>
      <c r="CG40" s="179"/>
      <c r="CH40" s="180"/>
      <c r="CI40" s="181"/>
      <c r="CJ40" s="182" t="str">
        <f t="shared" si="52"/>
        <v/>
      </c>
      <c r="CK40" s="180"/>
      <c r="CL40" s="185">
        <f t="shared" si="16"/>
        <v>0</v>
      </c>
      <c r="CM40" s="99">
        <f t="shared" si="41"/>
        <v>0</v>
      </c>
      <c r="CN40" s="100">
        <f t="shared" si="42"/>
        <v>0</v>
      </c>
      <c r="CO40" s="101">
        <f t="shared" si="43"/>
        <v>0</v>
      </c>
      <c r="CP40" s="99">
        <f t="shared" si="38"/>
        <v>0</v>
      </c>
      <c r="CQ40" s="102">
        <f t="shared" si="39"/>
        <v>6.25E-2</v>
      </c>
      <c r="CR40" s="186">
        <f t="shared" si="21"/>
        <v>6.25E-2</v>
      </c>
      <c r="CS40" s="103">
        <f t="shared" si="44"/>
        <v>0</v>
      </c>
      <c r="CT40" s="104" t="e">
        <f t="shared" si="40"/>
        <v>#DIV/0!</v>
      </c>
    </row>
    <row r="41" spans="1:98">
      <c r="A41" s="472"/>
      <c r="B41" s="105">
        <v>8</v>
      </c>
      <c r="C41" s="74" t="s">
        <v>52</v>
      </c>
      <c r="D41" s="75">
        <v>43151</v>
      </c>
      <c r="E41" s="76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8">
        <f t="shared" si="25"/>
        <v>0</v>
      </c>
      <c r="T41" s="76"/>
      <c r="U41" s="77"/>
      <c r="V41" s="77"/>
      <c r="W41" s="79">
        <f t="shared" si="7"/>
        <v>0</v>
      </c>
      <c r="X41" s="80">
        <f t="shared" si="27"/>
        <v>0</v>
      </c>
      <c r="Y41" s="81">
        <f t="shared" si="9"/>
        <v>0</v>
      </c>
      <c r="Z41" s="81">
        <f t="shared" si="10"/>
        <v>0</v>
      </c>
      <c r="AA41" s="82">
        <v>90</v>
      </c>
      <c r="AB41" s="83">
        <f t="shared" si="28"/>
        <v>0</v>
      </c>
      <c r="AC41" s="84">
        <f t="shared" si="11"/>
        <v>0</v>
      </c>
      <c r="AD41" s="85"/>
      <c r="AE41" s="86">
        <f t="shared" si="22"/>
        <v>1.5</v>
      </c>
      <c r="AF41" s="87" t="e">
        <f t="shared" si="23"/>
        <v>#DIV/0!</v>
      </c>
      <c r="AG41" s="88">
        <f t="shared" si="12"/>
        <v>0</v>
      </c>
      <c r="AH41" s="89">
        <f t="shared" si="13"/>
        <v>0</v>
      </c>
      <c r="AI41" s="89">
        <v>7</v>
      </c>
      <c r="AJ41" s="90" t="e">
        <f t="shared" si="24"/>
        <v>#DIV/0!</v>
      </c>
      <c r="AK41" s="179"/>
      <c r="AL41" s="180"/>
      <c r="AM41" s="181"/>
      <c r="AN41" s="341" t="str">
        <f t="shared" si="53"/>
        <v/>
      </c>
      <c r="AO41" s="180"/>
      <c r="AP41" s="172"/>
      <c r="AQ41" s="183"/>
      <c r="AR41" s="180"/>
      <c r="AS41" s="181"/>
      <c r="AT41" s="341" t="str">
        <f t="shared" si="45"/>
        <v/>
      </c>
      <c r="AU41" s="184"/>
      <c r="AV41" s="172"/>
      <c r="AW41" s="179"/>
      <c r="AX41" s="180"/>
      <c r="AY41" s="181"/>
      <c r="AZ41" s="182" t="str">
        <f t="shared" si="46"/>
        <v/>
      </c>
      <c r="BA41" s="184"/>
      <c r="BB41" s="172"/>
      <c r="BC41" s="179"/>
      <c r="BD41" s="180"/>
      <c r="BE41" s="181"/>
      <c r="BF41" s="182" t="str">
        <f t="shared" si="47"/>
        <v/>
      </c>
      <c r="BG41" s="184"/>
      <c r="BH41" s="172"/>
      <c r="BI41" s="179"/>
      <c r="BJ41" s="180"/>
      <c r="BK41" s="181"/>
      <c r="BL41" s="341" t="str">
        <f t="shared" si="48"/>
        <v/>
      </c>
      <c r="BM41" s="184"/>
      <c r="BN41" s="172"/>
      <c r="BO41" s="179"/>
      <c r="BP41" s="180"/>
      <c r="BQ41" s="181"/>
      <c r="BR41" s="182" t="str">
        <f t="shared" si="49"/>
        <v/>
      </c>
      <c r="BS41" s="184"/>
      <c r="BT41" s="172"/>
      <c r="BU41" s="179"/>
      <c r="BV41" s="180"/>
      <c r="BW41" s="181"/>
      <c r="BX41" s="182" t="str">
        <f t="shared" si="50"/>
        <v/>
      </c>
      <c r="BY41" s="184"/>
      <c r="BZ41" s="172"/>
      <c r="CA41" s="179"/>
      <c r="CB41" s="180"/>
      <c r="CC41" s="181"/>
      <c r="CD41" s="182" t="str">
        <f t="shared" si="51"/>
        <v/>
      </c>
      <c r="CE41" s="184"/>
      <c r="CF41" s="172"/>
      <c r="CG41" s="179"/>
      <c r="CH41" s="180"/>
      <c r="CI41" s="181"/>
      <c r="CJ41" s="182" t="str">
        <f t="shared" si="52"/>
        <v/>
      </c>
      <c r="CK41" s="180"/>
      <c r="CL41" s="185">
        <f t="shared" si="16"/>
        <v>0</v>
      </c>
      <c r="CM41" s="99">
        <f t="shared" si="41"/>
        <v>0</v>
      </c>
      <c r="CN41" s="100">
        <f t="shared" si="42"/>
        <v>0</v>
      </c>
      <c r="CO41" s="101">
        <f t="shared" si="43"/>
        <v>0</v>
      </c>
      <c r="CP41" s="99">
        <f t="shared" si="38"/>
        <v>0</v>
      </c>
      <c r="CQ41" s="102">
        <f t="shared" si="39"/>
        <v>6.25E-2</v>
      </c>
      <c r="CR41" s="186">
        <f t="shared" si="21"/>
        <v>6.25E-2</v>
      </c>
      <c r="CS41" s="103">
        <f t="shared" si="44"/>
        <v>0</v>
      </c>
      <c r="CT41" s="104" t="e">
        <f t="shared" si="40"/>
        <v>#DIV/0!</v>
      </c>
    </row>
    <row r="42" spans="1:98">
      <c r="A42" s="472"/>
      <c r="B42" s="105">
        <v>8</v>
      </c>
      <c r="C42" s="74" t="s">
        <v>52</v>
      </c>
      <c r="D42" s="75">
        <v>43152</v>
      </c>
      <c r="E42" s="76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8">
        <f t="shared" si="25"/>
        <v>0</v>
      </c>
      <c r="T42" s="76"/>
      <c r="U42" s="77"/>
      <c r="V42" s="77"/>
      <c r="W42" s="79">
        <f t="shared" si="7"/>
        <v>0</v>
      </c>
      <c r="X42" s="80">
        <f t="shared" si="27"/>
        <v>0</v>
      </c>
      <c r="Y42" s="81">
        <f t="shared" si="9"/>
        <v>0</v>
      </c>
      <c r="Z42" s="81">
        <f t="shared" si="10"/>
        <v>0</v>
      </c>
      <c r="AA42" s="82">
        <v>90</v>
      </c>
      <c r="AB42" s="83">
        <f t="shared" si="28"/>
        <v>0</v>
      </c>
      <c r="AC42" s="84">
        <f t="shared" si="11"/>
        <v>0</v>
      </c>
      <c r="AD42" s="85"/>
      <c r="AE42" s="86">
        <f t="shared" si="22"/>
        <v>1.5</v>
      </c>
      <c r="AF42" s="87" t="e">
        <f t="shared" si="23"/>
        <v>#DIV/0!</v>
      </c>
      <c r="AG42" s="88">
        <f t="shared" si="12"/>
        <v>0</v>
      </c>
      <c r="AH42" s="89">
        <f t="shared" si="13"/>
        <v>0</v>
      </c>
      <c r="AI42" s="89">
        <v>7</v>
      </c>
      <c r="AJ42" s="90" t="e">
        <f t="shared" si="24"/>
        <v>#DIV/0!</v>
      </c>
      <c r="AK42" s="179"/>
      <c r="AL42" s="180"/>
      <c r="AM42" s="181"/>
      <c r="AN42" s="341" t="str">
        <f t="shared" si="53"/>
        <v/>
      </c>
      <c r="AO42" s="180"/>
      <c r="AP42" s="172"/>
      <c r="AQ42" s="183"/>
      <c r="AR42" s="180"/>
      <c r="AS42" s="181"/>
      <c r="AT42" s="341" t="str">
        <f t="shared" si="45"/>
        <v/>
      </c>
      <c r="AU42" s="184"/>
      <c r="AV42" s="172"/>
      <c r="AW42" s="179"/>
      <c r="AX42" s="180"/>
      <c r="AY42" s="181"/>
      <c r="AZ42" s="182" t="str">
        <f t="shared" si="46"/>
        <v/>
      </c>
      <c r="BA42" s="184"/>
      <c r="BB42" s="172"/>
      <c r="BC42" s="179"/>
      <c r="BD42" s="180"/>
      <c r="BE42" s="181"/>
      <c r="BF42" s="182" t="str">
        <f t="shared" si="47"/>
        <v/>
      </c>
      <c r="BG42" s="184"/>
      <c r="BH42" s="172"/>
      <c r="BI42" s="179"/>
      <c r="BJ42" s="180"/>
      <c r="BK42" s="181"/>
      <c r="BL42" s="341" t="str">
        <f t="shared" si="48"/>
        <v/>
      </c>
      <c r="BM42" s="184"/>
      <c r="BN42" s="172"/>
      <c r="BO42" s="179"/>
      <c r="BP42" s="180"/>
      <c r="BQ42" s="181"/>
      <c r="BR42" s="182" t="str">
        <f t="shared" si="49"/>
        <v/>
      </c>
      <c r="BS42" s="184"/>
      <c r="BT42" s="172"/>
      <c r="BU42" s="179"/>
      <c r="BV42" s="180"/>
      <c r="BW42" s="181"/>
      <c r="BX42" s="182" t="str">
        <f t="shared" si="50"/>
        <v/>
      </c>
      <c r="BY42" s="184"/>
      <c r="BZ42" s="172"/>
      <c r="CA42" s="179"/>
      <c r="CB42" s="180"/>
      <c r="CC42" s="181"/>
      <c r="CD42" s="182" t="str">
        <f t="shared" si="51"/>
        <v/>
      </c>
      <c r="CE42" s="184"/>
      <c r="CF42" s="172"/>
      <c r="CG42" s="179"/>
      <c r="CH42" s="180"/>
      <c r="CI42" s="181"/>
      <c r="CJ42" s="182" t="str">
        <f t="shared" si="52"/>
        <v/>
      </c>
      <c r="CK42" s="180"/>
      <c r="CL42" s="185">
        <f t="shared" si="16"/>
        <v>0</v>
      </c>
      <c r="CM42" s="99">
        <f t="shared" si="41"/>
        <v>0</v>
      </c>
      <c r="CN42" s="100">
        <f t="shared" si="42"/>
        <v>0</v>
      </c>
      <c r="CO42" s="101">
        <f t="shared" si="43"/>
        <v>0</v>
      </c>
      <c r="CP42" s="99">
        <f t="shared" si="38"/>
        <v>0</v>
      </c>
      <c r="CQ42" s="102">
        <f t="shared" si="39"/>
        <v>6.25E-2</v>
      </c>
      <c r="CR42" s="186">
        <f t="shared" si="21"/>
        <v>6.25E-2</v>
      </c>
      <c r="CS42" s="103">
        <f t="shared" si="44"/>
        <v>0</v>
      </c>
      <c r="CT42" s="104" t="e">
        <f t="shared" si="40"/>
        <v>#DIV/0!</v>
      </c>
    </row>
    <row r="43" spans="1:98">
      <c r="A43" s="472"/>
      <c r="B43" s="105">
        <v>8</v>
      </c>
      <c r="C43" s="74" t="s">
        <v>53</v>
      </c>
      <c r="D43" s="75">
        <v>43153</v>
      </c>
      <c r="E43" s="76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8">
        <f t="shared" si="25"/>
        <v>0</v>
      </c>
      <c r="T43" s="76"/>
      <c r="U43" s="77"/>
      <c r="V43" s="77"/>
      <c r="W43" s="79">
        <f t="shared" si="7"/>
        <v>0</v>
      </c>
      <c r="X43" s="80">
        <f t="shared" si="27"/>
        <v>0</v>
      </c>
      <c r="Y43" s="81">
        <f t="shared" si="9"/>
        <v>0</v>
      </c>
      <c r="Z43" s="81">
        <f t="shared" si="10"/>
        <v>0</v>
      </c>
      <c r="AA43" s="82">
        <v>90</v>
      </c>
      <c r="AB43" s="83">
        <f t="shared" si="28"/>
        <v>0</v>
      </c>
      <c r="AC43" s="84">
        <f t="shared" si="11"/>
        <v>0</v>
      </c>
      <c r="AD43" s="85"/>
      <c r="AE43" s="86">
        <f t="shared" si="22"/>
        <v>1.5</v>
      </c>
      <c r="AF43" s="87" t="e">
        <f t="shared" si="23"/>
        <v>#DIV/0!</v>
      </c>
      <c r="AG43" s="88">
        <f t="shared" si="12"/>
        <v>0</v>
      </c>
      <c r="AH43" s="89">
        <f t="shared" si="13"/>
        <v>0</v>
      </c>
      <c r="AI43" s="89">
        <v>7</v>
      </c>
      <c r="AJ43" s="90" t="e">
        <f t="shared" si="24"/>
        <v>#DIV/0!</v>
      </c>
      <c r="AK43" s="179"/>
      <c r="AL43" s="180"/>
      <c r="AM43" s="181"/>
      <c r="AN43" s="341" t="str">
        <f t="shared" si="53"/>
        <v/>
      </c>
      <c r="AO43" s="180"/>
      <c r="AP43" s="172"/>
      <c r="AQ43" s="183"/>
      <c r="AR43" s="180"/>
      <c r="AS43" s="181"/>
      <c r="AT43" s="341" t="str">
        <f t="shared" si="45"/>
        <v/>
      </c>
      <c r="AU43" s="184"/>
      <c r="AV43" s="172"/>
      <c r="AW43" s="179"/>
      <c r="AX43" s="180"/>
      <c r="AY43" s="181"/>
      <c r="AZ43" s="182" t="str">
        <f t="shared" si="46"/>
        <v/>
      </c>
      <c r="BA43" s="184"/>
      <c r="BB43" s="172"/>
      <c r="BC43" s="179"/>
      <c r="BD43" s="180"/>
      <c r="BE43" s="181"/>
      <c r="BF43" s="182" t="str">
        <f t="shared" si="47"/>
        <v/>
      </c>
      <c r="BG43" s="184"/>
      <c r="BH43" s="172"/>
      <c r="BI43" s="179"/>
      <c r="BJ43" s="180"/>
      <c r="BK43" s="181"/>
      <c r="BL43" s="341" t="str">
        <f t="shared" si="48"/>
        <v/>
      </c>
      <c r="BM43" s="184"/>
      <c r="BN43" s="172"/>
      <c r="BO43" s="179"/>
      <c r="BP43" s="180"/>
      <c r="BQ43" s="181"/>
      <c r="BR43" s="182" t="str">
        <f t="shared" si="49"/>
        <v/>
      </c>
      <c r="BS43" s="184"/>
      <c r="BT43" s="172"/>
      <c r="BU43" s="179"/>
      <c r="BV43" s="180"/>
      <c r="BW43" s="181"/>
      <c r="BX43" s="182" t="str">
        <f t="shared" si="50"/>
        <v/>
      </c>
      <c r="BY43" s="184"/>
      <c r="BZ43" s="172"/>
      <c r="CA43" s="179"/>
      <c r="CB43" s="180"/>
      <c r="CC43" s="181"/>
      <c r="CD43" s="182" t="str">
        <f t="shared" si="51"/>
        <v/>
      </c>
      <c r="CE43" s="184"/>
      <c r="CF43" s="172"/>
      <c r="CG43" s="179"/>
      <c r="CH43" s="180"/>
      <c r="CI43" s="181"/>
      <c r="CJ43" s="182" t="str">
        <f t="shared" si="52"/>
        <v/>
      </c>
      <c r="CK43" s="180"/>
      <c r="CL43" s="185">
        <f t="shared" si="16"/>
        <v>0</v>
      </c>
      <c r="CM43" s="99">
        <f t="shared" si="41"/>
        <v>0</v>
      </c>
      <c r="CN43" s="100">
        <f t="shared" si="42"/>
        <v>0</v>
      </c>
      <c r="CO43" s="101">
        <f t="shared" si="43"/>
        <v>0</v>
      </c>
      <c r="CP43" s="99">
        <f t="shared" si="38"/>
        <v>0</v>
      </c>
      <c r="CQ43" s="102">
        <f t="shared" si="39"/>
        <v>6.25E-2</v>
      </c>
      <c r="CR43" s="186">
        <f t="shared" si="21"/>
        <v>6.25E-2</v>
      </c>
      <c r="CS43" s="103">
        <f t="shared" si="44"/>
        <v>0</v>
      </c>
      <c r="CT43" s="104" t="e">
        <f t="shared" si="40"/>
        <v>#DIV/0!</v>
      </c>
    </row>
    <row r="44" spans="1:98" ht="15.75" thickBot="1">
      <c r="A44" s="472"/>
      <c r="B44" s="106">
        <v>8</v>
      </c>
      <c r="C44" s="74" t="s">
        <v>54</v>
      </c>
      <c r="D44" s="75">
        <v>43154</v>
      </c>
      <c r="E44" s="76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8">
        <f t="shared" si="25"/>
        <v>0</v>
      </c>
      <c r="T44" s="76"/>
      <c r="U44" s="77"/>
      <c r="V44" s="77"/>
      <c r="W44" s="79">
        <f t="shared" si="7"/>
        <v>0</v>
      </c>
      <c r="X44" s="80">
        <f t="shared" si="27"/>
        <v>0</v>
      </c>
      <c r="Y44" s="81">
        <f t="shared" si="9"/>
        <v>0</v>
      </c>
      <c r="Z44" s="81">
        <f t="shared" si="10"/>
        <v>0</v>
      </c>
      <c r="AA44" s="82">
        <v>90</v>
      </c>
      <c r="AB44" s="83">
        <f t="shared" si="28"/>
        <v>0</v>
      </c>
      <c r="AC44" s="84">
        <f t="shared" si="11"/>
        <v>0</v>
      </c>
      <c r="AD44" s="85"/>
      <c r="AE44" s="86">
        <f>((E44*4)+(F44*4)+(G44*5)+(H44*4)+(I44*6)+(J44*2)+(K44*6)+(L44*7)+(M44*2)+(N44*8)+(O44*3)+(P44*3)+(Q44*3)+(R44*4)+(T44*3)+(U44*3)+(V44*1)+AA44+AB44)/60</f>
        <v>1.5</v>
      </c>
      <c r="AF44" s="87" t="e">
        <f t="shared" si="23"/>
        <v>#DIV/0!</v>
      </c>
      <c r="AG44" s="88">
        <f t="shared" si="12"/>
        <v>0</v>
      </c>
      <c r="AH44" s="89">
        <f t="shared" si="13"/>
        <v>0</v>
      </c>
      <c r="AI44" s="89">
        <v>7</v>
      </c>
      <c r="AJ44" s="90" t="e">
        <f t="shared" si="24"/>
        <v>#DIV/0!</v>
      </c>
      <c r="AK44" s="179"/>
      <c r="AL44" s="180"/>
      <c r="AM44" s="181"/>
      <c r="AN44" s="341" t="str">
        <f t="shared" si="53"/>
        <v/>
      </c>
      <c r="AO44" s="180"/>
      <c r="AP44" s="172"/>
      <c r="AQ44" s="183"/>
      <c r="AR44" s="180"/>
      <c r="AS44" s="181"/>
      <c r="AT44" s="341" t="str">
        <f t="shared" si="45"/>
        <v/>
      </c>
      <c r="AU44" s="184"/>
      <c r="AV44" s="172"/>
      <c r="AW44" s="179"/>
      <c r="AX44" s="180"/>
      <c r="AY44" s="181"/>
      <c r="AZ44" s="182" t="str">
        <f t="shared" si="46"/>
        <v/>
      </c>
      <c r="BA44" s="184"/>
      <c r="BB44" s="172"/>
      <c r="BC44" s="179"/>
      <c r="BD44" s="180"/>
      <c r="BE44" s="181"/>
      <c r="BF44" s="182" t="str">
        <f t="shared" si="47"/>
        <v/>
      </c>
      <c r="BG44" s="184"/>
      <c r="BH44" s="172"/>
      <c r="BI44" s="179"/>
      <c r="BJ44" s="180"/>
      <c r="BK44" s="181"/>
      <c r="BL44" s="341" t="str">
        <f t="shared" si="48"/>
        <v/>
      </c>
      <c r="BM44" s="184"/>
      <c r="BN44" s="172"/>
      <c r="BO44" s="179"/>
      <c r="BP44" s="180"/>
      <c r="BQ44" s="181"/>
      <c r="BR44" s="182" t="str">
        <f t="shared" si="49"/>
        <v/>
      </c>
      <c r="BS44" s="184"/>
      <c r="BT44" s="172"/>
      <c r="BU44" s="179"/>
      <c r="BV44" s="180"/>
      <c r="BW44" s="181"/>
      <c r="BX44" s="182" t="str">
        <f t="shared" si="50"/>
        <v/>
      </c>
      <c r="BY44" s="184"/>
      <c r="BZ44" s="172"/>
      <c r="CA44" s="179"/>
      <c r="CB44" s="180"/>
      <c r="CC44" s="181"/>
      <c r="CD44" s="182" t="str">
        <f t="shared" si="51"/>
        <v/>
      </c>
      <c r="CE44" s="184"/>
      <c r="CF44" s="172"/>
      <c r="CG44" s="179"/>
      <c r="CH44" s="180"/>
      <c r="CI44" s="181"/>
      <c r="CJ44" s="182" t="str">
        <f t="shared" si="52"/>
        <v/>
      </c>
      <c r="CK44" s="180"/>
      <c r="CL44" s="185">
        <f t="shared" si="16"/>
        <v>0</v>
      </c>
      <c r="CM44" s="99">
        <f t="shared" si="41"/>
        <v>0</v>
      </c>
      <c r="CN44" s="100">
        <f t="shared" si="42"/>
        <v>0</v>
      </c>
      <c r="CO44" s="101">
        <f t="shared" si="43"/>
        <v>0</v>
      </c>
      <c r="CP44" s="99">
        <f t="shared" si="38"/>
        <v>0</v>
      </c>
      <c r="CQ44" s="102">
        <f t="shared" si="39"/>
        <v>6.25E-2</v>
      </c>
      <c r="CR44" s="186">
        <f t="shared" si="21"/>
        <v>6.25E-2</v>
      </c>
      <c r="CS44" s="103">
        <f t="shared" si="44"/>
        <v>0</v>
      </c>
      <c r="CT44" s="104" t="e">
        <f t="shared" si="40"/>
        <v>#DIV/0!</v>
      </c>
    </row>
    <row r="45" spans="1:98">
      <c r="A45" s="472"/>
      <c r="B45" s="18">
        <v>9</v>
      </c>
      <c r="C45" s="19" t="s">
        <v>50</v>
      </c>
      <c r="D45" s="20">
        <v>43157</v>
      </c>
      <c r="E45" s="49"/>
      <c r="F45" s="50"/>
      <c r="G45" s="50"/>
      <c r="H45" s="50"/>
      <c r="I45" s="50"/>
      <c r="J45" s="50"/>
      <c r="K45" s="50"/>
      <c r="L45" s="50"/>
      <c r="M45" s="50"/>
      <c r="N45" s="50"/>
      <c r="O45" s="50"/>
      <c r="P45" s="50"/>
      <c r="Q45" s="50"/>
      <c r="R45" s="50"/>
      <c r="S45" s="23">
        <f t="shared" si="25"/>
        <v>0</v>
      </c>
      <c r="T45" s="49"/>
      <c r="U45" s="50"/>
      <c r="V45" s="50"/>
      <c r="W45" s="24">
        <f t="shared" ref="W45:W46" si="54">SUM(T45:V45)</f>
        <v>0</v>
      </c>
      <c r="X45" s="21">
        <f t="shared" ref="X45:X46" si="55">SUM(E45+F45+G45+H45+I45+J45+K45+L45+M45+N45+T45)</f>
        <v>0</v>
      </c>
      <c r="Y45" s="22">
        <f t="shared" si="9"/>
        <v>0</v>
      </c>
      <c r="Z45" s="22">
        <f t="shared" si="10"/>
        <v>0</v>
      </c>
      <c r="AA45" s="25">
        <v>90</v>
      </c>
      <c r="AB45" s="68">
        <f t="shared" si="28"/>
        <v>0</v>
      </c>
      <c r="AC45" s="27">
        <f t="shared" si="11"/>
        <v>0</v>
      </c>
      <c r="AD45" s="28"/>
      <c r="AE45" s="29">
        <f t="shared" ref="AE45:AE46" si="56">((E45*4)+(F45*4)+(G45*5)+(H45*4)+(I45*6)+(J45*2)+(K45*6)+(L45*7)+(M45*2)+(N45*8)+(O45*3)+(P45*3)+(Q45*3)+(R45*4)+(T45*3)+(U45*3)+(V45*1)+AA45+AB45)/60</f>
        <v>1.5</v>
      </c>
      <c r="AF45" s="30" t="e">
        <f t="shared" si="23"/>
        <v>#DIV/0!</v>
      </c>
      <c r="AG45" s="51">
        <f t="shared" ref="AG45:AG46" si="57">SUM(X45:Z45)</f>
        <v>0</v>
      </c>
      <c r="AH45" s="52">
        <f t="shared" si="13"/>
        <v>0</v>
      </c>
      <c r="AI45" s="52">
        <v>7</v>
      </c>
      <c r="AJ45" s="53" t="e">
        <f t="shared" si="24"/>
        <v>#DIV/0!</v>
      </c>
      <c r="AK45" s="168"/>
      <c r="AL45" s="169"/>
      <c r="AM45" s="170"/>
      <c r="AN45" s="348" t="str">
        <f t="shared" si="53"/>
        <v/>
      </c>
      <c r="AO45" s="169"/>
      <c r="AP45" s="172"/>
      <c r="AQ45" s="173"/>
      <c r="AR45" s="169"/>
      <c r="AS45" s="170"/>
      <c r="AT45" s="348" t="str">
        <f t="shared" si="45"/>
        <v/>
      </c>
      <c r="AU45" s="174"/>
      <c r="AV45" s="172"/>
      <c r="AW45" s="168"/>
      <c r="AX45" s="169"/>
      <c r="AY45" s="170"/>
      <c r="AZ45" s="171" t="str">
        <f t="shared" si="46"/>
        <v/>
      </c>
      <c r="BA45" s="174"/>
      <c r="BB45" s="172"/>
      <c r="BC45" s="168"/>
      <c r="BD45" s="169"/>
      <c r="BE45" s="170"/>
      <c r="BF45" s="171" t="str">
        <f t="shared" si="47"/>
        <v/>
      </c>
      <c r="BG45" s="174"/>
      <c r="BH45" s="172"/>
      <c r="BI45" s="168"/>
      <c r="BJ45" s="169"/>
      <c r="BK45" s="170"/>
      <c r="BL45" s="348" t="str">
        <f t="shared" si="48"/>
        <v/>
      </c>
      <c r="BM45" s="174"/>
      <c r="BN45" s="172"/>
      <c r="BO45" s="168"/>
      <c r="BP45" s="169"/>
      <c r="BQ45" s="170"/>
      <c r="BR45" s="171" t="str">
        <f t="shared" si="49"/>
        <v/>
      </c>
      <c r="BS45" s="174"/>
      <c r="BT45" s="172"/>
      <c r="BU45" s="168"/>
      <c r="BV45" s="169"/>
      <c r="BW45" s="170"/>
      <c r="BX45" s="171" t="str">
        <f t="shared" si="50"/>
        <v/>
      </c>
      <c r="BY45" s="174"/>
      <c r="BZ45" s="172"/>
      <c r="CA45" s="168"/>
      <c r="CB45" s="169"/>
      <c r="CC45" s="170"/>
      <c r="CD45" s="171" t="str">
        <f t="shared" si="51"/>
        <v/>
      </c>
      <c r="CE45" s="174"/>
      <c r="CF45" s="172"/>
      <c r="CG45" s="168"/>
      <c r="CH45" s="169"/>
      <c r="CI45" s="170"/>
      <c r="CJ45" s="171" t="str">
        <f t="shared" si="52"/>
        <v/>
      </c>
      <c r="CK45" s="169"/>
      <c r="CL45" s="177">
        <f t="shared" si="16"/>
        <v>0</v>
      </c>
      <c r="CM45" s="62">
        <f t="shared" si="41"/>
        <v>0</v>
      </c>
      <c r="CN45" s="69">
        <f t="shared" si="42"/>
        <v>0</v>
      </c>
      <c r="CO45" s="70">
        <f t="shared" si="43"/>
        <v>0</v>
      </c>
      <c r="CP45" s="62">
        <f t="shared" si="38"/>
        <v>0</v>
      </c>
      <c r="CQ45" s="65">
        <f t="shared" si="39"/>
        <v>6.25E-2</v>
      </c>
      <c r="CR45" s="178">
        <f t="shared" si="21"/>
        <v>6.25E-2</v>
      </c>
      <c r="CS45" s="66">
        <f t="shared" si="44"/>
        <v>0</v>
      </c>
      <c r="CT45" s="67" t="e">
        <f t="shared" si="40"/>
        <v>#DIV/0!</v>
      </c>
    </row>
    <row r="46" spans="1:98">
      <c r="A46" s="472"/>
      <c r="B46" s="48">
        <v>9</v>
      </c>
      <c r="C46" s="19" t="s">
        <v>52</v>
      </c>
      <c r="D46" s="20">
        <v>43158</v>
      </c>
      <c r="E46" s="49"/>
      <c r="F46" s="50"/>
      <c r="G46" s="50"/>
      <c r="H46" s="50"/>
      <c r="I46" s="50"/>
      <c r="J46" s="50"/>
      <c r="K46" s="50"/>
      <c r="L46" s="50"/>
      <c r="M46" s="50"/>
      <c r="N46" s="50"/>
      <c r="O46" s="50"/>
      <c r="P46" s="50"/>
      <c r="Q46" s="50"/>
      <c r="R46" s="50"/>
      <c r="S46" s="23">
        <f t="shared" si="25"/>
        <v>0</v>
      </c>
      <c r="T46" s="49"/>
      <c r="U46" s="50"/>
      <c r="V46" s="50"/>
      <c r="W46" s="24">
        <f t="shared" si="54"/>
        <v>0</v>
      </c>
      <c r="X46" s="21">
        <f t="shared" si="55"/>
        <v>0</v>
      </c>
      <c r="Y46" s="22">
        <f t="shared" si="9"/>
        <v>0</v>
      </c>
      <c r="Z46" s="22">
        <f t="shared" si="10"/>
        <v>0</v>
      </c>
      <c r="AA46" s="25">
        <v>90</v>
      </c>
      <c r="AB46" s="68">
        <f t="shared" si="28"/>
        <v>0</v>
      </c>
      <c r="AC46" s="27">
        <f t="shared" si="11"/>
        <v>0</v>
      </c>
      <c r="AD46" s="28"/>
      <c r="AE46" s="29">
        <f t="shared" si="56"/>
        <v>1.5</v>
      </c>
      <c r="AF46" s="30" t="e">
        <f t="shared" si="23"/>
        <v>#DIV/0!</v>
      </c>
      <c r="AG46" s="51">
        <f t="shared" si="57"/>
        <v>0</v>
      </c>
      <c r="AH46" s="52">
        <f t="shared" si="13"/>
        <v>0</v>
      </c>
      <c r="AI46" s="52">
        <v>7</v>
      </c>
      <c r="AJ46" s="53" t="e">
        <f t="shared" si="24"/>
        <v>#DIV/0!</v>
      </c>
      <c r="AK46" s="168"/>
      <c r="AL46" s="169"/>
      <c r="AM46" s="170"/>
      <c r="AN46" s="348" t="str">
        <f t="shared" si="53"/>
        <v/>
      </c>
      <c r="AO46" s="169"/>
      <c r="AP46" s="172"/>
      <c r="AQ46" s="173"/>
      <c r="AR46" s="169"/>
      <c r="AS46" s="170"/>
      <c r="AT46" s="348" t="str">
        <f t="shared" si="45"/>
        <v/>
      </c>
      <c r="AU46" s="174"/>
      <c r="AV46" s="172"/>
      <c r="AW46" s="168"/>
      <c r="AX46" s="169"/>
      <c r="AY46" s="170"/>
      <c r="AZ46" s="171" t="str">
        <f t="shared" si="46"/>
        <v/>
      </c>
      <c r="BA46" s="174"/>
      <c r="BB46" s="172"/>
      <c r="BC46" s="168"/>
      <c r="BD46" s="169"/>
      <c r="BE46" s="170"/>
      <c r="BF46" s="171" t="str">
        <f t="shared" si="47"/>
        <v/>
      </c>
      <c r="BG46" s="174"/>
      <c r="BH46" s="172"/>
      <c r="BI46" s="168"/>
      <c r="BJ46" s="169"/>
      <c r="BK46" s="170"/>
      <c r="BL46" s="348" t="str">
        <f t="shared" si="48"/>
        <v/>
      </c>
      <c r="BM46" s="174"/>
      <c r="BN46" s="172"/>
      <c r="BO46" s="168"/>
      <c r="BP46" s="169"/>
      <c r="BQ46" s="170"/>
      <c r="BR46" s="171" t="str">
        <f t="shared" si="49"/>
        <v/>
      </c>
      <c r="BS46" s="174"/>
      <c r="BT46" s="172"/>
      <c r="BU46" s="168"/>
      <c r="BV46" s="169"/>
      <c r="BW46" s="170"/>
      <c r="BX46" s="171" t="str">
        <f t="shared" si="50"/>
        <v/>
      </c>
      <c r="BY46" s="174"/>
      <c r="BZ46" s="172"/>
      <c r="CA46" s="168"/>
      <c r="CB46" s="169"/>
      <c r="CC46" s="170"/>
      <c r="CD46" s="171" t="str">
        <f t="shared" si="51"/>
        <v/>
      </c>
      <c r="CE46" s="174"/>
      <c r="CF46" s="172"/>
      <c r="CG46" s="168"/>
      <c r="CH46" s="169"/>
      <c r="CI46" s="170"/>
      <c r="CJ46" s="171" t="str">
        <f t="shared" si="52"/>
        <v/>
      </c>
      <c r="CK46" s="169"/>
      <c r="CL46" s="177">
        <f t="shared" si="16"/>
        <v>0</v>
      </c>
      <c r="CM46" s="62">
        <f t="shared" si="41"/>
        <v>0</v>
      </c>
      <c r="CN46" s="69">
        <f t="shared" si="42"/>
        <v>0</v>
      </c>
      <c r="CO46" s="70">
        <f t="shared" si="43"/>
        <v>0</v>
      </c>
      <c r="CP46" s="62">
        <f t="shared" si="38"/>
        <v>0</v>
      </c>
      <c r="CQ46" s="65">
        <f t="shared" si="39"/>
        <v>6.25E-2</v>
      </c>
      <c r="CR46" s="178">
        <f t="shared" si="21"/>
        <v>6.25E-2</v>
      </c>
      <c r="CS46" s="66">
        <f t="shared" si="44"/>
        <v>0</v>
      </c>
      <c r="CT46" s="67" t="e">
        <f t="shared" si="40"/>
        <v>#DIV/0!</v>
      </c>
    </row>
    <row r="47" spans="1:98" ht="15.75" thickBot="1">
      <c r="A47" s="473"/>
      <c r="B47" s="48">
        <v>9</v>
      </c>
      <c r="C47" s="115" t="s">
        <v>52</v>
      </c>
      <c r="D47" s="20">
        <v>43159</v>
      </c>
      <c r="E47" s="49"/>
      <c r="F47" s="50"/>
      <c r="G47" s="50"/>
      <c r="H47" s="50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23">
        <f t="shared" si="25"/>
        <v>0</v>
      </c>
      <c r="T47" s="49"/>
      <c r="U47" s="50"/>
      <c r="V47" s="50"/>
      <c r="W47" s="24">
        <f t="shared" si="7"/>
        <v>0</v>
      </c>
      <c r="X47" s="21">
        <f t="shared" si="27"/>
        <v>0</v>
      </c>
      <c r="Y47" s="22">
        <f t="shared" si="9"/>
        <v>0</v>
      </c>
      <c r="Z47" s="22">
        <f t="shared" si="10"/>
        <v>0</v>
      </c>
      <c r="AA47" s="25">
        <v>90</v>
      </c>
      <c r="AB47" s="68">
        <f t="shared" si="28"/>
        <v>0</v>
      </c>
      <c r="AC47" s="27">
        <f t="shared" si="11"/>
        <v>0</v>
      </c>
      <c r="AD47" s="28"/>
      <c r="AE47" s="29">
        <f t="shared" si="22"/>
        <v>1.5</v>
      </c>
      <c r="AF47" s="30" t="e">
        <f t="shared" si="23"/>
        <v>#DIV/0!</v>
      </c>
      <c r="AG47" s="51">
        <f t="shared" si="12"/>
        <v>0</v>
      </c>
      <c r="AH47" s="52">
        <f t="shared" si="13"/>
        <v>0</v>
      </c>
      <c r="AI47" s="52">
        <v>7</v>
      </c>
      <c r="AJ47" s="53" t="e">
        <f t="shared" si="24"/>
        <v>#DIV/0!</v>
      </c>
      <c r="AK47" s="168"/>
      <c r="AL47" s="169"/>
      <c r="AM47" s="170"/>
      <c r="AN47" s="348" t="str">
        <f t="shared" si="53"/>
        <v/>
      </c>
      <c r="AO47" s="169"/>
      <c r="AP47" s="172"/>
      <c r="AQ47" s="173"/>
      <c r="AR47" s="169"/>
      <c r="AS47" s="170"/>
      <c r="AT47" s="348" t="str">
        <f t="shared" si="45"/>
        <v/>
      </c>
      <c r="AU47" s="174"/>
      <c r="AV47" s="172"/>
      <c r="AW47" s="168"/>
      <c r="AX47" s="169"/>
      <c r="AY47" s="170"/>
      <c r="AZ47" s="171" t="str">
        <f t="shared" si="46"/>
        <v/>
      </c>
      <c r="BA47" s="174"/>
      <c r="BB47" s="172"/>
      <c r="BC47" s="168"/>
      <c r="BD47" s="169"/>
      <c r="BE47" s="170"/>
      <c r="BF47" s="171" t="str">
        <f t="shared" si="47"/>
        <v/>
      </c>
      <c r="BG47" s="174"/>
      <c r="BH47" s="172"/>
      <c r="BI47" s="168"/>
      <c r="BJ47" s="169"/>
      <c r="BK47" s="170"/>
      <c r="BL47" s="348" t="str">
        <f t="shared" si="48"/>
        <v/>
      </c>
      <c r="BM47" s="174"/>
      <c r="BN47" s="172"/>
      <c r="BO47" s="168"/>
      <c r="BP47" s="169"/>
      <c r="BQ47" s="170"/>
      <c r="BR47" s="171" t="str">
        <f t="shared" si="49"/>
        <v/>
      </c>
      <c r="BS47" s="174"/>
      <c r="BT47" s="172"/>
      <c r="BU47" s="168"/>
      <c r="BV47" s="169"/>
      <c r="BW47" s="170"/>
      <c r="BX47" s="171" t="str">
        <f t="shared" si="50"/>
        <v/>
      </c>
      <c r="BY47" s="174"/>
      <c r="BZ47" s="172"/>
      <c r="CA47" s="168"/>
      <c r="CB47" s="169"/>
      <c r="CC47" s="170"/>
      <c r="CD47" s="171" t="str">
        <f t="shared" si="51"/>
        <v/>
      </c>
      <c r="CE47" s="174"/>
      <c r="CF47" s="172"/>
      <c r="CG47" s="168"/>
      <c r="CH47" s="169"/>
      <c r="CI47" s="170"/>
      <c r="CJ47" s="171" t="str">
        <f t="shared" si="52"/>
        <v/>
      </c>
      <c r="CK47" s="169"/>
      <c r="CL47" s="187">
        <f t="shared" si="16"/>
        <v>0</v>
      </c>
      <c r="CM47" s="134">
        <f t="shared" si="41"/>
        <v>0</v>
      </c>
      <c r="CN47" s="135">
        <f t="shared" si="42"/>
        <v>0</v>
      </c>
      <c r="CO47" s="136">
        <f t="shared" si="43"/>
        <v>0</v>
      </c>
      <c r="CP47" s="134">
        <f t="shared" si="38"/>
        <v>0</v>
      </c>
      <c r="CQ47" s="137">
        <f t="shared" si="39"/>
        <v>6.25E-2</v>
      </c>
      <c r="CR47" s="188">
        <f t="shared" si="21"/>
        <v>6.25E-2</v>
      </c>
      <c r="CS47" s="138">
        <f t="shared" si="44"/>
        <v>0</v>
      </c>
      <c r="CT47" s="139" t="e">
        <f t="shared" si="40"/>
        <v>#DIV/0!</v>
      </c>
    </row>
    <row r="48" spans="1:98" ht="15.75" thickBot="1">
      <c r="A48" s="140"/>
      <c r="B48" s="141" t="s">
        <v>55</v>
      </c>
      <c r="C48" s="459" t="s">
        <v>56</v>
      </c>
      <c r="D48" s="460"/>
      <c r="E48" s="142">
        <f t="shared" ref="E48:AE48" si="58">SUM(E28:E47)</f>
        <v>42</v>
      </c>
      <c r="F48" s="143">
        <f t="shared" si="58"/>
        <v>101</v>
      </c>
      <c r="G48" s="143">
        <f t="shared" si="58"/>
        <v>233</v>
      </c>
      <c r="H48" s="143">
        <f t="shared" si="58"/>
        <v>0</v>
      </c>
      <c r="I48" s="143">
        <f t="shared" si="58"/>
        <v>63</v>
      </c>
      <c r="J48" s="143">
        <f t="shared" si="58"/>
        <v>108</v>
      </c>
      <c r="K48" s="143">
        <f t="shared" si="58"/>
        <v>95</v>
      </c>
      <c r="L48" s="143">
        <f t="shared" si="58"/>
        <v>126</v>
      </c>
      <c r="M48" s="143">
        <f t="shared" si="58"/>
        <v>326</v>
      </c>
      <c r="N48" s="143">
        <f t="shared" si="58"/>
        <v>0</v>
      </c>
      <c r="O48" s="143">
        <f t="shared" si="58"/>
        <v>37</v>
      </c>
      <c r="P48" s="143">
        <f t="shared" si="58"/>
        <v>0</v>
      </c>
      <c r="Q48" s="143">
        <f t="shared" si="58"/>
        <v>23</v>
      </c>
      <c r="R48" s="143">
        <f t="shared" si="58"/>
        <v>0</v>
      </c>
      <c r="S48" s="144">
        <f t="shared" si="58"/>
        <v>1154</v>
      </c>
      <c r="T48" s="145">
        <f t="shared" si="58"/>
        <v>636</v>
      </c>
      <c r="U48" s="143">
        <f t="shared" si="58"/>
        <v>22</v>
      </c>
      <c r="V48" s="143">
        <f t="shared" si="58"/>
        <v>76</v>
      </c>
      <c r="W48" s="144">
        <f t="shared" si="58"/>
        <v>734</v>
      </c>
      <c r="X48" s="145">
        <f t="shared" si="58"/>
        <v>1730</v>
      </c>
      <c r="Y48" s="143">
        <f t="shared" si="58"/>
        <v>82</v>
      </c>
      <c r="Z48" s="143">
        <f t="shared" si="58"/>
        <v>76</v>
      </c>
      <c r="AA48" s="143">
        <f t="shared" si="58"/>
        <v>1800</v>
      </c>
      <c r="AB48" s="143">
        <f t="shared" si="58"/>
        <v>275</v>
      </c>
      <c r="AC48" s="146">
        <f t="shared" si="58"/>
        <v>1888</v>
      </c>
      <c r="AD48" s="189">
        <f t="shared" si="58"/>
        <v>143</v>
      </c>
      <c r="AE48" s="150">
        <f t="shared" si="58"/>
        <v>145.66666666666669</v>
      </c>
      <c r="AF48" s="151" t="e">
        <f>AVERAGE(AF28:AF47)</f>
        <v>#DIV/0!</v>
      </c>
      <c r="AG48" s="152">
        <f>SUM(AG28:AG47)</f>
        <v>1888</v>
      </c>
      <c r="AH48" s="153">
        <f>SUM(AH28:AH47)</f>
        <v>20.428571428571431</v>
      </c>
      <c r="AI48" s="153">
        <v>7</v>
      </c>
      <c r="AJ48" s="154" t="e">
        <f>AVERAGE(AJ28:AJ47)</f>
        <v>#DIV/0!</v>
      </c>
      <c r="AK48" s="152">
        <f>SUM(AK28:AK47)</f>
        <v>118</v>
      </c>
      <c r="AL48" s="155">
        <f>SUM(AL28:AL47)</f>
        <v>0.84861111111111098</v>
      </c>
      <c r="AM48" s="156">
        <f>SUM(AM28:AM47)</f>
        <v>13</v>
      </c>
      <c r="AN48" s="347">
        <f>SUM(AN28:AN47)</f>
        <v>2.7777777777777776E-2</v>
      </c>
      <c r="AO48" s="155">
        <f>SUM(AO28:AO47)</f>
        <v>1.3888888888888888E-2</v>
      </c>
      <c r="AP48" s="338"/>
      <c r="AQ48" s="159">
        <f>SUM(AQ28:AQ47)</f>
        <v>57</v>
      </c>
      <c r="AR48" s="155">
        <f>SUM(AR28:AR47)</f>
        <v>0.47291666666666665</v>
      </c>
      <c r="AS48" s="156">
        <f>SUM(AS28:AS47)</f>
        <v>28</v>
      </c>
      <c r="AT48" s="347">
        <f>SUM(AT28:AT47)</f>
        <v>5.8333333333333334E-2</v>
      </c>
      <c r="AU48" s="190">
        <f>SUM(AU28:AU47)</f>
        <v>5.5555555555555558E-3</v>
      </c>
      <c r="AV48" s="338"/>
      <c r="AW48" s="152">
        <f>SUM(AW28:AW47)</f>
        <v>75</v>
      </c>
      <c r="AX48" s="155">
        <f>SUM(AX28:AX47)</f>
        <v>1.1229166666666666</v>
      </c>
      <c r="AY48" s="156">
        <f>SUM(AY28:AY47)</f>
        <v>13</v>
      </c>
      <c r="AZ48" s="157">
        <f>SUM(AZ28:AZ47)</f>
        <v>2.0833333333333332E-2</v>
      </c>
      <c r="BA48" s="190">
        <f>SUM(BA28:BA47)</f>
        <v>6.9444444444444441E-3</v>
      </c>
      <c r="BB48" s="338"/>
      <c r="BC48" s="152">
        <f>SUM(BC28:BC47)</f>
        <v>9</v>
      </c>
      <c r="BD48" s="155">
        <f>SUM(BD28:BD47)</f>
        <v>0.1</v>
      </c>
      <c r="BE48" s="156">
        <f>SUM(BE28:BE47)</f>
        <v>5</v>
      </c>
      <c r="BF48" s="157">
        <f>SUM(BF28:BF47)</f>
        <v>6.3194444444444442E-2</v>
      </c>
      <c r="BG48" s="190">
        <f>SUM(BG28:BG47)</f>
        <v>1.0416666666666666E-2</v>
      </c>
      <c r="BH48" s="338"/>
      <c r="BI48" s="152">
        <f>SUM(BI28:BI47)</f>
        <v>54</v>
      </c>
      <c r="BJ48" s="155">
        <f>SUM(BJ28:BJ47)</f>
        <v>0.40694444444444444</v>
      </c>
      <c r="BK48" s="156">
        <f>SUM(BK28:BK47)</f>
        <v>9</v>
      </c>
      <c r="BL48" s="347">
        <f>SUM(BL28:BL47)</f>
        <v>6.9444444444444447E-4</v>
      </c>
      <c r="BM48" s="190">
        <f>SUM(BM28:BM47)</f>
        <v>3.472222222222222E-3</v>
      </c>
      <c r="BN48" s="338"/>
      <c r="BO48" s="152">
        <f>SUM(BO28:BO47)</f>
        <v>43</v>
      </c>
      <c r="BP48" s="155">
        <f>SUM(BP28:BP47)</f>
        <v>0.24583333333333335</v>
      </c>
      <c r="BQ48" s="156">
        <f>SUM(BQ28:BQ47)</f>
        <v>12</v>
      </c>
      <c r="BR48" s="157">
        <f>SUM(BR28:BR47)</f>
        <v>3.125E-2</v>
      </c>
      <c r="BS48" s="190">
        <f>SUM(BS28:BS47)</f>
        <v>4.8611111111111105E-2</v>
      </c>
      <c r="BT48" s="338"/>
      <c r="BU48" s="152">
        <f>SUM(BU28:BU47)</f>
        <v>40</v>
      </c>
      <c r="BV48" s="155">
        <f>SUM(BV28:BV47)</f>
        <v>0.35833333333333328</v>
      </c>
      <c r="BW48" s="156">
        <f>SUM(BW28:BW47)</f>
        <v>20</v>
      </c>
      <c r="BX48" s="157">
        <f>SUM(BX28:BX47)</f>
        <v>7.9166666666666663E-2</v>
      </c>
      <c r="BY48" s="190">
        <f>SUM(BY28:BY47)</f>
        <v>2.7777777777777776E-2</v>
      </c>
      <c r="BZ48" s="338"/>
      <c r="CA48" s="152">
        <f>SUM(CA28:CA47)</f>
        <v>65</v>
      </c>
      <c r="CB48" s="155">
        <f>SUM(CB28:CB47)</f>
        <v>0.58958333333333324</v>
      </c>
      <c r="CC48" s="156">
        <f>SUM(CC28:CC47)</f>
        <v>10</v>
      </c>
      <c r="CD48" s="157">
        <f>SUM(CD28:CD47)</f>
        <v>0.15972222222222224</v>
      </c>
      <c r="CE48" s="190">
        <f>SUM(CE28:CE47)</f>
        <v>1.1805555555555555E-2</v>
      </c>
      <c r="CF48" s="338"/>
      <c r="CG48" s="152">
        <f t="shared" ref="CG48:CR48" si="59">SUM(CG28:CG47)</f>
        <v>0</v>
      </c>
      <c r="CH48" s="155">
        <f t="shared" si="59"/>
        <v>0</v>
      </c>
      <c r="CI48" s="156">
        <f t="shared" si="59"/>
        <v>0</v>
      </c>
      <c r="CJ48" s="157">
        <f t="shared" si="59"/>
        <v>0</v>
      </c>
      <c r="CK48" s="155">
        <f t="shared" si="59"/>
        <v>0</v>
      </c>
      <c r="CL48" s="161">
        <f t="shared" si="59"/>
        <v>461</v>
      </c>
      <c r="CM48" s="155">
        <f t="shared" si="59"/>
        <v>4.1451388888888889</v>
      </c>
      <c r="CN48" s="191">
        <f t="shared" si="59"/>
        <v>110</v>
      </c>
      <c r="CO48" s="192">
        <f t="shared" si="59"/>
        <v>0</v>
      </c>
      <c r="CP48" s="155">
        <f t="shared" si="59"/>
        <v>0.12847222222222221</v>
      </c>
      <c r="CQ48" s="164">
        <f t="shared" si="59"/>
        <v>1.25</v>
      </c>
      <c r="CR48" s="165">
        <f t="shared" si="59"/>
        <v>5.5236111111111112</v>
      </c>
      <c r="CS48" s="193">
        <f>SUM(CS28:CS47)</f>
        <v>6.0138888888888893</v>
      </c>
      <c r="CT48" s="167">
        <f>CR48/CS48</f>
        <v>0.91847575057736719</v>
      </c>
    </row>
    <row r="49" spans="1:98">
      <c r="A49" s="471" t="s">
        <v>58</v>
      </c>
      <c r="B49" s="48">
        <v>9</v>
      </c>
      <c r="C49" s="115" t="s">
        <v>53</v>
      </c>
      <c r="D49" s="20">
        <v>43160</v>
      </c>
      <c r="E49" s="49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23">
        <f t="shared" si="25"/>
        <v>0</v>
      </c>
      <c r="T49" s="49"/>
      <c r="U49" s="50"/>
      <c r="V49" s="50"/>
      <c r="W49" s="24">
        <f t="shared" si="7"/>
        <v>0</v>
      </c>
      <c r="X49" s="21">
        <f t="shared" si="27"/>
        <v>0</v>
      </c>
      <c r="Y49" s="22">
        <f t="shared" si="9"/>
        <v>0</v>
      </c>
      <c r="Z49" s="22">
        <f t="shared" si="10"/>
        <v>0</v>
      </c>
      <c r="AA49" s="25">
        <v>90</v>
      </c>
      <c r="AB49" s="68">
        <f t="shared" si="28"/>
        <v>0</v>
      </c>
      <c r="AC49" s="27">
        <f t="shared" si="11"/>
        <v>0</v>
      </c>
      <c r="AD49" s="28"/>
      <c r="AE49" s="29">
        <f t="shared" si="22"/>
        <v>1.5</v>
      </c>
      <c r="AF49" s="30" t="e">
        <f t="shared" si="23"/>
        <v>#DIV/0!</v>
      </c>
      <c r="AG49" s="51">
        <f t="shared" si="12"/>
        <v>0</v>
      </c>
      <c r="AH49" s="52">
        <f t="shared" si="13"/>
        <v>0</v>
      </c>
      <c r="AI49" s="52">
        <v>7</v>
      </c>
      <c r="AJ49" s="53" t="e">
        <f>AG49/AH49/AI49</f>
        <v>#DIV/0!</v>
      </c>
      <c r="AK49" s="168"/>
      <c r="AL49" s="169"/>
      <c r="AM49" s="170"/>
      <c r="AN49" s="348" t="str">
        <f t="shared" ref="AN49:AN70" si="60">IF(AM49=0,"",AM49*$EC$7)</f>
        <v/>
      </c>
      <c r="AO49" s="169"/>
      <c r="AP49" s="172"/>
      <c r="AQ49" s="173"/>
      <c r="AR49" s="169"/>
      <c r="AS49" s="170"/>
      <c r="AT49" s="348" t="str">
        <f t="shared" ref="AT49:AT70" si="61">IF(AS49=0,"",AS49*$EC$7)</f>
        <v/>
      </c>
      <c r="AU49" s="174"/>
      <c r="AV49" s="172"/>
      <c r="AW49" s="168"/>
      <c r="AX49" s="169"/>
      <c r="AY49" s="170"/>
      <c r="AZ49" s="171" t="str">
        <f t="shared" ref="AZ49:AZ70" si="62">IF(AY49=0,"",AY49*$EC$7)</f>
        <v/>
      </c>
      <c r="BA49" s="174"/>
      <c r="BB49" s="172"/>
      <c r="BC49" s="168"/>
      <c r="BD49" s="169"/>
      <c r="BE49" s="170"/>
      <c r="BF49" s="171" t="str">
        <f t="shared" ref="BF49:BF70" si="63">IF(BE49=0,"",BE49*$EC$7)</f>
        <v/>
      </c>
      <c r="BG49" s="174"/>
      <c r="BH49" s="172"/>
      <c r="BI49" s="168"/>
      <c r="BJ49" s="169"/>
      <c r="BK49" s="170"/>
      <c r="BL49" s="348" t="str">
        <f t="shared" ref="BL49:BL70" si="64">IF(BK49=0,"",BK49*$EC$7)</f>
        <v/>
      </c>
      <c r="BM49" s="174"/>
      <c r="BN49" s="172"/>
      <c r="BO49" s="168"/>
      <c r="BP49" s="169"/>
      <c r="BQ49" s="170"/>
      <c r="BR49" s="171" t="str">
        <f t="shared" ref="BR49:BR70" si="65">IF(BQ49=0,"",BQ49*$EC$7)</f>
        <v/>
      </c>
      <c r="BS49" s="174"/>
      <c r="BT49" s="172"/>
      <c r="BU49" s="168"/>
      <c r="BV49" s="169"/>
      <c r="BW49" s="170"/>
      <c r="BX49" s="171" t="str">
        <f t="shared" ref="BX49:BX70" si="66">IF(BW49=0,"",BW49*$EC$7)</f>
        <v/>
      </c>
      <c r="BY49" s="174"/>
      <c r="BZ49" s="172"/>
      <c r="CA49" s="168"/>
      <c r="CB49" s="169"/>
      <c r="CC49" s="170"/>
      <c r="CD49" s="171" t="str">
        <f t="shared" ref="CD49:CD70" si="67">IF(CC49=0,"",CC49*$EC$7)</f>
        <v/>
      </c>
      <c r="CE49" s="174"/>
      <c r="CF49" s="172"/>
      <c r="CG49" s="168"/>
      <c r="CH49" s="169"/>
      <c r="CI49" s="170"/>
      <c r="CJ49" s="171" t="str">
        <f t="shared" ref="CJ49:CJ70" si="68">IF(CI49=0,"",CI49*$EC$7)</f>
        <v/>
      </c>
      <c r="CK49" s="169"/>
      <c r="CL49" s="175">
        <f t="shared" ref="CL49:CL70" si="69">SUM(AK49+AQ49+AW49+BC49+BI49+BO49+BU49+CA49+CG49)</f>
        <v>0</v>
      </c>
      <c r="CM49" s="42">
        <f t="shared" ref="CM49:CN70" si="70">SUM(AL49+AR49+AX49+BD49+BJ49+BP49+BV49+CB49+CH49)</f>
        <v>0</v>
      </c>
      <c r="CN49" s="63">
        <f t="shared" si="70"/>
        <v>0</v>
      </c>
      <c r="CO49" s="64">
        <f t="shared" ref="CO49:CO70" si="71">IF(CN49="","",CN49*$EC$7)</f>
        <v>0</v>
      </c>
      <c r="CP49" s="42">
        <f t="shared" ref="CP49:CP70" si="72">SUM(AO49+AU49+BA49+BG49+BM49+BS49+BY49+CE49+CK49)</f>
        <v>0</v>
      </c>
      <c r="CQ49" s="45">
        <f t="shared" ref="CQ49:CQ70" si="73">AA49/1440</f>
        <v>6.25E-2</v>
      </c>
      <c r="CR49" s="176">
        <f t="shared" ref="CR49:CR70" si="74">SUM(CM49+CO49+CP49+CQ49)+(V49*$EC$8)+(U49*$EC$9)+(T49*$EC$10)</f>
        <v>6.25E-2</v>
      </c>
      <c r="CS49" s="46">
        <f t="shared" ref="CS49:CS70" si="75">(INT(AD49)+MOD(AD49,1)*100/60)/24</f>
        <v>0</v>
      </c>
      <c r="CT49" s="47" t="e">
        <f t="shared" ref="CT49:CT70" si="76">CR49/CS49</f>
        <v>#DIV/0!</v>
      </c>
    </row>
    <row r="50" spans="1:98" ht="15.75" thickBot="1">
      <c r="A50" s="472"/>
      <c r="B50" s="71">
        <v>9</v>
      </c>
      <c r="C50" s="19" t="s">
        <v>54</v>
      </c>
      <c r="D50" s="20">
        <v>43161</v>
      </c>
      <c r="E50" s="49"/>
      <c r="F50" s="50"/>
      <c r="G50" s="50"/>
      <c r="H50" s="50"/>
      <c r="I50" s="50"/>
      <c r="J50" s="50"/>
      <c r="K50" s="50"/>
      <c r="L50" s="50"/>
      <c r="M50" s="50"/>
      <c r="N50" s="50"/>
      <c r="O50" s="50"/>
      <c r="P50" s="50"/>
      <c r="Q50" s="50"/>
      <c r="R50" s="50"/>
      <c r="S50" s="23">
        <f t="shared" si="25"/>
        <v>0</v>
      </c>
      <c r="T50" s="49"/>
      <c r="U50" s="50"/>
      <c r="V50" s="50"/>
      <c r="W50" s="24">
        <f t="shared" si="7"/>
        <v>0</v>
      </c>
      <c r="X50" s="21">
        <f t="shared" si="27"/>
        <v>0</v>
      </c>
      <c r="Y50" s="22">
        <f t="shared" si="9"/>
        <v>0</v>
      </c>
      <c r="Z50" s="22">
        <f t="shared" si="10"/>
        <v>0</v>
      </c>
      <c r="AA50" s="25">
        <v>90</v>
      </c>
      <c r="AB50" s="68">
        <f t="shared" si="28"/>
        <v>0</v>
      </c>
      <c r="AC50" s="27">
        <f t="shared" si="11"/>
        <v>0</v>
      </c>
      <c r="AD50" s="28"/>
      <c r="AE50" s="29">
        <f t="shared" si="22"/>
        <v>1.5</v>
      </c>
      <c r="AF50" s="30" t="e">
        <f t="shared" si="23"/>
        <v>#DIV/0!</v>
      </c>
      <c r="AG50" s="51">
        <f t="shared" si="12"/>
        <v>0</v>
      </c>
      <c r="AH50" s="52">
        <f t="shared" si="13"/>
        <v>0</v>
      </c>
      <c r="AI50" s="52">
        <v>7</v>
      </c>
      <c r="AJ50" s="53" t="e">
        <f t="shared" si="24"/>
        <v>#DIV/0!</v>
      </c>
      <c r="AK50" s="168"/>
      <c r="AL50" s="169"/>
      <c r="AM50" s="170"/>
      <c r="AN50" s="348" t="str">
        <f t="shared" si="60"/>
        <v/>
      </c>
      <c r="AO50" s="169"/>
      <c r="AP50" s="172"/>
      <c r="AQ50" s="173"/>
      <c r="AR50" s="169"/>
      <c r="AS50" s="170"/>
      <c r="AT50" s="348" t="str">
        <f t="shared" si="61"/>
        <v/>
      </c>
      <c r="AU50" s="174"/>
      <c r="AV50" s="172"/>
      <c r="AW50" s="168"/>
      <c r="AX50" s="169"/>
      <c r="AY50" s="170"/>
      <c r="AZ50" s="171" t="str">
        <f t="shared" si="62"/>
        <v/>
      </c>
      <c r="BA50" s="174"/>
      <c r="BB50" s="172"/>
      <c r="BC50" s="168"/>
      <c r="BD50" s="169"/>
      <c r="BE50" s="170"/>
      <c r="BF50" s="171" t="str">
        <f t="shared" si="63"/>
        <v/>
      </c>
      <c r="BG50" s="174"/>
      <c r="BH50" s="172"/>
      <c r="BI50" s="168"/>
      <c r="BJ50" s="169"/>
      <c r="BK50" s="170"/>
      <c r="BL50" s="348" t="str">
        <f t="shared" si="64"/>
        <v/>
      </c>
      <c r="BM50" s="174"/>
      <c r="BN50" s="172"/>
      <c r="BO50" s="168"/>
      <c r="BP50" s="169"/>
      <c r="BQ50" s="170"/>
      <c r="BR50" s="171" t="str">
        <f t="shared" si="65"/>
        <v/>
      </c>
      <c r="BS50" s="174"/>
      <c r="BT50" s="172"/>
      <c r="BU50" s="168"/>
      <c r="BV50" s="169"/>
      <c r="BW50" s="170"/>
      <c r="BX50" s="171" t="str">
        <f t="shared" si="66"/>
        <v/>
      </c>
      <c r="BY50" s="174"/>
      <c r="BZ50" s="172"/>
      <c r="CA50" s="168"/>
      <c r="CB50" s="169"/>
      <c r="CC50" s="170"/>
      <c r="CD50" s="171" t="str">
        <f t="shared" si="67"/>
        <v/>
      </c>
      <c r="CE50" s="174"/>
      <c r="CF50" s="172"/>
      <c r="CG50" s="168"/>
      <c r="CH50" s="169"/>
      <c r="CI50" s="170"/>
      <c r="CJ50" s="171" t="str">
        <f t="shared" si="68"/>
        <v/>
      </c>
      <c r="CK50" s="169"/>
      <c r="CL50" s="177">
        <f t="shared" si="69"/>
        <v>0</v>
      </c>
      <c r="CM50" s="62">
        <f t="shared" si="70"/>
        <v>0</v>
      </c>
      <c r="CN50" s="69">
        <f t="shared" si="70"/>
        <v>0</v>
      </c>
      <c r="CO50" s="70">
        <f t="shared" si="71"/>
        <v>0</v>
      </c>
      <c r="CP50" s="62">
        <f t="shared" si="72"/>
        <v>0</v>
      </c>
      <c r="CQ50" s="65">
        <f t="shared" si="73"/>
        <v>6.25E-2</v>
      </c>
      <c r="CR50" s="178">
        <f t="shared" si="74"/>
        <v>6.25E-2</v>
      </c>
      <c r="CS50" s="66">
        <f t="shared" si="75"/>
        <v>0</v>
      </c>
      <c r="CT50" s="67" t="e">
        <f t="shared" si="76"/>
        <v>#DIV/0!</v>
      </c>
    </row>
    <row r="51" spans="1:98">
      <c r="A51" s="472"/>
      <c r="B51" s="73">
        <v>10</v>
      </c>
      <c r="C51" s="74" t="s">
        <v>50</v>
      </c>
      <c r="D51" s="75">
        <v>43164</v>
      </c>
      <c r="E51" s="76"/>
      <c r="F51" s="77"/>
      <c r="G51" s="77"/>
      <c r="H51" s="77"/>
      <c r="I51" s="77"/>
      <c r="J51" s="77"/>
      <c r="K51" s="77"/>
      <c r="L51" s="77"/>
      <c r="M51" s="77"/>
      <c r="N51" s="77"/>
      <c r="O51" s="77"/>
      <c r="P51" s="77"/>
      <c r="Q51" s="77"/>
      <c r="R51" s="77"/>
      <c r="S51" s="78">
        <f t="shared" si="25"/>
        <v>0</v>
      </c>
      <c r="T51" s="76"/>
      <c r="U51" s="77"/>
      <c r="V51" s="77"/>
      <c r="W51" s="194">
        <f t="shared" si="7"/>
        <v>0</v>
      </c>
      <c r="X51" s="80">
        <f t="shared" si="27"/>
        <v>0</v>
      </c>
      <c r="Y51" s="81">
        <f t="shared" si="9"/>
        <v>0</v>
      </c>
      <c r="Z51" s="81">
        <f t="shared" si="10"/>
        <v>0</v>
      </c>
      <c r="AA51" s="82">
        <v>90</v>
      </c>
      <c r="AB51" s="83">
        <f t="shared" si="28"/>
        <v>0</v>
      </c>
      <c r="AC51" s="84">
        <f t="shared" si="11"/>
        <v>0</v>
      </c>
      <c r="AD51" s="85"/>
      <c r="AE51" s="86">
        <f t="shared" si="22"/>
        <v>1.5</v>
      </c>
      <c r="AF51" s="87" t="e">
        <f t="shared" si="23"/>
        <v>#DIV/0!</v>
      </c>
      <c r="AG51" s="88">
        <f t="shared" si="12"/>
        <v>0</v>
      </c>
      <c r="AH51" s="89">
        <f t="shared" si="13"/>
        <v>0</v>
      </c>
      <c r="AI51" s="89">
        <v>7</v>
      </c>
      <c r="AJ51" s="90" t="e">
        <f t="shared" si="24"/>
        <v>#DIV/0!</v>
      </c>
      <c r="AK51" s="179"/>
      <c r="AL51" s="180"/>
      <c r="AM51" s="181"/>
      <c r="AN51" s="341" t="str">
        <f t="shared" si="60"/>
        <v/>
      </c>
      <c r="AO51" s="180"/>
      <c r="AP51" s="172"/>
      <c r="AQ51" s="183"/>
      <c r="AR51" s="180"/>
      <c r="AS51" s="181"/>
      <c r="AT51" s="341" t="str">
        <f t="shared" si="61"/>
        <v/>
      </c>
      <c r="AU51" s="184"/>
      <c r="AV51" s="172"/>
      <c r="AW51" s="179"/>
      <c r="AX51" s="180"/>
      <c r="AY51" s="181"/>
      <c r="AZ51" s="182" t="str">
        <f t="shared" si="62"/>
        <v/>
      </c>
      <c r="BA51" s="184"/>
      <c r="BB51" s="172"/>
      <c r="BC51" s="179"/>
      <c r="BD51" s="180"/>
      <c r="BE51" s="181"/>
      <c r="BF51" s="182" t="str">
        <f t="shared" si="63"/>
        <v/>
      </c>
      <c r="BG51" s="184"/>
      <c r="BH51" s="172"/>
      <c r="BI51" s="179"/>
      <c r="BJ51" s="180"/>
      <c r="BK51" s="181"/>
      <c r="BL51" s="341" t="str">
        <f t="shared" si="64"/>
        <v/>
      </c>
      <c r="BM51" s="184"/>
      <c r="BN51" s="172"/>
      <c r="BO51" s="179"/>
      <c r="BP51" s="180"/>
      <c r="BQ51" s="181"/>
      <c r="BR51" s="182" t="str">
        <f t="shared" si="65"/>
        <v/>
      </c>
      <c r="BS51" s="184"/>
      <c r="BT51" s="172"/>
      <c r="BU51" s="179"/>
      <c r="BV51" s="180"/>
      <c r="BW51" s="181"/>
      <c r="BX51" s="182" t="str">
        <f t="shared" si="66"/>
        <v/>
      </c>
      <c r="BY51" s="184"/>
      <c r="BZ51" s="172"/>
      <c r="CA51" s="179"/>
      <c r="CB51" s="180"/>
      <c r="CC51" s="181"/>
      <c r="CD51" s="182" t="str">
        <f t="shared" si="67"/>
        <v/>
      </c>
      <c r="CE51" s="184"/>
      <c r="CF51" s="172"/>
      <c r="CG51" s="179"/>
      <c r="CH51" s="180"/>
      <c r="CI51" s="181"/>
      <c r="CJ51" s="182" t="str">
        <f t="shared" si="68"/>
        <v/>
      </c>
      <c r="CK51" s="180"/>
      <c r="CL51" s="185">
        <f t="shared" si="69"/>
        <v>0</v>
      </c>
      <c r="CM51" s="99">
        <f t="shared" si="70"/>
        <v>0</v>
      </c>
      <c r="CN51" s="100">
        <f t="shared" si="70"/>
        <v>0</v>
      </c>
      <c r="CO51" s="101">
        <f t="shared" si="71"/>
        <v>0</v>
      </c>
      <c r="CP51" s="99">
        <f t="shared" si="72"/>
        <v>0</v>
      </c>
      <c r="CQ51" s="102">
        <f t="shared" si="73"/>
        <v>6.25E-2</v>
      </c>
      <c r="CR51" s="186">
        <f t="shared" si="74"/>
        <v>6.25E-2</v>
      </c>
      <c r="CS51" s="103">
        <f t="shared" si="75"/>
        <v>0</v>
      </c>
      <c r="CT51" s="104" t="e">
        <f t="shared" si="76"/>
        <v>#DIV/0!</v>
      </c>
    </row>
    <row r="52" spans="1:98">
      <c r="A52" s="472"/>
      <c r="B52" s="105">
        <v>10</v>
      </c>
      <c r="C52" s="74" t="s">
        <v>52</v>
      </c>
      <c r="D52" s="75">
        <v>43165</v>
      </c>
      <c r="E52" s="76"/>
      <c r="F52" s="77"/>
      <c r="G52" s="77"/>
      <c r="H52" s="77"/>
      <c r="I52" s="77"/>
      <c r="J52" s="77"/>
      <c r="K52" s="77"/>
      <c r="L52" s="77"/>
      <c r="M52" s="77"/>
      <c r="N52" s="77"/>
      <c r="O52" s="77"/>
      <c r="P52" s="77"/>
      <c r="Q52" s="77"/>
      <c r="R52" s="77"/>
      <c r="S52" s="78">
        <f t="shared" si="25"/>
        <v>0</v>
      </c>
      <c r="T52" s="76"/>
      <c r="U52" s="77"/>
      <c r="V52" s="77"/>
      <c r="W52" s="194">
        <f t="shared" si="7"/>
        <v>0</v>
      </c>
      <c r="X52" s="80">
        <f t="shared" si="27"/>
        <v>0</v>
      </c>
      <c r="Y52" s="81">
        <f t="shared" si="9"/>
        <v>0</v>
      </c>
      <c r="Z52" s="81">
        <f t="shared" si="10"/>
        <v>0</v>
      </c>
      <c r="AA52" s="82">
        <v>90</v>
      </c>
      <c r="AB52" s="83">
        <f t="shared" si="28"/>
        <v>0</v>
      </c>
      <c r="AC52" s="84">
        <f t="shared" si="11"/>
        <v>0</v>
      </c>
      <c r="AD52" s="85"/>
      <c r="AE52" s="86">
        <f t="shared" si="22"/>
        <v>1.5</v>
      </c>
      <c r="AF52" s="87" t="e">
        <f t="shared" si="23"/>
        <v>#DIV/0!</v>
      </c>
      <c r="AG52" s="88">
        <f t="shared" si="12"/>
        <v>0</v>
      </c>
      <c r="AH52" s="89">
        <f t="shared" si="13"/>
        <v>0</v>
      </c>
      <c r="AI52" s="89">
        <v>7</v>
      </c>
      <c r="AJ52" s="90" t="e">
        <f t="shared" si="24"/>
        <v>#DIV/0!</v>
      </c>
      <c r="AK52" s="179"/>
      <c r="AL52" s="180"/>
      <c r="AM52" s="181"/>
      <c r="AN52" s="341" t="str">
        <f t="shared" si="60"/>
        <v/>
      </c>
      <c r="AO52" s="180"/>
      <c r="AP52" s="172"/>
      <c r="AQ52" s="183"/>
      <c r="AR52" s="180"/>
      <c r="AS52" s="181"/>
      <c r="AT52" s="341" t="str">
        <f t="shared" si="61"/>
        <v/>
      </c>
      <c r="AU52" s="184"/>
      <c r="AV52" s="172"/>
      <c r="AW52" s="179"/>
      <c r="AX52" s="180"/>
      <c r="AY52" s="181"/>
      <c r="AZ52" s="182" t="str">
        <f t="shared" si="62"/>
        <v/>
      </c>
      <c r="BA52" s="184"/>
      <c r="BB52" s="172"/>
      <c r="BC52" s="179"/>
      <c r="BD52" s="180"/>
      <c r="BE52" s="181"/>
      <c r="BF52" s="182" t="str">
        <f t="shared" si="63"/>
        <v/>
      </c>
      <c r="BG52" s="184"/>
      <c r="BH52" s="172"/>
      <c r="BI52" s="179"/>
      <c r="BJ52" s="180"/>
      <c r="BK52" s="181"/>
      <c r="BL52" s="341" t="str">
        <f t="shared" si="64"/>
        <v/>
      </c>
      <c r="BM52" s="184"/>
      <c r="BN52" s="172"/>
      <c r="BO52" s="179"/>
      <c r="BP52" s="180"/>
      <c r="BQ52" s="181"/>
      <c r="BR52" s="182" t="str">
        <f t="shared" si="65"/>
        <v/>
      </c>
      <c r="BS52" s="184"/>
      <c r="BT52" s="172"/>
      <c r="BU52" s="179"/>
      <c r="BV52" s="180"/>
      <c r="BW52" s="181"/>
      <c r="BX52" s="182" t="str">
        <f t="shared" si="66"/>
        <v/>
      </c>
      <c r="BY52" s="184"/>
      <c r="BZ52" s="172"/>
      <c r="CA52" s="179"/>
      <c r="CB52" s="180"/>
      <c r="CC52" s="181"/>
      <c r="CD52" s="182" t="str">
        <f t="shared" si="67"/>
        <v/>
      </c>
      <c r="CE52" s="184"/>
      <c r="CF52" s="172"/>
      <c r="CG52" s="179"/>
      <c r="CH52" s="180"/>
      <c r="CI52" s="181"/>
      <c r="CJ52" s="182" t="str">
        <f t="shared" si="68"/>
        <v/>
      </c>
      <c r="CK52" s="180"/>
      <c r="CL52" s="185">
        <f t="shared" si="69"/>
        <v>0</v>
      </c>
      <c r="CM52" s="99">
        <f t="shared" si="70"/>
        <v>0</v>
      </c>
      <c r="CN52" s="100">
        <f t="shared" si="70"/>
        <v>0</v>
      </c>
      <c r="CO52" s="101">
        <f t="shared" si="71"/>
        <v>0</v>
      </c>
      <c r="CP52" s="99">
        <f t="shared" si="72"/>
        <v>0</v>
      </c>
      <c r="CQ52" s="102">
        <f t="shared" si="73"/>
        <v>6.25E-2</v>
      </c>
      <c r="CR52" s="186">
        <f t="shared" si="74"/>
        <v>6.25E-2</v>
      </c>
      <c r="CS52" s="103">
        <f t="shared" si="75"/>
        <v>0</v>
      </c>
      <c r="CT52" s="104" t="e">
        <f t="shared" si="76"/>
        <v>#DIV/0!</v>
      </c>
    </row>
    <row r="53" spans="1:98">
      <c r="A53" s="472"/>
      <c r="B53" s="105">
        <v>10</v>
      </c>
      <c r="C53" s="74" t="s">
        <v>52</v>
      </c>
      <c r="D53" s="75">
        <v>43166</v>
      </c>
      <c r="E53" s="76"/>
      <c r="F53" s="77"/>
      <c r="G53" s="77"/>
      <c r="H53" s="77"/>
      <c r="I53" s="77"/>
      <c r="J53" s="77"/>
      <c r="K53" s="77"/>
      <c r="L53" s="77"/>
      <c r="M53" s="77"/>
      <c r="N53" s="77"/>
      <c r="O53" s="77"/>
      <c r="P53" s="77"/>
      <c r="Q53" s="77"/>
      <c r="R53" s="77"/>
      <c r="S53" s="78">
        <f t="shared" si="25"/>
        <v>0</v>
      </c>
      <c r="T53" s="76"/>
      <c r="U53" s="77"/>
      <c r="V53" s="77"/>
      <c r="W53" s="194">
        <f t="shared" si="7"/>
        <v>0</v>
      </c>
      <c r="X53" s="80">
        <f t="shared" si="27"/>
        <v>0</v>
      </c>
      <c r="Y53" s="81">
        <f t="shared" si="9"/>
        <v>0</v>
      </c>
      <c r="Z53" s="81">
        <f t="shared" si="10"/>
        <v>0</v>
      </c>
      <c r="AA53" s="82">
        <v>90</v>
      </c>
      <c r="AB53" s="83">
        <f t="shared" si="28"/>
        <v>0</v>
      </c>
      <c r="AC53" s="84">
        <f t="shared" si="11"/>
        <v>0</v>
      </c>
      <c r="AD53" s="85"/>
      <c r="AE53" s="86">
        <f t="shared" si="22"/>
        <v>1.5</v>
      </c>
      <c r="AF53" s="87" t="e">
        <f t="shared" si="23"/>
        <v>#DIV/0!</v>
      </c>
      <c r="AG53" s="88">
        <f t="shared" si="12"/>
        <v>0</v>
      </c>
      <c r="AH53" s="89">
        <f t="shared" si="13"/>
        <v>0</v>
      </c>
      <c r="AI53" s="89">
        <v>7</v>
      </c>
      <c r="AJ53" s="90" t="e">
        <f t="shared" si="24"/>
        <v>#DIV/0!</v>
      </c>
      <c r="AK53" s="179"/>
      <c r="AL53" s="180"/>
      <c r="AM53" s="181"/>
      <c r="AN53" s="341" t="str">
        <f t="shared" si="60"/>
        <v/>
      </c>
      <c r="AO53" s="180"/>
      <c r="AP53" s="172"/>
      <c r="AQ53" s="183"/>
      <c r="AR53" s="180"/>
      <c r="AS53" s="181"/>
      <c r="AT53" s="341" t="str">
        <f t="shared" si="61"/>
        <v/>
      </c>
      <c r="AU53" s="184"/>
      <c r="AV53" s="172"/>
      <c r="AW53" s="179"/>
      <c r="AX53" s="180"/>
      <c r="AY53" s="181"/>
      <c r="AZ53" s="182" t="str">
        <f t="shared" si="62"/>
        <v/>
      </c>
      <c r="BA53" s="184"/>
      <c r="BB53" s="172"/>
      <c r="BC53" s="179"/>
      <c r="BD53" s="180"/>
      <c r="BE53" s="181"/>
      <c r="BF53" s="182" t="str">
        <f t="shared" si="63"/>
        <v/>
      </c>
      <c r="BG53" s="184"/>
      <c r="BH53" s="172"/>
      <c r="BI53" s="179"/>
      <c r="BJ53" s="180"/>
      <c r="BK53" s="181"/>
      <c r="BL53" s="341" t="str">
        <f t="shared" si="64"/>
        <v/>
      </c>
      <c r="BM53" s="184"/>
      <c r="BN53" s="172"/>
      <c r="BO53" s="179"/>
      <c r="BP53" s="180"/>
      <c r="BQ53" s="181"/>
      <c r="BR53" s="182" t="str">
        <f t="shared" si="65"/>
        <v/>
      </c>
      <c r="BS53" s="184"/>
      <c r="BT53" s="172"/>
      <c r="BU53" s="179"/>
      <c r="BV53" s="180"/>
      <c r="BW53" s="181"/>
      <c r="BX53" s="182" t="str">
        <f t="shared" si="66"/>
        <v/>
      </c>
      <c r="BY53" s="184"/>
      <c r="BZ53" s="172"/>
      <c r="CA53" s="179"/>
      <c r="CB53" s="180"/>
      <c r="CC53" s="181"/>
      <c r="CD53" s="182" t="str">
        <f t="shared" si="67"/>
        <v/>
      </c>
      <c r="CE53" s="184"/>
      <c r="CF53" s="172"/>
      <c r="CG53" s="179"/>
      <c r="CH53" s="180"/>
      <c r="CI53" s="181"/>
      <c r="CJ53" s="182" t="str">
        <f t="shared" si="68"/>
        <v/>
      </c>
      <c r="CK53" s="180"/>
      <c r="CL53" s="185">
        <f t="shared" si="69"/>
        <v>0</v>
      </c>
      <c r="CM53" s="99">
        <f t="shared" si="70"/>
        <v>0</v>
      </c>
      <c r="CN53" s="100">
        <f t="shared" si="70"/>
        <v>0</v>
      </c>
      <c r="CO53" s="101">
        <f t="shared" si="71"/>
        <v>0</v>
      </c>
      <c r="CP53" s="99">
        <f t="shared" si="72"/>
        <v>0</v>
      </c>
      <c r="CQ53" s="102">
        <f t="shared" si="73"/>
        <v>6.25E-2</v>
      </c>
      <c r="CR53" s="186">
        <f t="shared" si="74"/>
        <v>6.25E-2</v>
      </c>
      <c r="CS53" s="103">
        <f t="shared" si="75"/>
        <v>0</v>
      </c>
      <c r="CT53" s="104" t="e">
        <f t="shared" si="76"/>
        <v>#DIV/0!</v>
      </c>
    </row>
    <row r="54" spans="1:98">
      <c r="A54" s="472"/>
      <c r="B54" s="105">
        <v>10</v>
      </c>
      <c r="C54" s="74" t="s">
        <v>53</v>
      </c>
      <c r="D54" s="75">
        <v>43167</v>
      </c>
      <c r="E54" s="76" t="e">
        <f ca="1">SUMPRODUCT((SYNTHESE!$D$4:$D$274=$D$2)*(OFFSET(SYNTHESE!$AK$4:$AK$274,,MATCH($E52,SYNTHESE!$AK$2:$AO$2,0))))</f>
        <v>#N/A</v>
      </c>
      <c r="F54" s="77"/>
      <c r="G54" s="77"/>
      <c r="H54" s="77"/>
      <c r="I54" s="77"/>
      <c r="J54" s="77"/>
      <c r="K54" s="77"/>
      <c r="L54" s="77"/>
      <c r="M54" s="77"/>
      <c r="N54" s="77"/>
      <c r="O54" s="77"/>
      <c r="P54" s="77"/>
      <c r="Q54" s="77"/>
      <c r="R54" s="77"/>
      <c r="S54" s="78" t="e">
        <f t="shared" ca="1" si="25"/>
        <v>#N/A</v>
      </c>
      <c r="T54" s="76"/>
      <c r="U54" s="77"/>
      <c r="V54" s="77"/>
      <c r="W54" s="194">
        <f t="shared" si="7"/>
        <v>0</v>
      </c>
      <c r="X54" s="80" t="e">
        <f t="shared" ca="1" si="27"/>
        <v>#N/A</v>
      </c>
      <c r="Y54" s="81">
        <f t="shared" si="9"/>
        <v>0</v>
      </c>
      <c r="Z54" s="81">
        <f t="shared" si="10"/>
        <v>0</v>
      </c>
      <c r="AA54" s="82">
        <v>90</v>
      </c>
      <c r="AB54" s="83">
        <f t="shared" si="28"/>
        <v>0</v>
      </c>
      <c r="AC54" s="84" t="e">
        <f t="shared" ca="1" si="11"/>
        <v>#N/A</v>
      </c>
      <c r="AD54" s="85"/>
      <c r="AE54" s="86" t="e">
        <f t="shared" ca="1" si="22"/>
        <v>#N/A</v>
      </c>
      <c r="AF54" s="87" t="e">
        <f t="shared" ca="1" si="23"/>
        <v>#N/A</v>
      </c>
      <c r="AG54" s="88" t="e">
        <f t="shared" ca="1" si="12"/>
        <v>#N/A</v>
      </c>
      <c r="AH54" s="89">
        <f t="shared" si="13"/>
        <v>0</v>
      </c>
      <c r="AI54" s="89">
        <v>7</v>
      </c>
      <c r="AJ54" s="90" t="e">
        <f t="shared" ca="1" si="24"/>
        <v>#N/A</v>
      </c>
      <c r="AK54" s="179"/>
      <c r="AL54" s="180"/>
      <c r="AM54" s="181"/>
      <c r="AN54" s="341" t="str">
        <f t="shared" si="60"/>
        <v/>
      </c>
      <c r="AO54" s="180"/>
      <c r="AP54" s="172"/>
      <c r="AQ54" s="183"/>
      <c r="AR54" s="180"/>
      <c r="AS54" s="181"/>
      <c r="AT54" s="341" t="str">
        <f t="shared" si="61"/>
        <v/>
      </c>
      <c r="AU54" s="184"/>
      <c r="AV54" s="172"/>
      <c r="AW54" s="179"/>
      <c r="AX54" s="180"/>
      <c r="AY54" s="181"/>
      <c r="AZ54" s="182" t="str">
        <f t="shared" si="62"/>
        <v/>
      </c>
      <c r="BA54" s="184"/>
      <c r="BB54" s="172"/>
      <c r="BC54" s="179"/>
      <c r="BD54" s="180"/>
      <c r="BE54" s="181"/>
      <c r="BF54" s="182" t="str">
        <f t="shared" si="63"/>
        <v/>
      </c>
      <c r="BG54" s="184"/>
      <c r="BH54" s="172"/>
      <c r="BI54" s="179"/>
      <c r="BJ54" s="180"/>
      <c r="BK54" s="181"/>
      <c r="BL54" s="341" t="str">
        <f t="shared" si="64"/>
        <v/>
      </c>
      <c r="BM54" s="184"/>
      <c r="BN54" s="172"/>
      <c r="BO54" s="179"/>
      <c r="BP54" s="180"/>
      <c r="BQ54" s="181"/>
      <c r="BR54" s="182" t="str">
        <f t="shared" si="65"/>
        <v/>
      </c>
      <c r="BS54" s="184"/>
      <c r="BT54" s="172"/>
      <c r="BU54" s="179"/>
      <c r="BV54" s="180"/>
      <c r="BW54" s="181"/>
      <c r="BX54" s="182" t="str">
        <f t="shared" si="66"/>
        <v/>
      </c>
      <c r="BY54" s="184"/>
      <c r="BZ54" s="172"/>
      <c r="CA54" s="179"/>
      <c r="CB54" s="180"/>
      <c r="CC54" s="181"/>
      <c r="CD54" s="182" t="str">
        <f t="shared" si="67"/>
        <v/>
      </c>
      <c r="CE54" s="184"/>
      <c r="CF54" s="172"/>
      <c r="CG54" s="179"/>
      <c r="CH54" s="180"/>
      <c r="CI54" s="181"/>
      <c r="CJ54" s="182" t="str">
        <f t="shared" si="68"/>
        <v/>
      </c>
      <c r="CK54" s="180"/>
      <c r="CL54" s="185">
        <f t="shared" si="69"/>
        <v>0</v>
      </c>
      <c r="CM54" s="99">
        <f t="shared" si="70"/>
        <v>0</v>
      </c>
      <c r="CN54" s="100">
        <f t="shared" si="70"/>
        <v>0</v>
      </c>
      <c r="CO54" s="101">
        <f t="shared" si="71"/>
        <v>0</v>
      </c>
      <c r="CP54" s="99">
        <f t="shared" si="72"/>
        <v>0</v>
      </c>
      <c r="CQ54" s="102">
        <f t="shared" si="73"/>
        <v>6.25E-2</v>
      </c>
      <c r="CR54" s="186">
        <f t="shared" si="74"/>
        <v>6.25E-2</v>
      </c>
      <c r="CS54" s="103">
        <f t="shared" si="75"/>
        <v>0</v>
      </c>
      <c r="CT54" s="104" t="e">
        <f t="shared" si="76"/>
        <v>#DIV/0!</v>
      </c>
    </row>
    <row r="55" spans="1:98" ht="15.75" thickBot="1">
      <c r="A55" s="472"/>
      <c r="B55" s="106">
        <v>10</v>
      </c>
      <c r="C55" s="74" t="s">
        <v>54</v>
      </c>
      <c r="D55" s="75">
        <v>43168</v>
      </c>
      <c r="E55" s="76"/>
      <c r="F55" s="77"/>
      <c r="G55" s="77"/>
      <c r="H55" s="77"/>
      <c r="I55" s="77"/>
      <c r="J55" s="77"/>
      <c r="K55" s="77"/>
      <c r="L55" s="77"/>
      <c r="M55" s="77"/>
      <c r="N55" s="77"/>
      <c r="O55" s="77"/>
      <c r="P55" s="77"/>
      <c r="Q55" s="77"/>
      <c r="R55" s="77"/>
      <c r="S55" s="78">
        <f t="shared" si="25"/>
        <v>0</v>
      </c>
      <c r="T55" s="76"/>
      <c r="U55" s="77"/>
      <c r="V55" s="77"/>
      <c r="W55" s="194">
        <f t="shared" si="7"/>
        <v>0</v>
      </c>
      <c r="X55" s="80">
        <f t="shared" si="27"/>
        <v>0</v>
      </c>
      <c r="Y55" s="81">
        <f t="shared" si="9"/>
        <v>0</v>
      </c>
      <c r="Z55" s="81">
        <f t="shared" si="10"/>
        <v>0</v>
      </c>
      <c r="AA55" s="82">
        <v>90</v>
      </c>
      <c r="AB55" s="83">
        <f t="shared" si="28"/>
        <v>0</v>
      </c>
      <c r="AC55" s="84">
        <f t="shared" si="11"/>
        <v>0</v>
      </c>
      <c r="AD55" s="85"/>
      <c r="AE55" s="86">
        <f t="shared" si="22"/>
        <v>1.5</v>
      </c>
      <c r="AF55" s="87" t="e">
        <f t="shared" si="23"/>
        <v>#DIV/0!</v>
      </c>
      <c r="AG55" s="88">
        <f t="shared" si="12"/>
        <v>0</v>
      </c>
      <c r="AH55" s="89">
        <f t="shared" si="13"/>
        <v>0</v>
      </c>
      <c r="AI55" s="89">
        <v>7</v>
      </c>
      <c r="AJ55" s="90" t="e">
        <f t="shared" si="24"/>
        <v>#DIV/0!</v>
      </c>
      <c r="AK55" s="179"/>
      <c r="AL55" s="180"/>
      <c r="AM55" s="181"/>
      <c r="AN55" s="341" t="str">
        <f t="shared" si="60"/>
        <v/>
      </c>
      <c r="AO55" s="180"/>
      <c r="AP55" s="172"/>
      <c r="AQ55" s="183"/>
      <c r="AR55" s="180"/>
      <c r="AS55" s="181"/>
      <c r="AT55" s="341" t="str">
        <f t="shared" si="61"/>
        <v/>
      </c>
      <c r="AU55" s="184"/>
      <c r="AV55" s="172"/>
      <c r="AW55" s="179"/>
      <c r="AX55" s="180"/>
      <c r="AY55" s="181"/>
      <c r="AZ55" s="182" t="str">
        <f t="shared" si="62"/>
        <v/>
      </c>
      <c r="BA55" s="184"/>
      <c r="BB55" s="172"/>
      <c r="BC55" s="179"/>
      <c r="BD55" s="180"/>
      <c r="BE55" s="181"/>
      <c r="BF55" s="182" t="str">
        <f t="shared" si="63"/>
        <v/>
      </c>
      <c r="BG55" s="184"/>
      <c r="BH55" s="172"/>
      <c r="BI55" s="179"/>
      <c r="BJ55" s="180"/>
      <c r="BK55" s="181"/>
      <c r="BL55" s="341" t="str">
        <f t="shared" si="64"/>
        <v/>
      </c>
      <c r="BM55" s="184"/>
      <c r="BN55" s="172"/>
      <c r="BO55" s="179"/>
      <c r="BP55" s="180"/>
      <c r="BQ55" s="181"/>
      <c r="BR55" s="182" t="str">
        <f t="shared" si="65"/>
        <v/>
      </c>
      <c r="BS55" s="184"/>
      <c r="BT55" s="172"/>
      <c r="BU55" s="179"/>
      <c r="BV55" s="180"/>
      <c r="BW55" s="181"/>
      <c r="BX55" s="182" t="str">
        <f t="shared" si="66"/>
        <v/>
      </c>
      <c r="BY55" s="184"/>
      <c r="BZ55" s="172"/>
      <c r="CA55" s="179"/>
      <c r="CB55" s="180"/>
      <c r="CC55" s="181"/>
      <c r="CD55" s="182" t="str">
        <f t="shared" si="67"/>
        <v/>
      </c>
      <c r="CE55" s="184"/>
      <c r="CF55" s="172"/>
      <c r="CG55" s="179"/>
      <c r="CH55" s="180"/>
      <c r="CI55" s="181"/>
      <c r="CJ55" s="182" t="str">
        <f t="shared" si="68"/>
        <v/>
      </c>
      <c r="CK55" s="180"/>
      <c r="CL55" s="185">
        <f t="shared" si="69"/>
        <v>0</v>
      </c>
      <c r="CM55" s="99">
        <f t="shared" si="70"/>
        <v>0</v>
      </c>
      <c r="CN55" s="100">
        <f t="shared" si="70"/>
        <v>0</v>
      </c>
      <c r="CO55" s="101">
        <f t="shared" si="71"/>
        <v>0</v>
      </c>
      <c r="CP55" s="99">
        <f t="shared" si="72"/>
        <v>0</v>
      </c>
      <c r="CQ55" s="102">
        <f t="shared" si="73"/>
        <v>6.25E-2</v>
      </c>
      <c r="CR55" s="186">
        <f t="shared" si="74"/>
        <v>6.25E-2</v>
      </c>
      <c r="CS55" s="103">
        <f t="shared" si="75"/>
        <v>0</v>
      </c>
      <c r="CT55" s="104" t="e">
        <f t="shared" si="76"/>
        <v>#DIV/0!</v>
      </c>
    </row>
    <row r="56" spans="1:98">
      <c r="A56" s="472"/>
      <c r="B56" s="18">
        <v>11</v>
      </c>
      <c r="C56" s="19" t="s">
        <v>50</v>
      </c>
      <c r="D56" s="20">
        <v>43171</v>
      </c>
      <c r="E56" s="49"/>
      <c r="F56" s="50"/>
      <c r="G56" s="50"/>
      <c r="H56" s="50"/>
      <c r="I56" s="50"/>
      <c r="J56" s="50"/>
      <c r="K56" s="50"/>
      <c r="L56" s="50"/>
      <c r="M56" s="50"/>
      <c r="N56" s="50"/>
      <c r="O56" s="50"/>
      <c r="P56" s="50"/>
      <c r="Q56" s="50"/>
      <c r="R56" s="50"/>
      <c r="S56" s="23">
        <f t="shared" si="25"/>
        <v>0</v>
      </c>
      <c r="T56" s="49"/>
      <c r="U56" s="50"/>
      <c r="V56" s="50"/>
      <c r="W56" s="195">
        <f t="shared" si="7"/>
        <v>0</v>
      </c>
      <c r="X56" s="21">
        <f t="shared" si="27"/>
        <v>0</v>
      </c>
      <c r="Y56" s="22">
        <f t="shared" si="9"/>
        <v>0</v>
      </c>
      <c r="Z56" s="22">
        <f t="shared" si="10"/>
        <v>0</v>
      </c>
      <c r="AA56" s="25">
        <v>90</v>
      </c>
      <c r="AB56" s="68">
        <f t="shared" si="28"/>
        <v>0</v>
      </c>
      <c r="AC56" s="27">
        <f t="shared" si="11"/>
        <v>0</v>
      </c>
      <c r="AD56" s="28"/>
      <c r="AE56" s="29">
        <f t="shared" si="22"/>
        <v>1.5</v>
      </c>
      <c r="AF56" s="30" t="e">
        <f t="shared" si="23"/>
        <v>#DIV/0!</v>
      </c>
      <c r="AG56" s="51">
        <f t="shared" si="12"/>
        <v>0</v>
      </c>
      <c r="AH56" s="52">
        <f t="shared" si="13"/>
        <v>0</v>
      </c>
      <c r="AI56" s="52">
        <v>7</v>
      </c>
      <c r="AJ56" s="53" t="e">
        <f t="shared" si="24"/>
        <v>#DIV/0!</v>
      </c>
      <c r="AK56" s="168"/>
      <c r="AL56" s="169"/>
      <c r="AM56" s="170"/>
      <c r="AN56" s="348" t="str">
        <f t="shared" si="60"/>
        <v/>
      </c>
      <c r="AO56" s="169"/>
      <c r="AP56" s="172"/>
      <c r="AQ56" s="173"/>
      <c r="AR56" s="169"/>
      <c r="AS56" s="170"/>
      <c r="AT56" s="348" t="str">
        <f t="shared" si="61"/>
        <v/>
      </c>
      <c r="AU56" s="174"/>
      <c r="AV56" s="172"/>
      <c r="AW56" s="168"/>
      <c r="AX56" s="169"/>
      <c r="AY56" s="170"/>
      <c r="AZ56" s="171" t="str">
        <f t="shared" si="62"/>
        <v/>
      </c>
      <c r="BA56" s="174"/>
      <c r="BB56" s="172"/>
      <c r="BC56" s="168"/>
      <c r="BD56" s="169"/>
      <c r="BE56" s="170"/>
      <c r="BF56" s="171" t="str">
        <f t="shared" si="63"/>
        <v/>
      </c>
      <c r="BG56" s="174"/>
      <c r="BH56" s="172"/>
      <c r="BI56" s="168"/>
      <c r="BJ56" s="169"/>
      <c r="BK56" s="170"/>
      <c r="BL56" s="348" t="str">
        <f t="shared" si="64"/>
        <v/>
      </c>
      <c r="BM56" s="174"/>
      <c r="BN56" s="172"/>
      <c r="BO56" s="168"/>
      <c r="BP56" s="169"/>
      <c r="BQ56" s="170"/>
      <c r="BR56" s="171" t="str">
        <f t="shared" si="65"/>
        <v/>
      </c>
      <c r="BS56" s="174"/>
      <c r="BT56" s="172"/>
      <c r="BU56" s="168"/>
      <c r="BV56" s="169"/>
      <c r="BW56" s="170"/>
      <c r="BX56" s="171" t="str">
        <f t="shared" si="66"/>
        <v/>
      </c>
      <c r="BY56" s="174"/>
      <c r="BZ56" s="172"/>
      <c r="CA56" s="168"/>
      <c r="CB56" s="169"/>
      <c r="CC56" s="170"/>
      <c r="CD56" s="171" t="str">
        <f t="shared" si="67"/>
        <v/>
      </c>
      <c r="CE56" s="174"/>
      <c r="CF56" s="172"/>
      <c r="CG56" s="168"/>
      <c r="CH56" s="169"/>
      <c r="CI56" s="170"/>
      <c r="CJ56" s="171" t="str">
        <f t="shared" si="68"/>
        <v/>
      </c>
      <c r="CK56" s="169"/>
      <c r="CL56" s="177">
        <f t="shared" si="69"/>
        <v>0</v>
      </c>
      <c r="CM56" s="62">
        <f t="shared" si="70"/>
        <v>0</v>
      </c>
      <c r="CN56" s="69">
        <f t="shared" si="70"/>
        <v>0</v>
      </c>
      <c r="CO56" s="70">
        <f t="shared" si="71"/>
        <v>0</v>
      </c>
      <c r="CP56" s="62">
        <f t="shared" si="72"/>
        <v>0</v>
      </c>
      <c r="CQ56" s="65">
        <f t="shared" si="73"/>
        <v>6.25E-2</v>
      </c>
      <c r="CR56" s="178">
        <f t="shared" si="74"/>
        <v>6.25E-2</v>
      </c>
      <c r="CS56" s="66">
        <f t="shared" si="75"/>
        <v>0</v>
      </c>
      <c r="CT56" s="67" t="e">
        <f t="shared" si="76"/>
        <v>#DIV/0!</v>
      </c>
    </row>
    <row r="57" spans="1:98">
      <c r="A57" s="472"/>
      <c r="B57" s="48">
        <v>11</v>
      </c>
      <c r="C57" s="19" t="s">
        <v>52</v>
      </c>
      <c r="D57" s="20">
        <v>43172</v>
      </c>
      <c r="E57" s="49"/>
      <c r="F57" s="50"/>
      <c r="G57" s="50"/>
      <c r="H57" s="50"/>
      <c r="I57" s="50"/>
      <c r="J57" s="50"/>
      <c r="K57" s="50"/>
      <c r="L57" s="50"/>
      <c r="M57" s="50"/>
      <c r="N57" s="50"/>
      <c r="O57" s="50"/>
      <c r="P57" s="50"/>
      <c r="Q57" s="50"/>
      <c r="R57" s="50"/>
      <c r="S57" s="23">
        <f t="shared" si="25"/>
        <v>0</v>
      </c>
      <c r="T57" s="49"/>
      <c r="U57" s="50"/>
      <c r="V57" s="50"/>
      <c r="W57" s="195">
        <f t="shared" si="7"/>
        <v>0</v>
      </c>
      <c r="X57" s="21">
        <f t="shared" si="27"/>
        <v>0</v>
      </c>
      <c r="Y57" s="22">
        <f t="shared" si="9"/>
        <v>0</v>
      </c>
      <c r="Z57" s="22">
        <f t="shared" si="10"/>
        <v>0</v>
      </c>
      <c r="AA57" s="25">
        <v>90</v>
      </c>
      <c r="AB57" s="68">
        <f t="shared" si="28"/>
        <v>0</v>
      </c>
      <c r="AC57" s="27">
        <f t="shared" si="11"/>
        <v>0</v>
      </c>
      <c r="AD57" s="28"/>
      <c r="AE57" s="29">
        <f t="shared" si="22"/>
        <v>1.5</v>
      </c>
      <c r="AF57" s="30" t="e">
        <f t="shared" si="23"/>
        <v>#DIV/0!</v>
      </c>
      <c r="AG57" s="51">
        <f t="shared" si="12"/>
        <v>0</v>
      </c>
      <c r="AH57" s="52">
        <f t="shared" si="13"/>
        <v>0</v>
      </c>
      <c r="AI57" s="52">
        <v>7</v>
      </c>
      <c r="AJ57" s="53" t="e">
        <f t="shared" si="24"/>
        <v>#DIV/0!</v>
      </c>
      <c r="AK57" s="168"/>
      <c r="AL57" s="169"/>
      <c r="AM57" s="170"/>
      <c r="AN57" s="348" t="str">
        <f t="shared" si="60"/>
        <v/>
      </c>
      <c r="AO57" s="169"/>
      <c r="AP57" s="172"/>
      <c r="AQ57" s="173"/>
      <c r="AR57" s="169"/>
      <c r="AS57" s="170"/>
      <c r="AT57" s="348" t="str">
        <f t="shared" si="61"/>
        <v/>
      </c>
      <c r="AU57" s="174"/>
      <c r="AV57" s="172"/>
      <c r="AW57" s="168"/>
      <c r="AX57" s="169"/>
      <c r="AY57" s="170"/>
      <c r="AZ57" s="171" t="str">
        <f t="shared" si="62"/>
        <v/>
      </c>
      <c r="BA57" s="174"/>
      <c r="BB57" s="172"/>
      <c r="BC57" s="168"/>
      <c r="BD57" s="169"/>
      <c r="BE57" s="170"/>
      <c r="BF57" s="171" t="str">
        <f t="shared" si="63"/>
        <v/>
      </c>
      <c r="BG57" s="174"/>
      <c r="BH57" s="172"/>
      <c r="BI57" s="168"/>
      <c r="BJ57" s="169"/>
      <c r="BK57" s="170"/>
      <c r="BL57" s="348" t="str">
        <f t="shared" si="64"/>
        <v/>
      </c>
      <c r="BM57" s="174"/>
      <c r="BN57" s="172"/>
      <c r="BO57" s="168"/>
      <c r="BP57" s="169"/>
      <c r="BQ57" s="170"/>
      <c r="BR57" s="171" t="str">
        <f t="shared" si="65"/>
        <v/>
      </c>
      <c r="BS57" s="174"/>
      <c r="BT57" s="172"/>
      <c r="BU57" s="168"/>
      <c r="BV57" s="169"/>
      <c r="BW57" s="170"/>
      <c r="BX57" s="171" t="str">
        <f t="shared" si="66"/>
        <v/>
      </c>
      <c r="BY57" s="174"/>
      <c r="BZ57" s="172"/>
      <c r="CA57" s="168"/>
      <c r="CB57" s="169"/>
      <c r="CC57" s="170"/>
      <c r="CD57" s="171" t="str">
        <f t="shared" si="67"/>
        <v/>
      </c>
      <c r="CE57" s="174"/>
      <c r="CF57" s="172"/>
      <c r="CG57" s="168"/>
      <c r="CH57" s="169"/>
      <c r="CI57" s="170"/>
      <c r="CJ57" s="171" t="str">
        <f t="shared" si="68"/>
        <v/>
      </c>
      <c r="CK57" s="169"/>
      <c r="CL57" s="177">
        <f t="shared" si="69"/>
        <v>0</v>
      </c>
      <c r="CM57" s="62">
        <f t="shared" si="70"/>
        <v>0</v>
      </c>
      <c r="CN57" s="69">
        <f t="shared" si="70"/>
        <v>0</v>
      </c>
      <c r="CO57" s="70">
        <f t="shared" si="71"/>
        <v>0</v>
      </c>
      <c r="CP57" s="62">
        <f t="shared" si="72"/>
        <v>0</v>
      </c>
      <c r="CQ57" s="65">
        <f t="shared" si="73"/>
        <v>6.25E-2</v>
      </c>
      <c r="CR57" s="178">
        <f t="shared" si="74"/>
        <v>6.25E-2</v>
      </c>
      <c r="CS57" s="66">
        <f t="shared" si="75"/>
        <v>0</v>
      </c>
      <c r="CT57" s="67" t="e">
        <f t="shared" si="76"/>
        <v>#DIV/0!</v>
      </c>
    </row>
    <row r="58" spans="1:98">
      <c r="A58" s="472"/>
      <c r="B58" s="48">
        <v>11</v>
      </c>
      <c r="C58" s="19" t="s">
        <v>52</v>
      </c>
      <c r="D58" s="20">
        <v>43173</v>
      </c>
      <c r="E58" s="49"/>
      <c r="F58" s="50"/>
      <c r="G58" s="50"/>
      <c r="H58" s="50"/>
      <c r="I58" s="50"/>
      <c r="J58" s="50"/>
      <c r="K58" s="50"/>
      <c r="L58" s="50"/>
      <c r="M58" s="50"/>
      <c r="N58" s="50"/>
      <c r="O58" s="50"/>
      <c r="P58" s="50"/>
      <c r="Q58" s="50"/>
      <c r="R58" s="50"/>
      <c r="S58" s="23">
        <f t="shared" si="25"/>
        <v>0</v>
      </c>
      <c r="T58" s="49"/>
      <c r="U58" s="50"/>
      <c r="V58" s="50"/>
      <c r="W58" s="195">
        <f t="shared" si="7"/>
        <v>0</v>
      </c>
      <c r="X58" s="21">
        <f t="shared" si="27"/>
        <v>0</v>
      </c>
      <c r="Y58" s="22">
        <f t="shared" si="9"/>
        <v>0</v>
      </c>
      <c r="Z58" s="22">
        <f t="shared" si="10"/>
        <v>0</v>
      </c>
      <c r="AA58" s="25">
        <v>90</v>
      </c>
      <c r="AB58" s="68">
        <f t="shared" si="28"/>
        <v>0</v>
      </c>
      <c r="AC58" s="27">
        <f t="shared" si="11"/>
        <v>0</v>
      </c>
      <c r="AD58" s="28"/>
      <c r="AE58" s="29">
        <f t="shared" si="22"/>
        <v>1.5</v>
      </c>
      <c r="AF58" s="30" t="e">
        <f t="shared" si="23"/>
        <v>#DIV/0!</v>
      </c>
      <c r="AG58" s="51">
        <f t="shared" si="12"/>
        <v>0</v>
      </c>
      <c r="AH58" s="52">
        <f t="shared" si="13"/>
        <v>0</v>
      </c>
      <c r="AI58" s="52">
        <v>7</v>
      </c>
      <c r="AJ58" s="53" t="e">
        <f t="shared" si="24"/>
        <v>#DIV/0!</v>
      </c>
      <c r="AK58" s="168"/>
      <c r="AL58" s="169"/>
      <c r="AM58" s="170"/>
      <c r="AN58" s="348" t="str">
        <f t="shared" si="60"/>
        <v/>
      </c>
      <c r="AO58" s="169"/>
      <c r="AP58" s="172"/>
      <c r="AQ58" s="173"/>
      <c r="AR58" s="169"/>
      <c r="AS58" s="170"/>
      <c r="AT58" s="348" t="str">
        <f t="shared" si="61"/>
        <v/>
      </c>
      <c r="AU58" s="174"/>
      <c r="AV58" s="172"/>
      <c r="AW58" s="168"/>
      <c r="AX58" s="169"/>
      <c r="AY58" s="170"/>
      <c r="AZ58" s="171" t="str">
        <f t="shared" si="62"/>
        <v/>
      </c>
      <c r="BA58" s="174"/>
      <c r="BB58" s="172"/>
      <c r="BC58" s="168"/>
      <c r="BD58" s="169"/>
      <c r="BE58" s="170"/>
      <c r="BF58" s="171" t="str">
        <f t="shared" si="63"/>
        <v/>
      </c>
      <c r="BG58" s="174"/>
      <c r="BH58" s="172"/>
      <c r="BI58" s="168"/>
      <c r="BJ58" s="169"/>
      <c r="BK58" s="170"/>
      <c r="BL58" s="348" t="str">
        <f t="shared" si="64"/>
        <v/>
      </c>
      <c r="BM58" s="174"/>
      <c r="BN58" s="172"/>
      <c r="BO58" s="168"/>
      <c r="BP58" s="169"/>
      <c r="BQ58" s="170"/>
      <c r="BR58" s="171" t="str">
        <f t="shared" si="65"/>
        <v/>
      </c>
      <c r="BS58" s="174"/>
      <c r="BT58" s="172"/>
      <c r="BU58" s="168"/>
      <c r="BV58" s="169"/>
      <c r="BW58" s="170"/>
      <c r="BX58" s="171" t="str">
        <f t="shared" si="66"/>
        <v/>
      </c>
      <c r="BY58" s="174"/>
      <c r="BZ58" s="172"/>
      <c r="CA58" s="168"/>
      <c r="CB58" s="169"/>
      <c r="CC58" s="170"/>
      <c r="CD58" s="171" t="str">
        <f t="shared" si="67"/>
        <v/>
      </c>
      <c r="CE58" s="174"/>
      <c r="CF58" s="172"/>
      <c r="CG58" s="168"/>
      <c r="CH58" s="169"/>
      <c r="CI58" s="170"/>
      <c r="CJ58" s="171" t="str">
        <f t="shared" si="68"/>
        <v/>
      </c>
      <c r="CK58" s="169"/>
      <c r="CL58" s="177">
        <f t="shared" si="69"/>
        <v>0</v>
      </c>
      <c r="CM58" s="62">
        <f t="shared" si="70"/>
        <v>0</v>
      </c>
      <c r="CN58" s="69">
        <f t="shared" si="70"/>
        <v>0</v>
      </c>
      <c r="CO58" s="70">
        <f t="shared" si="71"/>
        <v>0</v>
      </c>
      <c r="CP58" s="62">
        <f t="shared" si="72"/>
        <v>0</v>
      </c>
      <c r="CQ58" s="65">
        <f t="shared" si="73"/>
        <v>6.25E-2</v>
      </c>
      <c r="CR58" s="178">
        <f t="shared" si="74"/>
        <v>6.25E-2</v>
      </c>
      <c r="CS58" s="66">
        <f t="shared" si="75"/>
        <v>0</v>
      </c>
      <c r="CT58" s="67" t="e">
        <f t="shared" si="76"/>
        <v>#DIV/0!</v>
      </c>
    </row>
    <row r="59" spans="1:98">
      <c r="A59" s="472"/>
      <c r="B59" s="48">
        <v>11</v>
      </c>
      <c r="C59" s="19" t="s">
        <v>53</v>
      </c>
      <c r="D59" s="20">
        <v>43174</v>
      </c>
      <c r="E59" s="49"/>
      <c r="F59" s="196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23">
        <f t="shared" si="25"/>
        <v>0</v>
      </c>
      <c r="T59" s="49"/>
      <c r="U59" s="50"/>
      <c r="V59" s="50"/>
      <c r="W59" s="195">
        <f t="shared" si="7"/>
        <v>0</v>
      </c>
      <c r="X59" s="21">
        <f t="shared" si="27"/>
        <v>0</v>
      </c>
      <c r="Y59" s="22">
        <f t="shared" si="9"/>
        <v>0</v>
      </c>
      <c r="Z59" s="22">
        <f t="shared" si="10"/>
        <v>0</v>
      </c>
      <c r="AA59" s="25">
        <v>90</v>
      </c>
      <c r="AB59" s="68">
        <f t="shared" si="28"/>
        <v>0</v>
      </c>
      <c r="AC59" s="27">
        <f t="shared" si="11"/>
        <v>0</v>
      </c>
      <c r="AD59" s="28"/>
      <c r="AE59" s="29">
        <f t="shared" si="22"/>
        <v>1.5</v>
      </c>
      <c r="AF59" s="30" t="e">
        <f t="shared" si="23"/>
        <v>#DIV/0!</v>
      </c>
      <c r="AG59" s="51">
        <f t="shared" si="12"/>
        <v>0</v>
      </c>
      <c r="AH59" s="52">
        <f t="shared" si="13"/>
        <v>0</v>
      </c>
      <c r="AI59" s="52">
        <v>7</v>
      </c>
      <c r="AJ59" s="53" t="e">
        <f t="shared" si="24"/>
        <v>#DIV/0!</v>
      </c>
      <c r="AK59" s="168"/>
      <c r="AL59" s="169"/>
      <c r="AM59" s="170"/>
      <c r="AN59" s="348" t="str">
        <f t="shared" si="60"/>
        <v/>
      </c>
      <c r="AO59" s="169"/>
      <c r="AP59" s="172"/>
      <c r="AQ59" s="173"/>
      <c r="AR59" s="169"/>
      <c r="AS59" s="170"/>
      <c r="AT59" s="348" t="str">
        <f t="shared" si="61"/>
        <v/>
      </c>
      <c r="AU59" s="174"/>
      <c r="AV59" s="172"/>
      <c r="AW59" s="168"/>
      <c r="AX59" s="169"/>
      <c r="AY59" s="170"/>
      <c r="AZ59" s="171" t="str">
        <f t="shared" si="62"/>
        <v/>
      </c>
      <c r="BA59" s="174"/>
      <c r="BB59" s="172"/>
      <c r="BC59" s="168"/>
      <c r="BD59" s="169"/>
      <c r="BE59" s="170"/>
      <c r="BF59" s="171" t="str">
        <f t="shared" si="63"/>
        <v/>
      </c>
      <c r="BG59" s="174"/>
      <c r="BH59" s="172"/>
      <c r="BI59" s="168"/>
      <c r="BJ59" s="169"/>
      <c r="BK59" s="170"/>
      <c r="BL59" s="348" t="str">
        <f t="shared" si="64"/>
        <v/>
      </c>
      <c r="BM59" s="174"/>
      <c r="BN59" s="172"/>
      <c r="BO59" s="168"/>
      <c r="BP59" s="169"/>
      <c r="BQ59" s="170"/>
      <c r="BR59" s="171" t="str">
        <f t="shared" si="65"/>
        <v/>
      </c>
      <c r="BS59" s="174"/>
      <c r="BT59" s="172"/>
      <c r="BU59" s="168"/>
      <c r="BV59" s="169"/>
      <c r="BW59" s="170"/>
      <c r="BX59" s="171" t="str">
        <f t="shared" si="66"/>
        <v/>
      </c>
      <c r="BY59" s="174"/>
      <c r="BZ59" s="172"/>
      <c r="CA59" s="168"/>
      <c r="CB59" s="169"/>
      <c r="CC59" s="170"/>
      <c r="CD59" s="171" t="str">
        <f t="shared" si="67"/>
        <v/>
      </c>
      <c r="CE59" s="174"/>
      <c r="CF59" s="172"/>
      <c r="CG59" s="168"/>
      <c r="CH59" s="169"/>
      <c r="CI59" s="170"/>
      <c r="CJ59" s="171" t="str">
        <f t="shared" si="68"/>
        <v/>
      </c>
      <c r="CK59" s="169"/>
      <c r="CL59" s="177">
        <f t="shared" si="69"/>
        <v>0</v>
      </c>
      <c r="CM59" s="62">
        <f t="shared" si="70"/>
        <v>0</v>
      </c>
      <c r="CN59" s="69">
        <f t="shared" si="70"/>
        <v>0</v>
      </c>
      <c r="CO59" s="70">
        <f t="shared" si="71"/>
        <v>0</v>
      </c>
      <c r="CP59" s="62">
        <f t="shared" si="72"/>
        <v>0</v>
      </c>
      <c r="CQ59" s="65">
        <f t="shared" si="73"/>
        <v>6.25E-2</v>
      </c>
      <c r="CR59" s="178">
        <f t="shared" si="74"/>
        <v>6.25E-2</v>
      </c>
      <c r="CS59" s="66">
        <f t="shared" si="75"/>
        <v>0</v>
      </c>
      <c r="CT59" s="67" t="e">
        <f t="shared" si="76"/>
        <v>#DIV/0!</v>
      </c>
    </row>
    <row r="60" spans="1:98" ht="15.75" thickBot="1">
      <c r="A60" s="472"/>
      <c r="B60" s="71">
        <v>11</v>
      </c>
      <c r="C60" s="19" t="s">
        <v>54</v>
      </c>
      <c r="D60" s="20">
        <v>43175</v>
      </c>
      <c r="E60" s="49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23">
        <f t="shared" si="25"/>
        <v>0</v>
      </c>
      <c r="T60" s="49"/>
      <c r="U60" s="50"/>
      <c r="V60" s="50"/>
      <c r="W60" s="195">
        <f t="shared" si="7"/>
        <v>0</v>
      </c>
      <c r="X60" s="21">
        <f t="shared" si="27"/>
        <v>0</v>
      </c>
      <c r="Y60" s="22">
        <f t="shared" si="9"/>
        <v>0</v>
      </c>
      <c r="Z60" s="22">
        <f t="shared" si="10"/>
        <v>0</v>
      </c>
      <c r="AA60" s="25">
        <v>90</v>
      </c>
      <c r="AB60" s="68">
        <f t="shared" si="28"/>
        <v>0</v>
      </c>
      <c r="AC60" s="27">
        <f t="shared" si="11"/>
        <v>0</v>
      </c>
      <c r="AD60" s="28"/>
      <c r="AE60" s="29">
        <f t="shared" si="22"/>
        <v>1.5</v>
      </c>
      <c r="AF60" s="30" t="e">
        <f t="shared" si="23"/>
        <v>#DIV/0!</v>
      </c>
      <c r="AG60" s="51">
        <f t="shared" si="12"/>
        <v>0</v>
      </c>
      <c r="AH60" s="52">
        <f t="shared" si="13"/>
        <v>0</v>
      </c>
      <c r="AI60" s="52">
        <v>7</v>
      </c>
      <c r="AJ60" s="53" t="e">
        <f t="shared" si="24"/>
        <v>#DIV/0!</v>
      </c>
      <c r="AK60" s="168"/>
      <c r="AL60" s="169"/>
      <c r="AM60" s="170"/>
      <c r="AN60" s="348" t="str">
        <f t="shared" si="60"/>
        <v/>
      </c>
      <c r="AO60" s="169"/>
      <c r="AP60" s="172"/>
      <c r="AQ60" s="173"/>
      <c r="AR60" s="169"/>
      <c r="AS60" s="170"/>
      <c r="AT60" s="348" t="str">
        <f t="shared" si="61"/>
        <v/>
      </c>
      <c r="AU60" s="174"/>
      <c r="AV60" s="172"/>
      <c r="AW60" s="168"/>
      <c r="AX60" s="169"/>
      <c r="AY60" s="170"/>
      <c r="AZ60" s="171" t="str">
        <f t="shared" si="62"/>
        <v/>
      </c>
      <c r="BA60" s="174"/>
      <c r="BB60" s="172"/>
      <c r="BC60" s="168"/>
      <c r="BD60" s="169"/>
      <c r="BE60" s="170"/>
      <c r="BF60" s="171" t="str">
        <f t="shared" si="63"/>
        <v/>
      </c>
      <c r="BG60" s="174"/>
      <c r="BH60" s="172"/>
      <c r="BI60" s="168"/>
      <c r="BJ60" s="169"/>
      <c r="BK60" s="170"/>
      <c r="BL60" s="348" t="str">
        <f t="shared" si="64"/>
        <v/>
      </c>
      <c r="BM60" s="174"/>
      <c r="BN60" s="172"/>
      <c r="BO60" s="168"/>
      <c r="BP60" s="169"/>
      <c r="BQ60" s="170"/>
      <c r="BR60" s="171" t="str">
        <f t="shared" si="65"/>
        <v/>
      </c>
      <c r="BS60" s="174"/>
      <c r="BT60" s="172"/>
      <c r="BU60" s="168"/>
      <c r="BV60" s="169"/>
      <c r="BW60" s="170"/>
      <c r="BX60" s="171" t="str">
        <f t="shared" si="66"/>
        <v/>
      </c>
      <c r="BY60" s="174"/>
      <c r="BZ60" s="172"/>
      <c r="CA60" s="168"/>
      <c r="CB60" s="169"/>
      <c r="CC60" s="170"/>
      <c r="CD60" s="171" t="str">
        <f t="shared" si="67"/>
        <v/>
      </c>
      <c r="CE60" s="174"/>
      <c r="CF60" s="172"/>
      <c r="CG60" s="168"/>
      <c r="CH60" s="169"/>
      <c r="CI60" s="170"/>
      <c r="CJ60" s="171" t="str">
        <f t="shared" si="68"/>
        <v/>
      </c>
      <c r="CK60" s="169"/>
      <c r="CL60" s="177">
        <f t="shared" si="69"/>
        <v>0</v>
      </c>
      <c r="CM60" s="62">
        <f t="shared" si="70"/>
        <v>0</v>
      </c>
      <c r="CN60" s="69">
        <f t="shared" si="70"/>
        <v>0</v>
      </c>
      <c r="CO60" s="70">
        <f t="shared" si="71"/>
        <v>0</v>
      </c>
      <c r="CP60" s="62">
        <f t="shared" si="72"/>
        <v>0</v>
      </c>
      <c r="CQ60" s="65">
        <f t="shared" si="73"/>
        <v>6.25E-2</v>
      </c>
      <c r="CR60" s="178">
        <f t="shared" si="74"/>
        <v>6.25E-2</v>
      </c>
      <c r="CS60" s="66">
        <f t="shared" si="75"/>
        <v>0</v>
      </c>
      <c r="CT60" s="67" t="e">
        <f t="shared" si="76"/>
        <v>#DIV/0!</v>
      </c>
    </row>
    <row r="61" spans="1:98">
      <c r="A61" s="472"/>
      <c r="B61" s="73">
        <v>12</v>
      </c>
      <c r="C61" s="74" t="s">
        <v>50</v>
      </c>
      <c r="D61" s="75">
        <v>43178</v>
      </c>
      <c r="E61" s="76"/>
      <c r="F61" s="77"/>
      <c r="G61" s="77"/>
      <c r="H61" s="77"/>
      <c r="I61" s="77"/>
      <c r="J61" s="77"/>
      <c r="K61" s="77"/>
      <c r="L61" s="77"/>
      <c r="M61" s="77"/>
      <c r="N61" s="77"/>
      <c r="O61" s="77"/>
      <c r="P61" s="77"/>
      <c r="Q61" s="77"/>
      <c r="R61" s="77"/>
      <c r="S61" s="78">
        <f t="shared" si="25"/>
        <v>0</v>
      </c>
      <c r="T61" s="76"/>
      <c r="U61" s="77"/>
      <c r="V61" s="77"/>
      <c r="W61" s="194">
        <f t="shared" si="7"/>
        <v>0</v>
      </c>
      <c r="X61" s="80">
        <f t="shared" si="27"/>
        <v>0</v>
      </c>
      <c r="Y61" s="81">
        <f t="shared" si="9"/>
        <v>0</v>
      </c>
      <c r="Z61" s="81">
        <f t="shared" si="10"/>
        <v>0</v>
      </c>
      <c r="AA61" s="82">
        <v>90</v>
      </c>
      <c r="AB61" s="83">
        <f t="shared" si="28"/>
        <v>0</v>
      </c>
      <c r="AC61" s="84">
        <f t="shared" si="11"/>
        <v>0</v>
      </c>
      <c r="AD61" s="85"/>
      <c r="AE61" s="86">
        <f t="shared" si="22"/>
        <v>1.5</v>
      </c>
      <c r="AF61" s="87" t="e">
        <f t="shared" si="23"/>
        <v>#DIV/0!</v>
      </c>
      <c r="AG61" s="88">
        <f t="shared" si="12"/>
        <v>0</v>
      </c>
      <c r="AH61" s="89">
        <f t="shared" si="13"/>
        <v>0</v>
      </c>
      <c r="AI61" s="89">
        <v>7</v>
      </c>
      <c r="AJ61" s="90" t="e">
        <f t="shared" si="24"/>
        <v>#DIV/0!</v>
      </c>
      <c r="AK61" s="179"/>
      <c r="AL61" s="180"/>
      <c r="AM61" s="181"/>
      <c r="AN61" s="341" t="str">
        <f t="shared" si="60"/>
        <v/>
      </c>
      <c r="AO61" s="180"/>
      <c r="AP61" s="172"/>
      <c r="AQ61" s="183"/>
      <c r="AR61" s="180"/>
      <c r="AS61" s="181"/>
      <c r="AT61" s="341" t="str">
        <f t="shared" si="61"/>
        <v/>
      </c>
      <c r="AU61" s="184"/>
      <c r="AV61" s="172"/>
      <c r="AW61" s="179"/>
      <c r="AX61" s="180"/>
      <c r="AY61" s="181"/>
      <c r="AZ61" s="182" t="str">
        <f t="shared" si="62"/>
        <v/>
      </c>
      <c r="BA61" s="184"/>
      <c r="BB61" s="172"/>
      <c r="BC61" s="179"/>
      <c r="BD61" s="180"/>
      <c r="BE61" s="181"/>
      <c r="BF61" s="182" t="str">
        <f t="shared" si="63"/>
        <v/>
      </c>
      <c r="BG61" s="184"/>
      <c r="BH61" s="172"/>
      <c r="BI61" s="179"/>
      <c r="BJ61" s="180"/>
      <c r="BK61" s="181"/>
      <c r="BL61" s="341" t="str">
        <f t="shared" si="64"/>
        <v/>
      </c>
      <c r="BM61" s="184"/>
      <c r="BN61" s="172"/>
      <c r="BO61" s="179"/>
      <c r="BP61" s="180"/>
      <c r="BQ61" s="181"/>
      <c r="BR61" s="182" t="str">
        <f t="shared" si="65"/>
        <v/>
      </c>
      <c r="BS61" s="184"/>
      <c r="BT61" s="172"/>
      <c r="BU61" s="179"/>
      <c r="BV61" s="180"/>
      <c r="BW61" s="181"/>
      <c r="BX61" s="182" t="str">
        <f t="shared" si="66"/>
        <v/>
      </c>
      <c r="BY61" s="184"/>
      <c r="BZ61" s="172"/>
      <c r="CA61" s="179"/>
      <c r="CB61" s="180"/>
      <c r="CC61" s="181"/>
      <c r="CD61" s="182" t="str">
        <f t="shared" si="67"/>
        <v/>
      </c>
      <c r="CE61" s="184"/>
      <c r="CF61" s="172"/>
      <c r="CG61" s="179"/>
      <c r="CH61" s="180"/>
      <c r="CI61" s="181"/>
      <c r="CJ61" s="182" t="str">
        <f t="shared" si="68"/>
        <v/>
      </c>
      <c r="CK61" s="180"/>
      <c r="CL61" s="185">
        <f t="shared" si="69"/>
        <v>0</v>
      </c>
      <c r="CM61" s="99">
        <f t="shared" si="70"/>
        <v>0</v>
      </c>
      <c r="CN61" s="100">
        <f t="shared" si="70"/>
        <v>0</v>
      </c>
      <c r="CO61" s="101">
        <f t="shared" si="71"/>
        <v>0</v>
      </c>
      <c r="CP61" s="99">
        <f t="shared" si="72"/>
        <v>0</v>
      </c>
      <c r="CQ61" s="102">
        <f t="shared" si="73"/>
        <v>6.25E-2</v>
      </c>
      <c r="CR61" s="186">
        <f t="shared" si="74"/>
        <v>6.25E-2</v>
      </c>
      <c r="CS61" s="103">
        <f t="shared" si="75"/>
        <v>0</v>
      </c>
      <c r="CT61" s="104" t="e">
        <f t="shared" si="76"/>
        <v>#DIV/0!</v>
      </c>
    </row>
    <row r="62" spans="1:98">
      <c r="A62" s="472"/>
      <c r="B62" s="105">
        <v>12</v>
      </c>
      <c r="C62" s="74" t="s">
        <v>52</v>
      </c>
      <c r="D62" s="75">
        <v>43179</v>
      </c>
      <c r="E62" s="76"/>
      <c r="F62" s="77"/>
      <c r="G62" s="77"/>
      <c r="H62" s="77"/>
      <c r="I62" s="77"/>
      <c r="J62" s="77"/>
      <c r="K62" s="77"/>
      <c r="L62" s="77"/>
      <c r="M62" s="77"/>
      <c r="N62" s="77"/>
      <c r="O62" s="77"/>
      <c r="P62" s="77"/>
      <c r="Q62" s="77"/>
      <c r="R62" s="77"/>
      <c r="S62" s="78">
        <f t="shared" si="25"/>
        <v>0</v>
      </c>
      <c r="T62" s="76"/>
      <c r="U62" s="77"/>
      <c r="V62" s="77"/>
      <c r="W62" s="194">
        <f t="shared" si="7"/>
        <v>0</v>
      </c>
      <c r="X62" s="80">
        <f t="shared" si="27"/>
        <v>0</v>
      </c>
      <c r="Y62" s="81">
        <f t="shared" si="9"/>
        <v>0</v>
      </c>
      <c r="Z62" s="81">
        <f t="shared" si="10"/>
        <v>0</v>
      </c>
      <c r="AA62" s="82">
        <v>90</v>
      </c>
      <c r="AB62" s="83">
        <f t="shared" si="28"/>
        <v>0</v>
      </c>
      <c r="AC62" s="84">
        <f t="shared" si="11"/>
        <v>0</v>
      </c>
      <c r="AD62" s="85"/>
      <c r="AE62" s="86">
        <f t="shared" si="22"/>
        <v>1.5</v>
      </c>
      <c r="AF62" s="87" t="e">
        <f t="shared" si="23"/>
        <v>#DIV/0!</v>
      </c>
      <c r="AG62" s="88">
        <f t="shared" si="12"/>
        <v>0</v>
      </c>
      <c r="AH62" s="89">
        <f t="shared" si="13"/>
        <v>0</v>
      </c>
      <c r="AI62" s="89">
        <v>7</v>
      </c>
      <c r="AJ62" s="90" t="e">
        <f t="shared" si="24"/>
        <v>#DIV/0!</v>
      </c>
      <c r="AK62" s="179"/>
      <c r="AL62" s="180"/>
      <c r="AM62" s="181"/>
      <c r="AN62" s="341" t="str">
        <f t="shared" si="60"/>
        <v/>
      </c>
      <c r="AO62" s="180"/>
      <c r="AP62" s="172"/>
      <c r="AQ62" s="183"/>
      <c r="AR62" s="180"/>
      <c r="AS62" s="181"/>
      <c r="AT62" s="341" t="str">
        <f t="shared" si="61"/>
        <v/>
      </c>
      <c r="AU62" s="184"/>
      <c r="AV62" s="172"/>
      <c r="AW62" s="179"/>
      <c r="AX62" s="180"/>
      <c r="AY62" s="181"/>
      <c r="AZ62" s="182" t="str">
        <f t="shared" si="62"/>
        <v/>
      </c>
      <c r="BA62" s="184"/>
      <c r="BB62" s="172"/>
      <c r="BC62" s="179"/>
      <c r="BD62" s="180"/>
      <c r="BE62" s="181"/>
      <c r="BF62" s="182" t="str">
        <f t="shared" si="63"/>
        <v/>
      </c>
      <c r="BG62" s="184"/>
      <c r="BH62" s="172"/>
      <c r="BI62" s="179"/>
      <c r="BJ62" s="180"/>
      <c r="BK62" s="181"/>
      <c r="BL62" s="341" t="str">
        <f t="shared" si="64"/>
        <v/>
      </c>
      <c r="BM62" s="184"/>
      <c r="BN62" s="172"/>
      <c r="BO62" s="179"/>
      <c r="BP62" s="180"/>
      <c r="BQ62" s="181"/>
      <c r="BR62" s="182" t="str">
        <f t="shared" si="65"/>
        <v/>
      </c>
      <c r="BS62" s="184"/>
      <c r="BT62" s="172"/>
      <c r="BU62" s="179"/>
      <c r="BV62" s="180"/>
      <c r="BW62" s="181"/>
      <c r="BX62" s="182" t="str">
        <f t="shared" si="66"/>
        <v/>
      </c>
      <c r="BY62" s="184"/>
      <c r="BZ62" s="172"/>
      <c r="CA62" s="179"/>
      <c r="CB62" s="180"/>
      <c r="CC62" s="181"/>
      <c r="CD62" s="182" t="str">
        <f t="shared" si="67"/>
        <v/>
      </c>
      <c r="CE62" s="184"/>
      <c r="CF62" s="172"/>
      <c r="CG62" s="179"/>
      <c r="CH62" s="180"/>
      <c r="CI62" s="181"/>
      <c r="CJ62" s="182" t="str">
        <f t="shared" si="68"/>
        <v/>
      </c>
      <c r="CK62" s="180"/>
      <c r="CL62" s="185">
        <f t="shared" si="69"/>
        <v>0</v>
      </c>
      <c r="CM62" s="99">
        <f t="shared" si="70"/>
        <v>0</v>
      </c>
      <c r="CN62" s="100">
        <f t="shared" si="70"/>
        <v>0</v>
      </c>
      <c r="CO62" s="101">
        <f t="shared" si="71"/>
        <v>0</v>
      </c>
      <c r="CP62" s="99">
        <f t="shared" si="72"/>
        <v>0</v>
      </c>
      <c r="CQ62" s="102">
        <f t="shared" si="73"/>
        <v>6.25E-2</v>
      </c>
      <c r="CR62" s="186">
        <f t="shared" si="74"/>
        <v>6.25E-2</v>
      </c>
      <c r="CS62" s="103">
        <f t="shared" si="75"/>
        <v>0</v>
      </c>
      <c r="CT62" s="104" t="e">
        <f t="shared" si="76"/>
        <v>#DIV/0!</v>
      </c>
    </row>
    <row r="63" spans="1:98">
      <c r="A63" s="472"/>
      <c r="B63" s="105">
        <v>12</v>
      </c>
      <c r="C63" s="74" t="s">
        <v>52</v>
      </c>
      <c r="D63" s="75">
        <v>43180</v>
      </c>
      <c r="E63" s="76"/>
      <c r="F63" s="77"/>
      <c r="G63" s="77"/>
      <c r="H63" s="77"/>
      <c r="I63" s="77"/>
      <c r="J63" s="77"/>
      <c r="K63" s="77"/>
      <c r="L63" s="77"/>
      <c r="M63" s="77"/>
      <c r="N63" s="77"/>
      <c r="O63" s="77"/>
      <c r="P63" s="77"/>
      <c r="Q63" s="77"/>
      <c r="R63" s="77"/>
      <c r="S63" s="78">
        <f t="shared" si="25"/>
        <v>0</v>
      </c>
      <c r="T63" s="76"/>
      <c r="U63" s="77"/>
      <c r="V63" s="77"/>
      <c r="W63" s="194">
        <f t="shared" si="7"/>
        <v>0</v>
      </c>
      <c r="X63" s="80">
        <f t="shared" si="27"/>
        <v>0</v>
      </c>
      <c r="Y63" s="81">
        <f t="shared" si="9"/>
        <v>0</v>
      </c>
      <c r="Z63" s="81">
        <f t="shared" si="10"/>
        <v>0</v>
      </c>
      <c r="AA63" s="82">
        <v>90</v>
      </c>
      <c r="AB63" s="83">
        <f t="shared" si="28"/>
        <v>0</v>
      </c>
      <c r="AC63" s="84">
        <f t="shared" si="11"/>
        <v>0</v>
      </c>
      <c r="AD63" s="85"/>
      <c r="AE63" s="86">
        <f t="shared" si="22"/>
        <v>1.5</v>
      </c>
      <c r="AF63" s="87" t="e">
        <f t="shared" si="23"/>
        <v>#DIV/0!</v>
      </c>
      <c r="AG63" s="88">
        <f t="shared" si="12"/>
        <v>0</v>
      </c>
      <c r="AH63" s="89">
        <f t="shared" si="13"/>
        <v>0</v>
      </c>
      <c r="AI63" s="89">
        <v>7</v>
      </c>
      <c r="AJ63" s="90" t="e">
        <f t="shared" si="24"/>
        <v>#DIV/0!</v>
      </c>
      <c r="AK63" s="179"/>
      <c r="AL63" s="180"/>
      <c r="AM63" s="181"/>
      <c r="AN63" s="341" t="str">
        <f t="shared" si="60"/>
        <v/>
      </c>
      <c r="AO63" s="180"/>
      <c r="AP63" s="172"/>
      <c r="AQ63" s="183"/>
      <c r="AR63" s="180"/>
      <c r="AS63" s="181"/>
      <c r="AT63" s="341" t="str">
        <f t="shared" si="61"/>
        <v/>
      </c>
      <c r="AU63" s="184"/>
      <c r="AV63" s="172"/>
      <c r="AW63" s="179"/>
      <c r="AX63" s="180"/>
      <c r="AY63" s="181"/>
      <c r="AZ63" s="182" t="str">
        <f t="shared" si="62"/>
        <v/>
      </c>
      <c r="BA63" s="184"/>
      <c r="BB63" s="172"/>
      <c r="BC63" s="179"/>
      <c r="BD63" s="180"/>
      <c r="BE63" s="181"/>
      <c r="BF63" s="182" t="str">
        <f t="shared" si="63"/>
        <v/>
      </c>
      <c r="BG63" s="184"/>
      <c r="BH63" s="172"/>
      <c r="BI63" s="179"/>
      <c r="BJ63" s="180"/>
      <c r="BK63" s="181"/>
      <c r="BL63" s="341" t="str">
        <f t="shared" si="64"/>
        <v/>
      </c>
      <c r="BM63" s="184"/>
      <c r="BN63" s="172"/>
      <c r="BO63" s="179"/>
      <c r="BP63" s="180"/>
      <c r="BQ63" s="181"/>
      <c r="BR63" s="182" t="str">
        <f t="shared" si="65"/>
        <v/>
      </c>
      <c r="BS63" s="184"/>
      <c r="BT63" s="172"/>
      <c r="BU63" s="179"/>
      <c r="BV63" s="180"/>
      <c r="BW63" s="181"/>
      <c r="BX63" s="182" t="str">
        <f t="shared" si="66"/>
        <v/>
      </c>
      <c r="BY63" s="184"/>
      <c r="BZ63" s="172"/>
      <c r="CA63" s="179"/>
      <c r="CB63" s="180"/>
      <c r="CC63" s="181"/>
      <c r="CD63" s="182" t="str">
        <f t="shared" si="67"/>
        <v/>
      </c>
      <c r="CE63" s="184"/>
      <c r="CF63" s="172"/>
      <c r="CG63" s="179"/>
      <c r="CH63" s="180"/>
      <c r="CI63" s="181"/>
      <c r="CJ63" s="182" t="str">
        <f t="shared" si="68"/>
        <v/>
      </c>
      <c r="CK63" s="180"/>
      <c r="CL63" s="185">
        <f t="shared" si="69"/>
        <v>0</v>
      </c>
      <c r="CM63" s="99">
        <f t="shared" si="70"/>
        <v>0</v>
      </c>
      <c r="CN63" s="100">
        <f t="shared" si="70"/>
        <v>0</v>
      </c>
      <c r="CO63" s="101">
        <f t="shared" si="71"/>
        <v>0</v>
      </c>
      <c r="CP63" s="99">
        <f t="shared" si="72"/>
        <v>0</v>
      </c>
      <c r="CQ63" s="102">
        <f t="shared" si="73"/>
        <v>6.25E-2</v>
      </c>
      <c r="CR63" s="186">
        <f t="shared" si="74"/>
        <v>6.25E-2</v>
      </c>
      <c r="CS63" s="103">
        <f t="shared" si="75"/>
        <v>0</v>
      </c>
      <c r="CT63" s="104" t="e">
        <f t="shared" si="76"/>
        <v>#DIV/0!</v>
      </c>
    </row>
    <row r="64" spans="1:98">
      <c r="A64" s="472"/>
      <c r="B64" s="105">
        <v>12</v>
      </c>
      <c r="C64" s="74" t="s">
        <v>53</v>
      </c>
      <c r="D64" s="75">
        <v>43181</v>
      </c>
      <c r="E64" s="76"/>
      <c r="F64" s="77"/>
      <c r="G64" s="77"/>
      <c r="H64" s="77"/>
      <c r="I64" s="77"/>
      <c r="J64" s="77"/>
      <c r="K64" s="77"/>
      <c r="L64" s="77"/>
      <c r="M64" s="77"/>
      <c r="N64" s="77"/>
      <c r="O64" s="77"/>
      <c r="P64" s="77"/>
      <c r="Q64" s="77"/>
      <c r="R64" s="77"/>
      <c r="S64" s="78">
        <f t="shared" si="25"/>
        <v>0</v>
      </c>
      <c r="T64" s="76"/>
      <c r="U64" s="77"/>
      <c r="V64" s="77"/>
      <c r="W64" s="194">
        <f t="shared" si="7"/>
        <v>0</v>
      </c>
      <c r="X64" s="80">
        <f t="shared" si="27"/>
        <v>0</v>
      </c>
      <c r="Y64" s="81">
        <f t="shared" si="9"/>
        <v>0</v>
      </c>
      <c r="Z64" s="81">
        <f t="shared" si="10"/>
        <v>0</v>
      </c>
      <c r="AA64" s="82">
        <v>90</v>
      </c>
      <c r="AB64" s="83">
        <f t="shared" si="28"/>
        <v>0</v>
      </c>
      <c r="AC64" s="84">
        <f t="shared" si="11"/>
        <v>0</v>
      </c>
      <c r="AD64" s="85"/>
      <c r="AE64" s="86">
        <f t="shared" si="22"/>
        <v>1.5</v>
      </c>
      <c r="AF64" s="87" t="e">
        <f t="shared" si="23"/>
        <v>#DIV/0!</v>
      </c>
      <c r="AG64" s="88">
        <f t="shared" si="12"/>
        <v>0</v>
      </c>
      <c r="AH64" s="89">
        <f t="shared" si="13"/>
        <v>0</v>
      </c>
      <c r="AI64" s="89">
        <v>7</v>
      </c>
      <c r="AJ64" s="90" t="e">
        <f t="shared" si="24"/>
        <v>#DIV/0!</v>
      </c>
      <c r="AK64" s="179"/>
      <c r="AL64" s="180"/>
      <c r="AM64" s="181"/>
      <c r="AN64" s="341" t="str">
        <f t="shared" si="60"/>
        <v/>
      </c>
      <c r="AO64" s="180"/>
      <c r="AP64" s="172"/>
      <c r="AQ64" s="183"/>
      <c r="AR64" s="180"/>
      <c r="AS64" s="181"/>
      <c r="AT64" s="341" t="str">
        <f t="shared" si="61"/>
        <v/>
      </c>
      <c r="AU64" s="184"/>
      <c r="AV64" s="172"/>
      <c r="AW64" s="179"/>
      <c r="AX64" s="180"/>
      <c r="AY64" s="181"/>
      <c r="AZ64" s="182" t="str">
        <f t="shared" si="62"/>
        <v/>
      </c>
      <c r="BA64" s="184"/>
      <c r="BB64" s="172"/>
      <c r="BC64" s="179"/>
      <c r="BD64" s="180"/>
      <c r="BE64" s="181"/>
      <c r="BF64" s="182" t="str">
        <f t="shared" si="63"/>
        <v/>
      </c>
      <c r="BG64" s="184"/>
      <c r="BH64" s="172"/>
      <c r="BI64" s="179"/>
      <c r="BJ64" s="180"/>
      <c r="BK64" s="181"/>
      <c r="BL64" s="341" t="str">
        <f t="shared" si="64"/>
        <v/>
      </c>
      <c r="BM64" s="184"/>
      <c r="BN64" s="172"/>
      <c r="BO64" s="179"/>
      <c r="BP64" s="180"/>
      <c r="BQ64" s="181"/>
      <c r="BR64" s="182" t="str">
        <f t="shared" si="65"/>
        <v/>
      </c>
      <c r="BS64" s="184"/>
      <c r="BT64" s="172"/>
      <c r="BU64" s="179"/>
      <c r="BV64" s="180"/>
      <c r="BW64" s="181"/>
      <c r="BX64" s="182" t="str">
        <f t="shared" si="66"/>
        <v/>
      </c>
      <c r="BY64" s="184"/>
      <c r="BZ64" s="172"/>
      <c r="CA64" s="179"/>
      <c r="CB64" s="180"/>
      <c r="CC64" s="181"/>
      <c r="CD64" s="182" t="str">
        <f t="shared" si="67"/>
        <v/>
      </c>
      <c r="CE64" s="184"/>
      <c r="CF64" s="172"/>
      <c r="CG64" s="179"/>
      <c r="CH64" s="180"/>
      <c r="CI64" s="181"/>
      <c r="CJ64" s="182" t="str">
        <f t="shared" si="68"/>
        <v/>
      </c>
      <c r="CK64" s="180"/>
      <c r="CL64" s="185">
        <f t="shared" si="69"/>
        <v>0</v>
      </c>
      <c r="CM64" s="99">
        <f t="shared" si="70"/>
        <v>0</v>
      </c>
      <c r="CN64" s="100">
        <f t="shared" si="70"/>
        <v>0</v>
      </c>
      <c r="CO64" s="101">
        <f t="shared" si="71"/>
        <v>0</v>
      </c>
      <c r="CP64" s="99">
        <f t="shared" si="72"/>
        <v>0</v>
      </c>
      <c r="CQ64" s="102">
        <f t="shared" si="73"/>
        <v>6.25E-2</v>
      </c>
      <c r="CR64" s="186">
        <f t="shared" si="74"/>
        <v>6.25E-2</v>
      </c>
      <c r="CS64" s="103">
        <f t="shared" si="75"/>
        <v>0</v>
      </c>
      <c r="CT64" s="104" t="e">
        <f t="shared" si="76"/>
        <v>#DIV/0!</v>
      </c>
    </row>
    <row r="65" spans="1:98" ht="15.75" thickBot="1">
      <c r="A65" s="472"/>
      <c r="B65" s="106">
        <v>12</v>
      </c>
      <c r="C65" s="74" t="s">
        <v>54</v>
      </c>
      <c r="D65" s="75">
        <v>43182</v>
      </c>
      <c r="E65" s="76"/>
      <c r="F65" s="77"/>
      <c r="G65" s="77"/>
      <c r="H65" s="77"/>
      <c r="I65" s="77"/>
      <c r="J65" s="77"/>
      <c r="K65" s="77"/>
      <c r="L65" s="77"/>
      <c r="M65" s="77"/>
      <c r="N65" s="77"/>
      <c r="O65" s="77"/>
      <c r="P65" s="77"/>
      <c r="Q65" s="77"/>
      <c r="R65" s="77"/>
      <c r="S65" s="78">
        <f t="shared" si="25"/>
        <v>0</v>
      </c>
      <c r="T65" s="76"/>
      <c r="U65" s="77"/>
      <c r="V65" s="77"/>
      <c r="W65" s="194">
        <f t="shared" si="7"/>
        <v>0</v>
      </c>
      <c r="X65" s="80">
        <f t="shared" si="27"/>
        <v>0</v>
      </c>
      <c r="Y65" s="81">
        <f t="shared" si="9"/>
        <v>0</v>
      </c>
      <c r="Z65" s="81">
        <f t="shared" si="10"/>
        <v>0</v>
      </c>
      <c r="AA65" s="82">
        <v>90</v>
      </c>
      <c r="AB65" s="83">
        <f t="shared" si="28"/>
        <v>0</v>
      </c>
      <c r="AC65" s="84">
        <f t="shared" si="11"/>
        <v>0</v>
      </c>
      <c r="AD65" s="85"/>
      <c r="AE65" s="86">
        <f t="shared" si="22"/>
        <v>1.5</v>
      </c>
      <c r="AF65" s="87" t="e">
        <f t="shared" si="23"/>
        <v>#DIV/0!</v>
      </c>
      <c r="AG65" s="88">
        <f t="shared" si="12"/>
        <v>0</v>
      </c>
      <c r="AH65" s="89">
        <f t="shared" si="13"/>
        <v>0</v>
      </c>
      <c r="AI65" s="89">
        <v>7</v>
      </c>
      <c r="AJ65" s="90" t="e">
        <f t="shared" si="24"/>
        <v>#DIV/0!</v>
      </c>
      <c r="AK65" s="179"/>
      <c r="AL65" s="180"/>
      <c r="AM65" s="181"/>
      <c r="AN65" s="341" t="str">
        <f t="shared" si="60"/>
        <v/>
      </c>
      <c r="AO65" s="180"/>
      <c r="AP65" s="172"/>
      <c r="AQ65" s="183"/>
      <c r="AR65" s="180"/>
      <c r="AS65" s="181"/>
      <c r="AT65" s="341" t="str">
        <f t="shared" si="61"/>
        <v/>
      </c>
      <c r="AU65" s="184"/>
      <c r="AV65" s="172"/>
      <c r="AW65" s="179"/>
      <c r="AX65" s="180"/>
      <c r="AY65" s="181"/>
      <c r="AZ65" s="182" t="str">
        <f t="shared" si="62"/>
        <v/>
      </c>
      <c r="BA65" s="184"/>
      <c r="BB65" s="172"/>
      <c r="BC65" s="179"/>
      <c r="BD65" s="180"/>
      <c r="BE65" s="181"/>
      <c r="BF65" s="182" t="str">
        <f t="shared" si="63"/>
        <v/>
      </c>
      <c r="BG65" s="184"/>
      <c r="BH65" s="172"/>
      <c r="BI65" s="179"/>
      <c r="BJ65" s="180"/>
      <c r="BK65" s="181"/>
      <c r="BL65" s="341" t="str">
        <f t="shared" si="64"/>
        <v/>
      </c>
      <c r="BM65" s="184"/>
      <c r="BN65" s="172"/>
      <c r="BO65" s="179"/>
      <c r="BP65" s="180"/>
      <c r="BQ65" s="181"/>
      <c r="BR65" s="182" t="str">
        <f t="shared" si="65"/>
        <v/>
      </c>
      <c r="BS65" s="184"/>
      <c r="BT65" s="172"/>
      <c r="BU65" s="179"/>
      <c r="BV65" s="180"/>
      <c r="BW65" s="181"/>
      <c r="BX65" s="182" t="str">
        <f t="shared" si="66"/>
        <v/>
      </c>
      <c r="BY65" s="184"/>
      <c r="BZ65" s="172"/>
      <c r="CA65" s="179"/>
      <c r="CB65" s="180"/>
      <c r="CC65" s="181"/>
      <c r="CD65" s="182" t="str">
        <f t="shared" si="67"/>
        <v/>
      </c>
      <c r="CE65" s="184"/>
      <c r="CF65" s="172"/>
      <c r="CG65" s="179"/>
      <c r="CH65" s="180"/>
      <c r="CI65" s="181"/>
      <c r="CJ65" s="182" t="str">
        <f t="shared" si="68"/>
        <v/>
      </c>
      <c r="CK65" s="180"/>
      <c r="CL65" s="185">
        <f t="shared" si="69"/>
        <v>0</v>
      </c>
      <c r="CM65" s="99">
        <f t="shared" si="70"/>
        <v>0</v>
      </c>
      <c r="CN65" s="100">
        <f t="shared" si="70"/>
        <v>0</v>
      </c>
      <c r="CO65" s="101">
        <f t="shared" si="71"/>
        <v>0</v>
      </c>
      <c r="CP65" s="99">
        <f t="shared" si="72"/>
        <v>0</v>
      </c>
      <c r="CQ65" s="102">
        <f t="shared" si="73"/>
        <v>6.25E-2</v>
      </c>
      <c r="CR65" s="186">
        <f t="shared" si="74"/>
        <v>6.25E-2</v>
      </c>
      <c r="CS65" s="103">
        <f t="shared" si="75"/>
        <v>0</v>
      </c>
      <c r="CT65" s="104" t="e">
        <f t="shared" si="76"/>
        <v>#DIV/0!</v>
      </c>
    </row>
    <row r="66" spans="1:98">
      <c r="A66" s="472"/>
      <c r="B66" s="18">
        <v>13</v>
      </c>
      <c r="C66" s="19" t="s">
        <v>50</v>
      </c>
      <c r="D66" s="20">
        <v>43185</v>
      </c>
      <c r="E66" s="49"/>
      <c r="F66" s="50"/>
      <c r="G66" s="50"/>
      <c r="H66" s="50"/>
      <c r="I66" s="50"/>
      <c r="J66" s="50"/>
      <c r="K66" s="50"/>
      <c r="L66" s="50"/>
      <c r="M66" s="50"/>
      <c r="N66" s="50"/>
      <c r="O66" s="50"/>
      <c r="P66" s="50"/>
      <c r="Q66" s="50"/>
      <c r="R66" s="50"/>
      <c r="S66" s="23">
        <f t="shared" si="25"/>
        <v>0</v>
      </c>
      <c r="T66" s="49"/>
      <c r="U66" s="50"/>
      <c r="V66" s="50"/>
      <c r="W66" s="195">
        <f t="shared" si="7"/>
        <v>0</v>
      </c>
      <c r="X66" s="21">
        <f t="shared" si="27"/>
        <v>0</v>
      </c>
      <c r="Y66" s="22">
        <f t="shared" si="9"/>
        <v>0</v>
      </c>
      <c r="Z66" s="22">
        <f t="shared" si="10"/>
        <v>0</v>
      </c>
      <c r="AA66" s="25">
        <v>90</v>
      </c>
      <c r="AB66" s="68">
        <f t="shared" si="28"/>
        <v>0</v>
      </c>
      <c r="AC66" s="27">
        <f t="shared" si="11"/>
        <v>0</v>
      </c>
      <c r="AD66" s="28"/>
      <c r="AE66" s="29">
        <f t="shared" si="22"/>
        <v>1.5</v>
      </c>
      <c r="AF66" s="30" t="e">
        <f t="shared" si="23"/>
        <v>#DIV/0!</v>
      </c>
      <c r="AG66" s="51">
        <f t="shared" si="12"/>
        <v>0</v>
      </c>
      <c r="AH66" s="52">
        <f t="shared" si="13"/>
        <v>0</v>
      </c>
      <c r="AI66" s="52">
        <v>7</v>
      </c>
      <c r="AJ66" s="53" t="e">
        <f t="shared" si="24"/>
        <v>#DIV/0!</v>
      </c>
      <c r="AK66" s="168"/>
      <c r="AL66" s="169"/>
      <c r="AM66" s="170"/>
      <c r="AN66" s="348" t="str">
        <f t="shared" si="60"/>
        <v/>
      </c>
      <c r="AO66" s="169"/>
      <c r="AP66" s="172"/>
      <c r="AQ66" s="173"/>
      <c r="AR66" s="169"/>
      <c r="AS66" s="170"/>
      <c r="AT66" s="348" t="str">
        <f t="shared" si="61"/>
        <v/>
      </c>
      <c r="AU66" s="174"/>
      <c r="AV66" s="172"/>
      <c r="AW66" s="168"/>
      <c r="AX66" s="169"/>
      <c r="AY66" s="170"/>
      <c r="AZ66" s="171" t="str">
        <f t="shared" si="62"/>
        <v/>
      </c>
      <c r="BA66" s="174"/>
      <c r="BB66" s="172"/>
      <c r="BC66" s="168"/>
      <c r="BD66" s="169"/>
      <c r="BE66" s="170"/>
      <c r="BF66" s="171" t="str">
        <f t="shared" si="63"/>
        <v/>
      </c>
      <c r="BG66" s="174"/>
      <c r="BH66" s="172"/>
      <c r="BI66" s="168"/>
      <c r="BJ66" s="169"/>
      <c r="BK66" s="170"/>
      <c r="BL66" s="348" t="str">
        <f t="shared" si="64"/>
        <v/>
      </c>
      <c r="BM66" s="174"/>
      <c r="BN66" s="172"/>
      <c r="BO66" s="168"/>
      <c r="BP66" s="169"/>
      <c r="BQ66" s="170"/>
      <c r="BR66" s="171" t="str">
        <f t="shared" si="65"/>
        <v/>
      </c>
      <c r="BS66" s="174"/>
      <c r="BT66" s="172"/>
      <c r="BU66" s="168"/>
      <c r="BV66" s="169"/>
      <c r="BW66" s="170"/>
      <c r="BX66" s="171" t="str">
        <f t="shared" si="66"/>
        <v/>
      </c>
      <c r="BY66" s="174"/>
      <c r="BZ66" s="172"/>
      <c r="CA66" s="168"/>
      <c r="CB66" s="169"/>
      <c r="CC66" s="170"/>
      <c r="CD66" s="171" t="str">
        <f t="shared" si="67"/>
        <v/>
      </c>
      <c r="CE66" s="174"/>
      <c r="CF66" s="172"/>
      <c r="CG66" s="168"/>
      <c r="CH66" s="169"/>
      <c r="CI66" s="170"/>
      <c r="CJ66" s="171" t="str">
        <f t="shared" si="68"/>
        <v/>
      </c>
      <c r="CK66" s="169"/>
      <c r="CL66" s="177">
        <f t="shared" si="69"/>
        <v>0</v>
      </c>
      <c r="CM66" s="62">
        <f t="shared" si="70"/>
        <v>0</v>
      </c>
      <c r="CN66" s="69">
        <f t="shared" si="70"/>
        <v>0</v>
      </c>
      <c r="CO66" s="70">
        <f t="shared" si="71"/>
        <v>0</v>
      </c>
      <c r="CP66" s="62">
        <f t="shared" si="72"/>
        <v>0</v>
      </c>
      <c r="CQ66" s="65">
        <f t="shared" si="73"/>
        <v>6.25E-2</v>
      </c>
      <c r="CR66" s="178">
        <f t="shared" si="74"/>
        <v>6.25E-2</v>
      </c>
      <c r="CS66" s="66">
        <f t="shared" si="75"/>
        <v>0</v>
      </c>
      <c r="CT66" s="67" t="e">
        <f t="shared" si="76"/>
        <v>#DIV/0!</v>
      </c>
    </row>
    <row r="67" spans="1:98">
      <c r="A67" s="472"/>
      <c r="B67" s="48">
        <v>13</v>
      </c>
      <c r="C67" s="19" t="s">
        <v>52</v>
      </c>
      <c r="D67" s="20">
        <v>43186</v>
      </c>
      <c r="E67" s="49"/>
      <c r="F67" s="50"/>
      <c r="G67" s="50"/>
      <c r="H67" s="50"/>
      <c r="I67" s="50"/>
      <c r="J67" s="50"/>
      <c r="K67" s="50"/>
      <c r="L67" s="50"/>
      <c r="M67" s="50"/>
      <c r="N67" s="50"/>
      <c r="O67" s="50"/>
      <c r="P67" s="50"/>
      <c r="Q67" s="50"/>
      <c r="R67" s="50"/>
      <c r="S67" s="23">
        <f t="shared" si="25"/>
        <v>0</v>
      </c>
      <c r="T67" s="49"/>
      <c r="U67" s="50"/>
      <c r="V67" s="50"/>
      <c r="W67" s="195">
        <f t="shared" si="7"/>
        <v>0</v>
      </c>
      <c r="X67" s="21">
        <f t="shared" ref="X67:X68" si="77">SUM(E67+F67+G67+H67+I67+J67+K67+L67+M67+N67+T67)</f>
        <v>0</v>
      </c>
      <c r="Y67" s="22">
        <f t="shared" si="9"/>
        <v>0</v>
      </c>
      <c r="Z67" s="22">
        <f t="shared" si="10"/>
        <v>0</v>
      </c>
      <c r="AA67" s="25">
        <v>90</v>
      </c>
      <c r="AB67" s="68">
        <f t="shared" si="28"/>
        <v>0</v>
      </c>
      <c r="AC67" s="27">
        <f t="shared" si="11"/>
        <v>0</v>
      </c>
      <c r="AD67" s="28"/>
      <c r="AE67" s="29">
        <f t="shared" si="22"/>
        <v>1.5</v>
      </c>
      <c r="AF67" s="30" t="e">
        <f t="shared" si="23"/>
        <v>#DIV/0!</v>
      </c>
      <c r="AG67" s="51">
        <f t="shared" si="12"/>
        <v>0</v>
      </c>
      <c r="AH67" s="52">
        <f t="shared" si="13"/>
        <v>0</v>
      </c>
      <c r="AI67" s="52">
        <v>7</v>
      </c>
      <c r="AJ67" s="53" t="e">
        <f t="shared" si="24"/>
        <v>#DIV/0!</v>
      </c>
      <c r="AK67" s="168"/>
      <c r="AL67" s="169"/>
      <c r="AM67" s="170"/>
      <c r="AN67" s="348" t="str">
        <f t="shared" si="60"/>
        <v/>
      </c>
      <c r="AO67" s="169"/>
      <c r="AP67" s="172"/>
      <c r="AQ67" s="173"/>
      <c r="AR67" s="169"/>
      <c r="AS67" s="170"/>
      <c r="AT67" s="348" t="str">
        <f t="shared" si="61"/>
        <v/>
      </c>
      <c r="AU67" s="174"/>
      <c r="AV67" s="172"/>
      <c r="AW67" s="168"/>
      <c r="AX67" s="169"/>
      <c r="AY67" s="170"/>
      <c r="AZ67" s="171" t="str">
        <f t="shared" si="62"/>
        <v/>
      </c>
      <c r="BA67" s="174"/>
      <c r="BB67" s="172"/>
      <c r="BC67" s="168"/>
      <c r="BD67" s="169"/>
      <c r="BE67" s="170"/>
      <c r="BF67" s="171" t="str">
        <f t="shared" si="63"/>
        <v/>
      </c>
      <c r="BG67" s="174"/>
      <c r="BH67" s="172"/>
      <c r="BI67" s="168"/>
      <c r="BJ67" s="169"/>
      <c r="BK67" s="170"/>
      <c r="BL67" s="348" t="str">
        <f t="shared" si="64"/>
        <v/>
      </c>
      <c r="BM67" s="174"/>
      <c r="BN67" s="172"/>
      <c r="BO67" s="168"/>
      <c r="BP67" s="169"/>
      <c r="BQ67" s="170"/>
      <c r="BR67" s="171" t="str">
        <f t="shared" si="65"/>
        <v/>
      </c>
      <c r="BS67" s="174"/>
      <c r="BT67" s="172"/>
      <c r="BU67" s="168"/>
      <c r="BV67" s="169"/>
      <c r="BW67" s="170"/>
      <c r="BX67" s="171" t="str">
        <f t="shared" si="66"/>
        <v/>
      </c>
      <c r="BY67" s="174"/>
      <c r="BZ67" s="172"/>
      <c r="CA67" s="168"/>
      <c r="CB67" s="169"/>
      <c r="CC67" s="170"/>
      <c r="CD67" s="171" t="str">
        <f t="shared" si="67"/>
        <v/>
      </c>
      <c r="CE67" s="174"/>
      <c r="CF67" s="172"/>
      <c r="CG67" s="168"/>
      <c r="CH67" s="169"/>
      <c r="CI67" s="170"/>
      <c r="CJ67" s="171" t="str">
        <f t="shared" si="68"/>
        <v/>
      </c>
      <c r="CK67" s="169"/>
      <c r="CL67" s="177">
        <f t="shared" si="69"/>
        <v>0</v>
      </c>
      <c r="CM67" s="62">
        <f t="shared" si="70"/>
        <v>0</v>
      </c>
      <c r="CN67" s="69">
        <f t="shared" si="70"/>
        <v>0</v>
      </c>
      <c r="CO67" s="70">
        <f t="shared" si="71"/>
        <v>0</v>
      </c>
      <c r="CP67" s="62">
        <f t="shared" si="72"/>
        <v>0</v>
      </c>
      <c r="CQ67" s="65">
        <f t="shared" si="73"/>
        <v>6.25E-2</v>
      </c>
      <c r="CR67" s="178">
        <f t="shared" si="74"/>
        <v>6.25E-2</v>
      </c>
      <c r="CS67" s="66">
        <f t="shared" si="75"/>
        <v>0</v>
      </c>
      <c r="CT67" s="67" t="e">
        <f t="shared" si="76"/>
        <v>#DIV/0!</v>
      </c>
    </row>
    <row r="68" spans="1:98">
      <c r="A68" s="472"/>
      <c r="B68" s="48">
        <v>13</v>
      </c>
      <c r="C68" s="19" t="s">
        <v>52</v>
      </c>
      <c r="D68" s="20">
        <v>43187</v>
      </c>
      <c r="E68" s="49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23">
        <f t="shared" si="25"/>
        <v>0</v>
      </c>
      <c r="T68" s="49"/>
      <c r="U68" s="50"/>
      <c r="V68" s="50"/>
      <c r="W68" s="195">
        <f t="shared" si="7"/>
        <v>0</v>
      </c>
      <c r="X68" s="21">
        <f t="shared" si="77"/>
        <v>0</v>
      </c>
      <c r="Y68" s="22">
        <f t="shared" si="9"/>
        <v>0</v>
      </c>
      <c r="Z68" s="22">
        <f t="shared" si="10"/>
        <v>0</v>
      </c>
      <c r="AA68" s="25">
        <v>90</v>
      </c>
      <c r="AB68" s="68">
        <f t="shared" si="28"/>
        <v>0</v>
      </c>
      <c r="AC68" s="27">
        <f t="shared" si="11"/>
        <v>0</v>
      </c>
      <c r="AD68" s="28"/>
      <c r="AE68" s="29">
        <f t="shared" si="22"/>
        <v>1.5</v>
      </c>
      <c r="AF68" s="30" t="e">
        <f t="shared" si="23"/>
        <v>#DIV/0!</v>
      </c>
      <c r="AG68" s="51">
        <f t="shared" si="12"/>
        <v>0</v>
      </c>
      <c r="AH68" s="52">
        <f t="shared" si="13"/>
        <v>0</v>
      </c>
      <c r="AI68" s="52">
        <v>7</v>
      </c>
      <c r="AJ68" s="53" t="e">
        <f t="shared" si="24"/>
        <v>#DIV/0!</v>
      </c>
      <c r="AK68" s="168"/>
      <c r="AL68" s="169"/>
      <c r="AM68" s="170"/>
      <c r="AN68" s="348" t="str">
        <f t="shared" si="60"/>
        <v/>
      </c>
      <c r="AO68" s="169"/>
      <c r="AP68" s="172"/>
      <c r="AQ68" s="173"/>
      <c r="AR68" s="169"/>
      <c r="AS68" s="170"/>
      <c r="AT68" s="348" t="str">
        <f t="shared" si="61"/>
        <v/>
      </c>
      <c r="AU68" s="174"/>
      <c r="AV68" s="172"/>
      <c r="AW68" s="168"/>
      <c r="AX68" s="169"/>
      <c r="AY68" s="170"/>
      <c r="AZ68" s="171" t="str">
        <f t="shared" si="62"/>
        <v/>
      </c>
      <c r="BA68" s="174"/>
      <c r="BB68" s="172"/>
      <c r="BC68" s="168"/>
      <c r="BD68" s="169"/>
      <c r="BE68" s="170"/>
      <c r="BF68" s="171" t="str">
        <f t="shared" si="63"/>
        <v/>
      </c>
      <c r="BG68" s="174"/>
      <c r="BH68" s="172"/>
      <c r="BI68" s="168"/>
      <c r="BJ68" s="169"/>
      <c r="BK68" s="170"/>
      <c r="BL68" s="348" t="str">
        <f t="shared" si="64"/>
        <v/>
      </c>
      <c r="BM68" s="174"/>
      <c r="BN68" s="172"/>
      <c r="BO68" s="168"/>
      <c r="BP68" s="169"/>
      <c r="BQ68" s="170"/>
      <c r="BR68" s="171" t="str">
        <f t="shared" si="65"/>
        <v/>
      </c>
      <c r="BS68" s="174"/>
      <c r="BT68" s="172"/>
      <c r="BU68" s="168"/>
      <c r="BV68" s="169"/>
      <c r="BW68" s="170"/>
      <c r="BX68" s="171" t="str">
        <f t="shared" si="66"/>
        <v/>
      </c>
      <c r="BY68" s="174"/>
      <c r="BZ68" s="172"/>
      <c r="CA68" s="168"/>
      <c r="CB68" s="169"/>
      <c r="CC68" s="170"/>
      <c r="CD68" s="171" t="str">
        <f t="shared" si="67"/>
        <v/>
      </c>
      <c r="CE68" s="174"/>
      <c r="CF68" s="172"/>
      <c r="CG68" s="168"/>
      <c r="CH68" s="169"/>
      <c r="CI68" s="170"/>
      <c r="CJ68" s="171" t="str">
        <f t="shared" si="68"/>
        <v/>
      </c>
      <c r="CK68" s="169"/>
      <c r="CL68" s="177">
        <f t="shared" si="69"/>
        <v>0</v>
      </c>
      <c r="CM68" s="62">
        <f t="shared" si="70"/>
        <v>0</v>
      </c>
      <c r="CN68" s="69">
        <f t="shared" si="70"/>
        <v>0</v>
      </c>
      <c r="CO68" s="70">
        <f t="shared" si="71"/>
        <v>0</v>
      </c>
      <c r="CP68" s="62">
        <f t="shared" si="72"/>
        <v>0</v>
      </c>
      <c r="CQ68" s="65">
        <f t="shared" si="73"/>
        <v>6.25E-2</v>
      </c>
      <c r="CR68" s="178">
        <f t="shared" si="74"/>
        <v>6.25E-2</v>
      </c>
      <c r="CS68" s="66">
        <f t="shared" si="75"/>
        <v>0</v>
      </c>
      <c r="CT68" s="67" t="e">
        <f t="shared" si="76"/>
        <v>#DIV/0!</v>
      </c>
    </row>
    <row r="69" spans="1:98">
      <c r="A69" s="472"/>
      <c r="B69" s="48">
        <v>13</v>
      </c>
      <c r="C69" s="19" t="s">
        <v>53</v>
      </c>
      <c r="D69" s="20">
        <v>43188</v>
      </c>
      <c r="E69" s="49"/>
      <c r="F69" s="50"/>
      <c r="G69" s="50"/>
      <c r="H69" s="50"/>
      <c r="I69" s="50"/>
      <c r="J69" s="50"/>
      <c r="K69" s="50"/>
      <c r="L69" s="50"/>
      <c r="M69" s="50"/>
      <c r="N69" s="50"/>
      <c r="O69" s="50"/>
      <c r="P69" s="50"/>
      <c r="Q69" s="50"/>
      <c r="R69" s="50"/>
      <c r="S69" s="23">
        <f t="shared" si="25"/>
        <v>0</v>
      </c>
      <c r="T69" s="49"/>
      <c r="U69" s="50"/>
      <c r="V69" s="50"/>
      <c r="W69" s="195">
        <f t="shared" ref="W69:W133" si="78">SUM(T69:V69)</f>
        <v>0</v>
      </c>
      <c r="X69" s="21">
        <f t="shared" si="27"/>
        <v>0</v>
      </c>
      <c r="Y69" s="22">
        <f t="shared" ref="Y69:Y116" si="79">SUM(O69+P69+Q69+U69)</f>
        <v>0</v>
      </c>
      <c r="Z69" s="22">
        <f t="shared" ref="Z69:Z116" si="80">SUM(R69+V69)</f>
        <v>0</v>
      </c>
      <c r="AA69" s="25">
        <v>90</v>
      </c>
      <c r="AB69" s="68">
        <f t="shared" si="28"/>
        <v>0</v>
      </c>
      <c r="AC69" s="27">
        <f t="shared" ref="AC69:AC134" si="81">SUM(X69:Z69)</f>
        <v>0</v>
      </c>
      <c r="AD69" s="28"/>
      <c r="AE69" s="29">
        <f t="shared" si="22"/>
        <v>1.5</v>
      </c>
      <c r="AF69" s="30" t="e">
        <f t="shared" si="23"/>
        <v>#DIV/0!</v>
      </c>
      <c r="AG69" s="51">
        <f t="shared" ref="AG69:AG133" si="82">SUM(X69:Z69)</f>
        <v>0</v>
      </c>
      <c r="AH69" s="52">
        <f t="shared" si="13"/>
        <v>0</v>
      </c>
      <c r="AI69" s="52">
        <v>7</v>
      </c>
      <c r="AJ69" s="53" t="e">
        <f t="shared" si="24"/>
        <v>#DIV/0!</v>
      </c>
      <c r="AK69" s="168"/>
      <c r="AL69" s="169"/>
      <c r="AM69" s="170"/>
      <c r="AN69" s="348" t="str">
        <f t="shared" si="60"/>
        <v/>
      </c>
      <c r="AO69" s="169"/>
      <c r="AP69" s="172"/>
      <c r="AQ69" s="173"/>
      <c r="AR69" s="169"/>
      <c r="AS69" s="170"/>
      <c r="AT69" s="348" t="str">
        <f t="shared" si="61"/>
        <v/>
      </c>
      <c r="AU69" s="174"/>
      <c r="AV69" s="172"/>
      <c r="AW69" s="168"/>
      <c r="AX69" s="169"/>
      <c r="AY69" s="170"/>
      <c r="AZ69" s="171" t="str">
        <f t="shared" si="62"/>
        <v/>
      </c>
      <c r="BA69" s="174"/>
      <c r="BB69" s="172"/>
      <c r="BC69" s="168"/>
      <c r="BD69" s="169"/>
      <c r="BE69" s="170"/>
      <c r="BF69" s="171" t="str">
        <f t="shared" si="63"/>
        <v/>
      </c>
      <c r="BG69" s="174"/>
      <c r="BH69" s="172"/>
      <c r="BI69" s="168"/>
      <c r="BJ69" s="169"/>
      <c r="BK69" s="170"/>
      <c r="BL69" s="348" t="str">
        <f t="shared" si="64"/>
        <v/>
      </c>
      <c r="BM69" s="174"/>
      <c r="BN69" s="172"/>
      <c r="BO69" s="168"/>
      <c r="BP69" s="169"/>
      <c r="BQ69" s="170"/>
      <c r="BR69" s="171" t="str">
        <f t="shared" si="65"/>
        <v/>
      </c>
      <c r="BS69" s="174"/>
      <c r="BT69" s="172"/>
      <c r="BU69" s="168"/>
      <c r="BV69" s="169"/>
      <c r="BW69" s="170"/>
      <c r="BX69" s="171" t="str">
        <f t="shared" si="66"/>
        <v/>
      </c>
      <c r="BY69" s="174"/>
      <c r="BZ69" s="172"/>
      <c r="CA69" s="168"/>
      <c r="CB69" s="169"/>
      <c r="CC69" s="170"/>
      <c r="CD69" s="171" t="str">
        <f t="shared" si="67"/>
        <v/>
      </c>
      <c r="CE69" s="174"/>
      <c r="CF69" s="172"/>
      <c r="CG69" s="168"/>
      <c r="CH69" s="169"/>
      <c r="CI69" s="170"/>
      <c r="CJ69" s="171" t="str">
        <f t="shared" si="68"/>
        <v/>
      </c>
      <c r="CK69" s="169"/>
      <c r="CL69" s="177">
        <f t="shared" si="69"/>
        <v>0</v>
      </c>
      <c r="CM69" s="62">
        <f t="shared" si="70"/>
        <v>0</v>
      </c>
      <c r="CN69" s="69">
        <f t="shared" si="70"/>
        <v>0</v>
      </c>
      <c r="CO69" s="70">
        <f t="shared" si="71"/>
        <v>0</v>
      </c>
      <c r="CP69" s="62">
        <f t="shared" si="72"/>
        <v>0</v>
      </c>
      <c r="CQ69" s="65">
        <f t="shared" si="73"/>
        <v>6.25E-2</v>
      </c>
      <c r="CR69" s="178">
        <f t="shared" si="74"/>
        <v>6.25E-2</v>
      </c>
      <c r="CS69" s="66">
        <f t="shared" si="75"/>
        <v>0</v>
      </c>
      <c r="CT69" s="67" t="e">
        <f t="shared" si="76"/>
        <v>#DIV/0!</v>
      </c>
    </row>
    <row r="70" spans="1:98" ht="15.75" thickBot="1">
      <c r="A70" s="473"/>
      <c r="B70" s="71">
        <v>13</v>
      </c>
      <c r="C70" s="115" t="s">
        <v>54</v>
      </c>
      <c r="D70" s="20">
        <v>43189</v>
      </c>
      <c r="E70" s="49"/>
      <c r="F70" s="50"/>
      <c r="G70" s="50"/>
      <c r="H70" s="50"/>
      <c r="I70" s="50"/>
      <c r="J70" s="50"/>
      <c r="K70" s="50"/>
      <c r="L70" s="50"/>
      <c r="M70" s="50"/>
      <c r="N70" s="50"/>
      <c r="O70" s="50"/>
      <c r="P70" s="50"/>
      <c r="Q70" s="50"/>
      <c r="R70" s="50"/>
      <c r="S70" s="23">
        <f t="shared" si="25"/>
        <v>0</v>
      </c>
      <c r="T70" s="49"/>
      <c r="U70" s="50"/>
      <c r="V70" s="50"/>
      <c r="W70" s="195">
        <f t="shared" si="78"/>
        <v>0</v>
      </c>
      <c r="X70" s="21">
        <f t="shared" si="27"/>
        <v>0</v>
      </c>
      <c r="Y70" s="22">
        <f t="shared" si="79"/>
        <v>0</v>
      </c>
      <c r="Z70" s="22">
        <f t="shared" si="80"/>
        <v>0</v>
      </c>
      <c r="AA70" s="25">
        <v>90</v>
      </c>
      <c r="AB70" s="68">
        <f t="shared" si="28"/>
        <v>0</v>
      </c>
      <c r="AC70" s="27">
        <f t="shared" si="81"/>
        <v>0</v>
      </c>
      <c r="AD70" s="28"/>
      <c r="AE70" s="29">
        <f t="shared" ref="AE70:AE135" si="83">((E70*4)+(F70*4)+(G70*5)+(H70*4)+(I70*6)+(J70*2)+(K70*6)+(L70*7)+(M70*2)+(N70*8)+(O70*3)+(P70*3)+(Q70*3)+(R70*4)+(T70*3)+(U70*3)+(V70*1)+AA70+AB70)/60</f>
        <v>1.5</v>
      </c>
      <c r="AF70" s="30" t="e">
        <f t="shared" ref="AF70:AF135" si="84">(AE70/AD70)*100</f>
        <v>#DIV/0!</v>
      </c>
      <c r="AG70" s="51">
        <f t="shared" si="82"/>
        <v>0</v>
      </c>
      <c r="AH70" s="52">
        <f t="shared" si="13"/>
        <v>0</v>
      </c>
      <c r="AI70" s="52">
        <v>7</v>
      </c>
      <c r="AJ70" s="53" t="e">
        <f t="shared" si="24"/>
        <v>#DIV/0!</v>
      </c>
      <c r="AK70" s="168"/>
      <c r="AL70" s="169"/>
      <c r="AM70" s="170"/>
      <c r="AN70" s="348" t="str">
        <f t="shared" si="60"/>
        <v/>
      </c>
      <c r="AO70" s="169"/>
      <c r="AP70" s="172"/>
      <c r="AQ70" s="173"/>
      <c r="AR70" s="169"/>
      <c r="AS70" s="170"/>
      <c r="AT70" s="348" t="str">
        <f t="shared" si="61"/>
        <v/>
      </c>
      <c r="AU70" s="174"/>
      <c r="AV70" s="172"/>
      <c r="AW70" s="168"/>
      <c r="AX70" s="169"/>
      <c r="AY70" s="170"/>
      <c r="AZ70" s="171" t="str">
        <f t="shared" si="62"/>
        <v/>
      </c>
      <c r="BA70" s="174"/>
      <c r="BB70" s="172"/>
      <c r="BC70" s="168"/>
      <c r="BD70" s="169"/>
      <c r="BE70" s="170"/>
      <c r="BF70" s="171" t="str">
        <f t="shared" si="63"/>
        <v/>
      </c>
      <c r="BG70" s="174"/>
      <c r="BH70" s="172"/>
      <c r="BI70" s="168"/>
      <c r="BJ70" s="169"/>
      <c r="BK70" s="170"/>
      <c r="BL70" s="348" t="str">
        <f t="shared" si="64"/>
        <v/>
      </c>
      <c r="BM70" s="174"/>
      <c r="BN70" s="172"/>
      <c r="BO70" s="168"/>
      <c r="BP70" s="169"/>
      <c r="BQ70" s="170"/>
      <c r="BR70" s="171" t="str">
        <f t="shared" si="65"/>
        <v/>
      </c>
      <c r="BS70" s="174"/>
      <c r="BT70" s="172"/>
      <c r="BU70" s="168"/>
      <c r="BV70" s="169"/>
      <c r="BW70" s="170"/>
      <c r="BX70" s="171" t="str">
        <f t="shared" si="66"/>
        <v/>
      </c>
      <c r="BY70" s="174"/>
      <c r="BZ70" s="172"/>
      <c r="CA70" s="168"/>
      <c r="CB70" s="169"/>
      <c r="CC70" s="170"/>
      <c r="CD70" s="171" t="str">
        <f t="shared" si="67"/>
        <v/>
      </c>
      <c r="CE70" s="174"/>
      <c r="CF70" s="172"/>
      <c r="CG70" s="168"/>
      <c r="CH70" s="169"/>
      <c r="CI70" s="170"/>
      <c r="CJ70" s="171" t="str">
        <f t="shared" si="68"/>
        <v/>
      </c>
      <c r="CK70" s="169"/>
      <c r="CL70" s="187">
        <f t="shared" si="69"/>
        <v>0</v>
      </c>
      <c r="CM70" s="134">
        <f t="shared" si="70"/>
        <v>0</v>
      </c>
      <c r="CN70" s="135">
        <f t="shared" si="70"/>
        <v>0</v>
      </c>
      <c r="CO70" s="136">
        <f t="shared" si="71"/>
        <v>0</v>
      </c>
      <c r="CP70" s="134">
        <f t="shared" si="72"/>
        <v>0</v>
      </c>
      <c r="CQ70" s="137">
        <f t="shared" si="73"/>
        <v>6.25E-2</v>
      </c>
      <c r="CR70" s="188">
        <f t="shared" si="74"/>
        <v>6.25E-2</v>
      </c>
      <c r="CS70" s="138">
        <f t="shared" si="75"/>
        <v>0</v>
      </c>
      <c r="CT70" s="139" t="e">
        <f t="shared" si="76"/>
        <v>#DIV/0!</v>
      </c>
    </row>
    <row r="71" spans="1:98" ht="15.75" thickBot="1">
      <c r="A71" s="141" t="s">
        <v>55</v>
      </c>
      <c r="B71" s="141" t="s">
        <v>55</v>
      </c>
      <c r="C71" s="459" t="s">
        <v>56</v>
      </c>
      <c r="D71" s="460"/>
      <c r="E71" s="145" t="e">
        <f ca="1">SUM(E49:E70)</f>
        <v>#N/A</v>
      </c>
      <c r="F71" s="145">
        <f t="shared" ref="F71:AH71" si="85">SUM(F49:F70)</f>
        <v>0</v>
      </c>
      <c r="G71" s="145">
        <f t="shared" si="85"/>
        <v>0</v>
      </c>
      <c r="H71" s="145">
        <f t="shared" si="85"/>
        <v>0</v>
      </c>
      <c r="I71" s="145">
        <f t="shared" si="85"/>
        <v>0</v>
      </c>
      <c r="J71" s="145">
        <f t="shared" si="85"/>
        <v>0</v>
      </c>
      <c r="K71" s="145">
        <f t="shared" si="85"/>
        <v>0</v>
      </c>
      <c r="L71" s="145">
        <f t="shared" si="85"/>
        <v>0</v>
      </c>
      <c r="M71" s="145">
        <f t="shared" si="85"/>
        <v>0</v>
      </c>
      <c r="N71" s="145">
        <f t="shared" si="85"/>
        <v>0</v>
      </c>
      <c r="O71" s="145">
        <f t="shared" si="85"/>
        <v>0</v>
      </c>
      <c r="P71" s="145">
        <f t="shared" si="85"/>
        <v>0</v>
      </c>
      <c r="Q71" s="145">
        <f t="shared" si="85"/>
        <v>0</v>
      </c>
      <c r="R71" s="145">
        <f t="shared" si="85"/>
        <v>0</v>
      </c>
      <c r="S71" s="197" t="e">
        <f t="shared" ca="1" si="85"/>
        <v>#N/A</v>
      </c>
      <c r="T71" s="145">
        <f t="shared" si="85"/>
        <v>0</v>
      </c>
      <c r="U71" s="143">
        <f t="shared" si="85"/>
        <v>0</v>
      </c>
      <c r="V71" s="143">
        <f t="shared" si="85"/>
        <v>0</v>
      </c>
      <c r="W71" s="144">
        <f t="shared" si="85"/>
        <v>0</v>
      </c>
      <c r="X71" s="145" t="e">
        <f t="shared" ca="1" si="85"/>
        <v>#N/A</v>
      </c>
      <c r="Y71" s="143">
        <f t="shared" si="85"/>
        <v>0</v>
      </c>
      <c r="Z71" s="143">
        <f t="shared" si="85"/>
        <v>0</v>
      </c>
      <c r="AA71" s="143">
        <f t="shared" si="85"/>
        <v>1980</v>
      </c>
      <c r="AB71" s="143">
        <f t="shared" si="85"/>
        <v>0</v>
      </c>
      <c r="AC71" s="146" t="e">
        <f t="shared" ca="1" si="85"/>
        <v>#N/A</v>
      </c>
      <c r="AD71" s="189">
        <f t="shared" si="85"/>
        <v>0</v>
      </c>
      <c r="AE71" s="150" t="e">
        <f t="shared" ca="1" si="85"/>
        <v>#N/A</v>
      </c>
      <c r="AF71" s="151" t="e">
        <f t="shared" si="85"/>
        <v>#DIV/0!</v>
      </c>
      <c r="AG71" s="152" t="e">
        <f t="shared" ca="1" si="85"/>
        <v>#N/A</v>
      </c>
      <c r="AH71" s="153">
        <f t="shared" si="85"/>
        <v>0</v>
      </c>
      <c r="AI71" s="153">
        <v>7</v>
      </c>
      <c r="AJ71" s="154" t="e">
        <f>AVERAGE(AJ49:AJ70)</f>
        <v>#DIV/0!</v>
      </c>
      <c r="AK71" s="152">
        <f>SUM(AK49:AK70)</f>
        <v>0</v>
      </c>
      <c r="AL71" s="155">
        <f>SUM(AL49:AL70)</f>
        <v>0</v>
      </c>
      <c r="AM71" s="156">
        <f>SUM(AM49:AM70)</f>
        <v>0</v>
      </c>
      <c r="AN71" s="347">
        <f>SUM(AN49:AN70)</f>
        <v>0</v>
      </c>
      <c r="AO71" s="155">
        <f>SUM(AO49:AO70)</f>
        <v>0</v>
      </c>
      <c r="AP71" s="338"/>
      <c r="AQ71" s="159">
        <f>SUM(AQ49:AQ70)</f>
        <v>0</v>
      </c>
      <c r="AR71" s="155">
        <f>SUM(AR49:AR70)</f>
        <v>0</v>
      </c>
      <c r="AS71" s="156">
        <f>SUM(AS49:AS70)</f>
        <v>0</v>
      </c>
      <c r="AT71" s="347">
        <f>SUM(AT49:AT70)</f>
        <v>0</v>
      </c>
      <c r="AU71" s="190">
        <f>SUM(AU49:AU70)</f>
        <v>0</v>
      </c>
      <c r="AV71" s="338"/>
      <c r="AW71" s="152">
        <f>SUM(AW49:AW70)</f>
        <v>0</v>
      </c>
      <c r="AX71" s="155">
        <f>SUM(AX49:AX70)</f>
        <v>0</v>
      </c>
      <c r="AY71" s="156">
        <f>SUM(AY49:AY70)</f>
        <v>0</v>
      </c>
      <c r="AZ71" s="157">
        <f>SUM(AZ49:AZ70)</f>
        <v>0</v>
      </c>
      <c r="BA71" s="190">
        <f>SUM(BA49:BA70)</f>
        <v>0</v>
      </c>
      <c r="BB71" s="338"/>
      <c r="BC71" s="152">
        <f>SUM(BC49:BC70)</f>
        <v>0</v>
      </c>
      <c r="BD71" s="155">
        <f>SUM(BD49:BD70)</f>
        <v>0</v>
      </c>
      <c r="BE71" s="156">
        <f>SUM(BE49:BE70)</f>
        <v>0</v>
      </c>
      <c r="BF71" s="157">
        <f>SUM(BF49:BF70)</f>
        <v>0</v>
      </c>
      <c r="BG71" s="190">
        <f>SUM(BG49:BG70)</f>
        <v>0</v>
      </c>
      <c r="BH71" s="338"/>
      <c r="BI71" s="152">
        <f>SUM(BI49:BI70)</f>
        <v>0</v>
      </c>
      <c r="BJ71" s="155">
        <f>SUM(BJ49:BJ70)</f>
        <v>0</v>
      </c>
      <c r="BK71" s="156">
        <f>SUM(BK49:BK70)</f>
        <v>0</v>
      </c>
      <c r="BL71" s="347">
        <f>SUM(BL49:BL70)</f>
        <v>0</v>
      </c>
      <c r="BM71" s="190">
        <f>SUM(BM49:BM70)</f>
        <v>0</v>
      </c>
      <c r="BN71" s="338"/>
      <c r="BO71" s="152">
        <f>SUM(BO49:BO70)</f>
        <v>0</v>
      </c>
      <c r="BP71" s="155">
        <f>SUM(BP49:BP70)</f>
        <v>0</v>
      </c>
      <c r="BQ71" s="156">
        <f>SUM(BQ49:BQ70)</f>
        <v>0</v>
      </c>
      <c r="BR71" s="157">
        <f>SUM(BR49:BR70)</f>
        <v>0</v>
      </c>
      <c r="BS71" s="190">
        <f>SUM(BS49:BS70)</f>
        <v>0</v>
      </c>
      <c r="BT71" s="338"/>
      <c r="BU71" s="152">
        <f>SUM(BU49:BU70)</f>
        <v>0</v>
      </c>
      <c r="BV71" s="155">
        <f>SUM(BV49:BV70)</f>
        <v>0</v>
      </c>
      <c r="BW71" s="156">
        <f>SUM(BW49:BW70)</f>
        <v>0</v>
      </c>
      <c r="BX71" s="157">
        <f>SUM(BX49:BX70)</f>
        <v>0</v>
      </c>
      <c r="BY71" s="190">
        <f>SUM(BY49:BY70)</f>
        <v>0</v>
      </c>
      <c r="BZ71" s="338"/>
      <c r="CA71" s="152">
        <f>SUM(CA49:CA70)</f>
        <v>0</v>
      </c>
      <c r="CB71" s="155">
        <f>SUM(CB49:CB70)</f>
        <v>0</v>
      </c>
      <c r="CC71" s="156">
        <f>SUM(CC49:CC70)</f>
        <v>0</v>
      </c>
      <c r="CD71" s="157">
        <f>SUM(CD49:CD70)</f>
        <v>0</v>
      </c>
      <c r="CE71" s="190">
        <f>SUM(CE49:CE70)</f>
        <v>0</v>
      </c>
      <c r="CF71" s="338"/>
      <c r="CG71" s="152">
        <f t="shared" ref="CG71:CS71" si="86">SUM(CG49:CG70)</f>
        <v>0</v>
      </c>
      <c r="CH71" s="155">
        <f t="shared" si="86"/>
        <v>0</v>
      </c>
      <c r="CI71" s="156">
        <f t="shared" si="86"/>
        <v>0</v>
      </c>
      <c r="CJ71" s="157">
        <f t="shared" si="86"/>
        <v>0</v>
      </c>
      <c r="CK71" s="155">
        <f t="shared" si="86"/>
        <v>0</v>
      </c>
      <c r="CL71" s="161">
        <f t="shared" si="86"/>
        <v>0</v>
      </c>
      <c r="CM71" s="155">
        <f t="shared" si="86"/>
        <v>0</v>
      </c>
      <c r="CN71" s="191">
        <f t="shared" si="86"/>
        <v>0</v>
      </c>
      <c r="CO71" s="192">
        <f t="shared" si="86"/>
        <v>0</v>
      </c>
      <c r="CP71" s="155">
        <f t="shared" si="86"/>
        <v>0</v>
      </c>
      <c r="CQ71" s="164">
        <f t="shared" si="86"/>
        <v>1.375</v>
      </c>
      <c r="CR71" s="165">
        <f t="shared" si="86"/>
        <v>1.375</v>
      </c>
      <c r="CS71" s="193">
        <f t="shared" si="86"/>
        <v>0</v>
      </c>
      <c r="CT71" s="167" t="e">
        <f>CR71/CS71</f>
        <v>#DIV/0!</v>
      </c>
    </row>
    <row r="72" spans="1:98">
      <c r="A72" s="471" t="s">
        <v>59</v>
      </c>
      <c r="B72" s="73">
        <v>14</v>
      </c>
      <c r="C72" s="198" t="s">
        <v>50</v>
      </c>
      <c r="D72" s="75">
        <v>43192</v>
      </c>
      <c r="E72" s="199"/>
      <c r="F72" s="200"/>
      <c r="G72" s="200"/>
      <c r="H72" s="200"/>
      <c r="I72" s="200"/>
      <c r="J72" s="200"/>
      <c r="K72" s="200"/>
      <c r="L72" s="200"/>
      <c r="M72" s="200"/>
      <c r="N72" s="200"/>
      <c r="O72" s="200"/>
      <c r="P72" s="200"/>
      <c r="Q72" s="200"/>
      <c r="R72" s="200"/>
      <c r="S72" s="201">
        <f t="shared" ref="S72:S138" si="87">SUM(E72:R72)</f>
        <v>0</v>
      </c>
      <c r="T72" s="199"/>
      <c r="U72" s="200"/>
      <c r="V72" s="200"/>
      <c r="W72" s="202">
        <f t="shared" si="78"/>
        <v>0</v>
      </c>
      <c r="X72" s="203">
        <f t="shared" si="27"/>
        <v>0</v>
      </c>
      <c r="Y72" s="204">
        <f t="shared" si="79"/>
        <v>0</v>
      </c>
      <c r="Z72" s="204">
        <f t="shared" si="80"/>
        <v>0</v>
      </c>
      <c r="AA72" s="205">
        <v>90</v>
      </c>
      <c r="AB72" s="206">
        <f t="shared" si="28"/>
        <v>0</v>
      </c>
      <c r="AC72" s="207">
        <f t="shared" si="81"/>
        <v>0</v>
      </c>
      <c r="AD72" s="208"/>
      <c r="AE72" s="209">
        <f t="shared" si="83"/>
        <v>1.5</v>
      </c>
      <c r="AF72" s="210" t="e">
        <f t="shared" si="84"/>
        <v>#DIV/0!</v>
      </c>
      <c r="AG72" s="211">
        <f t="shared" si="82"/>
        <v>0</v>
      </c>
      <c r="AH72" s="212">
        <f t="shared" si="13"/>
        <v>0</v>
      </c>
      <c r="AI72" s="212">
        <v>7</v>
      </c>
      <c r="AJ72" s="213" t="e">
        <f t="shared" ref="AJ72:AJ138" si="88">AG72/AH72/AI72</f>
        <v>#DIV/0!</v>
      </c>
      <c r="AK72" s="214"/>
      <c r="AL72" s="215"/>
      <c r="AM72" s="216"/>
      <c r="AN72" s="350" t="str">
        <f t="shared" ref="AN72:AN92" si="89">IF(AM72=0,"",AM72*$EC$7)</f>
        <v/>
      </c>
      <c r="AO72" s="215"/>
      <c r="AP72" s="172"/>
      <c r="AQ72" s="218"/>
      <c r="AR72" s="215"/>
      <c r="AS72" s="216"/>
      <c r="AT72" s="350" t="str">
        <f t="shared" ref="AT72:AT92" si="90">IF(AS72=0,"",AS72*$EC$7)</f>
        <v/>
      </c>
      <c r="AU72" s="219"/>
      <c r="AV72" s="172"/>
      <c r="AW72" s="214"/>
      <c r="AX72" s="215"/>
      <c r="AY72" s="216"/>
      <c r="AZ72" s="217" t="str">
        <f t="shared" ref="AZ72:AZ92" si="91">IF(AY72=0,"",AY72*$EC$7)</f>
        <v/>
      </c>
      <c r="BA72" s="219"/>
      <c r="BB72" s="172"/>
      <c r="BC72" s="214"/>
      <c r="BD72" s="215"/>
      <c r="BE72" s="216"/>
      <c r="BF72" s="217" t="str">
        <f t="shared" ref="BF72:BF92" si="92">IF(BE72=0,"",BE72*$EC$7)</f>
        <v/>
      </c>
      <c r="BG72" s="219"/>
      <c r="BH72" s="172"/>
      <c r="BI72" s="214"/>
      <c r="BJ72" s="215"/>
      <c r="BK72" s="216"/>
      <c r="BL72" s="350" t="str">
        <f t="shared" ref="BL72:BL92" si="93">IF(BK72=0,"",BK72*$EC$7)</f>
        <v/>
      </c>
      <c r="BM72" s="219"/>
      <c r="BN72" s="172"/>
      <c r="BO72" s="214"/>
      <c r="BP72" s="215"/>
      <c r="BQ72" s="216"/>
      <c r="BR72" s="217" t="str">
        <f t="shared" ref="BR72:BR92" si="94">IF(BQ72=0,"",BQ72*$EC$7)</f>
        <v/>
      </c>
      <c r="BS72" s="219"/>
      <c r="BT72" s="172"/>
      <c r="BU72" s="214"/>
      <c r="BV72" s="215"/>
      <c r="BW72" s="216"/>
      <c r="BX72" s="217" t="str">
        <f t="shared" ref="BX72:BX92" si="95">IF(BW72=0,"",BW72*$EC$7)</f>
        <v/>
      </c>
      <c r="BY72" s="219"/>
      <c r="BZ72" s="172"/>
      <c r="CA72" s="214"/>
      <c r="CB72" s="215"/>
      <c r="CC72" s="216"/>
      <c r="CD72" s="217" t="str">
        <f t="shared" ref="CD72:CD92" si="96">IF(CC72=0,"",CC72*$EC$7)</f>
        <v/>
      </c>
      <c r="CE72" s="219"/>
      <c r="CF72" s="172"/>
      <c r="CG72" s="214"/>
      <c r="CH72" s="215"/>
      <c r="CI72" s="216"/>
      <c r="CJ72" s="217" t="str">
        <f t="shared" ref="CJ72:CJ92" si="97">IF(CI72=0,"",CI72*$EC$7)</f>
        <v/>
      </c>
      <c r="CK72" s="215"/>
      <c r="CL72" s="220">
        <f t="shared" ref="CL72:CL92" si="98">SUM(AK72+AQ72+AW72+BC72+BI72+BO72+BU72+CA72+CG72)</f>
        <v>0</v>
      </c>
      <c r="CM72" s="221">
        <f t="shared" ref="CM72:CN92" si="99">SUM(AL72+AR72+AX72+BD72+BJ72+BP72+BV72+CB72+CH72)</f>
        <v>0</v>
      </c>
      <c r="CN72" s="222">
        <f t="shared" si="99"/>
        <v>0</v>
      </c>
      <c r="CO72" s="223">
        <f t="shared" ref="CO72:CO92" si="100">IF(CN72="","",CN72*$EC$7)</f>
        <v>0</v>
      </c>
      <c r="CP72" s="221">
        <f t="shared" ref="CP72:CP92" si="101">SUM(AO72+AU72+BA72+BG72+BM72+BS72+BY72+CE72+CK72)</f>
        <v>0</v>
      </c>
      <c r="CQ72" s="224">
        <f t="shared" ref="CQ72:CQ92" si="102">AA72/1440</f>
        <v>6.25E-2</v>
      </c>
      <c r="CR72" s="225">
        <f t="shared" ref="CR72:CR92" si="103">SUM(CM72+CO72+CP72+CQ72)+(V72*$EC$8)+(U72*$EC$9)+(T72*$EC$10)</f>
        <v>6.25E-2</v>
      </c>
      <c r="CS72" s="226">
        <f t="shared" ref="CS72:CS92" si="104">(INT(AD72)+MOD(AD72,1)*100/60)/24</f>
        <v>0</v>
      </c>
      <c r="CT72" s="227" t="e">
        <f t="shared" ref="CT72:CT92" si="105">CR72/CS72</f>
        <v>#DIV/0!</v>
      </c>
    </row>
    <row r="73" spans="1:98">
      <c r="A73" s="472"/>
      <c r="B73" s="105">
        <v>14</v>
      </c>
      <c r="C73" s="74" t="s">
        <v>52</v>
      </c>
      <c r="D73" s="75">
        <v>43193</v>
      </c>
      <c r="E73" s="76"/>
      <c r="F73" s="77"/>
      <c r="G73" s="77"/>
      <c r="H73" s="77"/>
      <c r="I73" s="77"/>
      <c r="J73" s="77"/>
      <c r="K73" s="77"/>
      <c r="L73" s="77"/>
      <c r="M73" s="77"/>
      <c r="N73" s="77"/>
      <c r="O73" s="77"/>
      <c r="P73" s="77"/>
      <c r="Q73" s="77"/>
      <c r="R73" s="77"/>
      <c r="S73" s="78">
        <f t="shared" si="87"/>
        <v>0</v>
      </c>
      <c r="T73" s="76"/>
      <c r="U73" s="77"/>
      <c r="V73" s="77"/>
      <c r="W73" s="194">
        <f t="shared" si="78"/>
        <v>0</v>
      </c>
      <c r="X73" s="80">
        <f t="shared" si="27"/>
        <v>0</v>
      </c>
      <c r="Y73" s="81">
        <f t="shared" si="79"/>
        <v>0</v>
      </c>
      <c r="Z73" s="81">
        <f t="shared" si="80"/>
        <v>0</v>
      </c>
      <c r="AA73" s="82">
        <v>90</v>
      </c>
      <c r="AB73" s="83">
        <f t="shared" si="28"/>
        <v>0</v>
      </c>
      <c r="AC73" s="84">
        <f t="shared" si="81"/>
        <v>0</v>
      </c>
      <c r="AD73" s="85"/>
      <c r="AE73" s="86">
        <f t="shared" si="83"/>
        <v>1.5</v>
      </c>
      <c r="AF73" s="87" t="e">
        <f t="shared" si="84"/>
        <v>#DIV/0!</v>
      </c>
      <c r="AG73" s="88">
        <f t="shared" si="82"/>
        <v>0</v>
      </c>
      <c r="AH73" s="89">
        <f t="shared" ref="AH73:AH92" si="106">AD73/7</f>
        <v>0</v>
      </c>
      <c r="AI73" s="89">
        <v>7</v>
      </c>
      <c r="AJ73" s="90" t="e">
        <f t="shared" si="88"/>
        <v>#DIV/0!</v>
      </c>
      <c r="AK73" s="179"/>
      <c r="AL73" s="180"/>
      <c r="AM73" s="181"/>
      <c r="AN73" s="341" t="str">
        <f t="shared" si="89"/>
        <v/>
      </c>
      <c r="AO73" s="180"/>
      <c r="AP73" s="172"/>
      <c r="AQ73" s="183"/>
      <c r="AR73" s="180"/>
      <c r="AS73" s="181"/>
      <c r="AT73" s="341" t="str">
        <f t="shared" si="90"/>
        <v/>
      </c>
      <c r="AU73" s="184"/>
      <c r="AV73" s="172"/>
      <c r="AW73" s="179"/>
      <c r="AX73" s="180"/>
      <c r="AY73" s="181"/>
      <c r="AZ73" s="182" t="str">
        <f t="shared" si="91"/>
        <v/>
      </c>
      <c r="BA73" s="184"/>
      <c r="BB73" s="172"/>
      <c r="BC73" s="179"/>
      <c r="BD73" s="180"/>
      <c r="BE73" s="181"/>
      <c r="BF73" s="182" t="str">
        <f t="shared" si="92"/>
        <v/>
      </c>
      <c r="BG73" s="184"/>
      <c r="BH73" s="172"/>
      <c r="BI73" s="179"/>
      <c r="BJ73" s="180"/>
      <c r="BK73" s="181"/>
      <c r="BL73" s="341" t="str">
        <f t="shared" si="93"/>
        <v/>
      </c>
      <c r="BM73" s="184"/>
      <c r="BN73" s="172"/>
      <c r="BO73" s="179"/>
      <c r="BP73" s="180"/>
      <c r="BQ73" s="181"/>
      <c r="BR73" s="182" t="str">
        <f t="shared" si="94"/>
        <v/>
      </c>
      <c r="BS73" s="184"/>
      <c r="BT73" s="172"/>
      <c r="BU73" s="179"/>
      <c r="BV73" s="180"/>
      <c r="BW73" s="181"/>
      <c r="BX73" s="182" t="str">
        <f t="shared" si="95"/>
        <v/>
      </c>
      <c r="BY73" s="184"/>
      <c r="BZ73" s="172"/>
      <c r="CA73" s="179"/>
      <c r="CB73" s="180"/>
      <c r="CC73" s="181"/>
      <c r="CD73" s="182" t="str">
        <f t="shared" si="96"/>
        <v/>
      </c>
      <c r="CE73" s="184"/>
      <c r="CF73" s="172"/>
      <c r="CG73" s="179"/>
      <c r="CH73" s="180"/>
      <c r="CI73" s="181"/>
      <c r="CJ73" s="182" t="str">
        <f t="shared" si="97"/>
        <v/>
      </c>
      <c r="CK73" s="180"/>
      <c r="CL73" s="185">
        <f t="shared" si="98"/>
        <v>0</v>
      </c>
      <c r="CM73" s="99">
        <f t="shared" si="99"/>
        <v>0</v>
      </c>
      <c r="CN73" s="100">
        <f t="shared" si="99"/>
        <v>0</v>
      </c>
      <c r="CO73" s="101">
        <f t="shared" si="100"/>
        <v>0</v>
      </c>
      <c r="CP73" s="99">
        <f t="shared" si="101"/>
        <v>0</v>
      </c>
      <c r="CQ73" s="102">
        <f t="shared" si="102"/>
        <v>6.25E-2</v>
      </c>
      <c r="CR73" s="186">
        <f t="shared" si="103"/>
        <v>6.25E-2</v>
      </c>
      <c r="CS73" s="103">
        <f t="shared" si="104"/>
        <v>0</v>
      </c>
      <c r="CT73" s="104" t="e">
        <f t="shared" si="105"/>
        <v>#DIV/0!</v>
      </c>
    </row>
    <row r="74" spans="1:98">
      <c r="A74" s="472"/>
      <c r="B74" s="105">
        <v>14</v>
      </c>
      <c r="C74" s="74" t="s">
        <v>52</v>
      </c>
      <c r="D74" s="75">
        <v>43194</v>
      </c>
      <c r="E74" s="76"/>
      <c r="F74" s="77"/>
      <c r="G74" s="77"/>
      <c r="H74" s="77"/>
      <c r="I74" s="77"/>
      <c r="J74" s="77"/>
      <c r="K74" s="77"/>
      <c r="L74" s="77"/>
      <c r="M74" s="77"/>
      <c r="N74" s="77"/>
      <c r="O74" s="77"/>
      <c r="P74" s="77"/>
      <c r="Q74" s="77"/>
      <c r="R74" s="77"/>
      <c r="S74" s="78">
        <f t="shared" si="87"/>
        <v>0</v>
      </c>
      <c r="T74" s="76"/>
      <c r="U74" s="77"/>
      <c r="V74" s="77"/>
      <c r="W74" s="194">
        <f t="shared" si="78"/>
        <v>0</v>
      </c>
      <c r="X74" s="80">
        <f t="shared" si="27"/>
        <v>0</v>
      </c>
      <c r="Y74" s="81">
        <f t="shared" si="79"/>
        <v>0</v>
      </c>
      <c r="Z74" s="81">
        <f t="shared" si="80"/>
        <v>0</v>
      </c>
      <c r="AA74" s="82">
        <v>90</v>
      </c>
      <c r="AB74" s="83">
        <f t="shared" si="28"/>
        <v>0</v>
      </c>
      <c r="AC74" s="84">
        <f t="shared" si="81"/>
        <v>0</v>
      </c>
      <c r="AD74" s="85"/>
      <c r="AE74" s="86">
        <f t="shared" si="83"/>
        <v>1.5</v>
      </c>
      <c r="AF74" s="87" t="e">
        <f t="shared" si="84"/>
        <v>#DIV/0!</v>
      </c>
      <c r="AG74" s="88">
        <f t="shared" si="82"/>
        <v>0</v>
      </c>
      <c r="AH74" s="89">
        <f t="shared" si="106"/>
        <v>0</v>
      </c>
      <c r="AI74" s="89">
        <v>7</v>
      </c>
      <c r="AJ74" s="90" t="e">
        <f t="shared" si="88"/>
        <v>#DIV/0!</v>
      </c>
      <c r="AK74" s="179"/>
      <c r="AL74" s="180"/>
      <c r="AM74" s="181"/>
      <c r="AN74" s="341" t="str">
        <f t="shared" si="89"/>
        <v/>
      </c>
      <c r="AO74" s="180"/>
      <c r="AP74" s="172"/>
      <c r="AQ74" s="183"/>
      <c r="AR74" s="180"/>
      <c r="AS74" s="181"/>
      <c r="AT74" s="341" t="str">
        <f t="shared" si="90"/>
        <v/>
      </c>
      <c r="AU74" s="184"/>
      <c r="AV74" s="172"/>
      <c r="AW74" s="179"/>
      <c r="AX74" s="180"/>
      <c r="AY74" s="181"/>
      <c r="AZ74" s="182" t="str">
        <f t="shared" si="91"/>
        <v/>
      </c>
      <c r="BA74" s="184"/>
      <c r="BB74" s="172"/>
      <c r="BC74" s="179"/>
      <c r="BD74" s="180"/>
      <c r="BE74" s="181"/>
      <c r="BF74" s="182" t="str">
        <f t="shared" si="92"/>
        <v/>
      </c>
      <c r="BG74" s="184"/>
      <c r="BH74" s="172"/>
      <c r="BI74" s="179"/>
      <c r="BJ74" s="180"/>
      <c r="BK74" s="181"/>
      <c r="BL74" s="341" t="str">
        <f t="shared" si="93"/>
        <v/>
      </c>
      <c r="BM74" s="184"/>
      <c r="BN74" s="172"/>
      <c r="BO74" s="179"/>
      <c r="BP74" s="180"/>
      <c r="BQ74" s="181"/>
      <c r="BR74" s="182" t="str">
        <f t="shared" si="94"/>
        <v/>
      </c>
      <c r="BS74" s="184"/>
      <c r="BT74" s="172"/>
      <c r="BU74" s="179"/>
      <c r="BV74" s="180"/>
      <c r="BW74" s="181"/>
      <c r="BX74" s="182" t="str">
        <f t="shared" si="95"/>
        <v/>
      </c>
      <c r="BY74" s="184"/>
      <c r="BZ74" s="172"/>
      <c r="CA74" s="179"/>
      <c r="CB74" s="180"/>
      <c r="CC74" s="181"/>
      <c r="CD74" s="182" t="str">
        <f t="shared" si="96"/>
        <v/>
      </c>
      <c r="CE74" s="184"/>
      <c r="CF74" s="172"/>
      <c r="CG74" s="179"/>
      <c r="CH74" s="180"/>
      <c r="CI74" s="181"/>
      <c r="CJ74" s="182" t="str">
        <f t="shared" si="97"/>
        <v/>
      </c>
      <c r="CK74" s="180"/>
      <c r="CL74" s="185">
        <f t="shared" si="98"/>
        <v>0</v>
      </c>
      <c r="CM74" s="99">
        <f t="shared" si="99"/>
        <v>0</v>
      </c>
      <c r="CN74" s="100">
        <f t="shared" si="99"/>
        <v>0</v>
      </c>
      <c r="CO74" s="101">
        <f t="shared" si="100"/>
        <v>0</v>
      </c>
      <c r="CP74" s="99">
        <f t="shared" si="101"/>
        <v>0</v>
      </c>
      <c r="CQ74" s="102">
        <f t="shared" si="102"/>
        <v>6.25E-2</v>
      </c>
      <c r="CR74" s="186">
        <f t="shared" si="103"/>
        <v>6.25E-2</v>
      </c>
      <c r="CS74" s="103">
        <f t="shared" si="104"/>
        <v>0</v>
      </c>
      <c r="CT74" s="104" t="e">
        <f t="shared" si="105"/>
        <v>#DIV/0!</v>
      </c>
    </row>
    <row r="75" spans="1:98">
      <c r="A75" s="472"/>
      <c r="B75" s="105">
        <v>14</v>
      </c>
      <c r="C75" s="74" t="s">
        <v>53</v>
      </c>
      <c r="D75" s="75">
        <v>43195</v>
      </c>
      <c r="E75" s="76"/>
      <c r="F75" s="77"/>
      <c r="G75" s="77"/>
      <c r="H75" s="77"/>
      <c r="I75" s="77"/>
      <c r="J75" s="77"/>
      <c r="K75" s="77"/>
      <c r="L75" s="77"/>
      <c r="M75" s="77"/>
      <c r="N75" s="77"/>
      <c r="O75" s="77"/>
      <c r="P75" s="77"/>
      <c r="Q75" s="77"/>
      <c r="R75" s="77"/>
      <c r="S75" s="78">
        <f t="shared" si="87"/>
        <v>0</v>
      </c>
      <c r="T75" s="76"/>
      <c r="U75" s="77"/>
      <c r="V75" s="77"/>
      <c r="W75" s="194">
        <f t="shared" si="78"/>
        <v>0</v>
      </c>
      <c r="X75" s="80">
        <f t="shared" si="27"/>
        <v>0</v>
      </c>
      <c r="Y75" s="81">
        <f t="shared" si="79"/>
        <v>0</v>
      </c>
      <c r="Z75" s="81">
        <f t="shared" si="80"/>
        <v>0</v>
      </c>
      <c r="AA75" s="82">
        <v>90</v>
      </c>
      <c r="AB75" s="83">
        <f t="shared" si="28"/>
        <v>0</v>
      </c>
      <c r="AC75" s="84">
        <f t="shared" si="81"/>
        <v>0</v>
      </c>
      <c r="AD75" s="85"/>
      <c r="AE75" s="86">
        <f t="shared" si="83"/>
        <v>1.5</v>
      </c>
      <c r="AF75" s="87" t="e">
        <f t="shared" si="84"/>
        <v>#DIV/0!</v>
      </c>
      <c r="AG75" s="88">
        <f t="shared" si="82"/>
        <v>0</v>
      </c>
      <c r="AH75" s="89">
        <f t="shared" si="106"/>
        <v>0</v>
      </c>
      <c r="AI75" s="89">
        <v>7</v>
      </c>
      <c r="AJ75" s="90" t="e">
        <f t="shared" si="88"/>
        <v>#DIV/0!</v>
      </c>
      <c r="AK75" s="179"/>
      <c r="AL75" s="180"/>
      <c r="AM75" s="181"/>
      <c r="AN75" s="341" t="str">
        <f t="shared" si="89"/>
        <v/>
      </c>
      <c r="AO75" s="180"/>
      <c r="AP75" s="172"/>
      <c r="AQ75" s="183"/>
      <c r="AR75" s="180"/>
      <c r="AS75" s="181"/>
      <c r="AT75" s="341" t="str">
        <f t="shared" si="90"/>
        <v/>
      </c>
      <c r="AU75" s="184"/>
      <c r="AV75" s="172"/>
      <c r="AW75" s="179"/>
      <c r="AX75" s="180"/>
      <c r="AY75" s="181"/>
      <c r="AZ75" s="182" t="str">
        <f t="shared" si="91"/>
        <v/>
      </c>
      <c r="BA75" s="184"/>
      <c r="BB75" s="172"/>
      <c r="BC75" s="179"/>
      <c r="BD75" s="180"/>
      <c r="BE75" s="181"/>
      <c r="BF75" s="182" t="str">
        <f t="shared" si="92"/>
        <v/>
      </c>
      <c r="BG75" s="184"/>
      <c r="BH75" s="172"/>
      <c r="BI75" s="179"/>
      <c r="BJ75" s="180"/>
      <c r="BK75" s="181"/>
      <c r="BL75" s="341" t="str">
        <f t="shared" si="93"/>
        <v/>
      </c>
      <c r="BM75" s="184"/>
      <c r="BN75" s="172"/>
      <c r="BO75" s="179"/>
      <c r="BP75" s="180"/>
      <c r="BQ75" s="181"/>
      <c r="BR75" s="182" t="str">
        <f t="shared" si="94"/>
        <v/>
      </c>
      <c r="BS75" s="184"/>
      <c r="BT75" s="172"/>
      <c r="BU75" s="179"/>
      <c r="BV75" s="180"/>
      <c r="BW75" s="181"/>
      <c r="BX75" s="182" t="str">
        <f t="shared" si="95"/>
        <v/>
      </c>
      <c r="BY75" s="184"/>
      <c r="BZ75" s="172"/>
      <c r="CA75" s="179"/>
      <c r="CB75" s="180"/>
      <c r="CC75" s="181"/>
      <c r="CD75" s="182" t="str">
        <f t="shared" si="96"/>
        <v/>
      </c>
      <c r="CE75" s="184"/>
      <c r="CF75" s="172"/>
      <c r="CG75" s="179"/>
      <c r="CH75" s="180"/>
      <c r="CI75" s="181"/>
      <c r="CJ75" s="182" t="str">
        <f t="shared" si="97"/>
        <v/>
      </c>
      <c r="CK75" s="180"/>
      <c r="CL75" s="185">
        <f t="shared" si="98"/>
        <v>0</v>
      </c>
      <c r="CM75" s="99">
        <f t="shared" si="99"/>
        <v>0</v>
      </c>
      <c r="CN75" s="100">
        <f t="shared" si="99"/>
        <v>0</v>
      </c>
      <c r="CO75" s="101">
        <f t="shared" si="100"/>
        <v>0</v>
      </c>
      <c r="CP75" s="99">
        <f t="shared" si="101"/>
        <v>0</v>
      </c>
      <c r="CQ75" s="102">
        <f t="shared" si="102"/>
        <v>6.25E-2</v>
      </c>
      <c r="CR75" s="186">
        <f t="shared" si="103"/>
        <v>6.25E-2</v>
      </c>
      <c r="CS75" s="103">
        <f t="shared" si="104"/>
        <v>0</v>
      </c>
      <c r="CT75" s="104" t="e">
        <f t="shared" si="105"/>
        <v>#DIV/0!</v>
      </c>
    </row>
    <row r="76" spans="1:98" ht="15.75" thickBot="1">
      <c r="A76" s="472"/>
      <c r="B76" s="106">
        <v>14</v>
      </c>
      <c r="C76" s="74" t="s">
        <v>54</v>
      </c>
      <c r="D76" s="75">
        <v>43196</v>
      </c>
      <c r="E76" s="76"/>
      <c r="F76" s="77"/>
      <c r="G76" s="77"/>
      <c r="H76" s="77"/>
      <c r="I76" s="77"/>
      <c r="J76" s="77"/>
      <c r="K76" s="77"/>
      <c r="L76" s="77"/>
      <c r="M76" s="77"/>
      <c r="N76" s="77"/>
      <c r="O76" s="77"/>
      <c r="P76" s="77"/>
      <c r="Q76" s="77"/>
      <c r="R76" s="77"/>
      <c r="S76" s="78">
        <f t="shared" si="87"/>
        <v>0</v>
      </c>
      <c r="T76" s="76"/>
      <c r="U76" s="77"/>
      <c r="V76" s="77"/>
      <c r="W76" s="194">
        <f t="shared" si="78"/>
        <v>0</v>
      </c>
      <c r="X76" s="80">
        <f t="shared" si="27"/>
        <v>0</v>
      </c>
      <c r="Y76" s="81">
        <f t="shared" si="79"/>
        <v>0</v>
      </c>
      <c r="Z76" s="81">
        <f t="shared" si="80"/>
        <v>0</v>
      </c>
      <c r="AA76" s="82">
        <v>90</v>
      </c>
      <c r="AB76" s="83">
        <f t="shared" si="28"/>
        <v>0</v>
      </c>
      <c r="AC76" s="84">
        <f t="shared" si="81"/>
        <v>0</v>
      </c>
      <c r="AD76" s="85"/>
      <c r="AE76" s="86">
        <f t="shared" si="83"/>
        <v>1.5</v>
      </c>
      <c r="AF76" s="87" t="e">
        <f t="shared" si="84"/>
        <v>#DIV/0!</v>
      </c>
      <c r="AG76" s="88">
        <f t="shared" si="82"/>
        <v>0</v>
      </c>
      <c r="AH76" s="89">
        <f t="shared" si="106"/>
        <v>0</v>
      </c>
      <c r="AI76" s="89">
        <v>7</v>
      </c>
      <c r="AJ76" s="90" t="e">
        <f t="shared" si="88"/>
        <v>#DIV/0!</v>
      </c>
      <c r="AK76" s="179"/>
      <c r="AL76" s="180"/>
      <c r="AM76" s="181"/>
      <c r="AN76" s="341" t="str">
        <f t="shared" si="89"/>
        <v/>
      </c>
      <c r="AO76" s="180"/>
      <c r="AP76" s="172"/>
      <c r="AQ76" s="183"/>
      <c r="AR76" s="180"/>
      <c r="AS76" s="181"/>
      <c r="AT76" s="341" t="str">
        <f t="shared" si="90"/>
        <v/>
      </c>
      <c r="AU76" s="184"/>
      <c r="AV76" s="172"/>
      <c r="AW76" s="179"/>
      <c r="AX76" s="180"/>
      <c r="AY76" s="181"/>
      <c r="AZ76" s="182" t="str">
        <f t="shared" si="91"/>
        <v/>
      </c>
      <c r="BA76" s="184"/>
      <c r="BB76" s="172"/>
      <c r="BC76" s="179"/>
      <c r="BD76" s="180"/>
      <c r="BE76" s="181"/>
      <c r="BF76" s="182" t="str">
        <f t="shared" si="92"/>
        <v/>
      </c>
      <c r="BG76" s="184"/>
      <c r="BH76" s="172"/>
      <c r="BI76" s="179"/>
      <c r="BJ76" s="180"/>
      <c r="BK76" s="181"/>
      <c r="BL76" s="341" t="str">
        <f t="shared" si="93"/>
        <v/>
      </c>
      <c r="BM76" s="184"/>
      <c r="BN76" s="172"/>
      <c r="BO76" s="179"/>
      <c r="BP76" s="180"/>
      <c r="BQ76" s="181"/>
      <c r="BR76" s="182" t="str">
        <f t="shared" si="94"/>
        <v/>
      </c>
      <c r="BS76" s="184"/>
      <c r="BT76" s="172"/>
      <c r="BU76" s="179"/>
      <c r="BV76" s="180"/>
      <c r="BW76" s="181"/>
      <c r="BX76" s="182" t="str">
        <f t="shared" si="95"/>
        <v/>
      </c>
      <c r="BY76" s="184"/>
      <c r="BZ76" s="172"/>
      <c r="CA76" s="179"/>
      <c r="CB76" s="180"/>
      <c r="CC76" s="181"/>
      <c r="CD76" s="182" t="str">
        <f t="shared" si="96"/>
        <v/>
      </c>
      <c r="CE76" s="184"/>
      <c r="CF76" s="172"/>
      <c r="CG76" s="179"/>
      <c r="CH76" s="180"/>
      <c r="CI76" s="181"/>
      <c r="CJ76" s="182" t="str">
        <f t="shared" si="97"/>
        <v/>
      </c>
      <c r="CK76" s="180"/>
      <c r="CL76" s="185">
        <f t="shared" si="98"/>
        <v>0</v>
      </c>
      <c r="CM76" s="99">
        <f t="shared" si="99"/>
        <v>0</v>
      </c>
      <c r="CN76" s="100">
        <f t="shared" si="99"/>
        <v>0</v>
      </c>
      <c r="CO76" s="101">
        <f t="shared" si="100"/>
        <v>0</v>
      </c>
      <c r="CP76" s="99">
        <f t="shared" si="101"/>
        <v>0</v>
      </c>
      <c r="CQ76" s="102">
        <f t="shared" si="102"/>
        <v>6.25E-2</v>
      </c>
      <c r="CR76" s="186">
        <f t="shared" si="103"/>
        <v>6.25E-2</v>
      </c>
      <c r="CS76" s="103">
        <f t="shared" si="104"/>
        <v>0</v>
      </c>
      <c r="CT76" s="104" t="e">
        <f t="shared" si="105"/>
        <v>#DIV/0!</v>
      </c>
    </row>
    <row r="77" spans="1:98">
      <c r="A77" s="472"/>
      <c r="B77" s="18">
        <v>15</v>
      </c>
      <c r="C77" s="19" t="s">
        <v>50</v>
      </c>
      <c r="D77" s="20">
        <v>43199</v>
      </c>
      <c r="E77" s="49"/>
      <c r="F77" s="50"/>
      <c r="G77" s="50"/>
      <c r="H77" s="50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23">
        <f t="shared" si="87"/>
        <v>0</v>
      </c>
      <c r="T77" s="49"/>
      <c r="U77" s="50"/>
      <c r="V77" s="50"/>
      <c r="W77" s="195">
        <f t="shared" si="78"/>
        <v>0</v>
      </c>
      <c r="X77" s="21">
        <f t="shared" si="27"/>
        <v>0</v>
      </c>
      <c r="Y77" s="22">
        <f t="shared" si="79"/>
        <v>0</v>
      </c>
      <c r="Z77" s="22">
        <f t="shared" si="80"/>
        <v>0</v>
      </c>
      <c r="AA77" s="25">
        <v>90</v>
      </c>
      <c r="AB77" s="68">
        <f t="shared" si="28"/>
        <v>0</v>
      </c>
      <c r="AC77" s="27">
        <f t="shared" si="81"/>
        <v>0</v>
      </c>
      <c r="AD77" s="28"/>
      <c r="AE77" s="29">
        <f t="shared" si="83"/>
        <v>1.5</v>
      </c>
      <c r="AF77" s="30" t="e">
        <f t="shared" si="84"/>
        <v>#DIV/0!</v>
      </c>
      <c r="AG77" s="51">
        <f t="shared" si="82"/>
        <v>0</v>
      </c>
      <c r="AH77" s="52">
        <f t="shared" si="106"/>
        <v>0</v>
      </c>
      <c r="AI77" s="52">
        <v>7</v>
      </c>
      <c r="AJ77" s="53" t="e">
        <f t="shared" si="88"/>
        <v>#DIV/0!</v>
      </c>
      <c r="AK77" s="168"/>
      <c r="AL77" s="169"/>
      <c r="AM77" s="170"/>
      <c r="AN77" s="348" t="str">
        <f t="shared" si="89"/>
        <v/>
      </c>
      <c r="AO77" s="169"/>
      <c r="AP77" s="172"/>
      <c r="AQ77" s="173"/>
      <c r="AR77" s="169"/>
      <c r="AS77" s="170"/>
      <c r="AT77" s="348" t="str">
        <f t="shared" si="90"/>
        <v/>
      </c>
      <c r="AU77" s="174"/>
      <c r="AV77" s="172"/>
      <c r="AW77" s="168"/>
      <c r="AX77" s="169"/>
      <c r="AY77" s="170"/>
      <c r="AZ77" s="171" t="str">
        <f t="shared" si="91"/>
        <v/>
      </c>
      <c r="BA77" s="174"/>
      <c r="BB77" s="172"/>
      <c r="BC77" s="168"/>
      <c r="BD77" s="169"/>
      <c r="BE77" s="170"/>
      <c r="BF77" s="171" t="str">
        <f t="shared" si="92"/>
        <v/>
      </c>
      <c r="BG77" s="174"/>
      <c r="BH77" s="172"/>
      <c r="BI77" s="168"/>
      <c r="BJ77" s="169"/>
      <c r="BK77" s="170"/>
      <c r="BL77" s="348" t="str">
        <f t="shared" si="93"/>
        <v/>
      </c>
      <c r="BM77" s="174"/>
      <c r="BN77" s="172"/>
      <c r="BO77" s="168"/>
      <c r="BP77" s="169"/>
      <c r="BQ77" s="170"/>
      <c r="BR77" s="171" t="str">
        <f t="shared" si="94"/>
        <v/>
      </c>
      <c r="BS77" s="174"/>
      <c r="BT77" s="172"/>
      <c r="BU77" s="168"/>
      <c r="BV77" s="169"/>
      <c r="BW77" s="170"/>
      <c r="BX77" s="171" t="str">
        <f t="shared" si="95"/>
        <v/>
      </c>
      <c r="BY77" s="174"/>
      <c r="BZ77" s="172"/>
      <c r="CA77" s="168"/>
      <c r="CB77" s="169"/>
      <c r="CC77" s="170"/>
      <c r="CD77" s="171" t="str">
        <f t="shared" si="96"/>
        <v/>
      </c>
      <c r="CE77" s="174"/>
      <c r="CF77" s="172"/>
      <c r="CG77" s="168"/>
      <c r="CH77" s="169"/>
      <c r="CI77" s="170"/>
      <c r="CJ77" s="171" t="str">
        <f t="shared" si="97"/>
        <v/>
      </c>
      <c r="CK77" s="169"/>
      <c r="CL77" s="177">
        <f t="shared" si="98"/>
        <v>0</v>
      </c>
      <c r="CM77" s="62">
        <f t="shared" si="99"/>
        <v>0</v>
      </c>
      <c r="CN77" s="69">
        <f t="shared" si="99"/>
        <v>0</v>
      </c>
      <c r="CO77" s="70">
        <f t="shared" si="100"/>
        <v>0</v>
      </c>
      <c r="CP77" s="62">
        <f t="shared" si="101"/>
        <v>0</v>
      </c>
      <c r="CQ77" s="65">
        <f t="shared" si="102"/>
        <v>6.25E-2</v>
      </c>
      <c r="CR77" s="178">
        <f t="shared" si="103"/>
        <v>6.25E-2</v>
      </c>
      <c r="CS77" s="66">
        <f t="shared" si="104"/>
        <v>0</v>
      </c>
      <c r="CT77" s="67" t="e">
        <f t="shared" si="105"/>
        <v>#DIV/0!</v>
      </c>
    </row>
    <row r="78" spans="1:98">
      <c r="A78" s="472"/>
      <c r="B78" s="48">
        <v>15</v>
      </c>
      <c r="C78" s="19" t="s">
        <v>52</v>
      </c>
      <c r="D78" s="20">
        <v>43200</v>
      </c>
      <c r="E78" s="49"/>
      <c r="F78" s="50"/>
      <c r="G78" s="50"/>
      <c r="H78" s="50"/>
      <c r="I78" s="50"/>
      <c r="J78" s="50"/>
      <c r="K78" s="50"/>
      <c r="L78" s="50"/>
      <c r="M78" s="50"/>
      <c r="N78" s="50"/>
      <c r="O78" s="50"/>
      <c r="P78" s="50"/>
      <c r="Q78" s="50"/>
      <c r="R78" s="50"/>
      <c r="S78" s="23">
        <f t="shared" si="87"/>
        <v>0</v>
      </c>
      <c r="T78" s="49"/>
      <c r="U78" s="50"/>
      <c r="V78" s="50"/>
      <c r="W78" s="195">
        <f t="shared" si="78"/>
        <v>0</v>
      </c>
      <c r="X78" s="21">
        <f t="shared" si="27"/>
        <v>0</v>
      </c>
      <c r="Y78" s="22">
        <f t="shared" si="79"/>
        <v>0</v>
      </c>
      <c r="Z78" s="22">
        <f t="shared" si="80"/>
        <v>0</v>
      </c>
      <c r="AA78" s="25">
        <v>90</v>
      </c>
      <c r="AB78" s="68">
        <f t="shared" si="28"/>
        <v>0</v>
      </c>
      <c r="AC78" s="27">
        <f t="shared" si="81"/>
        <v>0</v>
      </c>
      <c r="AD78" s="28"/>
      <c r="AE78" s="29">
        <f t="shared" si="83"/>
        <v>1.5</v>
      </c>
      <c r="AF78" s="30" t="e">
        <f t="shared" si="84"/>
        <v>#DIV/0!</v>
      </c>
      <c r="AG78" s="51">
        <f t="shared" si="82"/>
        <v>0</v>
      </c>
      <c r="AH78" s="52">
        <f t="shared" si="106"/>
        <v>0</v>
      </c>
      <c r="AI78" s="52">
        <v>7</v>
      </c>
      <c r="AJ78" s="53" t="e">
        <f t="shared" si="88"/>
        <v>#DIV/0!</v>
      </c>
      <c r="AK78" s="168"/>
      <c r="AL78" s="169"/>
      <c r="AM78" s="170"/>
      <c r="AN78" s="348" t="str">
        <f t="shared" si="89"/>
        <v/>
      </c>
      <c r="AO78" s="169"/>
      <c r="AP78" s="172"/>
      <c r="AQ78" s="173"/>
      <c r="AR78" s="169"/>
      <c r="AS78" s="170"/>
      <c r="AT78" s="348" t="str">
        <f t="shared" si="90"/>
        <v/>
      </c>
      <c r="AU78" s="174"/>
      <c r="AV78" s="172"/>
      <c r="AW78" s="168"/>
      <c r="AX78" s="169"/>
      <c r="AY78" s="170"/>
      <c r="AZ78" s="171" t="str">
        <f t="shared" si="91"/>
        <v/>
      </c>
      <c r="BA78" s="174"/>
      <c r="BB78" s="172"/>
      <c r="BC78" s="168"/>
      <c r="BD78" s="169"/>
      <c r="BE78" s="170"/>
      <c r="BF78" s="171" t="str">
        <f t="shared" si="92"/>
        <v/>
      </c>
      <c r="BG78" s="174"/>
      <c r="BH78" s="172"/>
      <c r="BI78" s="168"/>
      <c r="BJ78" s="169"/>
      <c r="BK78" s="170"/>
      <c r="BL78" s="348" t="str">
        <f t="shared" si="93"/>
        <v/>
      </c>
      <c r="BM78" s="174"/>
      <c r="BN78" s="172"/>
      <c r="BO78" s="168"/>
      <c r="BP78" s="169"/>
      <c r="BQ78" s="170"/>
      <c r="BR78" s="171" t="str">
        <f t="shared" si="94"/>
        <v/>
      </c>
      <c r="BS78" s="174"/>
      <c r="BT78" s="172"/>
      <c r="BU78" s="168"/>
      <c r="BV78" s="169"/>
      <c r="BW78" s="170"/>
      <c r="BX78" s="171" t="str">
        <f t="shared" si="95"/>
        <v/>
      </c>
      <c r="BY78" s="174"/>
      <c r="BZ78" s="172"/>
      <c r="CA78" s="168"/>
      <c r="CB78" s="169"/>
      <c r="CC78" s="170"/>
      <c r="CD78" s="171" t="str">
        <f t="shared" si="96"/>
        <v/>
      </c>
      <c r="CE78" s="174"/>
      <c r="CF78" s="172"/>
      <c r="CG78" s="168"/>
      <c r="CH78" s="169"/>
      <c r="CI78" s="170"/>
      <c r="CJ78" s="171" t="str">
        <f t="shared" si="97"/>
        <v/>
      </c>
      <c r="CK78" s="169"/>
      <c r="CL78" s="177">
        <f t="shared" si="98"/>
        <v>0</v>
      </c>
      <c r="CM78" s="62">
        <f t="shared" si="99"/>
        <v>0</v>
      </c>
      <c r="CN78" s="69">
        <f t="shared" si="99"/>
        <v>0</v>
      </c>
      <c r="CO78" s="70">
        <f t="shared" si="100"/>
        <v>0</v>
      </c>
      <c r="CP78" s="62">
        <f t="shared" si="101"/>
        <v>0</v>
      </c>
      <c r="CQ78" s="65">
        <f t="shared" si="102"/>
        <v>6.25E-2</v>
      </c>
      <c r="CR78" s="178">
        <f t="shared" si="103"/>
        <v>6.25E-2</v>
      </c>
      <c r="CS78" s="66">
        <f t="shared" si="104"/>
        <v>0</v>
      </c>
      <c r="CT78" s="67" t="e">
        <f t="shared" si="105"/>
        <v>#DIV/0!</v>
      </c>
    </row>
    <row r="79" spans="1:98">
      <c r="A79" s="472"/>
      <c r="B79" s="48">
        <v>15</v>
      </c>
      <c r="C79" s="19" t="s">
        <v>52</v>
      </c>
      <c r="D79" s="20">
        <v>43201</v>
      </c>
      <c r="E79" s="49"/>
      <c r="F79" s="50"/>
      <c r="G79" s="50"/>
      <c r="H79" s="50"/>
      <c r="I79" s="50"/>
      <c r="J79" s="50"/>
      <c r="K79" s="50"/>
      <c r="L79" s="50"/>
      <c r="M79" s="50"/>
      <c r="N79" s="50"/>
      <c r="O79" s="50"/>
      <c r="P79" s="50"/>
      <c r="Q79" s="50"/>
      <c r="R79" s="50"/>
      <c r="S79" s="23">
        <f t="shared" si="87"/>
        <v>0</v>
      </c>
      <c r="T79" s="49"/>
      <c r="U79" s="50"/>
      <c r="V79" s="50"/>
      <c r="W79" s="195">
        <f t="shared" si="78"/>
        <v>0</v>
      </c>
      <c r="X79" s="21">
        <f t="shared" si="27"/>
        <v>0</v>
      </c>
      <c r="Y79" s="22">
        <f t="shared" si="79"/>
        <v>0</v>
      </c>
      <c r="Z79" s="22">
        <f t="shared" si="80"/>
        <v>0</v>
      </c>
      <c r="AA79" s="25">
        <v>90</v>
      </c>
      <c r="AB79" s="68">
        <f t="shared" si="28"/>
        <v>0</v>
      </c>
      <c r="AC79" s="27">
        <f t="shared" si="81"/>
        <v>0</v>
      </c>
      <c r="AD79" s="28"/>
      <c r="AE79" s="29">
        <f t="shared" si="83"/>
        <v>1.5</v>
      </c>
      <c r="AF79" s="30" t="e">
        <f t="shared" si="84"/>
        <v>#DIV/0!</v>
      </c>
      <c r="AG79" s="51">
        <f t="shared" si="82"/>
        <v>0</v>
      </c>
      <c r="AH79" s="52">
        <f t="shared" si="106"/>
        <v>0</v>
      </c>
      <c r="AI79" s="52">
        <v>7</v>
      </c>
      <c r="AJ79" s="53" t="e">
        <f t="shared" si="88"/>
        <v>#DIV/0!</v>
      </c>
      <c r="AK79" s="168"/>
      <c r="AL79" s="169"/>
      <c r="AM79" s="170"/>
      <c r="AN79" s="348" t="str">
        <f t="shared" si="89"/>
        <v/>
      </c>
      <c r="AO79" s="169"/>
      <c r="AP79" s="172"/>
      <c r="AQ79" s="173"/>
      <c r="AR79" s="169"/>
      <c r="AS79" s="170"/>
      <c r="AT79" s="348" t="str">
        <f t="shared" si="90"/>
        <v/>
      </c>
      <c r="AU79" s="174"/>
      <c r="AV79" s="172"/>
      <c r="AW79" s="168"/>
      <c r="AX79" s="169"/>
      <c r="AY79" s="170"/>
      <c r="AZ79" s="171" t="str">
        <f t="shared" si="91"/>
        <v/>
      </c>
      <c r="BA79" s="174"/>
      <c r="BB79" s="172"/>
      <c r="BC79" s="168"/>
      <c r="BD79" s="169"/>
      <c r="BE79" s="170"/>
      <c r="BF79" s="171" t="str">
        <f t="shared" si="92"/>
        <v/>
      </c>
      <c r="BG79" s="174"/>
      <c r="BH79" s="172"/>
      <c r="BI79" s="168"/>
      <c r="BJ79" s="169"/>
      <c r="BK79" s="170"/>
      <c r="BL79" s="348" t="str">
        <f t="shared" si="93"/>
        <v/>
      </c>
      <c r="BM79" s="174"/>
      <c r="BN79" s="172"/>
      <c r="BO79" s="168"/>
      <c r="BP79" s="169"/>
      <c r="BQ79" s="170"/>
      <c r="BR79" s="171" t="str">
        <f t="shared" si="94"/>
        <v/>
      </c>
      <c r="BS79" s="174"/>
      <c r="BT79" s="172"/>
      <c r="BU79" s="168"/>
      <c r="BV79" s="169"/>
      <c r="BW79" s="170"/>
      <c r="BX79" s="171" t="str">
        <f t="shared" si="95"/>
        <v/>
      </c>
      <c r="BY79" s="174"/>
      <c r="BZ79" s="172"/>
      <c r="CA79" s="168"/>
      <c r="CB79" s="169"/>
      <c r="CC79" s="170"/>
      <c r="CD79" s="171" t="str">
        <f t="shared" si="96"/>
        <v/>
      </c>
      <c r="CE79" s="174"/>
      <c r="CF79" s="172"/>
      <c r="CG79" s="168"/>
      <c r="CH79" s="169"/>
      <c r="CI79" s="170"/>
      <c r="CJ79" s="171" t="str">
        <f t="shared" si="97"/>
        <v/>
      </c>
      <c r="CK79" s="169"/>
      <c r="CL79" s="177">
        <f t="shared" si="98"/>
        <v>0</v>
      </c>
      <c r="CM79" s="62">
        <f t="shared" si="99"/>
        <v>0</v>
      </c>
      <c r="CN79" s="69">
        <f t="shared" si="99"/>
        <v>0</v>
      </c>
      <c r="CO79" s="70">
        <f t="shared" si="100"/>
        <v>0</v>
      </c>
      <c r="CP79" s="62">
        <f t="shared" si="101"/>
        <v>0</v>
      </c>
      <c r="CQ79" s="65">
        <f t="shared" si="102"/>
        <v>6.25E-2</v>
      </c>
      <c r="CR79" s="178">
        <f t="shared" si="103"/>
        <v>6.25E-2</v>
      </c>
      <c r="CS79" s="66">
        <f t="shared" si="104"/>
        <v>0</v>
      </c>
      <c r="CT79" s="67" t="e">
        <f t="shared" si="105"/>
        <v>#DIV/0!</v>
      </c>
    </row>
    <row r="80" spans="1:98">
      <c r="A80" s="472"/>
      <c r="B80" s="48">
        <v>15</v>
      </c>
      <c r="C80" s="19" t="s">
        <v>53</v>
      </c>
      <c r="D80" s="20">
        <v>43202</v>
      </c>
      <c r="E80" s="49"/>
      <c r="F80" s="50"/>
      <c r="G80" s="50"/>
      <c r="H80" s="50"/>
      <c r="I80" s="50"/>
      <c r="J80" s="50"/>
      <c r="K80" s="50"/>
      <c r="L80" s="50"/>
      <c r="M80" s="50"/>
      <c r="N80" s="50"/>
      <c r="O80" s="50"/>
      <c r="P80" s="50"/>
      <c r="Q80" s="50"/>
      <c r="R80" s="50"/>
      <c r="S80" s="23">
        <f t="shared" si="87"/>
        <v>0</v>
      </c>
      <c r="T80" s="49"/>
      <c r="U80" s="50"/>
      <c r="V80" s="50"/>
      <c r="W80" s="195">
        <f t="shared" si="78"/>
        <v>0</v>
      </c>
      <c r="X80" s="21">
        <f t="shared" ref="X80:X116" si="107">SUM(E80+F80+G80+H80+I80+J80+K80+L80+M80+N80+T80)</f>
        <v>0</v>
      </c>
      <c r="Y80" s="22">
        <f t="shared" si="79"/>
        <v>0</v>
      </c>
      <c r="Z80" s="22">
        <f t="shared" si="80"/>
        <v>0</v>
      </c>
      <c r="AA80" s="25">
        <v>90</v>
      </c>
      <c r="AB80" s="68">
        <f t="shared" ref="AB80:AB92" si="108">CP80*1440</f>
        <v>0</v>
      </c>
      <c r="AC80" s="27">
        <f t="shared" si="81"/>
        <v>0</v>
      </c>
      <c r="AD80" s="28"/>
      <c r="AE80" s="29">
        <f t="shared" si="83"/>
        <v>1.5</v>
      </c>
      <c r="AF80" s="30" t="e">
        <f t="shared" si="84"/>
        <v>#DIV/0!</v>
      </c>
      <c r="AG80" s="51">
        <f t="shared" si="82"/>
        <v>0</v>
      </c>
      <c r="AH80" s="52">
        <f t="shared" si="106"/>
        <v>0</v>
      </c>
      <c r="AI80" s="52">
        <v>7</v>
      </c>
      <c r="AJ80" s="53" t="e">
        <f t="shared" si="88"/>
        <v>#DIV/0!</v>
      </c>
      <c r="AK80" s="168"/>
      <c r="AL80" s="169"/>
      <c r="AM80" s="170"/>
      <c r="AN80" s="348" t="str">
        <f t="shared" si="89"/>
        <v/>
      </c>
      <c r="AO80" s="169"/>
      <c r="AP80" s="172"/>
      <c r="AQ80" s="173"/>
      <c r="AR80" s="169"/>
      <c r="AS80" s="170"/>
      <c r="AT80" s="348" t="str">
        <f t="shared" si="90"/>
        <v/>
      </c>
      <c r="AU80" s="174"/>
      <c r="AV80" s="172"/>
      <c r="AW80" s="168"/>
      <c r="AX80" s="169"/>
      <c r="AY80" s="170"/>
      <c r="AZ80" s="171" t="str">
        <f t="shared" si="91"/>
        <v/>
      </c>
      <c r="BA80" s="174"/>
      <c r="BB80" s="172"/>
      <c r="BC80" s="168"/>
      <c r="BD80" s="169"/>
      <c r="BE80" s="170"/>
      <c r="BF80" s="171" t="str">
        <f t="shared" si="92"/>
        <v/>
      </c>
      <c r="BG80" s="174"/>
      <c r="BH80" s="172"/>
      <c r="BI80" s="168"/>
      <c r="BJ80" s="169"/>
      <c r="BK80" s="170"/>
      <c r="BL80" s="348" t="str">
        <f t="shared" si="93"/>
        <v/>
      </c>
      <c r="BM80" s="174"/>
      <c r="BN80" s="172"/>
      <c r="BO80" s="168"/>
      <c r="BP80" s="169"/>
      <c r="BQ80" s="170"/>
      <c r="BR80" s="171" t="str">
        <f t="shared" si="94"/>
        <v/>
      </c>
      <c r="BS80" s="174"/>
      <c r="BT80" s="172"/>
      <c r="BU80" s="168"/>
      <c r="BV80" s="169"/>
      <c r="BW80" s="170"/>
      <c r="BX80" s="171" t="str">
        <f t="shared" si="95"/>
        <v/>
      </c>
      <c r="BY80" s="174"/>
      <c r="BZ80" s="172"/>
      <c r="CA80" s="168"/>
      <c r="CB80" s="169"/>
      <c r="CC80" s="170"/>
      <c r="CD80" s="171" t="str">
        <f t="shared" si="96"/>
        <v/>
      </c>
      <c r="CE80" s="174"/>
      <c r="CF80" s="172"/>
      <c r="CG80" s="168"/>
      <c r="CH80" s="169"/>
      <c r="CI80" s="170"/>
      <c r="CJ80" s="171" t="str">
        <f t="shared" si="97"/>
        <v/>
      </c>
      <c r="CK80" s="169"/>
      <c r="CL80" s="177">
        <f t="shared" si="98"/>
        <v>0</v>
      </c>
      <c r="CM80" s="62">
        <f t="shared" si="99"/>
        <v>0</v>
      </c>
      <c r="CN80" s="69">
        <f t="shared" si="99"/>
        <v>0</v>
      </c>
      <c r="CO80" s="70">
        <f t="shared" si="100"/>
        <v>0</v>
      </c>
      <c r="CP80" s="62">
        <f t="shared" si="101"/>
        <v>0</v>
      </c>
      <c r="CQ80" s="65">
        <f t="shared" si="102"/>
        <v>6.25E-2</v>
      </c>
      <c r="CR80" s="178">
        <f t="shared" si="103"/>
        <v>6.25E-2</v>
      </c>
      <c r="CS80" s="66">
        <f t="shared" si="104"/>
        <v>0</v>
      </c>
      <c r="CT80" s="67" t="e">
        <f t="shared" si="105"/>
        <v>#DIV/0!</v>
      </c>
    </row>
    <row r="81" spans="1:98" ht="15.75" thickBot="1">
      <c r="A81" s="472"/>
      <c r="B81" s="71">
        <v>15</v>
      </c>
      <c r="C81" s="19" t="s">
        <v>54</v>
      </c>
      <c r="D81" s="20">
        <v>43203</v>
      </c>
      <c r="E81" s="49"/>
      <c r="F81" s="50"/>
      <c r="G81" s="50"/>
      <c r="H81" s="50"/>
      <c r="I81" s="50"/>
      <c r="J81" s="50"/>
      <c r="K81" s="50"/>
      <c r="L81" s="50"/>
      <c r="M81" s="50"/>
      <c r="N81" s="50"/>
      <c r="O81" s="50"/>
      <c r="P81" s="50"/>
      <c r="Q81" s="50"/>
      <c r="R81" s="50"/>
      <c r="S81" s="23">
        <f t="shared" si="87"/>
        <v>0</v>
      </c>
      <c r="T81" s="49"/>
      <c r="U81" s="50"/>
      <c r="V81" s="50"/>
      <c r="W81" s="195">
        <f t="shared" si="78"/>
        <v>0</v>
      </c>
      <c r="X81" s="21">
        <f t="shared" si="107"/>
        <v>0</v>
      </c>
      <c r="Y81" s="22">
        <f t="shared" si="79"/>
        <v>0</v>
      </c>
      <c r="Z81" s="22">
        <f t="shared" si="80"/>
        <v>0</v>
      </c>
      <c r="AA81" s="25">
        <v>90</v>
      </c>
      <c r="AB81" s="68">
        <f t="shared" si="108"/>
        <v>0</v>
      </c>
      <c r="AC81" s="27">
        <f t="shared" si="81"/>
        <v>0</v>
      </c>
      <c r="AD81" s="28"/>
      <c r="AE81" s="29">
        <f t="shared" si="83"/>
        <v>1.5</v>
      </c>
      <c r="AF81" s="30" t="e">
        <f t="shared" si="84"/>
        <v>#DIV/0!</v>
      </c>
      <c r="AG81" s="51">
        <f t="shared" si="82"/>
        <v>0</v>
      </c>
      <c r="AH81" s="52">
        <f t="shared" si="106"/>
        <v>0</v>
      </c>
      <c r="AI81" s="52">
        <v>7</v>
      </c>
      <c r="AJ81" s="53" t="e">
        <f t="shared" si="88"/>
        <v>#DIV/0!</v>
      </c>
      <c r="AK81" s="168"/>
      <c r="AL81" s="169"/>
      <c r="AM81" s="170"/>
      <c r="AN81" s="348" t="str">
        <f t="shared" si="89"/>
        <v/>
      </c>
      <c r="AO81" s="169"/>
      <c r="AP81" s="172"/>
      <c r="AQ81" s="173"/>
      <c r="AR81" s="169"/>
      <c r="AS81" s="170"/>
      <c r="AT81" s="348" t="str">
        <f t="shared" si="90"/>
        <v/>
      </c>
      <c r="AU81" s="174"/>
      <c r="AV81" s="172"/>
      <c r="AW81" s="168"/>
      <c r="AX81" s="169"/>
      <c r="AY81" s="170"/>
      <c r="AZ81" s="171" t="str">
        <f t="shared" si="91"/>
        <v/>
      </c>
      <c r="BA81" s="174"/>
      <c r="BB81" s="172"/>
      <c r="BC81" s="168"/>
      <c r="BD81" s="169"/>
      <c r="BE81" s="170"/>
      <c r="BF81" s="171" t="str">
        <f t="shared" si="92"/>
        <v/>
      </c>
      <c r="BG81" s="174"/>
      <c r="BH81" s="172"/>
      <c r="BI81" s="168"/>
      <c r="BJ81" s="169"/>
      <c r="BK81" s="170"/>
      <c r="BL81" s="348" t="str">
        <f t="shared" si="93"/>
        <v/>
      </c>
      <c r="BM81" s="174"/>
      <c r="BN81" s="172"/>
      <c r="BO81" s="168"/>
      <c r="BP81" s="169"/>
      <c r="BQ81" s="170"/>
      <c r="BR81" s="171" t="str">
        <f t="shared" si="94"/>
        <v/>
      </c>
      <c r="BS81" s="174"/>
      <c r="BT81" s="172"/>
      <c r="BU81" s="168"/>
      <c r="BV81" s="169"/>
      <c r="BW81" s="170"/>
      <c r="BX81" s="171" t="str">
        <f t="shared" si="95"/>
        <v/>
      </c>
      <c r="BY81" s="174"/>
      <c r="BZ81" s="172"/>
      <c r="CA81" s="168"/>
      <c r="CB81" s="169"/>
      <c r="CC81" s="170"/>
      <c r="CD81" s="171" t="str">
        <f t="shared" si="96"/>
        <v/>
      </c>
      <c r="CE81" s="174"/>
      <c r="CF81" s="172"/>
      <c r="CG81" s="168"/>
      <c r="CH81" s="169"/>
      <c r="CI81" s="170"/>
      <c r="CJ81" s="171" t="str">
        <f t="shared" si="97"/>
        <v/>
      </c>
      <c r="CK81" s="169"/>
      <c r="CL81" s="177">
        <f t="shared" si="98"/>
        <v>0</v>
      </c>
      <c r="CM81" s="62">
        <f t="shared" si="99"/>
        <v>0</v>
      </c>
      <c r="CN81" s="69">
        <f t="shared" si="99"/>
        <v>0</v>
      </c>
      <c r="CO81" s="70">
        <f t="shared" si="100"/>
        <v>0</v>
      </c>
      <c r="CP81" s="62">
        <f t="shared" si="101"/>
        <v>0</v>
      </c>
      <c r="CQ81" s="65">
        <f t="shared" si="102"/>
        <v>6.25E-2</v>
      </c>
      <c r="CR81" s="178">
        <f t="shared" si="103"/>
        <v>6.25E-2</v>
      </c>
      <c r="CS81" s="66">
        <f t="shared" si="104"/>
        <v>0</v>
      </c>
      <c r="CT81" s="67" t="e">
        <f t="shared" si="105"/>
        <v>#DIV/0!</v>
      </c>
    </row>
    <row r="82" spans="1:98">
      <c r="A82" s="472"/>
      <c r="B82" s="73">
        <v>16</v>
      </c>
      <c r="C82" s="74" t="s">
        <v>50</v>
      </c>
      <c r="D82" s="75">
        <v>43206</v>
      </c>
      <c r="E82" s="199"/>
      <c r="F82" s="200"/>
      <c r="G82" s="200"/>
      <c r="H82" s="200"/>
      <c r="I82" s="200"/>
      <c r="J82" s="200"/>
      <c r="K82" s="200"/>
      <c r="L82" s="200"/>
      <c r="M82" s="200"/>
      <c r="N82" s="200"/>
      <c r="O82" s="200"/>
      <c r="P82" s="200"/>
      <c r="Q82" s="200"/>
      <c r="R82" s="200"/>
      <c r="S82" s="201">
        <f t="shared" si="87"/>
        <v>0</v>
      </c>
      <c r="T82" s="199"/>
      <c r="U82" s="200"/>
      <c r="V82" s="200"/>
      <c r="W82" s="202">
        <f t="shared" si="78"/>
        <v>0</v>
      </c>
      <c r="X82" s="203">
        <f t="shared" si="107"/>
        <v>0</v>
      </c>
      <c r="Y82" s="204">
        <f t="shared" si="79"/>
        <v>0</v>
      </c>
      <c r="Z82" s="204">
        <f t="shared" si="80"/>
        <v>0</v>
      </c>
      <c r="AA82" s="205">
        <v>90</v>
      </c>
      <c r="AB82" s="206">
        <f t="shared" si="108"/>
        <v>0</v>
      </c>
      <c r="AC82" s="207">
        <f t="shared" si="81"/>
        <v>0</v>
      </c>
      <c r="AD82" s="208"/>
      <c r="AE82" s="209">
        <f t="shared" si="83"/>
        <v>1.5</v>
      </c>
      <c r="AF82" s="210"/>
      <c r="AG82" s="211">
        <f t="shared" si="82"/>
        <v>0</v>
      </c>
      <c r="AH82" s="212">
        <f t="shared" si="106"/>
        <v>0</v>
      </c>
      <c r="AI82" s="212">
        <v>7</v>
      </c>
      <c r="AJ82" s="213"/>
      <c r="AK82" s="214"/>
      <c r="AL82" s="215"/>
      <c r="AM82" s="216"/>
      <c r="AN82" s="350" t="str">
        <f t="shared" si="89"/>
        <v/>
      </c>
      <c r="AO82" s="215"/>
      <c r="AP82" s="172"/>
      <c r="AQ82" s="218"/>
      <c r="AR82" s="215"/>
      <c r="AS82" s="216"/>
      <c r="AT82" s="350" t="str">
        <f t="shared" si="90"/>
        <v/>
      </c>
      <c r="AU82" s="219"/>
      <c r="AV82" s="172"/>
      <c r="AW82" s="214"/>
      <c r="AX82" s="215"/>
      <c r="AY82" s="216"/>
      <c r="AZ82" s="217" t="str">
        <f t="shared" si="91"/>
        <v/>
      </c>
      <c r="BA82" s="219"/>
      <c r="BB82" s="172"/>
      <c r="BC82" s="214"/>
      <c r="BD82" s="215"/>
      <c r="BE82" s="216"/>
      <c r="BF82" s="217" t="str">
        <f t="shared" si="92"/>
        <v/>
      </c>
      <c r="BG82" s="219"/>
      <c r="BH82" s="172"/>
      <c r="BI82" s="214"/>
      <c r="BJ82" s="215"/>
      <c r="BK82" s="216"/>
      <c r="BL82" s="350" t="str">
        <f t="shared" si="93"/>
        <v/>
      </c>
      <c r="BM82" s="219"/>
      <c r="BN82" s="172"/>
      <c r="BO82" s="214"/>
      <c r="BP82" s="215"/>
      <c r="BQ82" s="216"/>
      <c r="BR82" s="217" t="str">
        <f t="shared" si="94"/>
        <v/>
      </c>
      <c r="BS82" s="219"/>
      <c r="BT82" s="172"/>
      <c r="BU82" s="214"/>
      <c r="BV82" s="215"/>
      <c r="BW82" s="216"/>
      <c r="BX82" s="217" t="str">
        <f t="shared" si="95"/>
        <v/>
      </c>
      <c r="BY82" s="219"/>
      <c r="BZ82" s="172"/>
      <c r="CA82" s="214"/>
      <c r="CB82" s="215"/>
      <c r="CC82" s="216"/>
      <c r="CD82" s="217" t="str">
        <f t="shared" si="96"/>
        <v/>
      </c>
      <c r="CE82" s="219"/>
      <c r="CF82" s="172"/>
      <c r="CG82" s="214"/>
      <c r="CH82" s="215"/>
      <c r="CI82" s="216"/>
      <c r="CJ82" s="217" t="str">
        <f t="shared" si="97"/>
        <v/>
      </c>
      <c r="CK82" s="215"/>
      <c r="CL82" s="228">
        <f t="shared" si="98"/>
        <v>0</v>
      </c>
      <c r="CM82" s="229">
        <f t="shared" si="99"/>
        <v>0</v>
      </c>
      <c r="CN82" s="230">
        <f t="shared" si="99"/>
        <v>0</v>
      </c>
      <c r="CO82" s="231">
        <f t="shared" si="100"/>
        <v>0</v>
      </c>
      <c r="CP82" s="229">
        <f t="shared" si="101"/>
        <v>0</v>
      </c>
      <c r="CQ82" s="232">
        <f t="shared" si="102"/>
        <v>6.25E-2</v>
      </c>
      <c r="CR82" s="233">
        <f t="shared" si="103"/>
        <v>6.25E-2</v>
      </c>
      <c r="CS82" s="234">
        <f t="shared" si="104"/>
        <v>0</v>
      </c>
      <c r="CT82" s="235" t="e">
        <f t="shared" si="105"/>
        <v>#DIV/0!</v>
      </c>
    </row>
    <row r="83" spans="1:98">
      <c r="A83" s="472"/>
      <c r="B83" s="105">
        <v>16</v>
      </c>
      <c r="C83" s="74" t="s">
        <v>52</v>
      </c>
      <c r="D83" s="75">
        <v>43207</v>
      </c>
      <c r="E83" s="76"/>
      <c r="F83" s="77"/>
      <c r="G83" s="77"/>
      <c r="H83" s="77"/>
      <c r="I83" s="77"/>
      <c r="J83" s="77"/>
      <c r="K83" s="77"/>
      <c r="L83" s="77"/>
      <c r="M83" s="77"/>
      <c r="N83" s="77"/>
      <c r="O83" s="77"/>
      <c r="P83" s="77"/>
      <c r="Q83" s="77"/>
      <c r="R83" s="77"/>
      <c r="S83" s="78">
        <f t="shared" si="87"/>
        <v>0</v>
      </c>
      <c r="T83" s="76"/>
      <c r="U83" s="77"/>
      <c r="V83" s="77"/>
      <c r="W83" s="194">
        <f t="shared" si="78"/>
        <v>0</v>
      </c>
      <c r="X83" s="80">
        <f t="shared" si="107"/>
        <v>0</v>
      </c>
      <c r="Y83" s="81">
        <f t="shared" si="79"/>
        <v>0</v>
      </c>
      <c r="Z83" s="81">
        <f t="shared" si="80"/>
        <v>0</v>
      </c>
      <c r="AA83" s="82">
        <v>90</v>
      </c>
      <c r="AB83" s="83">
        <f t="shared" si="108"/>
        <v>0</v>
      </c>
      <c r="AC83" s="84">
        <f t="shared" si="81"/>
        <v>0</v>
      </c>
      <c r="AD83" s="85"/>
      <c r="AE83" s="86">
        <f t="shared" si="83"/>
        <v>1.5</v>
      </c>
      <c r="AF83" s="87" t="e">
        <f t="shared" si="84"/>
        <v>#DIV/0!</v>
      </c>
      <c r="AG83" s="88">
        <f t="shared" si="82"/>
        <v>0</v>
      </c>
      <c r="AH83" s="89">
        <f t="shared" si="106"/>
        <v>0</v>
      </c>
      <c r="AI83" s="89">
        <v>7</v>
      </c>
      <c r="AJ83" s="90" t="e">
        <f t="shared" si="88"/>
        <v>#DIV/0!</v>
      </c>
      <c r="AK83" s="179"/>
      <c r="AL83" s="180"/>
      <c r="AM83" s="181"/>
      <c r="AN83" s="341" t="str">
        <f t="shared" si="89"/>
        <v/>
      </c>
      <c r="AO83" s="180"/>
      <c r="AP83" s="172"/>
      <c r="AQ83" s="183"/>
      <c r="AR83" s="180"/>
      <c r="AS83" s="181"/>
      <c r="AT83" s="341" t="str">
        <f t="shared" si="90"/>
        <v/>
      </c>
      <c r="AU83" s="184"/>
      <c r="AV83" s="172"/>
      <c r="AW83" s="179"/>
      <c r="AX83" s="180"/>
      <c r="AY83" s="181"/>
      <c r="AZ83" s="182" t="str">
        <f t="shared" si="91"/>
        <v/>
      </c>
      <c r="BA83" s="184"/>
      <c r="BB83" s="172"/>
      <c r="BC83" s="179"/>
      <c r="BD83" s="180"/>
      <c r="BE83" s="181"/>
      <c r="BF83" s="182" t="str">
        <f t="shared" si="92"/>
        <v/>
      </c>
      <c r="BG83" s="184"/>
      <c r="BH83" s="172"/>
      <c r="BI83" s="179"/>
      <c r="BJ83" s="180"/>
      <c r="BK83" s="181"/>
      <c r="BL83" s="341" t="str">
        <f t="shared" si="93"/>
        <v/>
      </c>
      <c r="BM83" s="184"/>
      <c r="BN83" s="172"/>
      <c r="BO83" s="179"/>
      <c r="BP83" s="180"/>
      <c r="BQ83" s="181"/>
      <c r="BR83" s="182" t="str">
        <f t="shared" si="94"/>
        <v/>
      </c>
      <c r="BS83" s="184"/>
      <c r="BT83" s="172"/>
      <c r="BU83" s="179"/>
      <c r="BV83" s="180"/>
      <c r="BW83" s="181"/>
      <c r="BX83" s="182" t="str">
        <f t="shared" si="95"/>
        <v/>
      </c>
      <c r="BY83" s="184"/>
      <c r="BZ83" s="172"/>
      <c r="CA83" s="179"/>
      <c r="CB83" s="180"/>
      <c r="CC83" s="181"/>
      <c r="CD83" s="182" t="str">
        <f t="shared" si="96"/>
        <v/>
      </c>
      <c r="CE83" s="184"/>
      <c r="CF83" s="172"/>
      <c r="CG83" s="179"/>
      <c r="CH83" s="180"/>
      <c r="CI83" s="181"/>
      <c r="CJ83" s="182" t="str">
        <f t="shared" si="97"/>
        <v/>
      </c>
      <c r="CK83" s="180"/>
      <c r="CL83" s="185">
        <f t="shared" si="98"/>
        <v>0</v>
      </c>
      <c r="CM83" s="99">
        <f t="shared" si="99"/>
        <v>0</v>
      </c>
      <c r="CN83" s="100">
        <f t="shared" si="99"/>
        <v>0</v>
      </c>
      <c r="CO83" s="101">
        <f t="shared" si="100"/>
        <v>0</v>
      </c>
      <c r="CP83" s="99">
        <f t="shared" si="101"/>
        <v>0</v>
      </c>
      <c r="CQ83" s="102">
        <f t="shared" si="102"/>
        <v>6.25E-2</v>
      </c>
      <c r="CR83" s="186">
        <f t="shared" si="103"/>
        <v>6.25E-2</v>
      </c>
      <c r="CS83" s="103">
        <f t="shared" si="104"/>
        <v>0</v>
      </c>
      <c r="CT83" s="104" t="e">
        <f t="shared" si="105"/>
        <v>#DIV/0!</v>
      </c>
    </row>
    <row r="84" spans="1:98">
      <c r="A84" s="472"/>
      <c r="B84" s="105">
        <v>16</v>
      </c>
      <c r="C84" s="74" t="s">
        <v>52</v>
      </c>
      <c r="D84" s="75">
        <v>43208</v>
      </c>
      <c r="E84" s="76"/>
      <c r="F84" s="77"/>
      <c r="G84" s="77"/>
      <c r="H84" s="77"/>
      <c r="I84" s="77"/>
      <c r="J84" s="77"/>
      <c r="K84" s="77"/>
      <c r="L84" s="77"/>
      <c r="M84" s="77"/>
      <c r="N84" s="77"/>
      <c r="O84" s="77"/>
      <c r="P84" s="77"/>
      <c r="Q84" s="77"/>
      <c r="R84" s="77"/>
      <c r="S84" s="78">
        <f t="shared" si="87"/>
        <v>0</v>
      </c>
      <c r="T84" s="76"/>
      <c r="U84" s="77"/>
      <c r="V84" s="77"/>
      <c r="W84" s="194">
        <f t="shared" si="78"/>
        <v>0</v>
      </c>
      <c r="X84" s="80">
        <f t="shared" si="107"/>
        <v>0</v>
      </c>
      <c r="Y84" s="81">
        <f t="shared" si="79"/>
        <v>0</v>
      </c>
      <c r="Z84" s="81">
        <f t="shared" si="80"/>
        <v>0</v>
      </c>
      <c r="AA84" s="82">
        <v>90</v>
      </c>
      <c r="AB84" s="83">
        <f t="shared" si="108"/>
        <v>0</v>
      </c>
      <c r="AC84" s="84">
        <f t="shared" si="81"/>
        <v>0</v>
      </c>
      <c r="AD84" s="85"/>
      <c r="AE84" s="86">
        <f t="shared" si="83"/>
        <v>1.5</v>
      </c>
      <c r="AF84" s="87" t="e">
        <f t="shared" si="84"/>
        <v>#DIV/0!</v>
      </c>
      <c r="AG84" s="88">
        <f t="shared" si="82"/>
        <v>0</v>
      </c>
      <c r="AH84" s="89">
        <f t="shared" si="106"/>
        <v>0</v>
      </c>
      <c r="AI84" s="89">
        <v>7</v>
      </c>
      <c r="AJ84" s="90" t="e">
        <f t="shared" si="88"/>
        <v>#DIV/0!</v>
      </c>
      <c r="AK84" s="179"/>
      <c r="AL84" s="180"/>
      <c r="AM84" s="181"/>
      <c r="AN84" s="341" t="str">
        <f t="shared" si="89"/>
        <v/>
      </c>
      <c r="AO84" s="180"/>
      <c r="AP84" s="172"/>
      <c r="AQ84" s="183"/>
      <c r="AR84" s="180"/>
      <c r="AS84" s="181"/>
      <c r="AT84" s="341" t="str">
        <f t="shared" si="90"/>
        <v/>
      </c>
      <c r="AU84" s="184"/>
      <c r="AV84" s="172"/>
      <c r="AW84" s="179"/>
      <c r="AX84" s="180"/>
      <c r="AY84" s="181"/>
      <c r="AZ84" s="182" t="str">
        <f t="shared" si="91"/>
        <v/>
      </c>
      <c r="BA84" s="184"/>
      <c r="BB84" s="172"/>
      <c r="BC84" s="179"/>
      <c r="BD84" s="180"/>
      <c r="BE84" s="181"/>
      <c r="BF84" s="182" t="str">
        <f t="shared" si="92"/>
        <v/>
      </c>
      <c r="BG84" s="184"/>
      <c r="BH84" s="172"/>
      <c r="BI84" s="179"/>
      <c r="BJ84" s="180"/>
      <c r="BK84" s="181"/>
      <c r="BL84" s="341" t="str">
        <f t="shared" si="93"/>
        <v/>
      </c>
      <c r="BM84" s="184"/>
      <c r="BN84" s="172"/>
      <c r="BO84" s="179"/>
      <c r="BP84" s="180"/>
      <c r="BQ84" s="181"/>
      <c r="BR84" s="182" t="str">
        <f t="shared" si="94"/>
        <v/>
      </c>
      <c r="BS84" s="184"/>
      <c r="BT84" s="172"/>
      <c r="BU84" s="179"/>
      <c r="BV84" s="180"/>
      <c r="BW84" s="181"/>
      <c r="BX84" s="182" t="str">
        <f t="shared" si="95"/>
        <v/>
      </c>
      <c r="BY84" s="184"/>
      <c r="BZ84" s="172"/>
      <c r="CA84" s="179"/>
      <c r="CB84" s="180"/>
      <c r="CC84" s="181"/>
      <c r="CD84" s="182" t="str">
        <f t="shared" si="96"/>
        <v/>
      </c>
      <c r="CE84" s="184"/>
      <c r="CF84" s="172"/>
      <c r="CG84" s="179"/>
      <c r="CH84" s="180"/>
      <c r="CI84" s="181"/>
      <c r="CJ84" s="182" t="str">
        <f t="shared" si="97"/>
        <v/>
      </c>
      <c r="CK84" s="180"/>
      <c r="CL84" s="185">
        <f t="shared" si="98"/>
        <v>0</v>
      </c>
      <c r="CM84" s="99">
        <f t="shared" si="99"/>
        <v>0</v>
      </c>
      <c r="CN84" s="100">
        <f t="shared" si="99"/>
        <v>0</v>
      </c>
      <c r="CO84" s="101">
        <f t="shared" si="100"/>
        <v>0</v>
      </c>
      <c r="CP84" s="99">
        <f t="shared" si="101"/>
        <v>0</v>
      </c>
      <c r="CQ84" s="102">
        <f t="shared" si="102"/>
        <v>6.25E-2</v>
      </c>
      <c r="CR84" s="186">
        <f t="shared" si="103"/>
        <v>6.25E-2</v>
      </c>
      <c r="CS84" s="103">
        <f t="shared" si="104"/>
        <v>0</v>
      </c>
      <c r="CT84" s="104" t="e">
        <f t="shared" si="105"/>
        <v>#DIV/0!</v>
      </c>
    </row>
    <row r="85" spans="1:98">
      <c r="A85" s="472"/>
      <c r="B85" s="105">
        <v>16</v>
      </c>
      <c r="C85" s="74" t="s">
        <v>53</v>
      </c>
      <c r="D85" s="75">
        <v>43209</v>
      </c>
      <c r="E85" s="76"/>
      <c r="F85" s="77"/>
      <c r="G85" s="77"/>
      <c r="H85" s="77"/>
      <c r="I85" s="77"/>
      <c r="J85" s="77"/>
      <c r="K85" s="77"/>
      <c r="L85" s="77"/>
      <c r="M85" s="77"/>
      <c r="N85" s="77"/>
      <c r="O85" s="77"/>
      <c r="P85" s="77"/>
      <c r="Q85" s="77"/>
      <c r="R85" s="77"/>
      <c r="S85" s="78">
        <f t="shared" si="87"/>
        <v>0</v>
      </c>
      <c r="T85" s="76"/>
      <c r="U85" s="77"/>
      <c r="V85" s="77"/>
      <c r="W85" s="194">
        <f t="shared" si="78"/>
        <v>0</v>
      </c>
      <c r="X85" s="80">
        <f t="shared" si="107"/>
        <v>0</v>
      </c>
      <c r="Y85" s="81">
        <f t="shared" si="79"/>
        <v>0</v>
      </c>
      <c r="Z85" s="81">
        <f t="shared" si="80"/>
        <v>0</v>
      </c>
      <c r="AA85" s="82">
        <v>90</v>
      </c>
      <c r="AB85" s="83">
        <f t="shared" si="108"/>
        <v>0</v>
      </c>
      <c r="AC85" s="84">
        <f t="shared" si="81"/>
        <v>0</v>
      </c>
      <c r="AD85" s="85"/>
      <c r="AE85" s="86">
        <f t="shared" si="83"/>
        <v>1.5</v>
      </c>
      <c r="AF85" s="87" t="e">
        <f t="shared" si="84"/>
        <v>#DIV/0!</v>
      </c>
      <c r="AG85" s="88">
        <f t="shared" si="82"/>
        <v>0</v>
      </c>
      <c r="AH85" s="89">
        <f t="shared" si="106"/>
        <v>0</v>
      </c>
      <c r="AI85" s="89">
        <v>7</v>
      </c>
      <c r="AJ85" s="90" t="e">
        <f t="shared" si="88"/>
        <v>#DIV/0!</v>
      </c>
      <c r="AK85" s="179"/>
      <c r="AL85" s="180"/>
      <c r="AM85" s="181"/>
      <c r="AN85" s="341" t="str">
        <f t="shared" si="89"/>
        <v/>
      </c>
      <c r="AO85" s="180"/>
      <c r="AP85" s="172"/>
      <c r="AQ85" s="183"/>
      <c r="AR85" s="180"/>
      <c r="AS85" s="181"/>
      <c r="AT85" s="341" t="str">
        <f t="shared" si="90"/>
        <v/>
      </c>
      <c r="AU85" s="184"/>
      <c r="AV85" s="172"/>
      <c r="AW85" s="179"/>
      <c r="AX85" s="180"/>
      <c r="AY85" s="181"/>
      <c r="AZ85" s="182" t="str">
        <f t="shared" si="91"/>
        <v/>
      </c>
      <c r="BA85" s="184"/>
      <c r="BB85" s="172"/>
      <c r="BC85" s="179"/>
      <c r="BD85" s="180"/>
      <c r="BE85" s="181"/>
      <c r="BF85" s="182" t="str">
        <f t="shared" si="92"/>
        <v/>
      </c>
      <c r="BG85" s="184"/>
      <c r="BH85" s="172"/>
      <c r="BI85" s="179"/>
      <c r="BJ85" s="180"/>
      <c r="BK85" s="181"/>
      <c r="BL85" s="341" t="str">
        <f t="shared" si="93"/>
        <v/>
      </c>
      <c r="BM85" s="184"/>
      <c r="BN85" s="172"/>
      <c r="BO85" s="179"/>
      <c r="BP85" s="180"/>
      <c r="BQ85" s="181"/>
      <c r="BR85" s="182" t="str">
        <f t="shared" si="94"/>
        <v/>
      </c>
      <c r="BS85" s="184"/>
      <c r="BT85" s="172"/>
      <c r="BU85" s="179"/>
      <c r="BV85" s="180"/>
      <c r="BW85" s="181"/>
      <c r="BX85" s="182" t="str">
        <f t="shared" si="95"/>
        <v/>
      </c>
      <c r="BY85" s="184"/>
      <c r="BZ85" s="172"/>
      <c r="CA85" s="179"/>
      <c r="CB85" s="180"/>
      <c r="CC85" s="181"/>
      <c r="CD85" s="182" t="str">
        <f t="shared" si="96"/>
        <v/>
      </c>
      <c r="CE85" s="184"/>
      <c r="CF85" s="172"/>
      <c r="CG85" s="179"/>
      <c r="CH85" s="180"/>
      <c r="CI85" s="181"/>
      <c r="CJ85" s="182" t="str">
        <f t="shared" si="97"/>
        <v/>
      </c>
      <c r="CK85" s="180"/>
      <c r="CL85" s="185">
        <f t="shared" si="98"/>
        <v>0</v>
      </c>
      <c r="CM85" s="99">
        <f t="shared" si="99"/>
        <v>0</v>
      </c>
      <c r="CN85" s="100">
        <f t="shared" si="99"/>
        <v>0</v>
      </c>
      <c r="CO85" s="101">
        <f t="shared" si="100"/>
        <v>0</v>
      </c>
      <c r="CP85" s="99">
        <f t="shared" si="101"/>
        <v>0</v>
      </c>
      <c r="CQ85" s="102">
        <f t="shared" si="102"/>
        <v>6.25E-2</v>
      </c>
      <c r="CR85" s="186">
        <f t="shared" si="103"/>
        <v>6.25E-2</v>
      </c>
      <c r="CS85" s="103">
        <f t="shared" si="104"/>
        <v>0</v>
      </c>
      <c r="CT85" s="104" t="e">
        <f t="shared" si="105"/>
        <v>#DIV/0!</v>
      </c>
    </row>
    <row r="86" spans="1:98" ht="15.75" thickBot="1">
      <c r="A86" s="472"/>
      <c r="B86" s="106">
        <v>16</v>
      </c>
      <c r="C86" s="74" t="s">
        <v>54</v>
      </c>
      <c r="D86" s="75">
        <v>43210</v>
      </c>
      <c r="E86" s="76"/>
      <c r="F86" s="77"/>
      <c r="G86" s="77"/>
      <c r="H86" s="77"/>
      <c r="I86" s="77"/>
      <c r="J86" s="77"/>
      <c r="K86" s="77"/>
      <c r="L86" s="77"/>
      <c r="M86" s="77"/>
      <c r="N86" s="77"/>
      <c r="O86" s="77"/>
      <c r="P86" s="77"/>
      <c r="Q86" s="77"/>
      <c r="R86" s="77"/>
      <c r="S86" s="78">
        <f t="shared" si="87"/>
        <v>0</v>
      </c>
      <c r="T86" s="76"/>
      <c r="U86" s="77"/>
      <c r="V86" s="77"/>
      <c r="W86" s="194">
        <f t="shared" si="78"/>
        <v>0</v>
      </c>
      <c r="X86" s="80">
        <f t="shared" si="107"/>
        <v>0</v>
      </c>
      <c r="Y86" s="81">
        <f t="shared" si="79"/>
        <v>0</v>
      </c>
      <c r="Z86" s="81">
        <f t="shared" si="80"/>
        <v>0</v>
      </c>
      <c r="AA86" s="82">
        <v>90</v>
      </c>
      <c r="AB86" s="83">
        <f t="shared" si="108"/>
        <v>0</v>
      </c>
      <c r="AC86" s="84">
        <f t="shared" si="81"/>
        <v>0</v>
      </c>
      <c r="AD86" s="85"/>
      <c r="AE86" s="86">
        <f t="shared" si="83"/>
        <v>1.5</v>
      </c>
      <c r="AF86" s="87" t="e">
        <f t="shared" si="84"/>
        <v>#DIV/0!</v>
      </c>
      <c r="AG86" s="88">
        <f t="shared" si="82"/>
        <v>0</v>
      </c>
      <c r="AH86" s="89">
        <f t="shared" si="106"/>
        <v>0</v>
      </c>
      <c r="AI86" s="89">
        <v>7</v>
      </c>
      <c r="AJ86" s="90" t="e">
        <f t="shared" si="88"/>
        <v>#DIV/0!</v>
      </c>
      <c r="AK86" s="179"/>
      <c r="AL86" s="180"/>
      <c r="AM86" s="181"/>
      <c r="AN86" s="341" t="str">
        <f t="shared" si="89"/>
        <v/>
      </c>
      <c r="AO86" s="180"/>
      <c r="AP86" s="172"/>
      <c r="AQ86" s="183"/>
      <c r="AR86" s="180"/>
      <c r="AS86" s="181"/>
      <c r="AT86" s="341" t="str">
        <f t="shared" si="90"/>
        <v/>
      </c>
      <c r="AU86" s="184"/>
      <c r="AV86" s="172"/>
      <c r="AW86" s="179"/>
      <c r="AX86" s="180"/>
      <c r="AY86" s="181"/>
      <c r="AZ86" s="182" t="str">
        <f t="shared" si="91"/>
        <v/>
      </c>
      <c r="BA86" s="184"/>
      <c r="BB86" s="172"/>
      <c r="BC86" s="179"/>
      <c r="BD86" s="180"/>
      <c r="BE86" s="181"/>
      <c r="BF86" s="182" t="str">
        <f t="shared" si="92"/>
        <v/>
      </c>
      <c r="BG86" s="184"/>
      <c r="BH86" s="172"/>
      <c r="BI86" s="179"/>
      <c r="BJ86" s="180"/>
      <c r="BK86" s="181"/>
      <c r="BL86" s="341" t="str">
        <f t="shared" si="93"/>
        <v/>
      </c>
      <c r="BM86" s="184"/>
      <c r="BN86" s="172"/>
      <c r="BO86" s="179"/>
      <c r="BP86" s="180"/>
      <c r="BQ86" s="181"/>
      <c r="BR86" s="182" t="str">
        <f t="shared" si="94"/>
        <v/>
      </c>
      <c r="BS86" s="184"/>
      <c r="BT86" s="172"/>
      <c r="BU86" s="179"/>
      <c r="BV86" s="180"/>
      <c r="BW86" s="181"/>
      <c r="BX86" s="182" t="str">
        <f t="shared" si="95"/>
        <v/>
      </c>
      <c r="BY86" s="184"/>
      <c r="BZ86" s="172"/>
      <c r="CA86" s="179"/>
      <c r="CB86" s="180"/>
      <c r="CC86" s="181"/>
      <c r="CD86" s="182" t="str">
        <f t="shared" si="96"/>
        <v/>
      </c>
      <c r="CE86" s="184"/>
      <c r="CF86" s="172"/>
      <c r="CG86" s="179"/>
      <c r="CH86" s="180"/>
      <c r="CI86" s="181"/>
      <c r="CJ86" s="182" t="str">
        <f t="shared" si="97"/>
        <v/>
      </c>
      <c r="CK86" s="180"/>
      <c r="CL86" s="185">
        <f t="shared" si="98"/>
        <v>0</v>
      </c>
      <c r="CM86" s="99">
        <f t="shared" si="99"/>
        <v>0</v>
      </c>
      <c r="CN86" s="100">
        <f t="shared" si="99"/>
        <v>0</v>
      </c>
      <c r="CO86" s="101">
        <f t="shared" si="100"/>
        <v>0</v>
      </c>
      <c r="CP86" s="99">
        <f t="shared" si="101"/>
        <v>0</v>
      </c>
      <c r="CQ86" s="102">
        <f t="shared" si="102"/>
        <v>6.25E-2</v>
      </c>
      <c r="CR86" s="186">
        <f t="shared" si="103"/>
        <v>6.25E-2</v>
      </c>
      <c r="CS86" s="103">
        <f t="shared" si="104"/>
        <v>0</v>
      </c>
      <c r="CT86" s="104" t="e">
        <f t="shared" si="105"/>
        <v>#DIV/0!</v>
      </c>
    </row>
    <row r="87" spans="1:98">
      <c r="A87" s="472"/>
      <c r="B87" s="18">
        <v>17</v>
      </c>
      <c r="C87" s="19" t="s">
        <v>50</v>
      </c>
      <c r="D87" s="20">
        <v>43213</v>
      </c>
      <c r="E87" s="49"/>
      <c r="F87" s="50"/>
      <c r="G87" s="50"/>
      <c r="H87" s="50"/>
      <c r="I87" s="50"/>
      <c r="J87" s="50"/>
      <c r="K87" s="50"/>
      <c r="L87" s="50"/>
      <c r="M87" s="50"/>
      <c r="N87" s="50"/>
      <c r="O87" s="50"/>
      <c r="P87" s="50"/>
      <c r="Q87" s="50"/>
      <c r="R87" s="50"/>
      <c r="S87" s="23">
        <f t="shared" si="87"/>
        <v>0</v>
      </c>
      <c r="T87" s="49"/>
      <c r="U87" s="50"/>
      <c r="V87" s="50"/>
      <c r="W87" s="195">
        <f t="shared" si="78"/>
        <v>0</v>
      </c>
      <c r="X87" s="21">
        <f t="shared" si="107"/>
        <v>0</v>
      </c>
      <c r="Y87" s="22">
        <f t="shared" si="79"/>
        <v>0</v>
      </c>
      <c r="Z87" s="22">
        <f t="shared" si="80"/>
        <v>0</v>
      </c>
      <c r="AA87" s="25">
        <v>90</v>
      </c>
      <c r="AB87" s="68">
        <f t="shared" si="108"/>
        <v>0</v>
      </c>
      <c r="AC87" s="27">
        <f t="shared" si="81"/>
        <v>0</v>
      </c>
      <c r="AD87" s="28"/>
      <c r="AE87" s="29">
        <f t="shared" si="83"/>
        <v>1.5</v>
      </c>
      <c r="AF87" s="30" t="e">
        <f t="shared" si="84"/>
        <v>#DIV/0!</v>
      </c>
      <c r="AG87" s="51">
        <f t="shared" si="82"/>
        <v>0</v>
      </c>
      <c r="AH87" s="52">
        <f t="shared" si="106"/>
        <v>0</v>
      </c>
      <c r="AI87" s="52">
        <v>7</v>
      </c>
      <c r="AJ87" s="53" t="e">
        <f t="shared" si="88"/>
        <v>#DIV/0!</v>
      </c>
      <c r="AK87" s="168"/>
      <c r="AL87" s="169"/>
      <c r="AM87" s="170"/>
      <c r="AN87" s="348" t="str">
        <f t="shared" si="89"/>
        <v/>
      </c>
      <c r="AO87" s="169"/>
      <c r="AP87" s="172"/>
      <c r="AQ87" s="173"/>
      <c r="AR87" s="169"/>
      <c r="AS87" s="170"/>
      <c r="AT87" s="348" t="str">
        <f t="shared" si="90"/>
        <v/>
      </c>
      <c r="AU87" s="174"/>
      <c r="AV87" s="172"/>
      <c r="AW87" s="168"/>
      <c r="AX87" s="169"/>
      <c r="AY87" s="170"/>
      <c r="AZ87" s="171" t="str">
        <f t="shared" si="91"/>
        <v/>
      </c>
      <c r="BA87" s="174"/>
      <c r="BB87" s="172"/>
      <c r="BC87" s="168"/>
      <c r="BD87" s="169"/>
      <c r="BE87" s="170"/>
      <c r="BF87" s="171" t="str">
        <f t="shared" si="92"/>
        <v/>
      </c>
      <c r="BG87" s="174"/>
      <c r="BH87" s="172"/>
      <c r="BI87" s="168"/>
      <c r="BJ87" s="169"/>
      <c r="BK87" s="170"/>
      <c r="BL87" s="348" t="str">
        <f t="shared" si="93"/>
        <v/>
      </c>
      <c r="BM87" s="174"/>
      <c r="BN87" s="172"/>
      <c r="BO87" s="168"/>
      <c r="BP87" s="169"/>
      <c r="BQ87" s="170"/>
      <c r="BR87" s="171" t="str">
        <f t="shared" si="94"/>
        <v/>
      </c>
      <c r="BS87" s="174"/>
      <c r="BT87" s="172"/>
      <c r="BU87" s="168"/>
      <c r="BV87" s="169"/>
      <c r="BW87" s="170"/>
      <c r="BX87" s="171" t="str">
        <f t="shared" si="95"/>
        <v/>
      </c>
      <c r="BY87" s="174"/>
      <c r="BZ87" s="172"/>
      <c r="CA87" s="168"/>
      <c r="CB87" s="169"/>
      <c r="CC87" s="170"/>
      <c r="CD87" s="171" t="str">
        <f t="shared" si="96"/>
        <v/>
      </c>
      <c r="CE87" s="174"/>
      <c r="CF87" s="172"/>
      <c r="CG87" s="168"/>
      <c r="CH87" s="169"/>
      <c r="CI87" s="170"/>
      <c r="CJ87" s="171" t="str">
        <f t="shared" si="97"/>
        <v/>
      </c>
      <c r="CK87" s="169"/>
      <c r="CL87" s="177">
        <f t="shared" si="98"/>
        <v>0</v>
      </c>
      <c r="CM87" s="62">
        <f t="shared" si="99"/>
        <v>0</v>
      </c>
      <c r="CN87" s="69">
        <f t="shared" si="99"/>
        <v>0</v>
      </c>
      <c r="CO87" s="70">
        <f t="shared" si="100"/>
        <v>0</v>
      </c>
      <c r="CP87" s="62">
        <f t="shared" si="101"/>
        <v>0</v>
      </c>
      <c r="CQ87" s="65">
        <f t="shared" si="102"/>
        <v>6.25E-2</v>
      </c>
      <c r="CR87" s="178">
        <f t="shared" si="103"/>
        <v>6.25E-2</v>
      </c>
      <c r="CS87" s="66">
        <f t="shared" si="104"/>
        <v>0</v>
      </c>
      <c r="CT87" s="67" t="e">
        <f t="shared" si="105"/>
        <v>#DIV/0!</v>
      </c>
    </row>
    <row r="88" spans="1:98">
      <c r="A88" s="472"/>
      <c r="B88" s="48">
        <v>17</v>
      </c>
      <c r="C88" s="19" t="s">
        <v>52</v>
      </c>
      <c r="D88" s="20">
        <v>43214</v>
      </c>
      <c r="E88" s="49"/>
      <c r="F88" s="50"/>
      <c r="G88" s="50"/>
      <c r="H88" s="50"/>
      <c r="I88" s="50"/>
      <c r="J88" s="50"/>
      <c r="K88" s="50"/>
      <c r="L88" s="50"/>
      <c r="M88" s="50"/>
      <c r="N88" s="50"/>
      <c r="O88" s="50"/>
      <c r="P88" s="50"/>
      <c r="Q88" s="50"/>
      <c r="R88" s="50"/>
      <c r="S88" s="23">
        <f t="shared" si="87"/>
        <v>0</v>
      </c>
      <c r="T88" s="49"/>
      <c r="U88" s="50"/>
      <c r="V88" s="50"/>
      <c r="W88" s="195">
        <f t="shared" si="78"/>
        <v>0</v>
      </c>
      <c r="X88" s="21">
        <f t="shared" si="107"/>
        <v>0</v>
      </c>
      <c r="Y88" s="22">
        <f t="shared" si="79"/>
        <v>0</v>
      </c>
      <c r="Z88" s="22">
        <f t="shared" si="80"/>
        <v>0</v>
      </c>
      <c r="AA88" s="25">
        <v>90</v>
      </c>
      <c r="AB88" s="68">
        <f t="shared" si="108"/>
        <v>0</v>
      </c>
      <c r="AC88" s="27">
        <f t="shared" si="81"/>
        <v>0</v>
      </c>
      <c r="AD88" s="28"/>
      <c r="AE88" s="29">
        <f t="shared" si="83"/>
        <v>1.5</v>
      </c>
      <c r="AF88" s="30" t="e">
        <f t="shared" si="84"/>
        <v>#DIV/0!</v>
      </c>
      <c r="AG88" s="51">
        <f t="shared" si="82"/>
        <v>0</v>
      </c>
      <c r="AH88" s="52">
        <f t="shared" si="106"/>
        <v>0</v>
      </c>
      <c r="AI88" s="52">
        <v>7</v>
      </c>
      <c r="AJ88" s="53" t="e">
        <f t="shared" si="88"/>
        <v>#DIV/0!</v>
      </c>
      <c r="AK88" s="168"/>
      <c r="AL88" s="169"/>
      <c r="AM88" s="170"/>
      <c r="AN88" s="348" t="str">
        <f t="shared" si="89"/>
        <v/>
      </c>
      <c r="AO88" s="169"/>
      <c r="AP88" s="172"/>
      <c r="AQ88" s="173"/>
      <c r="AR88" s="169"/>
      <c r="AS88" s="170"/>
      <c r="AT88" s="348" t="str">
        <f t="shared" si="90"/>
        <v/>
      </c>
      <c r="AU88" s="174"/>
      <c r="AV88" s="172"/>
      <c r="AW88" s="168"/>
      <c r="AX88" s="169"/>
      <c r="AY88" s="170"/>
      <c r="AZ88" s="171" t="str">
        <f t="shared" si="91"/>
        <v/>
      </c>
      <c r="BA88" s="174"/>
      <c r="BB88" s="172"/>
      <c r="BC88" s="168"/>
      <c r="BD88" s="169"/>
      <c r="BE88" s="170"/>
      <c r="BF88" s="171" t="str">
        <f t="shared" si="92"/>
        <v/>
      </c>
      <c r="BG88" s="174"/>
      <c r="BH88" s="172"/>
      <c r="BI88" s="168"/>
      <c r="BJ88" s="169"/>
      <c r="BK88" s="170"/>
      <c r="BL88" s="348" t="str">
        <f t="shared" si="93"/>
        <v/>
      </c>
      <c r="BM88" s="174"/>
      <c r="BN88" s="172"/>
      <c r="BO88" s="168"/>
      <c r="BP88" s="169"/>
      <c r="BQ88" s="170"/>
      <c r="BR88" s="171" t="str">
        <f t="shared" si="94"/>
        <v/>
      </c>
      <c r="BS88" s="174"/>
      <c r="BT88" s="172"/>
      <c r="BU88" s="168"/>
      <c r="BV88" s="169"/>
      <c r="BW88" s="170"/>
      <c r="BX88" s="171" t="str">
        <f t="shared" si="95"/>
        <v/>
      </c>
      <c r="BY88" s="174"/>
      <c r="BZ88" s="172"/>
      <c r="CA88" s="168"/>
      <c r="CB88" s="169"/>
      <c r="CC88" s="170"/>
      <c r="CD88" s="171" t="str">
        <f t="shared" si="96"/>
        <v/>
      </c>
      <c r="CE88" s="174"/>
      <c r="CF88" s="172"/>
      <c r="CG88" s="168"/>
      <c r="CH88" s="169"/>
      <c r="CI88" s="170"/>
      <c r="CJ88" s="171" t="str">
        <f t="shared" si="97"/>
        <v/>
      </c>
      <c r="CK88" s="169"/>
      <c r="CL88" s="177">
        <f t="shared" si="98"/>
        <v>0</v>
      </c>
      <c r="CM88" s="62">
        <f t="shared" si="99"/>
        <v>0</v>
      </c>
      <c r="CN88" s="69">
        <f t="shared" si="99"/>
        <v>0</v>
      </c>
      <c r="CO88" s="70">
        <f t="shared" si="100"/>
        <v>0</v>
      </c>
      <c r="CP88" s="62">
        <f t="shared" si="101"/>
        <v>0</v>
      </c>
      <c r="CQ88" s="65">
        <f t="shared" si="102"/>
        <v>6.25E-2</v>
      </c>
      <c r="CR88" s="178">
        <f t="shared" si="103"/>
        <v>6.25E-2</v>
      </c>
      <c r="CS88" s="66">
        <f t="shared" si="104"/>
        <v>0</v>
      </c>
      <c r="CT88" s="67" t="e">
        <f t="shared" si="105"/>
        <v>#DIV/0!</v>
      </c>
    </row>
    <row r="89" spans="1:98">
      <c r="A89" s="472"/>
      <c r="B89" s="48">
        <v>17</v>
      </c>
      <c r="C89" s="19" t="s">
        <v>52</v>
      </c>
      <c r="D89" s="20">
        <v>43215</v>
      </c>
      <c r="E89" s="49"/>
      <c r="F89" s="50"/>
      <c r="G89" s="50"/>
      <c r="H89" s="50"/>
      <c r="I89" s="50"/>
      <c r="J89" s="50"/>
      <c r="K89" s="50"/>
      <c r="L89" s="50"/>
      <c r="M89" s="50"/>
      <c r="N89" s="50"/>
      <c r="O89" s="50"/>
      <c r="P89" s="50"/>
      <c r="Q89" s="50"/>
      <c r="R89" s="50"/>
      <c r="S89" s="23">
        <f t="shared" si="87"/>
        <v>0</v>
      </c>
      <c r="T89" s="49"/>
      <c r="U89" s="50"/>
      <c r="V89" s="50"/>
      <c r="W89" s="195">
        <f t="shared" si="78"/>
        <v>0</v>
      </c>
      <c r="X89" s="21">
        <f t="shared" si="107"/>
        <v>0</v>
      </c>
      <c r="Y89" s="22">
        <f t="shared" si="79"/>
        <v>0</v>
      </c>
      <c r="Z89" s="22">
        <f t="shared" si="80"/>
        <v>0</v>
      </c>
      <c r="AA89" s="25">
        <v>90</v>
      </c>
      <c r="AB89" s="68">
        <f t="shared" si="108"/>
        <v>0</v>
      </c>
      <c r="AC89" s="27">
        <f t="shared" si="81"/>
        <v>0</v>
      </c>
      <c r="AD89" s="28"/>
      <c r="AE89" s="29">
        <f t="shared" si="83"/>
        <v>1.5</v>
      </c>
      <c r="AF89" s="30" t="e">
        <f t="shared" si="84"/>
        <v>#DIV/0!</v>
      </c>
      <c r="AG89" s="51">
        <f t="shared" si="82"/>
        <v>0</v>
      </c>
      <c r="AH89" s="52">
        <f t="shared" si="106"/>
        <v>0</v>
      </c>
      <c r="AI89" s="52">
        <v>7</v>
      </c>
      <c r="AJ89" s="53" t="e">
        <f t="shared" si="88"/>
        <v>#DIV/0!</v>
      </c>
      <c r="AK89" s="168"/>
      <c r="AL89" s="169"/>
      <c r="AM89" s="170"/>
      <c r="AN89" s="348" t="str">
        <f t="shared" si="89"/>
        <v/>
      </c>
      <c r="AO89" s="169"/>
      <c r="AP89" s="172"/>
      <c r="AQ89" s="173"/>
      <c r="AR89" s="169"/>
      <c r="AS89" s="170"/>
      <c r="AT89" s="348" t="str">
        <f t="shared" si="90"/>
        <v/>
      </c>
      <c r="AU89" s="174"/>
      <c r="AV89" s="172"/>
      <c r="AW89" s="168"/>
      <c r="AX89" s="169"/>
      <c r="AY89" s="170"/>
      <c r="AZ89" s="171" t="str">
        <f t="shared" si="91"/>
        <v/>
      </c>
      <c r="BA89" s="174"/>
      <c r="BB89" s="172"/>
      <c r="BC89" s="168"/>
      <c r="BD89" s="169"/>
      <c r="BE89" s="170"/>
      <c r="BF89" s="171" t="str">
        <f t="shared" si="92"/>
        <v/>
      </c>
      <c r="BG89" s="174"/>
      <c r="BH89" s="172"/>
      <c r="BI89" s="168"/>
      <c r="BJ89" s="169"/>
      <c r="BK89" s="170"/>
      <c r="BL89" s="348" t="str">
        <f t="shared" si="93"/>
        <v/>
      </c>
      <c r="BM89" s="174"/>
      <c r="BN89" s="172"/>
      <c r="BO89" s="168"/>
      <c r="BP89" s="169"/>
      <c r="BQ89" s="170"/>
      <c r="BR89" s="171" t="str">
        <f t="shared" si="94"/>
        <v/>
      </c>
      <c r="BS89" s="174"/>
      <c r="BT89" s="172"/>
      <c r="BU89" s="168"/>
      <c r="BV89" s="169"/>
      <c r="BW89" s="170"/>
      <c r="BX89" s="171" t="str">
        <f t="shared" si="95"/>
        <v/>
      </c>
      <c r="BY89" s="174"/>
      <c r="BZ89" s="172"/>
      <c r="CA89" s="168"/>
      <c r="CB89" s="169"/>
      <c r="CC89" s="170"/>
      <c r="CD89" s="171" t="str">
        <f t="shared" si="96"/>
        <v/>
      </c>
      <c r="CE89" s="174"/>
      <c r="CF89" s="172"/>
      <c r="CG89" s="168"/>
      <c r="CH89" s="169"/>
      <c r="CI89" s="170"/>
      <c r="CJ89" s="171" t="str">
        <f t="shared" si="97"/>
        <v/>
      </c>
      <c r="CK89" s="169"/>
      <c r="CL89" s="177">
        <f t="shared" si="98"/>
        <v>0</v>
      </c>
      <c r="CM89" s="62">
        <f t="shared" si="99"/>
        <v>0</v>
      </c>
      <c r="CN89" s="69">
        <f t="shared" si="99"/>
        <v>0</v>
      </c>
      <c r="CO89" s="70">
        <f t="shared" si="100"/>
        <v>0</v>
      </c>
      <c r="CP89" s="62">
        <f t="shared" si="101"/>
        <v>0</v>
      </c>
      <c r="CQ89" s="65">
        <f t="shared" si="102"/>
        <v>6.25E-2</v>
      </c>
      <c r="CR89" s="178">
        <f t="shared" si="103"/>
        <v>6.25E-2</v>
      </c>
      <c r="CS89" s="66">
        <f t="shared" si="104"/>
        <v>0</v>
      </c>
      <c r="CT89" s="67" t="e">
        <f t="shared" si="105"/>
        <v>#DIV/0!</v>
      </c>
    </row>
    <row r="90" spans="1:98">
      <c r="A90" s="472"/>
      <c r="B90" s="48">
        <v>17</v>
      </c>
      <c r="C90" s="19" t="s">
        <v>53</v>
      </c>
      <c r="D90" s="20">
        <v>43216</v>
      </c>
      <c r="E90" s="49"/>
      <c r="F90" s="50"/>
      <c r="G90" s="50"/>
      <c r="H90" s="50"/>
      <c r="I90" s="50"/>
      <c r="J90" s="50"/>
      <c r="K90" s="50"/>
      <c r="L90" s="50"/>
      <c r="M90" s="50"/>
      <c r="N90" s="50"/>
      <c r="O90" s="50"/>
      <c r="P90" s="50"/>
      <c r="Q90" s="50"/>
      <c r="R90" s="50"/>
      <c r="S90" s="23">
        <f t="shared" si="87"/>
        <v>0</v>
      </c>
      <c r="T90" s="49"/>
      <c r="U90" s="50"/>
      <c r="V90" s="50"/>
      <c r="W90" s="195">
        <f t="shared" si="78"/>
        <v>0</v>
      </c>
      <c r="X90" s="21">
        <f t="shared" si="107"/>
        <v>0</v>
      </c>
      <c r="Y90" s="22">
        <f t="shared" si="79"/>
        <v>0</v>
      </c>
      <c r="Z90" s="22">
        <f t="shared" si="80"/>
        <v>0</v>
      </c>
      <c r="AA90" s="25">
        <v>90</v>
      </c>
      <c r="AB90" s="68">
        <f t="shared" si="108"/>
        <v>0</v>
      </c>
      <c r="AC90" s="27">
        <f t="shared" si="81"/>
        <v>0</v>
      </c>
      <c r="AD90" s="28"/>
      <c r="AE90" s="29">
        <f t="shared" si="83"/>
        <v>1.5</v>
      </c>
      <c r="AF90" s="30" t="e">
        <f t="shared" si="84"/>
        <v>#DIV/0!</v>
      </c>
      <c r="AG90" s="51">
        <f t="shared" si="82"/>
        <v>0</v>
      </c>
      <c r="AH90" s="52">
        <f t="shared" si="106"/>
        <v>0</v>
      </c>
      <c r="AI90" s="52">
        <v>7</v>
      </c>
      <c r="AJ90" s="53" t="e">
        <f t="shared" si="88"/>
        <v>#DIV/0!</v>
      </c>
      <c r="AK90" s="168"/>
      <c r="AL90" s="169"/>
      <c r="AM90" s="170"/>
      <c r="AN90" s="348" t="str">
        <f t="shared" si="89"/>
        <v/>
      </c>
      <c r="AO90" s="169"/>
      <c r="AP90" s="172"/>
      <c r="AQ90" s="173"/>
      <c r="AR90" s="169"/>
      <c r="AS90" s="170"/>
      <c r="AT90" s="348" t="str">
        <f t="shared" si="90"/>
        <v/>
      </c>
      <c r="AU90" s="174"/>
      <c r="AV90" s="172"/>
      <c r="AW90" s="168"/>
      <c r="AX90" s="169"/>
      <c r="AY90" s="170"/>
      <c r="AZ90" s="171" t="str">
        <f t="shared" si="91"/>
        <v/>
      </c>
      <c r="BA90" s="174"/>
      <c r="BB90" s="172"/>
      <c r="BC90" s="168"/>
      <c r="BD90" s="169"/>
      <c r="BE90" s="170"/>
      <c r="BF90" s="171" t="str">
        <f t="shared" si="92"/>
        <v/>
      </c>
      <c r="BG90" s="174"/>
      <c r="BH90" s="172"/>
      <c r="BI90" s="168"/>
      <c r="BJ90" s="169"/>
      <c r="BK90" s="170"/>
      <c r="BL90" s="348" t="str">
        <f t="shared" si="93"/>
        <v/>
      </c>
      <c r="BM90" s="174"/>
      <c r="BN90" s="172"/>
      <c r="BO90" s="168"/>
      <c r="BP90" s="169"/>
      <c r="BQ90" s="170"/>
      <c r="BR90" s="171" t="str">
        <f t="shared" si="94"/>
        <v/>
      </c>
      <c r="BS90" s="174"/>
      <c r="BT90" s="172"/>
      <c r="BU90" s="168"/>
      <c r="BV90" s="169"/>
      <c r="BW90" s="170"/>
      <c r="BX90" s="171" t="str">
        <f t="shared" si="95"/>
        <v/>
      </c>
      <c r="BY90" s="174"/>
      <c r="BZ90" s="172"/>
      <c r="CA90" s="168"/>
      <c r="CB90" s="169"/>
      <c r="CC90" s="170"/>
      <c r="CD90" s="171" t="str">
        <f t="shared" si="96"/>
        <v/>
      </c>
      <c r="CE90" s="174"/>
      <c r="CF90" s="172"/>
      <c r="CG90" s="168"/>
      <c r="CH90" s="169"/>
      <c r="CI90" s="170"/>
      <c r="CJ90" s="171" t="str">
        <f t="shared" si="97"/>
        <v/>
      </c>
      <c r="CK90" s="169"/>
      <c r="CL90" s="177">
        <f t="shared" si="98"/>
        <v>0</v>
      </c>
      <c r="CM90" s="62">
        <f t="shared" si="99"/>
        <v>0</v>
      </c>
      <c r="CN90" s="69">
        <f t="shared" si="99"/>
        <v>0</v>
      </c>
      <c r="CO90" s="70">
        <f t="shared" si="100"/>
        <v>0</v>
      </c>
      <c r="CP90" s="62">
        <f t="shared" si="101"/>
        <v>0</v>
      </c>
      <c r="CQ90" s="65">
        <f t="shared" si="102"/>
        <v>6.25E-2</v>
      </c>
      <c r="CR90" s="178">
        <f t="shared" si="103"/>
        <v>6.25E-2</v>
      </c>
      <c r="CS90" s="66">
        <f t="shared" si="104"/>
        <v>0</v>
      </c>
      <c r="CT90" s="67" t="e">
        <f t="shared" si="105"/>
        <v>#DIV/0!</v>
      </c>
    </row>
    <row r="91" spans="1:98" ht="15.75" thickBot="1">
      <c r="A91" s="472"/>
      <c r="B91" s="71">
        <v>17</v>
      </c>
      <c r="C91" s="19" t="s">
        <v>54</v>
      </c>
      <c r="D91" s="20">
        <v>43217</v>
      </c>
      <c r="E91" s="49"/>
      <c r="F91" s="50"/>
      <c r="G91" s="50"/>
      <c r="H91" s="50"/>
      <c r="I91" s="50"/>
      <c r="J91" s="50"/>
      <c r="K91" s="50"/>
      <c r="L91" s="50"/>
      <c r="M91" s="50"/>
      <c r="N91" s="50"/>
      <c r="O91" s="50"/>
      <c r="P91" s="50"/>
      <c r="Q91" s="50"/>
      <c r="R91" s="50"/>
      <c r="S91" s="23">
        <f t="shared" si="87"/>
        <v>0</v>
      </c>
      <c r="T91" s="49"/>
      <c r="U91" s="50"/>
      <c r="V91" s="50"/>
      <c r="W91" s="195">
        <f t="shared" si="78"/>
        <v>0</v>
      </c>
      <c r="X91" s="21">
        <f t="shared" si="107"/>
        <v>0</v>
      </c>
      <c r="Y91" s="22">
        <f t="shared" si="79"/>
        <v>0</v>
      </c>
      <c r="Z91" s="22">
        <f t="shared" si="80"/>
        <v>0</v>
      </c>
      <c r="AA91" s="25">
        <v>90</v>
      </c>
      <c r="AB91" s="68">
        <f t="shared" si="108"/>
        <v>0</v>
      </c>
      <c r="AC91" s="27">
        <f t="shared" si="81"/>
        <v>0</v>
      </c>
      <c r="AD91" s="28"/>
      <c r="AE91" s="29">
        <f t="shared" si="83"/>
        <v>1.5</v>
      </c>
      <c r="AF91" s="30" t="e">
        <f t="shared" si="84"/>
        <v>#DIV/0!</v>
      </c>
      <c r="AG91" s="51">
        <f t="shared" si="82"/>
        <v>0</v>
      </c>
      <c r="AH91" s="52">
        <f t="shared" si="106"/>
        <v>0</v>
      </c>
      <c r="AI91" s="52">
        <v>7</v>
      </c>
      <c r="AJ91" s="53" t="e">
        <f t="shared" si="88"/>
        <v>#DIV/0!</v>
      </c>
      <c r="AK91" s="168"/>
      <c r="AL91" s="169"/>
      <c r="AM91" s="170"/>
      <c r="AN91" s="348" t="str">
        <f t="shared" si="89"/>
        <v/>
      </c>
      <c r="AO91" s="169"/>
      <c r="AP91" s="172"/>
      <c r="AQ91" s="173"/>
      <c r="AR91" s="169"/>
      <c r="AS91" s="170"/>
      <c r="AT91" s="348" t="str">
        <f t="shared" si="90"/>
        <v/>
      </c>
      <c r="AU91" s="174"/>
      <c r="AV91" s="172"/>
      <c r="AW91" s="168"/>
      <c r="AX91" s="169"/>
      <c r="AY91" s="170"/>
      <c r="AZ91" s="171" t="str">
        <f t="shared" si="91"/>
        <v/>
      </c>
      <c r="BA91" s="174"/>
      <c r="BB91" s="172"/>
      <c r="BC91" s="168"/>
      <c r="BD91" s="169"/>
      <c r="BE91" s="170"/>
      <c r="BF91" s="171" t="str">
        <f t="shared" si="92"/>
        <v/>
      </c>
      <c r="BG91" s="174"/>
      <c r="BH91" s="172"/>
      <c r="BI91" s="168"/>
      <c r="BJ91" s="169"/>
      <c r="BK91" s="170"/>
      <c r="BL91" s="348" t="str">
        <f t="shared" si="93"/>
        <v/>
      </c>
      <c r="BM91" s="174"/>
      <c r="BN91" s="172"/>
      <c r="BO91" s="168"/>
      <c r="BP91" s="169"/>
      <c r="BQ91" s="170"/>
      <c r="BR91" s="171" t="str">
        <f t="shared" si="94"/>
        <v/>
      </c>
      <c r="BS91" s="174"/>
      <c r="BT91" s="172"/>
      <c r="BU91" s="168"/>
      <c r="BV91" s="169"/>
      <c r="BW91" s="170"/>
      <c r="BX91" s="171" t="str">
        <f t="shared" si="95"/>
        <v/>
      </c>
      <c r="BY91" s="174"/>
      <c r="BZ91" s="172"/>
      <c r="CA91" s="168"/>
      <c r="CB91" s="169"/>
      <c r="CC91" s="170"/>
      <c r="CD91" s="171" t="str">
        <f t="shared" si="96"/>
        <v/>
      </c>
      <c r="CE91" s="174"/>
      <c r="CF91" s="172"/>
      <c r="CG91" s="168"/>
      <c r="CH91" s="169"/>
      <c r="CI91" s="170"/>
      <c r="CJ91" s="171" t="str">
        <f t="shared" si="97"/>
        <v/>
      </c>
      <c r="CK91" s="169"/>
      <c r="CL91" s="177">
        <f t="shared" si="98"/>
        <v>0</v>
      </c>
      <c r="CM91" s="62">
        <f t="shared" si="99"/>
        <v>0</v>
      </c>
      <c r="CN91" s="69">
        <f t="shared" si="99"/>
        <v>0</v>
      </c>
      <c r="CO91" s="70">
        <f t="shared" si="100"/>
        <v>0</v>
      </c>
      <c r="CP91" s="62">
        <f t="shared" si="101"/>
        <v>0</v>
      </c>
      <c r="CQ91" s="65">
        <f t="shared" si="102"/>
        <v>6.25E-2</v>
      </c>
      <c r="CR91" s="178">
        <f t="shared" si="103"/>
        <v>6.25E-2</v>
      </c>
      <c r="CS91" s="66">
        <f t="shared" si="104"/>
        <v>0</v>
      </c>
      <c r="CT91" s="67" t="e">
        <f t="shared" si="105"/>
        <v>#DIV/0!</v>
      </c>
    </row>
    <row r="92" spans="1:98" ht="15.75" thickBot="1">
      <c r="A92" s="473"/>
      <c r="B92" s="73">
        <v>18</v>
      </c>
      <c r="C92" s="198" t="s">
        <v>50</v>
      </c>
      <c r="D92" s="75">
        <v>43220</v>
      </c>
      <c r="E92" s="199"/>
      <c r="F92" s="200"/>
      <c r="G92" s="200"/>
      <c r="H92" s="200"/>
      <c r="I92" s="200"/>
      <c r="J92" s="200"/>
      <c r="K92" s="200"/>
      <c r="L92" s="200"/>
      <c r="M92" s="200"/>
      <c r="N92" s="200"/>
      <c r="O92" s="200"/>
      <c r="P92" s="200"/>
      <c r="Q92" s="200"/>
      <c r="R92" s="200"/>
      <c r="S92" s="201">
        <f t="shared" si="87"/>
        <v>0</v>
      </c>
      <c r="T92" s="199"/>
      <c r="U92" s="200"/>
      <c r="V92" s="200"/>
      <c r="W92" s="202">
        <f t="shared" si="78"/>
        <v>0</v>
      </c>
      <c r="X92" s="203">
        <f t="shared" si="107"/>
        <v>0</v>
      </c>
      <c r="Y92" s="204">
        <f t="shared" si="79"/>
        <v>0</v>
      </c>
      <c r="Z92" s="204">
        <f t="shared" si="80"/>
        <v>0</v>
      </c>
      <c r="AA92" s="205">
        <v>90</v>
      </c>
      <c r="AB92" s="206">
        <f t="shared" si="108"/>
        <v>0</v>
      </c>
      <c r="AC92" s="207">
        <f t="shared" si="81"/>
        <v>0</v>
      </c>
      <c r="AD92" s="208"/>
      <c r="AE92" s="209">
        <f t="shared" si="83"/>
        <v>1.5</v>
      </c>
      <c r="AF92" s="210" t="e">
        <f t="shared" si="84"/>
        <v>#DIV/0!</v>
      </c>
      <c r="AG92" s="211">
        <f t="shared" si="82"/>
        <v>0</v>
      </c>
      <c r="AH92" s="212">
        <f t="shared" si="106"/>
        <v>0</v>
      </c>
      <c r="AI92" s="212">
        <v>7</v>
      </c>
      <c r="AJ92" s="213" t="e">
        <f t="shared" si="88"/>
        <v>#DIV/0!</v>
      </c>
      <c r="AK92" s="214"/>
      <c r="AL92" s="215"/>
      <c r="AM92" s="216"/>
      <c r="AN92" s="350" t="str">
        <f t="shared" si="89"/>
        <v/>
      </c>
      <c r="AO92" s="215"/>
      <c r="AP92" s="172"/>
      <c r="AQ92" s="218"/>
      <c r="AR92" s="215"/>
      <c r="AS92" s="216"/>
      <c r="AT92" s="350" t="str">
        <f t="shared" si="90"/>
        <v/>
      </c>
      <c r="AU92" s="219"/>
      <c r="AV92" s="172"/>
      <c r="AW92" s="214"/>
      <c r="AX92" s="215"/>
      <c r="AY92" s="216"/>
      <c r="AZ92" s="217" t="str">
        <f t="shared" si="91"/>
        <v/>
      </c>
      <c r="BA92" s="219"/>
      <c r="BB92" s="172"/>
      <c r="BC92" s="214"/>
      <c r="BD92" s="215"/>
      <c r="BE92" s="216"/>
      <c r="BF92" s="217" t="str">
        <f t="shared" si="92"/>
        <v/>
      </c>
      <c r="BG92" s="219"/>
      <c r="BH92" s="172"/>
      <c r="BI92" s="214"/>
      <c r="BJ92" s="215"/>
      <c r="BK92" s="216"/>
      <c r="BL92" s="350" t="str">
        <f t="shared" si="93"/>
        <v/>
      </c>
      <c r="BM92" s="219"/>
      <c r="BN92" s="172"/>
      <c r="BO92" s="214"/>
      <c r="BP92" s="215"/>
      <c r="BQ92" s="216"/>
      <c r="BR92" s="217" t="str">
        <f t="shared" si="94"/>
        <v/>
      </c>
      <c r="BS92" s="219"/>
      <c r="BT92" s="172"/>
      <c r="BU92" s="214"/>
      <c r="BV92" s="215"/>
      <c r="BW92" s="216"/>
      <c r="BX92" s="217" t="str">
        <f t="shared" si="95"/>
        <v/>
      </c>
      <c r="BY92" s="219"/>
      <c r="BZ92" s="172"/>
      <c r="CA92" s="214"/>
      <c r="CB92" s="215"/>
      <c r="CC92" s="216"/>
      <c r="CD92" s="217" t="str">
        <f t="shared" si="96"/>
        <v/>
      </c>
      <c r="CE92" s="219"/>
      <c r="CF92" s="172"/>
      <c r="CG92" s="214"/>
      <c r="CH92" s="215"/>
      <c r="CI92" s="216"/>
      <c r="CJ92" s="217" t="str">
        <f t="shared" si="97"/>
        <v/>
      </c>
      <c r="CK92" s="215"/>
      <c r="CL92" s="236">
        <f t="shared" si="98"/>
        <v>0</v>
      </c>
      <c r="CM92" s="237">
        <f t="shared" si="99"/>
        <v>0</v>
      </c>
      <c r="CN92" s="238">
        <f t="shared" si="99"/>
        <v>0</v>
      </c>
      <c r="CO92" s="239">
        <f t="shared" si="100"/>
        <v>0</v>
      </c>
      <c r="CP92" s="237">
        <f t="shared" si="101"/>
        <v>0</v>
      </c>
      <c r="CQ92" s="240">
        <f t="shared" si="102"/>
        <v>6.25E-2</v>
      </c>
      <c r="CR92" s="241">
        <f t="shared" si="103"/>
        <v>6.25E-2</v>
      </c>
      <c r="CS92" s="242">
        <f t="shared" si="104"/>
        <v>0</v>
      </c>
      <c r="CT92" s="243" t="e">
        <f t="shared" si="105"/>
        <v>#DIV/0!</v>
      </c>
    </row>
    <row r="93" spans="1:98" ht="15.75" thickBot="1">
      <c r="A93" s="140"/>
      <c r="B93" s="141" t="s">
        <v>55</v>
      </c>
      <c r="C93" s="459" t="s">
        <v>56</v>
      </c>
      <c r="D93" s="460"/>
      <c r="E93" s="142">
        <f t="shared" ref="E93:AH93" si="109">SUM(E72:E92)</f>
        <v>0</v>
      </c>
      <c r="F93" s="143">
        <f t="shared" si="109"/>
        <v>0</v>
      </c>
      <c r="G93" s="143">
        <f t="shared" si="109"/>
        <v>0</v>
      </c>
      <c r="H93" s="143">
        <f t="shared" si="109"/>
        <v>0</v>
      </c>
      <c r="I93" s="143">
        <f t="shared" si="109"/>
        <v>0</v>
      </c>
      <c r="J93" s="143">
        <f t="shared" si="109"/>
        <v>0</v>
      </c>
      <c r="K93" s="143">
        <f t="shared" si="109"/>
        <v>0</v>
      </c>
      <c r="L93" s="143">
        <f t="shared" si="109"/>
        <v>0</v>
      </c>
      <c r="M93" s="143">
        <f t="shared" si="109"/>
        <v>0</v>
      </c>
      <c r="N93" s="143">
        <f t="shared" si="109"/>
        <v>0</v>
      </c>
      <c r="O93" s="143">
        <f t="shared" si="109"/>
        <v>0</v>
      </c>
      <c r="P93" s="143">
        <f t="shared" si="109"/>
        <v>0</v>
      </c>
      <c r="Q93" s="143">
        <f t="shared" si="109"/>
        <v>0</v>
      </c>
      <c r="R93" s="143">
        <f t="shared" si="109"/>
        <v>0</v>
      </c>
      <c r="S93" s="197">
        <f t="shared" si="109"/>
        <v>0</v>
      </c>
      <c r="T93" s="145">
        <f t="shared" si="109"/>
        <v>0</v>
      </c>
      <c r="U93" s="143">
        <f t="shared" si="109"/>
        <v>0</v>
      </c>
      <c r="V93" s="143">
        <f t="shared" si="109"/>
        <v>0</v>
      </c>
      <c r="W93" s="144">
        <f t="shared" si="109"/>
        <v>0</v>
      </c>
      <c r="X93" s="145">
        <f t="shared" si="109"/>
        <v>0</v>
      </c>
      <c r="Y93" s="143">
        <f t="shared" si="109"/>
        <v>0</v>
      </c>
      <c r="Z93" s="143">
        <f t="shared" si="109"/>
        <v>0</v>
      </c>
      <c r="AA93" s="143">
        <f t="shared" si="109"/>
        <v>1890</v>
      </c>
      <c r="AB93" s="143">
        <f t="shared" si="109"/>
        <v>0</v>
      </c>
      <c r="AC93" s="146">
        <f t="shared" si="109"/>
        <v>0</v>
      </c>
      <c r="AD93" s="189">
        <f t="shared" si="109"/>
        <v>0</v>
      </c>
      <c r="AE93" s="150">
        <f t="shared" si="109"/>
        <v>31.5</v>
      </c>
      <c r="AF93" s="151" t="e">
        <f t="shared" si="109"/>
        <v>#DIV/0!</v>
      </c>
      <c r="AG93" s="152">
        <f t="shared" si="109"/>
        <v>0</v>
      </c>
      <c r="AH93" s="153">
        <f t="shared" si="109"/>
        <v>0</v>
      </c>
      <c r="AI93" s="153">
        <v>7</v>
      </c>
      <c r="AJ93" s="154" t="e">
        <f>AVERAGE(AJ72:AJ92)</f>
        <v>#DIV/0!</v>
      </c>
      <c r="AK93" s="152">
        <f>SUM(AK72:AK92)</f>
        <v>0</v>
      </c>
      <c r="AL93" s="155">
        <f>SUM(AL72:AL92)</f>
        <v>0</v>
      </c>
      <c r="AM93" s="156">
        <f>SUM(AM72:AM92)</f>
        <v>0</v>
      </c>
      <c r="AN93" s="347">
        <f>SUM(AN72:AN92)</f>
        <v>0</v>
      </c>
      <c r="AO93" s="155">
        <f>SUM(AO72:AO92)</f>
        <v>0</v>
      </c>
      <c r="AP93" s="338"/>
      <c r="AQ93" s="159">
        <f>SUM(AQ72:AQ92)</f>
        <v>0</v>
      </c>
      <c r="AR93" s="155">
        <f>SUM(AR72:AR92)</f>
        <v>0</v>
      </c>
      <c r="AS93" s="156">
        <f>SUM(AS72:AS92)</f>
        <v>0</v>
      </c>
      <c r="AT93" s="347">
        <f>SUM(AT72:AT92)</f>
        <v>0</v>
      </c>
      <c r="AU93" s="190">
        <f>SUM(AU72:AU92)</f>
        <v>0</v>
      </c>
      <c r="AV93" s="338"/>
      <c r="AW93" s="152">
        <f>SUM(AW72:AW92)</f>
        <v>0</v>
      </c>
      <c r="AX93" s="155">
        <f>SUM(AX72:AX92)</f>
        <v>0</v>
      </c>
      <c r="AY93" s="156">
        <f>SUM(AY72:AY92)</f>
        <v>0</v>
      </c>
      <c r="AZ93" s="157">
        <f>SUM(AZ72:AZ92)</f>
        <v>0</v>
      </c>
      <c r="BA93" s="190">
        <f>SUM(BA72:BA92)</f>
        <v>0</v>
      </c>
      <c r="BB93" s="338"/>
      <c r="BC93" s="152">
        <f>SUM(BC72:BC92)</f>
        <v>0</v>
      </c>
      <c r="BD93" s="155">
        <f>SUM(BD72:BD92)</f>
        <v>0</v>
      </c>
      <c r="BE93" s="156">
        <f>SUM(BE72:BE92)</f>
        <v>0</v>
      </c>
      <c r="BF93" s="157">
        <f>SUM(BF72:BF92)</f>
        <v>0</v>
      </c>
      <c r="BG93" s="190">
        <f>SUM(BG72:BG92)</f>
        <v>0</v>
      </c>
      <c r="BH93" s="338"/>
      <c r="BI93" s="152">
        <f>SUM(BI72:BI92)</f>
        <v>0</v>
      </c>
      <c r="BJ93" s="155">
        <f>SUM(BJ72:BJ92)</f>
        <v>0</v>
      </c>
      <c r="BK93" s="156">
        <f>SUM(BK72:BK92)</f>
        <v>0</v>
      </c>
      <c r="BL93" s="347">
        <f>SUM(BL72:BL92)</f>
        <v>0</v>
      </c>
      <c r="BM93" s="190">
        <f>SUM(BM72:BM92)</f>
        <v>0</v>
      </c>
      <c r="BN93" s="338"/>
      <c r="BO93" s="152">
        <f>SUM(BO72:BO92)</f>
        <v>0</v>
      </c>
      <c r="BP93" s="155">
        <f>SUM(BP72:BP92)</f>
        <v>0</v>
      </c>
      <c r="BQ93" s="156">
        <f>SUM(BQ72:BQ92)</f>
        <v>0</v>
      </c>
      <c r="BR93" s="157">
        <f>SUM(BR72:BR92)</f>
        <v>0</v>
      </c>
      <c r="BS93" s="190">
        <f>SUM(BS72:BS92)</f>
        <v>0</v>
      </c>
      <c r="BT93" s="338"/>
      <c r="BU93" s="152">
        <f>SUM(BU72:BU92)</f>
        <v>0</v>
      </c>
      <c r="BV93" s="155">
        <f>SUM(BV72:BV92)</f>
        <v>0</v>
      </c>
      <c r="BW93" s="156">
        <f>SUM(BW72:BW92)</f>
        <v>0</v>
      </c>
      <c r="BX93" s="157">
        <f>SUM(BX72:BX92)</f>
        <v>0</v>
      </c>
      <c r="BY93" s="190">
        <f>SUM(BY72:BY92)</f>
        <v>0</v>
      </c>
      <c r="BZ93" s="338"/>
      <c r="CA93" s="152">
        <f>SUM(CA72:CA92)</f>
        <v>0</v>
      </c>
      <c r="CB93" s="155">
        <f>SUM(CB72:CB92)</f>
        <v>0</v>
      </c>
      <c r="CC93" s="156">
        <f>SUM(CC72:CC92)</f>
        <v>0</v>
      </c>
      <c r="CD93" s="157">
        <f>SUM(CD72:CD92)</f>
        <v>0</v>
      </c>
      <c r="CE93" s="190">
        <f>SUM(CE72:CE92)</f>
        <v>0</v>
      </c>
      <c r="CF93" s="338"/>
      <c r="CG93" s="152">
        <f t="shared" ref="CG93:CS93" si="110">SUM(CG72:CG92)</f>
        <v>0</v>
      </c>
      <c r="CH93" s="155">
        <f t="shared" si="110"/>
        <v>0</v>
      </c>
      <c r="CI93" s="156">
        <f t="shared" si="110"/>
        <v>0</v>
      </c>
      <c r="CJ93" s="157">
        <f t="shared" si="110"/>
        <v>0</v>
      </c>
      <c r="CK93" s="155">
        <f t="shared" si="110"/>
        <v>0</v>
      </c>
      <c r="CL93" s="161">
        <f t="shared" si="110"/>
        <v>0</v>
      </c>
      <c r="CM93" s="155">
        <f t="shared" si="110"/>
        <v>0</v>
      </c>
      <c r="CN93" s="191">
        <f t="shared" si="110"/>
        <v>0</v>
      </c>
      <c r="CO93" s="192">
        <f t="shared" si="110"/>
        <v>0</v>
      </c>
      <c r="CP93" s="155">
        <f t="shared" si="110"/>
        <v>0</v>
      </c>
      <c r="CQ93" s="164">
        <f t="shared" si="110"/>
        <v>1.3125</v>
      </c>
      <c r="CR93" s="165">
        <f t="shared" si="110"/>
        <v>1.3125</v>
      </c>
      <c r="CS93" s="193">
        <f t="shared" si="110"/>
        <v>0</v>
      </c>
      <c r="CT93" s="167" t="e">
        <f>CR93/CS93</f>
        <v>#DIV/0!</v>
      </c>
    </row>
    <row r="94" spans="1:98">
      <c r="A94" s="471" t="s">
        <v>60</v>
      </c>
      <c r="B94" s="105">
        <v>18</v>
      </c>
      <c r="C94" s="198" t="s">
        <v>52</v>
      </c>
      <c r="D94" s="75">
        <v>43221</v>
      </c>
      <c r="E94" s="76"/>
      <c r="F94" s="77"/>
      <c r="G94" s="77"/>
      <c r="H94" s="77"/>
      <c r="I94" s="77"/>
      <c r="J94" s="77"/>
      <c r="K94" s="77"/>
      <c r="L94" s="77"/>
      <c r="M94" s="77"/>
      <c r="N94" s="77"/>
      <c r="O94" s="77"/>
      <c r="P94" s="77"/>
      <c r="Q94" s="77"/>
      <c r="R94" s="77"/>
      <c r="S94" s="78">
        <f t="shared" si="87"/>
        <v>0</v>
      </c>
      <c r="T94" s="76"/>
      <c r="U94" s="77"/>
      <c r="V94" s="77"/>
      <c r="W94" s="194">
        <f t="shared" si="78"/>
        <v>0</v>
      </c>
      <c r="X94" s="80">
        <f t="shared" si="107"/>
        <v>0</v>
      </c>
      <c r="Y94" s="81">
        <f t="shared" si="79"/>
        <v>0</v>
      </c>
      <c r="Z94" s="81">
        <f t="shared" si="80"/>
        <v>0</v>
      </c>
      <c r="AA94" s="82">
        <v>90</v>
      </c>
      <c r="AB94" s="83">
        <f t="shared" ref="AB94:AB116" si="111">CP94*1440</f>
        <v>0</v>
      </c>
      <c r="AC94" s="84">
        <f t="shared" si="81"/>
        <v>0</v>
      </c>
      <c r="AD94" s="85"/>
      <c r="AE94" s="86">
        <f t="shared" si="83"/>
        <v>1.5</v>
      </c>
      <c r="AF94" s="87" t="e">
        <f t="shared" si="84"/>
        <v>#DIV/0!</v>
      </c>
      <c r="AG94" s="88">
        <f t="shared" si="82"/>
        <v>0</v>
      </c>
      <c r="AH94" s="89">
        <f t="shared" ref="AH94:AH116" si="112">AD94/7</f>
        <v>0</v>
      </c>
      <c r="AI94" s="89">
        <v>7</v>
      </c>
      <c r="AJ94" s="90" t="e">
        <f t="shared" si="88"/>
        <v>#DIV/0!</v>
      </c>
      <c r="AK94" s="179"/>
      <c r="AL94" s="180"/>
      <c r="AM94" s="181"/>
      <c r="AN94" s="341" t="str">
        <f t="shared" ref="AN94:AN116" si="113">IF(AM94=0,"",AM94*$EC$7)</f>
        <v/>
      </c>
      <c r="AO94" s="180"/>
      <c r="AP94" s="172"/>
      <c r="AQ94" s="183"/>
      <c r="AR94" s="180"/>
      <c r="AS94" s="181"/>
      <c r="AT94" s="341" t="str">
        <f t="shared" ref="AT94:AT116" si="114">IF(AS94=0,"",AS94*$EC$7)</f>
        <v/>
      </c>
      <c r="AU94" s="184"/>
      <c r="AV94" s="172"/>
      <c r="AW94" s="179"/>
      <c r="AX94" s="180"/>
      <c r="AY94" s="181"/>
      <c r="AZ94" s="182" t="str">
        <f t="shared" ref="AZ94:AZ116" si="115">IF(AY94=0,"",AY94*$EC$7)</f>
        <v/>
      </c>
      <c r="BA94" s="184"/>
      <c r="BB94" s="172"/>
      <c r="BC94" s="179"/>
      <c r="BD94" s="180"/>
      <c r="BE94" s="181"/>
      <c r="BF94" s="182" t="str">
        <f t="shared" ref="BF94:BF116" si="116">IF(BE94=0,"",BE94*$EC$7)</f>
        <v/>
      </c>
      <c r="BG94" s="184"/>
      <c r="BH94" s="172"/>
      <c r="BI94" s="179"/>
      <c r="BJ94" s="180"/>
      <c r="BK94" s="181"/>
      <c r="BL94" s="341" t="str">
        <f t="shared" ref="BL94:BL116" si="117">IF(BK94=0,"",BK94*$EC$7)</f>
        <v/>
      </c>
      <c r="BM94" s="184"/>
      <c r="BN94" s="172"/>
      <c r="BO94" s="179"/>
      <c r="BP94" s="180"/>
      <c r="BQ94" s="181"/>
      <c r="BR94" s="182" t="str">
        <f t="shared" ref="BR94:BR116" si="118">IF(BQ94=0,"",BQ94*$EC$7)</f>
        <v/>
      </c>
      <c r="BS94" s="184"/>
      <c r="BT94" s="172"/>
      <c r="BU94" s="179"/>
      <c r="BV94" s="180"/>
      <c r="BW94" s="181"/>
      <c r="BX94" s="182" t="str">
        <f t="shared" ref="BX94:BX116" si="119">IF(BW94=0,"",BW94*$EC$7)</f>
        <v/>
      </c>
      <c r="BY94" s="184"/>
      <c r="BZ94" s="172"/>
      <c r="CA94" s="179"/>
      <c r="CB94" s="180"/>
      <c r="CC94" s="181"/>
      <c r="CD94" s="182" t="str">
        <f t="shared" ref="CD94:CD116" si="120">IF(CC94=0,"",CC94*$EC$7)</f>
        <v/>
      </c>
      <c r="CE94" s="184"/>
      <c r="CF94" s="172"/>
      <c r="CG94" s="179"/>
      <c r="CH94" s="180"/>
      <c r="CI94" s="181"/>
      <c r="CJ94" s="182" t="str">
        <f t="shared" ref="CJ94:CJ116" si="121">IF(CI94=0,"",CI94*$EC$7)</f>
        <v/>
      </c>
      <c r="CK94" s="180"/>
      <c r="CL94" s="244">
        <f t="shared" ref="CL94:CL116" si="122">SUM(AK94+AQ94+AW94+BC94+BI94+BO94+BU94+CA94+CG94)</f>
        <v>0</v>
      </c>
      <c r="CM94" s="245">
        <f t="shared" ref="CM94:CN116" si="123">SUM(AL94+AR94+AX94+BD94+BJ94+BP94+BV94+CB94+CH94)</f>
        <v>0</v>
      </c>
      <c r="CN94" s="246">
        <f t="shared" si="123"/>
        <v>0</v>
      </c>
      <c r="CO94" s="247">
        <f t="shared" ref="CO94:CO116" si="124">IF(CN94="","",CN94*$EC$7)</f>
        <v>0</v>
      </c>
      <c r="CP94" s="245">
        <f t="shared" ref="CP94:CP116" si="125">SUM(AO94+AU94+BA94+BG94+BM94+BS94+BY94+CE94+CK94)</f>
        <v>0</v>
      </c>
      <c r="CQ94" s="248">
        <f t="shared" ref="CQ94:CQ116" si="126">AA94/1440</f>
        <v>6.25E-2</v>
      </c>
      <c r="CR94" s="249">
        <f t="shared" ref="CR94:CR116" si="127">SUM(CM94+CO94+CP94+CQ94)+(V94*$EC$8)+(U94*$EC$9)+(T94*$EC$10)</f>
        <v>6.25E-2</v>
      </c>
      <c r="CS94" s="250">
        <f t="shared" ref="CS94:CS116" si="128">(INT(AD94)+MOD(AD94,1)*100/60)/24</f>
        <v>0</v>
      </c>
      <c r="CT94" s="251" t="e">
        <f t="shared" ref="CT94:CT116" si="129">CR94/CS94</f>
        <v>#DIV/0!</v>
      </c>
    </row>
    <row r="95" spans="1:98">
      <c r="A95" s="472"/>
      <c r="B95" s="105">
        <v>18</v>
      </c>
      <c r="C95" s="74" t="s">
        <v>52</v>
      </c>
      <c r="D95" s="75">
        <v>43222</v>
      </c>
      <c r="E95" s="76"/>
      <c r="F95" s="77"/>
      <c r="G95" s="77"/>
      <c r="H95" s="77"/>
      <c r="I95" s="77"/>
      <c r="J95" s="77"/>
      <c r="K95" s="77"/>
      <c r="L95" s="77"/>
      <c r="M95" s="77"/>
      <c r="N95" s="77"/>
      <c r="O95" s="77"/>
      <c r="P95" s="77"/>
      <c r="Q95" s="77"/>
      <c r="R95" s="77"/>
      <c r="S95" s="78">
        <f t="shared" si="87"/>
        <v>0</v>
      </c>
      <c r="T95" s="76"/>
      <c r="U95" s="77"/>
      <c r="V95" s="77"/>
      <c r="W95" s="194">
        <f t="shared" si="78"/>
        <v>0</v>
      </c>
      <c r="X95" s="80">
        <f t="shared" ref="X95:X97" si="130">SUM(E95+F95+G95+H95+I95+J95+K95+L95+M95+N95+T95)</f>
        <v>0</v>
      </c>
      <c r="Y95" s="81">
        <f t="shared" si="79"/>
        <v>0</v>
      </c>
      <c r="Z95" s="81">
        <f t="shared" si="80"/>
        <v>0</v>
      </c>
      <c r="AA95" s="82">
        <v>90</v>
      </c>
      <c r="AB95" s="83">
        <f t="shared" si="111"/>
        <v>0</v>
      </c>
      <c r="AC95" s="84">
        <f t="shared" si="81"/>
        <v>0</v>
      </c>
      <c r="AD95" s="85"/>
      <c r="AE95" s="86">
        <f t="shared" si="83"/>
        <v>1.5</v>
      </c>
      <c r="AF95" s="87" t="e">
        <f t="shared" si="84"/>
        <v>#DIV/0!</v>
      </c>
      <c r="AG95" s="88">
        <f t="shared" si="82"/>
        <v>0</v>
      </c>
      <c r="AH95" s="89">
        <f t="shared" si="112"/>
        <v>0</v>
      </c>
      <c r="AI95" s="89">
        <v>7</v>
      </c>
      <c r="AJ95" s="90" t="e">
        <f t="shared" si="88"/>
        <v>#DIV/0!</v>
      </c>
      <c r="AK95" s="179"/>
      <c r="AL95" s="180"/>
      <c r="AM95" s="181"/>
      <c r="AN95" s="341" t="str">
        <f t="shared" si="113"/>
        <v/>
      </c>
      <c r="AO95" s="180"/>
      <c r="AP95" s="172"/>
      <c r="AQ95" s="183"/>
      <c r="AR95" s="180"/>
      <c r="AS95" s="181"/>
      <c r="AT95" s="341" t="str">
        <f t="shared" si="114"/>
        <v/>
      </c>
      <c r="AU95" s="184"/>
      <c r="AV95" s="172"/>
      <c r="AW95" s="179"/>
      <c r="AX95" s="180"/>
      <c r="AY95" s="181"/>
      <c r="AZ95" s="182" t="str">
        <f t="shared" si="115"/>
        <v/>
      </c>
      <c r="BA95" s="184"/>
      <c r="BB95" s="172"/>
      <c r="BC95" s="179"/>
      <c r="BD95" s="180"/>
      <c r="BE95" s="181"/>
      <c r="BF95" s="182" t="str">
        <f t="shared" si="116"/>
        <v/>
      </c>
      <c r="BG95" s="184"/>
      <c r="BH95" s="172"/>
      <c r="BI95" s="179"/>
      <c r="BJ95" s="180"/>
      <c r="BK95" s="181"/>
      <c r="BL95" s="341" t="str">
        <f t="shared" si="117"/>
        <v/>
      </c>
      <c r="BM95" s="184"/>
      <c r="BN95" s="172"/>
      <c r="BO95" s="179"/>
      <c r="BP95" s="180"/>
      <c r="BQ95" s="181"/>
      <c r="BR95" s="182" t="str">
        <f t="shared" si="118"/>
        <v/>
      </c>
      <c r="BS95" s="184"/>
      <c r="BT95" s="172"/>
      <c r="BU95" s="179"/>
      <c r="BV95" s="180"/>
      <c r="BW95" s="181"/>
      <c r="BX95" s="182" t="str">
        <f t="shared" si="119"/>
        <v/>
      </c>
      <c r="BY95" s="184"/>
      <c r="BZ95" s="172"/>
      <c r="CA95" s="179"/>
      <c r="CB95" s="180"/>
      <c r="CC95" s="181"/>
      <c r="CD95" s="182" t="str">
        <f t="shared" si="120"/>
        <v/>
      </c>
      <c r="CE95" s="184"/>
      <c r="CF95" s="172"/>
      <c r="CG95" s="179"/>
      <c r="CH95" s="180"/>
      <c r="CI95" s="181"/>
      <c r="CJ95" s="182" t="str">
        <f t="shared" si="121"/>
        <v/>
      </c>
      <c r="CK95" s="180"/>
      <c r="CL95" s="185">
        <f t="shared" si="122"/>
        <v>0</v>
      </c>
      <c r="CM95" s="99">
        <f t="shared" si="123"/>
        <v>0</v>
      </c>
      <c r="CN95" s="100">
        <f t="shared" si="123"/>
        <v>0</v>
      </c>
      <c r="CO95" s="101">
        <f t="shared" si="124"/>
        <v>0</v>
      </c>
      <c r="CP95" s="99">
        <f t="shared" si="125"/>
        <v>0</v>
      </c>
      <c r="CQ95" s="102">
        <f t="shared" si="126"/>
        <v>6.25E-2</v>
      </c>
      <c r="CR95" s="186">
        <f t="shared" si="127"/>
        <v>6.25E-2</v>
      </c>
      <c r="CS95" s="103">
        <f t="shared" si="128"/>
        <v>0</v>
      </c>
      <c r="CT95" s="104" t="e">
        <f t="shared" si="129"/>
        <v>#DIV/0!</v>
      </c>
    </row>
    <row r="96" spans="1:98">
      <c r="A96" s="472"/>
      <c r="B96" s="105">
        <v>18</v>
      </c>
      <c r="C96" s="74" t="s">
        <v>53</v>
      </c>
      <c r="D96" s="75">
        <v>43223</v>
      </c>
      <c r="E96" s="76"/>
      <c r="F96" s="77"/>
      <c r="G96" s="77"/>
      <c r="H96" s="77"/>
      <c r="I96" s="77"/>
      <c r="J96" s="77"/>
      <c r="K96" s="77"/>
      <c r="L96" s="77"/>
      <c r="M96" s="77"/>
      <c r="N96" s="77"/>
      <c r="O96" s="77"/>
      <c r="P96" s="77"/>
      <c r="Q96" s="77"/>
      <c r="R96" s="77"/>
      <c r="S96" s="78">
        <f t="shared" si="87"/>
        <v>0</v>
      </c>
      <c r="T96" s="76"/>
      <c r="U96" s="77"/>
      <c r="V96" s="77"/>
      <c r="W96" s="194">
        <f t="shared" si="78"/>
        <v>0</v>
      </c>
      <c r="X96" s="80">
        <f t="shared" si="130"/>
        <v>0</v>
      </c>
      <c r="Y96" s="81">
        <f t="shared" si="79"/>
        <v>0</v>
      </c>
      <c r="Z96" s="81">
        <f t="shared" si="80"/>
        <v>0</v>
      </c>
      <c r="AA96" s="82">
        <v>90</v>
      </c>
      <c r="AB96" s="83">
        <f t="shared" si="111"/>
        <v>0</v>
      </c>
      <c r="AC96" s="84">
        <f t="shared" si="81"/>
        <v>0</v>
      </c>
      <c r="AD96" s="85"/>
      <c r="AE96" s="86">
        <f t="shared" si="83"/>
        <v>1.5</v>
      </c>
      <c r="AF96" s="87" t="e">
        <f t="shared" si="84"/>
        <v>#DIV/0!</v>
      </c>
      <c r="AG96" s="88">
        <f t="shared" si="82"/>
        <v>0</v>
      </c>
      <c r="AH96" s="89">
        <f t="shared" si="112"/>
        <v>0</v>
      </c>
      <c r="AI96" s="89">
        <v>7</v>
      </c>
      <c r="AJ96" s="90" t="e">
        <f t="shared" si="88"/>
        <v>#DIV/0!</v>
      </c>
      <c r="AK96" s="179"/>
      <c r="AL96" s="180"/>
      <c r="AM96" s="181"/>
      <c r="AN96" s="341" t="str">
        <f t="shared" si="113"/>
        <v/>
      </c>
      <c r="AO96" s="180"/>
      <c r="AP96" s="172"/>
      <c r="AQ96" s="183"/>
      <c r="AR96" s="180"/>
      <c r="AS96" s="181"/>
      <c r="AT96" s="341" t="str">
        <f t="shared" si="114"/>
        <v/>
      </c>
      <c r="AU96" s="184"/>
      <c r="AV96" s="172"/>
      <c r="AW96" s="179"/>
      <c r="AX96" s="180"/>
      <c r="AY96" s="181"/>
      <c r="AZ96" s="182" t="str">
        <f t="shared" si="115"/>
        <v/>
      </c>
      <c r="BA96" s="184"/>
      <c r="BB96" s="172"/>
      <c r="BC96" s="179"/>
      <c r="BD96" s="180"/>
      <c r="BE96" s="181"/>
      <c r="BF96" s="182" t="str">
        <f t="shared" si="116"/>
        <v/>
      </c>
      <c r="BG96" s="184"/>
      <c r="BH96" s="172"/>
      <c r="BI96" s="179"/>
      <c r="BJ96" s="180"/>
      <c r="BK96" s="181"/>
      <c r="BL96" s="341" t="str">
        <f t="shared" si="117"/>
        <v/>
      </c>
      <c r="BM96" s="184"/>
      <c r="BN96" s="172"/>
      <c r="BO96" s="179"/>
      <c r="BP96" s="180"/>
      <c r="BQ96" s="181"/>
      <c r="BR96" s="182" t="str">
        <f t="shared" si="118"/>
        <v/>
      </c>
      <c r="BS96" s="184"/>
      <c r="BT96" s="172"/>
      <c r="BU96" s="179"/>
      <c r="BV96" s="180"/>
      <c r="BW96" s="181"/>
      <c r="BX96" s="182" t="str">
        <f t="shared" si="119"/>
        <v/>
      </c>
      <c r="BY96" s="184"/>
      <c r="BZ96" s="172"/>
      <c r="CA96" s="179"/>
      <c r="CB96" s="180"/>
      <c r="CC96" s="181"/>
      <c r="CD96" s="182" t="str">
        <f t="shared" si="120"/>
        <v/>
      </c>
      <c r="CE96" s="184"/>
      <c r="CF96" s="172"/>
      <c r="CG96" s="179"/>
      <c r="CH96" s="180"/>
      <c r="CI96" s="181"/>
      <c r="CJ96" s="182" t="str">
        <f t="shared" si="121"/>
        <v/>
      </c>
      <c r="CK96" s="180"/>
      <c r="CL96" s="185">
        <f t="shared" si="122"/>
        <v>0</v>
      </c>
      <c r="CM96" s="99">
        <f t="shared" si="123"/>
        <v>0</v>
      </c>
      <c r="CN96" s="100">
        <f t="shared" si="123"/>
        <v>0</v>
      </c>
      <c r="CO96" s="101">
        <f t="shared" si="124"/>
        <v>0</v>
      </c>
      <c r="CP96" s="99">
        <f t="shared" si="125"/>
        <v>0</v>
      </c>
      <c r="CQ96" s="102">
        <f t="shared" si="126"/>
        <v>6.25E-2</v>
      </c>
      <c r="CR96" s="186">
        <f t="shared" si="127"/>
        <v>6.25E-2</v>
      </c>
      <c r="CS96" s="103">
        <f t="shared" si="128"/>
        <v>0</v>
      </c>
      <c r="CT96" s="104" t="e">
        <f t="shared" si="129"/>
        <v>#DIV/0!</v>
      </c>
    </row>
    <row r="97" spans="1:98" ht="15.75" thickBot="1">
      <c r="A97" s="472"/>
      <c r="B97" s="106">
        <v>18</v>
      </c>
      <c r="C97" s="74" t="s">
        <v>54</v>
      </c>
      <c r="D97" s="75">
        <v>43224</v>
      </c>
      <c r="E97" s="199"/>
      <c r="F97" s="200"/>
      <c r="G97" s="200"/>
      <c r="H97" s="200"/>
      <c r="I97" s="200"/>
      <c r="J97" s="200"/>
      <c r="K97" s="200"/>
      <c r="L97" s="200"/>
      <c r="M97" s="200"/>
      <c r="N97" s="200"/>
      <c r="O97" s="200"/>
      <c r="P97" s="200"/>
      <c r="Q97" s="200"/>
      <c r="R97" s="200"/>
      <c r="S97" s="78">
        <f t="shared" si="87"/>
        <v>0</v>
      </c>
      <c r="T97" s="199"/>
      <c r="U97" s="200"/>
      <c r="V97" s="200"/>
      <c r="W97" s="194">
        <f t="shared" si="78"/>
        <v>0</v>
      </c>
      <c r="X97" s="80">
        <f t="shared" si="130"/>
        <v>0</v>
      </c>
      <c r="Y97" s="81">
        <f t="shared" si="79"/>
        <v>0</v>
      </c>
      <c r="Z97" s="81">
        <f t="shared" si="80"/>
        <v>0</v>
      </c>
      <c r="AA97" s="205">
        <v>90</v>
      </c>
      <c r="AB97" s="206">
        <f t="shared" si="111"/>
        <v>0</v>
      </c>
      <c r="AC97" s="84">
        <f t="shared" si="81"/>
        <v>0</v>
      </c>
      <c r="AD97" s="208"/>
      <c r="AE97" s="86">
        <f t="shared" si="83"/>
        <v>1.5</v>
      </c>
      <c r="AF97" s="87" t="e">
        <f t="shared" si="84"/>
        <v>#DIV/0!</v>
      </c>
      <c r="AG97" s="211">
        <f t="shared" si="82"/>
        <v>0</v>
      </c>
      <c r="AH97" s="212">
        <f t="shared" si="112"/>
        <v>0</v>
      </c>
      <c r="AI97" s="212">
        <v>7</v>
      </c>
      <c r="AJ97" s="213" t="e">
        <f t="shared" si="88"/>
        <v>#DIV/0!</v>
      </c>
      <c r="AK97" s="214"/>
      <c r="AL97" s="215"/>
      <c r="AM97" s="216"/>
      <c r="AN97" s="350" t="str">
        <f t="shared" si="113"/>
        <v/>
      </c>
      <c r="AO97" s="215"/>
      <c r="AP97" s="172"/>
      <c r="AQ97" s="218"/>
      <c r="AR97" s="215"/>
      <c r="AS97" s="216"/>
      <c r="AT97" s="350" t="str">
        <f t="shared" si="114"/>
        <v/>
      </c>
      <c r="AU97" s="219"/>
      <c r="AV97" s="172"/>
      <c r="AW97" s="214"/>
      <c r="AX97" s="215"/>
      <c r="AY97" s="216"/>
      <c r="AZ97" s="217" t="str">
        <f t="shared" si="115"/>
        <v/>
      </c>
      <c r="BA97" s="219"/>
      <c r="BB97" s="172"/>
      <c r="BC97" s="214"/>
      <c r="BD97" s="215"/>
      <c r="BE97" s="216"/>
      <c r="BF97" s="217" t="str">
        <f t="shared" si="116"/>
        <v/>
      </c>
      <c r="BG97" s="219"/>
      <c r="BH97" s="172"/>
      <c r="BI97" s="214"/>
      <c r="BJ97" s="215"/>
      <c r="BK97" s="216"/>
      <c r="BL97" s="350" t="str">
        <f t="shared" si="117"/>
        <v/>
      </c>
      <c r="BM97" s="219"/>
      <c r="BN97" s="172"/>
      <c r="BO97" s="214"/>
      <c r="BP97" s="215"/>
      <c r="BQ97" s="216"/>
      <c r="BR97" s="217" t="str">
        <f t="shared" si="118"/>
        <v/>
      </c>
      <c r="BS97" s="219"/>
      <c r="BT97" s="172"/>
      <c r="BU97" s="214"/>
      <c r="BV97" s="215"/>
      <c r="BW97" s="216"/>
      <c r="BX97" s="217" t="str">
        <f t="shared" si="119"/>
        <v/>
      </c>
      <c r="BY97" s="219"/>
      <c r="BZ97" s="172"/>
      <c r="CA97" s="214"/>
      <c r="CB97" s="215"/>
      <c r="CC97" s="216"/>
      <c r="CD97" s="217" t="str">
        <f t="shared" si="120"/>
        <v/>
      </c>
      <c r="CE97" s="219"/>
      <c r="CF97" s="172"/>
      <c r="CG97" s="214"/>
      <c r="CH97" s="215"/>
      <c r="CI97" s="216"/>
      <c r="CJ97" s="217" t="str">
        <f t="shared" si="121"/>
        <v/>
      </c>
      <c r="CK97" s="215"/>
      <c r="CL97" s="228">
        <f t="shared" si="122"/>
        <v>0</v>
      </c>
      <c r="CM97" s="229">
        <f t="shared" si="123"/>
        <v>0</v>
      </c>
      <c r="CN97" s="230">
        <f t="shared" si="123"/>
        <v>0</v>
      </c>
      <c r="CO97" s="231">
        <f t="shared" si="124"/>
        <v>0</v>
      </c>
      <c r="CP97" s="229">
        <f t="shared" si="125"/>
        <v>0</v>
      </c>
      <c r="CQ97" s="232">
        <f t="shared" si="126"/>
        <v>6.25E-2</v>
      </c>
      <c r="CR97" s="233">
        <f t="shared" si="127"/>
        <v>6.25E-2</v>
      </c>
      <c r="CS97" s="234">
        <f t="shared" si="128"/>
        <v>0</v>
      </c>
      <c r="CT97" s="235" t="e">
        <f t="shared" si="129"/>
        <v>#DIV/0!</v>
      </c>
    </row>
    <row r="98" spans="1:98">
      <c r="A98" s="472"/>
      <c r="B98" s="18">
        <v>19</v>
      </c>
      <c r="C98" s="19" t="s">
        <v>50</v>
      </c>
      <c r="D98" s="20">
        <v>43227</v>
      </c>
      <c r="E98" s="49"/>
      <c r="F98" s="50"/>
      <c r="G98" s="50"/>
      <c r="H98" s="50"/>
      <c r="I98" s="50"/>
      <c r="J98" s="50"/>
      <c r="K98" s="50"/>
      <c r="L98" s="50"/>
      <c r="M98" s="50"/>
      <c r="N98" s="50"/>
      <c r="O98" s="50"/>
      <c r="P98" s="50"/>
      <c r="Q98" s="50"/>
      <c r="R98" s="50"/>
      <c r="S98" s="23">
        <f t="shared" si="87"/>
        <v>0</v>
      </c>
      <c r="T98" s="49"/>
      <c r="U98" s="50"/>
      <c r="V98" s="50"/>
      <c r="W98" s="195">
        <f t="shared" si="78"/>
        <v>0</v>
      </c>
      <c r="X98" s="21">
        <f t="shared" si="107"/>
        <v>0</v>
      </c>
      <c r="Y98" s="22">
        <f t="shared" si="79"/>
        <v>0</v>
      </c>
      <c r="Z98" s="22">
        <f t="shared" si="80"/>
        <v>0</v>
      </c>
      <c r="AA98" s="25">
        <v>90</v>
      </c>
      <c r="AB98" s="68">
        <f t="shared" si="111"/>
        <v>0</v>
      </c>
      <c r="AC98" s="27">
        <f t="shared" si="81"/>
        <v>0</v>
      </c>
      <c r="AD98" s="28"/>
      <c r="AE98" s="29">
        <f t="shared" si="83"/>
        <v>1.5</v>
      </c>
      <c r="AF98" s="30" t="e">
        <f t="shared" si="84"/>
        <v>#DIV/0!</v>
      </c>
      <c r="AG98" s="51">
        <f t="shared" si="82"/>
        <v>0</v>
      </c>
      <c r="AH98" s="52">
        <f t="shared" si="112"/>
        <v>0</v>
      </c>
      <c r="AI98" s="52">
        <v>7</v>
      </c>
      <c r="AJ98" s="53" t="e">
        <f t="shared" si="88"/>
        <v>#DIV/0!</v>
      </c>
      <c r="AK98" s="168"/>
      <c r="AL98" s="169"/>
      <c r="AM98" s="170"/>
      <c r="AN98" s="348" t="str">
        <f t="shared" si="113"/>
        <v/>
      </c>
      <c r="AO98" s="169"/>
      <c r="AP98" s="172"/>
      <c r="AQ98" s="173"/>
      <c r="AR98" s="169"/>
      <c r="AS98" s="170"/>
      <c r="AT98" s="348" t="str">
        <f t="shared" si="114"/>
        <v/>
      </c>
      <c r="AU98" s="174"/>
      <c r="AV98" s="172"/>
      <c r="AW98" s="168"/>
      <c r="AX98" s="169"/>
      <c r="AY98" s="170"/>
      <c r="AZ98" s="171" t="str">
        <f t="shared" si="115"/>
        <v/>
      </c>
      <c r="BA98" s="174"/>
      <c r="BB98" s="172"/>
      <c r="BC98" s="168"/>
      <c r="BD98" s="169"/>
      <c r="BE98" s="170"/>
      <c r="BF98" s="171" t="str">
        <f t="shared" si="116"/>
        <v/>
      </c>
      <c r="BG98" s="174"/>
      <c r="BH98" s="172"/>
      <c r="BI98" s="168"/>
      <c r="BJ98" s="169"/>
      <c r="BK98" s="170"/>
      <c r="BL98" s="348" t="str">
        <f t="shared" si="117"/>
        <v/>
      </c>
      <c r="BM98" s="174"/>
      <c r="BN98" s="172"/>
      <c r="BO98" s="168"/>
      <c r="BP98" s="169"/>
      <c r="BQ98" s="170"/>
      <c r="BR98" s="171" t="str">
        <f t="shared" si="118"/>
        <v/>
      </c>
      <c r="BS98" s="174"/>
      <c r="BT98" s="172"/>
      <c r="BU98" s="168"/>
      <c r="BV98" s="169"/>
      <c r="BW98" s="170"/>
      <c r="BX98" s="171" t="str">
        <f t="shared" si="119"/>
        <v/>
      </c>
      <c r="BY98" s="174"/>
      <c r="BZ98" s="172"/>
      <c r="CA98" s="168"/>
      <c r="CB98" s="169"/>
      <c r="CC98" s="170"/>
      <c r="CD98" s="171" t="str">
        <f t="shared" si="120"/>
        <v/>
      </c>
      <c r="CE98" s="174"/>
      <c r="CF98" s="172"/>
      <c r="CG98" s="168"/>
      <c r="CH98" s="169"/>
      <c r="CI98" s="170"/>
      <c r="CJ98" s="171" t="str">
        <f t="shared" si="121"/>
        <v/>
      </c>
      <c r="CK98" s="169"/>
      <c r="CL98" s="177">
        <f t="shared" si="122"/>
        <v>0</v>
      </c>
      <c r="CM98" s="62">
        <f t="shared" si="123"/>
        <v>0</v>
      </c>
      <c r="CN98" s="69">
        <f t="shared" si="123"/>
        <v>0</v>
      </c>
      <c r="CO98" s="70">
        <f t="shared" si="124"/>
        <v>0</v>
      </c>
      <c r="CP98" s="62">
        <f t="shared" si="125"/>
        <v>0</v>
      </c>
      <c r="CQ98" s="65">
        <f t="shared" si="126"/>
        <v>6.25E-2</v>
      </c>
      <c r="CR98" s="178">
        <f t="shared" si="127"/>
        <v>6.25E-2</v>
      </c>
      <c r="CS98" s="66">
        <f t="shared" si="128"/>
        <v>0</v>
      </c>
      <c r="CT98" s="67" t="e">
        <f t="shared" si="129"/>
        <v>#DIV/0!</v>
      </c>
    </row>
    <row r="99" spans="1:98">
      <c r="A99" s="472"/>
      <c r="B99" s="48">
        <v>19</v>
      </c>
      <c r="C99" s="19" t="s">
        <v>52</v>
      </c>
      <c r="D99" s="20">
        <v>43228</v>
      </c>
      <c r="E99" s="49"/>
      <c r="F99" s="50"/>
      <c r="G99" s="50"/>
      <c r="H99" s="50"/>
      <c r="I99" s="50"/>
      <c r="J99" s="50"/>
      <c r="K99" s="50"/>
      <c r="L99" s="50"/>
      <c r="M99" s="50"/>
      <c r="N99" s="50"/>
      <c r="O99" s="50"/>
      <c r="P99" s="50"/>
      <c r="Q99" s="50"/>
      <c r="R99" s="50"/>
      <c r="S99" s="23">
        <f t="shared" si="87"/>
        <v>0</v>
      </c>
      <c r="T99" s="49"/>
      <c r="U99" s="50"/>
      <c r="V99" s="50"/>
      <c r="W99" s="195">
        <f t="shared" si="78"/>
        <v>0</v>
      </c>
      <c r="X99" s="21">
        <f t="shared" si="107"/>
        <v>0</v>
      </c>
      <c r="Y99" s="22">
        <f t="shared" si="79"/>
        <v>0</v>
      </c>
      <c r="Z99" s="22">
        <f t="shared" si="80"/>
        <v>0</v>
      </c>
      <c r="AA99" s="25">
        <v>90</v>
      </c>
      <c r="AB99" s="68">
        <f t="shared" si="111"/>
        <v>0</v>
      </c>
      <c r="AC99" s="27">
        <f t="shared" si="81"/>
        <v>0</v>
      </c>
      <c r="AD99" s="28"/>
      <c r="AE99" s="29">
        <f t="shared" si="83"/>
        <v>1.5</v>
      </c>
      <c r="AF99" s="30" t="e">
        <f t="shared" si="84"/>
        <v>#DIV/0!</v>
      </c>
      <c r="AG99" s="51">
        <f t="shared" si="82"/>
        <v>0</v>
      </c>
      <c r="AH99" s="52">
        <f t="shared" si="112"/>
        <v>0</v>
      </c>
      <c r="AI99" s="52">
        <v>7</v>
      </c>
      <c r="AJ99" s="53" t="e">
        <f t="shared" si="88"/>
        <v>#DIV/0!</v>
      </c>
      <c r="AK99" s="168"/>
      <c r="AL99" s="169"/>
      <c r="AM99" s="170"/>
      <c r="AN99" s="348" t="str">
        <f t="shared" si="113"/>
        <v/>
      </c>
      <c r="AO99" s="169"/>
      <c r="AP99" s="172"/>
      <c r="AQ99" s="173"/>
      <c r="AR99" s="169"/>
      <c r="AS99" s="170"/>
      <c r="AT99" s="348" t="str">
        <f t="shared" si="114"/>
        <v/>
      </c>
      <c r="AU99" s="174"/>
      <c r="AV99" s="172"/>
      <c r="AW99" s="168"/>
      <c r="AX99" s="169"/>
      <c r="AY99" s="170"/>
      <c r="AZ99" s="171" t="str">
        <f t="shared" si="115"/>
        <v/>
      </c>
      <c r="BA99" s="174"/>
      <c r="BB99" s="172"/>
      <c r="BC99" s="168"/>
      <c r="BD99" s="169"/>
      <c r="BE99" s="170"/>
      <c r="BF99" s="171" t="str">
        <f t="shared" si="116"/>
        <v/>
      </c>
      <c r="BG99" s="174"/>
      <c r="BH99" s="172"/>
      <c r="BI99" s="168"/>
      <c r="BJ99" s="169"/>
      <c r="BK99" s="170"/>
      <c r="BL99" s="348" t="str">
        <f t="shared" si="117"/>
        <v/>
      </c>
      <c r="BM99" s="174"/>
      <c r="BN99" s="172"/>
      <c r="BO99" s="168"/>
      <c r="BP99" s="169"/>
      <c r="BQ99" s="170"/>
      <c r="BR99" s="171" t="str">
        <f t="shared" si="118"/>
        <v/>
      </c>
      <c r="BS99" s="174"/>
      <c r="BT99" s="172"/>
      <c r="BU99" s="168"/>
      <c r="BV99" s="169"/>
      <c r="BW99" s="170"/>
      <c r="BX99" s="171" t="str">
        <f t="shared" si="119"/>
        <v/>
      </c>
      <c r="BY99" s="174"/>
      <c r="BZ99" s="172"/>
      <c r="CA99" s="168"/>
      <c r="CB99" s="169"/>
      <c r="CC99" s="170"/>
      <c r="CD99" s="171" t="str">
        <f t="shared" si="120"/>
        <v/>
      </c>
      <c r="CE99" s="174"/>
      <c r="CF99" s="172"/>
      <c r="CG99" s="168"/>
      <c r="CH99" s="169"/>
      <c r="CI99" s="170"/>
      <c r="CJ99" s="171" t="str">
        <f t="shared" si="121"/>
        <v/>
      </c>
      <c r="CK99" s="169"/>
      <c r="CL99" s="177">
        <f t="shared" si="122"/>
        <v>0</v>
      </c>
      <c r="CM99" s="62">
        <f t="shared" si="123"/>
        <v>0</v>
      </c>
      <c r="CN99" s="69">
        <f t="shared" si="123"/>
        <v>0</v>
      </c>
      <c r="CO99" s="70">
        <f t="shared" si="124"/>
        <v>0</v>
      </c>
      <c r="CP99" s="62">
        <f t="shared" si="125"/>
        <v>0</v>
      </c>
      <c r="CQ99" s="65">
        <f t="shared" si="126"/>
        <v>6.25E-2</v>
      </c>
      <c r="CR99" s="178">
        <f t="shared" si="127"/>
        <v>6.25E-2</v>
      </c>
      <c r="CS99" s="66">
        <f t="shared" si="128"/>
        <v>0</v>
      </c>
      <c r="CT99" s="67" t="e">
        <f t="shared" si="129"/>
        <v>#DIV/0!</v>
      </c>
    </row>
    <row r="100" spans="1:98">
      <c r="A100" s="472"/>
      <c r="B100" s="48">
        <v>19</v>
      </c>
      <c r="C100" s="19" t="s">
        <v>52</v>
      </c>
      <c r="D100" s="20">
        <v>43229</v>
      </c>
      <c r="E100" s="49"/>
      <c r="F100" s="50"/>
      <c r="G100" s="50"/>
      <c r="H100" s="50"/>
      <c r="I100" s="50"/>
      <c r="J100" s="50"/>
      <c r="K100" s="50"/>
      <c r="L100" s="50"/>
      <c r="M100" s="50"/>
      <c r="N100" s="50"/>
      <c r="O100" s="50"/>
      <c r="P100" s="50"/>
      <c r="Q100" s="50"/>
      <c r="R100" s="50"/>
      <c r="S100" s="23">
        <f t="shared" si="87"/>
        <v>0</v>
      </c>
      <c r="T100" s="49"/>
      <c r="U100" s="50"/>
      <c r="V100" s="50"/>
      <c r="W100" s="195">
        <f t="shared" si="78"/>
        <v>0</v>
      </c>
      <c r="X100" s="21">
        <f t="shared" si="107"/>
        <v>0</v>
      </c>
      <c r="Y100" s="22">
        <f t="shared" si="79"/>
        <v>0</v>
      </c>
      <c r="Z100" s="22">
        <f t="shared" si="80"/>
        <v>0</v>
      </c>
      <c r="AA100" s="25">
        <v>90</v>
      </c>
      <c r="AB100" s="68">
        <f t="shared" si="111"/>
        <v>0</v>
      </c>
      <c r="AC100" s="27">
        <f t="shared" si="81"/>
        <v>0</v>
      </c>
      <c r="AD100" s="28"/>
      <c r="AE100" s="29">
        <f t="shared" si="83"/>
        <v>1.5</v>
      </c>
      <c r="AF100" s="30" t="e">
        <f t="shared" si="84"/>
        <v>#DIV/0!</v>
      </c>
      <c r="AG100" s="51">
        <f t="shared" si="82"/>
        <v>0</v>
      </c>
      <c r="AH100" s="52">
        <f t="shared" si="112"/>
        <v>0</v>
      </c>
      <c r="AI100" s="52">
        <v>7</v>
      </c>
      <c r="AJ100" s="53" t="e">
        <f t="shared" si="88"/>
        <v>#DIV/0!</v>
      </c>
      <c r="AK100" s="168"/>
      <c r="AL100" s="169"/>
      <c r="AM100" s="170"/>
      <c r="AN100" s="348" t="str">
        <f t="shared" si="113"/>
        <v/>
      </c>
      <c r="AO100" s="169"/>
      <c r="AP100" s="172"/>
      <c r="AQ100" s="173"/>
      <c r="AR100" s="169"/>
      <c r="AS100" s="170"/>
      <c r="AT100" s="348" t="str">
        <f t="shared" si="114"/>
        <v/>
      </c>
      <c r="AU100" s="174"/>
      <c r="AV100" s="172"/>
      <c r="AW100" s="168"/>
      <c r="AX100" s="169"/>
      <c r="AY100" s="170"/>
      <c r="AZ100" s="171" t="str">
        <f t="shared" si="115"/>
        <v/>
      </c>
      <c r="BA100" s="174"/>
      <c r="BB100" s="172"/>
      <c r="BC100" s="168"/>
      <c r="BD100" s="169"/>
      <c r="BE100" s="170"/>
      <c r="BF100" s="171" t="str">
        <f t="shared" si="116"/>
        <v/>
      </c>
      <c r="BG100" s="174"/>
      <c r="BH100" s="172"/>
      <c r="BI100" s="168"/>
      <c r="BJ100" s="169"/>
      <c r="BK100" s="170"/>
      <c r="BL100" s="348" t="str">
        <f t="shared" si="117"/>
        <v/>
      </c>
      <c r="BM100" s="174"/>
      <c r="BN100" s="172"/>
      <c r="BO100" s="168"/>
      <c r="BP100" s="169"/>
      <c r="BQ100" s="170"/>
      <c r="BR100" s="171" t="str">
        <f t="shared" si="118"/>
        <v/>
      </c>
      <c r="BS100" s="174"/>
      <c r="BT100" s="172"/>
      <c r="BU100" s="168"/>
      <c r="BV100" s="169"/>
      <c r="BW100" s="170"/>
      <c r="BX100" s="171" t="str">
        <f t="shared" si="119"/>
        <v/>
      </c>
      <c r="BY100" s="174"/>
      <c r="BZ100" s="172"/>
      <c r="CA100" s="168"/>
      <c r="CB100" s="169"/>
      <c r="CC100" s="170"/>
      <c r="CD100" s="171" t="str">
        <f t="shared" si="120"/>
        <v/>
      </c>
      <c r="CE100" s="174"/>
      <c r="CF100" s="172"/>
      <c r="CG100" s="168"/>
      <c r="CH100" s="169"/>
      <c r="CI100" s="170"/>
      <c r="CJ100" s="171" t="str">
        <f t="shared" si="121"/>
        <v/>
      </c>
      <c r="CK100" s="169"/>
      <c r="CL100" s="177">
        <f t="shared" si="122"/>
        <v>0</v>
      </c>
      <c r="CM100" s="62">
        <f t="shared" si="123"/>
        <v>0</v>
      </c>
      <c r="CN100" s="69">
        <f t="shared" si="123"/>
        <v>0</v>
      </c>
      <c r="CO100" s="70">
        <f t="shared" si="124"/>
        <v>0</v>
      </c>
      <c r="CP100" s="62">
        <f t="shared" si="125"/>
        <v>0</v>
      </c>
      <c r="CQ100" s="65">
        <f t="shared" si="126"/>
        <v>6.25E-2</v>
      </c>
      <c r="CR100" s="178">
        <f t="shared" si="127"/>
        <v>6.25E-2</v>
      </c>
      <c r="CS100" s="66">
        <f t="shared" si="128"/>
        <v>0</v>
      </c>
      <c r="CT100" s="67" t="e">
        <f t="shared" si="129"/>
        <v>#DIV/0!</v>
      </c>
    </row>
    <row r="101" spans="1:98">
      <c r="A101" s="472"/>
      <c r="B101" s="48">
        <v>19</v>
      </c>
      <c r="C101" s="19" t="s">
        <v>53</v>
      </c>
      <c r="D101" s="20">
        <v>43230</v>
      </c>
      <c r="E101" s="49"/>
      <c r="F101" s="50"/>
      <c r="G101" s="50"/>
      <c r="H101" s="50"/>
      <c r="I101" s="50"/>
      <c r="J101" s="50"/>
      <c r="K101" s="50"/>
      <c r="L101" s="50"/>
      <c r="M101" s="50"/>
      <c r="N101" s="50"/>
      <c r="O101" s="50"/>
      <c r="P101" s="50"/>
      <c r="Q101" s="50"/>
      <c r="R101" s="50"/>
      <c r="S101" s="23">
        <f t="shared" si="87"/>
        <v>0</v>
      </c>
      <c r="T101" s="49"/>
      <c r="U101" s="50"/>
      <c r="V101" s="50"/>
      <c r="W101" s="195">
        <f t="shared" si="78"/>
        <v>0</v>
      </c>
      <c r="X101" s="21">
        <f t="shared" si="107"/>
        <v>0</v>
      </c>
      <c r="Y101" s="22">
        <f t="shared" si="79"/>
        <v>0</v>
      </c>
      <c r="Z101" s="22">
        <f t="shared" si="80"/>
        <v>0</v>
      </c>
      <c r="AA101" s="25">
        <v>90</v>
      </c>
      <c r="AB101" s="68">
        <f t="shared" si="111"/>
        <v>0</v>
      </c>
      <c r="AC101" s="27">
        <f t="shared" si="81"/>
        <v>0</v>
      </c>
      <c r="AD101" s="28"/>
      <c r="AE101" s="29">
        <f t="shared" si="83"/>
        <v>1.5</v>
      </c>
      <c r="AF101" s="30" t="e">
        <f t="shared" si="84"/>
        <v>#DIV/0!</v>
      </c>
      <c r="AG101" s="51">
        <f t="shared" si="82"/>
        <v>0</v>
      </c>
      <c r="AH101" s="52">
        <f t="shared" si="112"/>
        <v>0</v>
      </c>
      <c r="AI101" s="52">
        <v>7</v>
      </c>
      <c r="AJ101" s="53" t="e">
        <f t="shared" si="88"/>
        <v>#DIV/0!</v>
      </c>
      <c r="AK101" s="168"/>
      <c r="AL101" s="169"/>
      <c r="AM101" s="170"/>
      <c r="AN101" s="348" t="str">
        <f t="shared" si="113"/>
        <v/>
      </c>
      <c r="AO101" s="169"/>
      <c r="AP101" s="172"/>
      <c r="AQ101" s="173"/>
      <c r="AR101" s="169"/>
      <c r="AS101" s="170"/>
      <c r="AT101" s="348" t="str">
        <f t="shared" si="114"/>
        <v/>
      </c>
      <c r="AU101" s="174"/>
      <c r="AV101" s="172"/>
      <c r="AW101" s="168"/>
      <c r="AX101" s="169"/>
      <c r="AY101" s="170"/>
      <c r="AZ101" s="171" t="str">
        <f t="shared" si="115"/>
        <v/>
      </c>
      <c r="BA101" s="174"/>
      <c r="BB101" s="172"/>
      <c r="BC101" s="168"/>
      <c r="BD101" s="169"/>
      <c r="BE101" s="170"/>
      <c r="BF101" s="171" t="str">
        <f t="shared" si="116"/>
        <v/>
      </c>
      <c r="BG101" s="174"/>
      <c r="BH101" s="172"/>
      <c r="BI101" s="168"/>
      <c r="BJ101" s="169"/>
      <c r="BK101" s="170"/>
      <c r="BL101" s="348" t="str">
        <f t="shared" si="117"/>
        <v/>
      </c>
      <c r="BM101" s="174"/>
      <c r="BN101" s="172"/>
      <c r="BO101" s="168"/>
      <c r="BP101" s="169"/>
      <c r="BQ101" s="170"/>
      <c r="BR101" s="171" t="str">
        <f t="shared" si="118"/>
        <v/>
      </c>
      <c r="BS101" s="174"/>
      <c r="BT101" s="172"/>
      <c r="BU101" s="168"/>
      <c r="BV101" s="169"/>
      <c r="BW101" s="170"/>
      <c r="BX101" s="171" t="str">
        <f t="shared" si="119"/>
        <v/>
      </c>
      <c r="BY101" s="174"/>
      <c r="BZ101" s="172"/>
      <c r="CA101" s="168"/>
      <c r="CB101" s="169"/>
      <c r="CC101" s="170"/>
      <c r="CD101" s="171" t="str">
        <f t="shared" si="120"/>
        <v/>
      </c>
      <c r="CE101" s="174"/>
      <c r="CF101" s="172"/>
      <c r="CG101" s="168"/>
      <c r="CH101" s="169"/>
      <c r="CI101" s="170"/>
      <c r="CJ101" s="171" t="str">
        <f t="shared" si="121"/>
        <v/>
      </c>
      <c r="CK101" s="169"/>
      <c r="CL101" s="177">
        <f t="shared" si="122"/>
        <v>0</v>
      </c>
      <c r="CM101" s="62">
        <f t="shared" si="123"/>
        <v>0</v>
      </c>
      <c r="CN101" s="69">
        <f t="shared" si="123"/>
        <v>0</v>
      </c>
      <c r="CO101" s="70">
        <f t="shared" si="124"/>
        <v>0</v>
      </c>
      <c r="CP101" s="62">
        <f t="shared" si="125"/>
        <v>0</v>
      </c>
      <c r="CQ101" s="65">
        <f t="shared" si="126"/>
        <v>6.25E-2</v>
      </c>
      <c r="CR101" s="178">
        <f t="shared" si="127"/>
        <v>6.25E-2</v>
      </c>
      <c r="CS101" s="66">
        <f t="shared" si="128"/>
        <v>0</v>
      </c>
      <c r="CT101" s="67" t="e">
        <f t="shared" si="129"/>
        <v>#DIV/0!</v>
      </c>
    </row>
    <row r="102" spans="1:98" ht="15.75" thickBot="1">
      <c r="A102" s="472"/>
      <c r="B102" s="71">
        <v>19</v>
      </c>
      <c r="C102" s="19" t="s">
        <v>54</v>
      </c>
      <c r="D102" s="20">
        <v>43231</v>
      </c>
      <c r="E102" s="49"/>
      <c r="F102" s="50"/>
      <c r="G102" s="50"/>
      <c r="H102" s="50"/>
      <c r="I102" s="50"/>
      <c r="J102" s="50"/>
      <c r="K102" s="50"/>
      <c r="L102" s="50"/>
      <c r="M102" s="50"/>
      <c r="N102" s="50"/>
      <c r="O102" s="50"/>
      <c r="P102" s="50"/>
      <c r="Q102" s="50"/>
      <c r="R102" s="50"/>
      <c r="S102" s="23">
        <f t="shared" si="87"/>
        <v>0</v>
      </c>
      <c r="T102" s="49"/>
      <c r="U102" s="50"/>
      <c r="V102" s="50"/>
      <c r="W102" s="195">
        <f t="shared" si="78"/>
        <v>0</v>
      </c>
      <c r="X102" s="21">
        <f t="shared" si="107"/>
        <v>0</v>
      </c>
      <c r="Y102" s="22">
        <f t="shared" si="79"/>
        <v>0</v>
      </c>
      <c r="Z102" s="22">
        <f t="shared" si="80"/>
        <v>0</v>
      </c>
      <c r="AA102" s="25">
        <v>90</v>
      </c>
      <c r="AB102" s="68">
        <f t="shared" si="111"/>
        <v>0</v>
      </c>
      <c r="AC102" s="27">
        <f t="shared" si="81"/>
        <v>0</v>
      </c>
      <c r="AD102" s="28"/>
      <c r="AE102" s="29">
        <f t="shared" si="83"/>
        <v>1.5</v>
      </c>
      <c r="AF102" s="30" t="e">
        <f t="shared" si="84"/>
        <v>#DIV/0!</v>
      </c>
      <c r="AG102" s="51">
        <f t="shared" si="82"/>
        <v>0</v>
      </c>
      <c r="AH102" s="52">
        <f t="shared" si="112"/>
        <v>0</v>
      </c>
      <c r="AI102" s="52">
        <v>7</v>
      </c>
      <c r="AJ102" s="53" t="e">
        <f t="shared" si="88"/>
        <v>#DIV/0!</v>
      </c>
      <c r="AK102" s="168"/>
      <c r="AL102" s="169"/>
      <c r="AM102" s="170"/>
      <c r="AN102" s="348" t="str">
        <f t="shared" si="113"/>
        <v/>
      </c>
      <c r="AO102" s="169"/>
      <c r="AP102" s="172"/>
      <c r="AQ102" s="173"/>
      <c r="AR102" s="169"/>
      <c r="AS102" s="170"/>
      <c r="AT102" s="348" t="str">
        <f t="shared" si="114"/>
        <v/>
      </c>
      <c r="AU102" s="174"/>
      <c r="AV102" s="172"/>
      <c r="AW102" s="168"/>
      <c r="AX102" s="169"/>
      <c r="AY102" s="170"/>
      <c r="AZ102" s="171" t="str">
        <f t="shared" si="115"/>
        <v/>
      </c>
      <c r="BA102" s="174"/>
      <c r="BB102" s="172"/>
      <c r="BC102" s="168"/>
      <c r="BD102" s="169"/>
      <c r="BE102" s="170"/>
      <c r="BF102" s="171" t="str">
        <f t="shared" si="116"/>
        <v/>
      </c>
      <c r="BG102" s="174"/>
      <c r="BH102" s="172"/>
      <c r="BI102" s="168"/>
      <c r="BJ102" s="169"/>
      <c r="BK102" s="170"/>
      <c r="BL102" s="348" t="str">
        <f t="shared" si="117"/>
        <v/>
      </c>
      <c r="BM102" s="174"/>
      <c r="BN102" s="172"/>
      <c r="BO102" s="168"/>
      <c r="BP102" s="169"/>
      <c r="BQ102" s="170"/>
      <c r="BR102" s="171" t="str">
        <f t="shared" si="118"/>
        <v/>
      </c>
      <c r="BS102" s="174"/>
      <c r="BT102" s="172"/>
      <c r="BU102" s="168"/>
      <c r="BV102" s="169"/>
      <c r="BW102" s="170"/>
      <c r="BX102" s="171" t="str">
        <f t="shared" si="119"/>
        <v/>
      </c>
      <c r="BY102" s="174"/>
      <c r="BZ102" s="172"/>
      <c r="CA102" s="168"/>
      <c r="CB102" s="169"/>
      <c r="CC102" s="170"/>
      <c r="CD102" s="171" t="str">
        <f t="shared" si="120"/>
        <v/>
      </c>
      <c r="CE102" s="174"/>
      <c r="CF102" s="172"/>
      <c r="CG102" s="168"/>
      <c r="CH102" s="169"/>
      <c r="CI102" s="170"/>
      <c r="CJ102" s="171" t="str">
        <f t="shared" si="121"/>
        <v/>
      </c>
      <c r="CK102" s="169"/>
      <c r="CL102" s="177">
        <f t="shared" si="122"/>
        <v>0</v>
      </c>
      <c r="CM102" s="62">
        <f t="shared" si="123"/>
        <v>0</v>
      </c>
      <c r="CN102" s="69">
        <f t="shared" si="123"/>
        <v>0</v>
      </c>
      <c r="CO102" s="70">
        <f t="shared" si="124"/>
        <v>0</v>
      </c>
      <c r="CP102" s="62">
        <f t="shared" si="125"/>
        <v>0</v>
      </c>
      <c r="CQ102" s="65">
        <f t="shared" si="126"/>
        <v>6.25E-2</v>
      </c>
      <c r="CR102" s="178">
        <f t="shared" si="127"/>
        <v>6.25E-2</v>
      </c>
      <c r="CS102" s="66">
        <f t="shared" si="128"/>
        <v>0</v>
      </c>
      <c r="CT102" s="67" t="e">
        <f t="shared" si="129"/>
        <v>#DIV/0!</v>
      </c>
    </row>
    <row r="103" spans="1:98">
      <c r="A103" s="472"/>
      <c r="B103" s="73">
        <v>20</v>
      </c>
      <c r="C103" s="74" t="s">
        <v>50</v>
      </c>
      <c r="D103" s="75">
        <v>43234</v>
      </c>
      <c r="E103" s="76"/>
      <c r="F103" s="77"/>
      <c r="G103" s="77"/>
      <c r="H103" s="77"/>
      <c r="I103" s="77"/>
      <c r="J103" s="77"/>
      <c r="K103" s="77"/>
      <c r="L103" s="77"/>
      <c r="M103" s="77"/>
      <c r="N103" s="77"/>
      <c r="O103" s="77"/>
      <c r="P103" s="77"/>
      <c r="Q103" s="77"/>
      <c r="R103" s="77"/>
      <c r="S103" s="78">
        <f t="shared" si="87"/>
        <v>0</v>
      </c>
      <c r="T103" s="76"/>
      <c r="U103" s="77"/>
      <c r="V103" s="77"/>
      <c r="W103" s="194">
        <f t="shared" si="78"/>
        <v>0</v>
      </c>
      <c r="X103" s="80">
        <f t="shared" si="107"/>
        <v>0</v>
      </c>
      <c r="Y103" s="81">
        <f t="shared" si="79"/>
        <v>0</v>
      </c>
      <c r="Z103" s="81">
        <f t="shared" si="80"/>
        <v>0</v>
      </c>
      <c r="AA103" s="82">
        <v>90</v>
      </c>
      <c r="AB103" s="83">
        <f t="shared" si="111"/>
        <v>0</v>
      </c>
      <c r="AC103" s="84">
        <f t="shared" si="81"/>
        <v>0</v>
      </c>
      <c r="AD103" s="85"/>
      <c r="AE103" s="86">
        <f t="shared" si="83"/>
        <v>1.5</v>
      </c>
      <c r="AF103" s="87" t="e">
        <f t="shared" si="84"/>
        <v>#DIV/0!</v>
      </c>
      <c r="AG103" s="88">
        <f t="shared" si="82"/>
        <v>0</v>
      </c>
      <c r="AH103" s="89">
        <f t="shared" si="112"/>
        <v>0</v>
      </c>
      <c r="AI103" s="89">
        <v>7</v>
      </c>
      <c r="AJ103" s="90" t="e">
        <f t="shared" si="88"/>
        <v>#DIV/0!</v>
      </c>
      <c r="AK103" s="179"/>
      <c r="AL103" s="180"/>
      <c r="AM103" s="181"/>
      <c r="AN103" s="341" t="str">
        <f t="shared" si="113"/>
        <v/>
      </c>
      <c r="AO103" s="180"/>
      <c r="AP103" s="172"/>
      <c r="AQ103" s="183"/>
      <c r="AR103" s="180"/>
      <c r="AS103" s="181"/>
      <c r="AT103" s="341" t="str">
        <f t="shared" si="114"/>
        <v/>
      </c>
      <c r="AU103" s="184"/>
      <c r="AV103" s="172"/>
      <c r="AW103" s="179"/>
      <c r="AX103" s="180"/>
      <c r="AY103" s="181"/>
      <c r="AZ103" s="182" t="str">
        <f t="shared" si="115"/>
        <v/>
      </c>
      <c r="BA103" s="184"/>
      <c r="BB103" s="172"/>
      <c r="BC103" s="179"/>
      <c r="BD103" s="180"/>
      <c r="BE103" s="181"/>
      <c r="BF103" s="182" t="str">
        <f t="shared" si="116"/>
        <v/>
      </c>
      <c r="BG103" s="184"/>
      <c r="BH103" s="172"/>
      <c r="BI103" s="179"/>
      <c r="BJ103" s="180"/>
      <c r="BK103" s="181"/>
      <c r="BL103" s="341" t="str">
        <f t="shared" si="117"/>
        <v/>
      </c>
      <c r="BM103" s="184"/>
      <c r="BN103" s="172"/>
      <c r="BO103" s="179"/>
      <c r="BP103" s="180"/>
      <c r="BQ103" s="181"/>
      <c r="BR103" s="182" t="str">
        <f t="shared" si="118"/>
        <v/>
      </c>
      <c r="BS103" s="184"/>
      <c r="BT103" s="172"/>
      <c r="BU103" s="179"/>
      <c r="BV103" s="180"/>
      <c r="BW103" s="181"/>
      <c r="BX103" s="182" t="str">
        <f t="shared" si="119"/>
        <v/>
      </c>
      <c r="BY103" s="184"/>
      <c r="BZ103" s="172"/>
      <c r="CA103" s="179"/>
      <c r="CB103" s="180"/>
      <c r="CC103" s="181"/>
      <c r="CD103" s="182" t="str">
        <f t="shared" si="120"/>
        <v/>
      </c>
      <c r="CE103" s="184"/>
      <c r="CF103" s="172"/>
      <c r="CG103" s="179"/>
      <c r="CH103" s="180"/>
      <c r="CI103" s="181"/>
      <c r="CJ103" s="182" t="str">
        <f t="shared" si="121"/>
        <v/>
      </c>
      <c r="CK103" s="180"/>
      <c r="CL103" s="185">
        <f t="shared" si="122"/>
        <v>0</v>
      </c>
      <c r="CM103" s="99">
        <f t="shared" si="123"/>
        <v>0</v>
      </c>
      <c r="CN103" s="100">
        <f t="shared" si="123"/>
        <v>0</v>
      </c>
      <c r="CO103" s="101">
        <f t="shared" si="124"/>
        <v>0</v>
      </c>
      <c r="CP103" s="99">
        <f t="shared" si="125"/>
        <v>0</v>
      </c>
      <c r="CQ103" s="102">
        <f t="shared" si="126"/>
        <v>6.25E-2</v>
      </c>
      <c r="CR103" s="186">
        <f t="shared" si="127"/>
        <v>6.25E-2</v>
      </c>
      <c r="CS103" s="103">
        <f t="shared" si="128"/>
        <v>0</v>
      </c>
      <c r="CT103" s="104" t="e">
        <f t="shared" si="129"/>
        <v>#DIV/0!</v>
      </c>
    </row>
    <row r="104" spans="1:98">
      <c r="A104" s="472"/>
      <c r="B104" s="105">
        <v>20</v>
      </c>
      <c r="C104" s="74" t="s">
        <v>52</v>
      </c>
      <c r="D104" s="75">
        <v>43235</v>
      </c>
      <c r="E104" s="76"/>
      <c r="F104" s="77"/>
      <c r="G104" s="77"/>
      <c r="H104" s="77"/>
      <c r="I104" s="77"/>
      <c r="J104" s="77"/>
      <c r="K104" s="77"/>
      <c r="L104" s="77"/>
      <c r="M104" s="77"/>
      <c r="N104" s="77"/>
      <c r="O104" s="77"/>
      <c r="P104" s="77"/>
      <c r="Q104" s="77"/>
      <c r="R104" s="77"/>
      <c r="S104" s="78">
        <f t="shared" si="87"/>
        <v>0</v>
      </c>
      <c r="T104" s="76"/>
      <c r="U104" s="77"/>
      <c r="V104" s="77"/>
      <c r="W104" s="194">
        <f t="shared" si="78"/>
        <v>0</v>
      </c>
      <c r="X104" s="80">
        <f t="shared" si="107"/>
        <v>0</v>
      </c>
      <c r="Y104" s="81">
        <f t="shared" si="79"/>
        <v>0</v>
      </c>
      <c r="Z104" s="81">
        <f t="shared" si="80"/>
        <v>0</v>
      </c>
      <c r="AA104" s="82">
        <v>90</v>
      </c>
      <c r="AB104" s="83">
        <f t="shared" si="111"/>
        <v>0</v>
      </c>
      <c r="AC104" s="84">
        <f t="shared" si="81"/>
        <v>0</v>
      </c>
      <c r="AD104" s="85"/>
      <c r="AE104" s="86">
        <f t="shared" si="83"/>
        <v>1.5</v>
      </c>
      <c r="AF104" s="87" t="e">
        <f t="shared" si="84"/>
        <v>#DIV/0!</v>
      </c>
      <c r="AG104" s="88">
        <f t="shared" si="82"/>
        <v>0</v>
      </c>
      <c r="AH104" s="89">
        <f t="shared" si="112"/>
        <v>0</v>
      </c>
      <c r="AI104" s="89">
        <v>7</v>
      </c>
      <c r="AJ104" s="90" t="e">
        <f t="shared" si="88"/>
        <v>#DIV/0!</v>
      </c>
      <c r="AK104" s="179"/>
      <c r="AL104" s="180"/>
      <c r="AM104" s="181"/>
      <c r="AN104" s="341" t="str">
        <f t="shared" si="113"/>
        <v/>
      </c>
      <c r="AO104" s="180"/>
      <c r="AP104" s="172"/>
      <c r="AQ104" s="183"/>
      <c r="AR104" s="180"/>
      <c r="AS104" s="181"/>
      <c r="AT104" s="341" t="str">
        <f t="shared" si="114"/>
        <v/>
      </c>
      <c r="AU104" s="184"/>
      <c r="AV104" s="172"/>
      <c r="AW104" s="179"/>
      <c r="AX104" s="180"/>
      <c r="AY104" s="181"/>
      <c r="AZ104" s="182" t="str">
        <f t="shared" si="115"/>
        <v/>
      </c>
      <c r="BA104" s="184"/>
      <c r="BB104" s="172"/>
      <c r="BC104" s="179"/>
      <c r="BD104" s="180"/>
      <c r="BE104" s="181"/>
      <c r="BF104" s="182" t="str">
        <f t="shared" si="116"/>
        <v/>
      </c>
      <c r="BG104" s="184"/>
      <c r="BH104" s="172"/>
      <c r="BI104" s="179"/>
      <c r="BJ104" s="180"/>
      <c r="BK104" s="181"/>
      <c r="BL104" s="341" t="str">
        <f t="shared" si="117"/>
        <v/>
      </c>
      <c r="BM104" s="184"/>
      <c r="BN104" s="172"/>
      <c r="BO104" s="179"/>
      <c r="BP104" s="180"/>
      <c r="BQ104" s="181"/>
      <c r="BR104" s="182" t="str">
        <f t="shared" si="118"/>
        <v/>
      </c>
      <c r="BS104" s="184"/>
      <c r="BT104" s="172"/>
      <c r="BU104" s="179"/>
      <c r="BV104" s="180"/>
      <c r="BW104" s="181"/>
      <c r="BX104" s="182" t="str">
        <f t="shared" si="119"/>
        <v/>
      </c>
      <c r="BY104" s="184"/>
      <c r="BZ104" s="172"/>
      <c r="CA104" s="179"/>
      <c r="CB104" s="180"/>
      <c r="CC104" s="181"/>
      <c r="CD104" s="182" t="str">
        <f t="shared" si="120"/>
        <v/>
      </c>
      <c r="CE104" s="184"/>
      <c r="CF104" s="172"/>
      <c r="CG104" s="179"/>
      <c r="CH104" s="180"/>
      <c r="CI104" s="181"/>
      <c r="CJ104" s="182" t="str">
        <f t="shared" si="121"/>
        <v/>
      </c>
      <c r="CK104" s="180"/>
      <c r="CL104" s="185">
        <f t="shared" si="122"/>
        <v>0</v>
      </c>
      <c r="CM104" s="99">
        <f t="shared" si="123"/>
        <v>0</v>
      </c>
      <c r="CN104" s="100">
        <f t="shared" si="123"/>
        <v>0</v>
      </c>
      <c r="CO104" s="101">
        <f t="shared" si="124"/>
        <v>0</v>
      </c>
      <c r="CP104" s="99">
        <f t="shared" si="125"/>
        <v>0</v>
      </c>
      <c r="CQ104" s="102">
        <f t="shared" si="126"/>
        <v>6.25E-2</v>
      </c>
      <c r="CR104" s="186">
        <f t="shared" si="127"/>
        <v>6.25E-2</v>
      </c>
      <c r="CS104" s="103">
        <f t="shared" si="128"/>
        <v>0</v>
      </c>
      <c r="CT104" s="104" t="e">
        <f t="shared" si="129"/>
        <v>#DIV/0!</v>
      </c>
    </row>
    <row r="105" spans="1:98">
      <c r="A105" s="472"/>
      <c r="B105" s="105">
        <v>20</v>
      </c>
      <c r="C105" s="74" t="s">
        <v>52</v>
      </c>
      <c r="D105" s="75">
        <v>43236</v>
      </c>
      <c r="E105" s="76"/>
      <c r="F105" s="77"/>
      <c r="G105" s="77"/>
      <c r="H105" s="77"/>
      <c r="I105" s="77"/>
      <c r="J105" s="77"/>
      <c r="K105" s="77"/>
      <c r="L105" s="77"/>
      <c r="M105" s="77"/>
      <c r="N105" s="77"/>
      <c r="O105" s="77"/>
      <c r="P105" s="77"/>
      <c r="Q105" s="77"/>
      <c r="R105" s="77"/>
      <c r="S105" s="78">
        <f t="shared" si="87"/>
        <v>0</v>
      </c>
      <c r="T105" s="76"/>
      <c r="U105" s="77"/>
      <c r="V105" s="77"/>
      <c r="W105" s="194">
        <f t="shared" si="78"/>
        <v>0</v>
      </c>
      <c r="X105" s="80">
        <f t="shared" si="107"/>
        <v>0</v>
      </c>
      <c r="Y105" s="81">
        <f t="shared" si="79"/>
        <v>0</v>
      </c>
      <c r="Z105" s="81">
        <f t="shared" si="80"/>
        <v>0</v>
      </c>
      <c r="AA105" s="82">
        <v>90</v>
      </c>
      <c r="AB105" s="83">
        <f t="shared" si="111"/>
        <v>0</v>
      </c>
      <c r="AC105" s="84">
        <f t="shared" si="81"/>
        <v>0</v>
      </c>
      <c r="AD105" s="85"/>
      <c r="AE105" s="86">
        <f t="shared" si="83"/>
        <v>1.5</v>
      </c>
      <c r="AF105" s="87" t="e">
        <f t="shared" si="84"/>
        <v>#DIV/0!</v>
      </c>
      <c r="AG105" s="88">
        <f t="shared" si="82"/>
        <v>0</v>
      </c>
      <c r="AH105" s="89">
        <f t="shared" si="112"/>
        <v>0</v>
      </c>
      <c r="AI105" s="89">
        <v>7</v>
      </c>
      <c r="AJ105" s="90" t="e">
        <f t="shared" si="88"/>
        <v>#DIV/0!</v>
      </c>
      <c r="AK105" s="179"/>
      <c r="AL105" s="180"/>
      <c r="AM105" s="181"/>
      <c r="AN105" s="341" t="str">
        <f t="shared" si="113"/>
        <v/>
      </c>
      <c r="AO105" s="180"/>
      <c r="AP105" s="172"/>
      <c r="AQ105" s="183"/>
      <c r="AR105" s="180"/>
      <c r="AS105" s="181"/>
      <c r="AT105" s="341" t="str">
        <f t="shared" si="114"/>
        <v/>
      </c>
      <c r="AU105" s="184"/>
      <c r="AV105" s="172"/>
      <c r="AW105" s="179"/>
      <c r="AX105" s="180"/>
      <c r="AY105" s="181"/>
      <c r="AZ105" s="182" t="str">
        <f t="shared" si="115"/>
        <v/>
      </c>
      <c r="BA105" s="184"/>
      <c r="BB105" s="172"/>
      <c r="BC105" s="179"/>
      <c r="BD105" s="180"/>
      <c r="BE105" s="181"/>
      <c r="BF105" s="182" t="str">
        <f t="shared" si="116"/>
        <v/>
      </c>
      <c r="BG105" s="184"/>
      <c r="BH105" s="172"/>
      <c r="BI105" s="179"/>
      <c r="BJ105" s="180"/>
      <c r="BK105" s="181"/>
      <c r="BL105" s="341" t="str">
        <f t="shared" si="117"/>
        <v/>
      </c>
      <c r="BM105" s="184"/>
      <c r="BN105" s="172"/>
      <c r="BO105" s="179"/>
      <c r="BP105" s="180"/>
      <c r="BQ105" s="181"/>
      <c r="BR105" s="182" t="str">
        <f t="shared" si="118"/>
        <v/>
      </c>
      <c r="BS105" s="184"/>
      <c r="BT105" s="172"/>
      <c r="BU105" s="179"/>
      <c r="BV105" s="180"/>
      <c r="BW105" s="181"/>
      <c r="BX105" s="182" t="str">
        <f t="shared" si="119"/>
        <v/>
      </c>
      <c r="BY105" s="184"/>
      <c r="BZ105" s="172"/>
      <c r="CA105" s="179"/>
      <c r="CB105" s="180"/>
      <c r="CC105" s="181"/>
      <c r="CD105" s="182" t="str">
        <f t="shared" si="120"/>
        <v/>
      </c>
      <c r="CE105" s="184"/>
      <c r="CF105" s="172"/>
      <c r="CG105" s="179"/>
      <c r="CH105" s="180"/>
      <c r="CI105" s="181"/>
      <c r="CJ105" s="182" t="str">
        <f t="shared" si="121"/>
        <v/>
      </c>
      <c r="CK105" s="180"/>
      <c r="CL105" s="185">
        <f t="shared" si="122"/>
        <v>0</v>
      </c>
      <c r="CM105" s="99">
        <f t="shared" si="123"/>
        <v>0</v>
      </c>
      <c r="CN105" s="100">
        <f t="shared" si="123"/>
        <v>0</v>
      </c>
      <c r="CO105" s="101">
        <f t="shared" si="124"/>
        <v>0</v>
      </c>
      <c r="CP105" s="99">
        <f t="shared" si="125"/>
        <v>0</v>
      </c>
      <c r="CQ105" s="102">
        <f t="shared" si="126"/>
        <v>6.25E-2</v>
      </c>
      <c r="CR105" s="186">
        <f t="shared" si="127"/>
        <v>6.25E-2</v>
      </c>
      <c r="CS105" s="103">
        <f t="shared" si="128"/>
        <v>0</v>
      </c>
      <c r="CT105" s="104" t="e">
        <f t="shared" si="129"/>
        <v>#DIV/0!</v>
      </c>
    </row>
    <row r="106" spans="1:98">
      <c r="A106" s="472"/>
      <c r="B106" s="105">
        <v>20</v>
      </c>
      <c r="C106" s="74" t="s">
        <v>53</v>
      </c>
      <c r="D106" s="75">
        <v>43237</v>
      </c>
      <c r="E106" s="76"/>
      <c r="F106" s="77"/>
      <c r="G106" s="77"/>
      <c r="H106" s="77"/>
      <c r="I106" s="77"/>
      <c r="J106" s="77"/>
      <c r="K106" s="77"/>
      <c r="L106" s="77"/>
      <c r="M106" s="77"/>
      <c r="N106" s="77"/>
      <c r="O106" s="77"/>
      <c r="P106" s="77"/>
      <c r="Q106" s="77"/>
      <c r="R106" s="77"/>
      <c r="S106" s="78">
        <f t="shared" si="87"/>
        <v>0</v>
      </c>
      <c r="T106" s="76"/>
      <c r="U106" s="77"/>
      <c r="V106" s="77"/>
      <c r="W106" s="194">
        <f t="shared" si="78"/>
        <v>0</v>
      </c>
      <c r="X106" s="80">
        <f t="shared" si="107"/>
        <v>0</v>
      </c>
      <c r="Y106" s="81">
        <f t="shared" si="79"/>
        <v>0</v>
      </c>
      <c r="Z106" s="81">
        <f t="shared" si="80"/>
        <v>0</v>
      </c>
      <c r="AA106" s="82">
        <v>90</v>
      </c>
      <c r="AB106" s="83">
        <f t="shared" si="111"/>
        <v>0</v>
      </c>
      <c r="AC106" s="84">
        <f t="shared" si="81"/>
        <v>0</v>
      </c>
      <c r="AD106" s="85"/>
      <c r="AE106" s="86">
        <f t="shared" si="83"/>
        <v>1.5</v>
      </c>
      <c r="AF106" s="87" t="e">
        <f t="shared" si="84"/>
        <v>#DIV/0!</v>
      </c>
      <c r="AG106" s="88">
        <f t="shared" si="82"/>
        <v>0</v>
      </c>
      <c r="AH106" s="89">
        <f t="shared" si="112"/>
        <v>0</v>
      </c>
      <c r="AI106" s="89">
        <v>7</v>
      </c>
      <c r="AJ106" s="90" t="e">
        <f t="shared" si="88"/>
        <v>#DIV/0!</v>
      </c>
      <c r="AK106" s="179"/>
      <c r="AL106" s="180"/>
      <c r="AM106" s="181"/>
      <c r="AN106" s="341" t="str">
        <f t="shared" si="113"/>
        <v/>
      </c>
      <c r="AO106" s="180"/>
      <c r="AP106" s="172"/>
      <c r="AQ106" s="183"/>
      <c r="AR106" s="180"/>
      <c r="AS106" s="181"/>
      <c r="AT106" s="341" t="str">
        <f t="shared" si="114"/>
        <v/>
      </c>
      <c r="AU106" s="184"/>
      <c r="AV106" s="172"/>
      <c r="AW106" s="179"/>
      <c r="AX106" s="180"/>
      <c r="AY106" s="181"/>
      <c r="AZ106" s="182" t="str">
        <f t="shared" si="115"/>
        <v/>
      </c>
      <c r="BA106" s="184"/>
      <c r="BB106" s="172"/>
      <c r="BC106" s="179"/>
      <c r="BD106" s="180"/>
      <c r="BE106" s="181"/>
      <c r="BF106" s="182" t="str">
        <f t="shared" si="116"/>
        <v/>
      </c>
      <c r="BG106" s="184"/>
      <c r="BH106" s="172"/>
      <c r="BI106" s="179"/>
      <c r="BJ106" s="180"/>
      <c r="BK106" s="181"/>
      <c r="BL106" s="341" t="str">
        <f t="shared" si="117"/>
        <v/>
      </c>
      <c r="BM106" s="184"/>
      <c r="BN106" s="172"/>
      <c r="BO106" s="179"/>
      <c r="BP106" s="180"/>
      <c r="BQ106" s="181"/>
      <c r="BR106" s="182" t="str">
        <f t="shared" si="118"/>
        <v/>
      </c>
      <c r="BS106" s="184"/>
      <c r="BT106" s="172"/>
      <c r="BU106" s="179"/>
      <c r="BV106" s="180"/>
      <c r="BW106" s="181"/>
      <c r="BX106" s="182" t="str">
        <f t="shared" si="119"/>
        <v/>
      </c>
      <c r="BY106" s="184"/>
      <c r="BZ106" s="172"/>
      <c r="CA106" s="179"/>
      <c r="CB106" s="180"/>
      <c r="CC106" s="181"/>
      <c r="CD106" s="182" t="str">
        <f t="shared" si="120"/>
        <v/>
      </c>
      <c r="CE106" s="184"/>
      <c r="CF106" s="172"/>
      <c r="CG106" s="179"/>
      <c r="CH106" s="180"/>
      <c r="CI106" s="181"/>
      <c r="CJ106" s="182" t="str">
        <f t="shared" si="121"/>
        <v/>
      </c>
      <c r="CK106" s="180"/>
      <c r="CL106" s="185">
        <f t="shared" si="122"/>
        <v>0</v>
      </c>
      <c r="CM106" s="99">
        <f t="shared" si="123"/>
        <v>0</v>
      </c>
      <c r="CN106" s="100">
        <f t="shared" si="123"/>
        <v>0</v>
      </c>
      <c r="CO106" s="101">
        <f t="shared" si="124"/>
        <v>0</v>
      </c>
      <c r="CP106" s="99">
        <f t="shared" si="125"/>
        <v>0</v>
      </c>
      <c r="CQ106" s="102">
        <f t="shared" si="126"/>
        <v>6.25E-2</v>
      </c>
      <c r="CR106" s="186">
        <f t="shared" si="127"/>
        <v>6.25E-2</v>
      </c>
      <c r="CS106" s="103">
        <f t="shared" si="128"/>
        <v>0</v>
      </c>
      <c r="CT106" s="104" t="e">
        <f t="shared" si="129"/>
        <v>#DIV/0!</v>
      </c>
    </row>
    <row r="107" spans="1:98" ht="15.75" thickBot="1">
      <c r="A107" s="472"/>
      <c r="B107" s="106">
        <v>20</v>
      </c>
      <c r="C107" s="74" t="s">
        <v>54</v>
      </c>
      <c r="D107" s="75">
        <v>43238</v>
      </c>
      <c r="E107" s="199"/>
      <c r="F107" s="200"/>
      <c r="G107" s="200"/>
      <c r="H107" s="200"/>
      <c r="I107" s="200"/>
      <c r="J107" s="200"/>
      <c r="K107" s="200"/>
      <c r="L107" s="200"/>
      <c r="M107" s="200"/>
      <c r="N107" s="200"/>
      <c r="O107" s="200"/>
      <c r="P107" s="200"/>
      <c r="Q107" s="200"/>
      <c r="R107" s="200"/>
      <c r="S107" s="201">
        <f t="shared" si="87"/>
        <v>0</v>
      </c>
      <c r="T107" s="199"/>
      <c r="U107" s="200"/>
      <c r="V107" s="200"/>
      <c r="W107" s="194">
        <f t="shared" si="78"/>
        <v>0</v>
      </c>
      <c r="X107" s="203">
        <f t="shared" si="107"/>
        <v>0</v>
      </c>
      <c r="Y107" s="204">
        <f t="shared" si="79"/>
        <v>0</v>
      </c>
      <c r="Z107" s="204">
        <f t="shared" si="80"/>
        <v>0</v>
      </c>
      <c r="AA107" s="205">
        <v>90</v>
      </c>
      <c r="AB107" s="206">
        <f t="shared" si="111"/>
        <v>0</v>
      </c>
      <c r="AC107" s="207">
        <f t="shared" si="81"/>
        <v>0</v>
      </c>
      <c r="AD107" s="208"/>
      <c r="AE107" s="209">
        <f t="shared" si="83"/>
        <v>1.5</v>
      </c>
      <c r="AF107" s="210" t="e">
        <f t="shared" si="84"/>
        <v>#DIV/0!</v>
      </c>
      <c r="AG107" s="211">
        <f t="shared" si="82"/>
        <v>0</v>
      </c>
      <c r="AH107" s="212">
        <f t="shared" si="112"/>
        <v>0</v>
      </c>
      <c r="AI107" s="212">
        <v>7</v>
      </c>
      <c r="AJ107" s="213" t="e">
        <f t="shared" si="88"/>
        <v>#DIV/0!</v>
      </c>
      <c r="AK107" s="214"/>
      <c r="AL107" s="215"/>
      <c r="AM107" s="216"/>
      <c r="AN107" s="350" t="str">
        <f t="shared" si="113"/>
        <v/>
      </c>
      <c r="AO107" s="215"/>
      <c r="AP107" s="172"/>
      <c r="AQ107" s="218"/>
      <c r="AR107" s="215"/>
      <c r="AS107" s="216"/>
      <c r="AT107" s="350" t="str">
        <f t="shared" si="114"/>
        <v/>
      </c>
      <c r="AU107" s="219"/>
      <c r="AV107" s="172"/>
      <c r="AW107" s="214"/>
      <c r="AX107" s="215"/>
      <c r="AY107" s="216"/>
      <c r="AZ107" s="217" t="str">
        <f t="shared" si="115"/>
        <v/>
      </c>
      <c r="BA107" s="219"/>
      <c r="BB107" s="172"/>
      <c r="BC107" s="214"/>
      <c r="BD107" s="215"/>
      <c r="BE107" s="216"/>
      <c r="BF107" s="217" t="str">
        <f t="shared" si="116"/>
        <v/>
      </c>
      <c r="BG107" s="219"/>
      <c r="BH107" s="172"/>
      <c r="BI107" s="214"/>
      <c r="BJ107" s="215"/>
      <c r="BK107" s="216"/>
      <c r="BL107" s="350" t="str">
        <f t="shared" si="117"/>
        <v/>
      </c>
      <c r="BM107" s="219"/>
      <c r="BN107" s="172"/>
      <c r="BO107" s="214"/>
      <c r="BP107" s="215"/>
      <c r="BQ107" s="216"/>
      <c r="BR107" s="217" t="str">
        <f t="shared" si="118"/>
        <v/>
      </c>
      <c r="BS107" s="219"/>
      <c r="BT107" s="172"/>
      <c r="BU107" s="214"/>
      <c r="BV107" s="215"/>
      <c r="BW107" s="216"/>
      <c r="BX107" s="217" t="str">
        <f t="shared" si="119"/>
        <v/>
      </c>
      <c r="BY107" s="219"/>
      <c r="BZ107" s="172"/>
      <c r="CA107" s="214"/>
      <c r="CB107" s="215"/>
      <c r="CC107" s="216"/>
      <c r="CD107" s="217" t="str">
        <f t="shared" si="120"/>
        <v/>
      </c>
      <c r="CE107" s="219"/>
      <c r="CF107" s="172"/>
      <c r="CG107" s="214"/>
      <c r="CH107" s="215"/>
      <c r="CI107" s="216"/>
      <c r="CJ107" s="217" t="str">
        <f t="shared" si="121"/>
        <v/>
      </c>
      <c r="CK107" s="215"/>
      <c r="CL107" s="228">
        <f t="shared" si="122"/>
        <v>0</v>
      </c>
      <c r="CM107" s="229">
        <f t="shared" si="123"/>
        <v>0</v>
      </c>
      <c r="CN107" s="230">
        <f t="shared" si="123"/>
        <v>0</v>
      </c>
      <c r="CO107" s="231">
        <f t="shared" si="124"/>
        <v>0</v>
      </c>
      <c r="CP107" s="229">
        <f t="shared" si="125"/>
        <v>0</v>
      </c>
      <c r="CQ107" s="232">
        <f t="shared" si="126"/>
        <v>6.25E-2</v>
      </c>
      <c r="CR107" s="233">
        <f t="shared" si="127"/>
        <v>6.25E-2</v>
      </c>
      <c r="CS107" s="234">
        <f t="shared" si="128"/>
        <v>0</v>
      </c>
      <c r="CT107" s="235" t="e">
        <f t="shared" si="129"/>
        <v>#DIV/0!</v>
      </c>
    </row>
    <row r="108" spans="1:98">
      <c r="A108" s="472"/>
      <c r="B108" s="18">
        <v>21</v>
      </c>
      <c r="C108" s="19" t="s">
        <v>50</v>
      </c>
      <c r="D108" s="20">
        <v>43241</v>
      </c>
      <c r="E108" s="49"/>
      <c r="F108" s="50"/>
      <c r="G108" s="50"/>
      <c r="H108" s="50"/>
      <c r="I108" s="50"/>
      <c r="J108" s="50"/>
      <c r="K108" s="50"/>
      <c r="L108" s="50"/>
      <c r="M108" s="50"/>
      <c r="N108" s="50"/>
      <c r="O108" s="50"/>
      <c r="P108" s="50"/>
      <c r="Q108" s="50"/>
      <c r="R108" s="50"/>
      <c r="S108" s="23">
        <f t="shared" si="87"/>
        <v>0</v>
      </c>
      <c r="T108" s="49"/>
      <c r="U108" s="50"/>
      <c r="V108" s="50"/>
      <c r="W108" s="195">
        <f t="shared" si="78"/>
        <v>0</v>
      </c>
      <c r="X108" s="21">
        <f t="shared" si="107"/>
        <v>0</v>
      </c>
      <c r="Y108" s="22">
        <f t="shared" si="79"/>
        <v>0</v>
      </c>
      <c r="Z108" s="22">
        <f t="shared" si="80"/>
        <v>0</v>
      </c>
      <c r="AA108" s="25">
        <v>90</v>
      </c>
      <c r="AB108" s="68">
        <f t="shared" si="111"/>
        <v>0</v>
      </c>
      <c r="AC108" s="27">
        <f t="shared" si="81"/>
        <v>0</v>
      </c>
      <c r="AD108" s="28"/>
      <c r="AE108" s="29">
        <f t="shared" si="83"/>
        <v>1.5</v>
      </c>
      <c r="AF108" s="30" t="e">
        <f t="shared" si="84"/>
        <v>#DIV/0!</v>
      </c>
      <c r="AG108" s="51">
        <f t="shared" si="82"/>
        <v>0</v>
      </c>
      <c r="AH108" s="52">
        <f t="shared" si="112"/>
        <v>0</v>
      </c>
      <c r="AI108" s="52">
        <v>7</v>
      </c>
      <c r="AJ108" s="53" t="e">
        <f t="shared" si="88"/>
        <v>#DIV/0!</v>
      </c>
      <c r="AK108" s="168"/>
      <c r="AL108" s="169"/>
      <c r="AM108" s="170"/>
      <c r="AN108" s="348" t="str">
        <f t="shared" si="113"/>
        <v/>
      </c>
      <c r="AO108" s="169"/>
      <c r="AP108" s="172"/>
      <c r="AQ108" s="173"/>
      <c r="AR108" s="169"/>
      <c r="AS108" s="170"/>
      <c r="AT108" s="348" t="str">
        <f t="shared" si="114"/>
        <v/>
      </c>
      <c r="AU108" s="174"/>
      <c r="AV108" s="172"/>
      <c r="AW108" s="168"/>
      <c r="AX108" s="169"/>
      <c r="AY108" s="170"/>
      <c r="AZ108" s="171" t="str">
        <f t="shared" si="115"/>
        <v/>
      </c>
      <c r="BA108" s="174"/>
      <c r="BB108" s="172"/>
      <c r="BC108" s="168"/>
      <c r="BD108" s="169"/>
      <c r="BE108" s="170"/>
      <c r="BF108" s="171" t="str">
        <f t="shared" si="116"/>
        <v/>
      </c>
      <c r="BG108" s="174"/>
      <c r="BH108" s="172"/>
      <c r="BI108" s="168"/>
      <c r="BJ108" s="169"/>
      <c r="BK108" s="170"/>
      <c r="BL108" s="348" t="str">
        <f t="shared" si="117"/>
        <v/>
      </c>
      <c r="BM108" s="174"/>
      <c r="BN108" s="172"/>
      <c r="BO108" s="168"/>
      <c r="BP108" s="169"/>
      <c r="BQ108" s="170"/>
      <c r="BR108" s="171" t="str">
        <f t="shared" si="118"/>
        <v/>
      </c>
      <c r="BS108" s="174"/>
      <c r="BT108" s="172"/>
      <c r="BU108" s="168"/>
      <c r="BV108" s="169"/>
      <c r="BW108" s="170"/>
      <c r="BX108" s="171" t="str">
        <f t="shared" si="119"/>
        <v/>
      </c>
      <c r="BY108" s="174"/>
      <c r="BZ108" s="172"/>
      <c r="CA108" s="168"/>
      <c r="CB108" s="169"/>
      <c r="CC108" s="170"/>
      <c r="CD108" s="171" t="str">
        <f t="shared" si="120"/>
        <v/>
      </c>
      <c r="CE108" s="174"/>
      <c r="CF108" s="172"/>
      <c r="CG108" s="168"/>
      <c r="CH108" s="169"/>
      <c r="CI108" s="170"/>
      <c r="CJ108" s="171" t="str">
        <f t="shared" si="121"/>
        <v/>
      </c>
      <c r="CK108" s="169"/>
      <c r="CL108" s="177">
        <f t="shared" si="122"/>
        <v>0</v>
      </c>
      <c r="CM108" s="62">
        <f t="shared" si="123"/>
        <v>0</v>
      </c>
      <c r="CN108" s="69">
        <f t="shared" si="123"/>
        <v>0</v>
      </c>
      <c r="CO108" s="70">
        <f t="shared" si="124"/>
        <v>0</v>
      </c>
      <c r="CP108" s="62">
        <f t="shared" si="125"/>
        <v>0</v>
      </c>
      <c r="CQ108" s="65">
        <f t="shared" si="126"/>
        <v>6.25E-2</v>
      </c>
      <c r="CR108" s="178">
        <f t="shared" si="127"/>
        <v>6.25E-2</v>
      </c>
      <c r="CS108" s="66">
        <f t="shared" si="128"/>
        <v>0</v>
      </c>
      <c r="CT108" s="67" t="e">
        <f t="shared" si="129"/>
        <v>#DIV/0!</v>
      </c>
    </row>
    <row r="109" spans="1:98">
      <c r="A109" s="472"/>
      <c r="B109" s="48">
        <v>21</v>
      </c>
      <c r="C109" s="19" t="s">
        <v>52</v>
      </c>
      <c r="D109" s="20">
        <v>43242</v>
      </c>
      <c r="E109" s="49"/>
      <c r="F109" s="50"/>
      <c r="G109" s="50"/>
      <c r="H109" s="50"/>
      <c r="I109" s="50"/>
      <c r="J109" s="50"/>
      <c r="K109" s="50"/>
      <c r="L109" s="50"/>
      <c r="M109" s="50"/>
      <c r="N109" s="50"/>
      <c r="O109" s="50"/>
      <c r="P109" s="50"/>
      <c r="Q109" s="50"/>
      <c r="R109" s="50"/>
      <c r="S109" s="23">
        <f t="shared" si="87"/>
        <v>0</v>
      </c>
      <c r="T109" s="49"/>
      <c r="U109" s="50"/>
      <c r="V109" s="50"/>
      <c r="W109" s="195">
        <f t="shared" si="78"/>
        <v>0</v>
      </c>
      <c r="X109" s="21">
        <f t="shared" si="107"/>
        <v>0</v>
      </c>
      <c r="Y109" s="22">
        <f t="shared" si="79"/>
        <v>0</v>
      </c>
      <c r="Z109" s="22">
        <f t="shared" si="80"/>
        <v>0</v>
      </c>
      <c r="AA109" s="25">
        <v>90</v>
      </c>
      <c r="AB109" s="68">
        <f t="shared" si="111"/>
        <v>0</v>
      </c>
      <c r="AC109" s="27">
        <f t="shared" si="81"/>
        <v>0</v>
      </c>
      <c r="AD109" s="28"/>
      <c r="AE109" s="29">
        <f t="shared" si="83"/>
        <v>1.5</v>
      </c>
      <c r="AF109" s="30" t="e">
        <f t="shared" si="84"/>
        <v>#DIV/0!</v>
      </c>
      <c r="AG109" s="51">
        <f t="shared" ref="AG109:AG110" si="131">SUM(X109:Z109)</f>
        <v>0</v>
      </c>
      <c r="AH109" s="52">
        <f t="shared" si="112"/>
        <v>0</v>
      </c>
      <c r="AI109" s="52">
        <v>7</v>
      </c>
      <c r="AJ109" s="53" t="e">
        <f t="shared" si="88"/>
        <v>#DIV/0!</v>
      </c>
      <c r="AK109" s="168"/>
      <c r="AL109" s="169"/>
      <c r="AM109" s="170"/>
      <c r="AN109" s="348" t="str">
        <f t="shared" si="113"/>
        <v/>
      </c>
      <c r="AO109" s="169"/>
      <c r="AP109" s="172"/>
      <c r="AQ109" s="173"/>
      <c r="AR109" s="169"/>
      <c r="AS109" s="170"/>
      <c r="AT109" s="348" t="str">
        <f t="shared" si="114"/>
        <v/>
      </c>
      <c r="AU109" s="174"/>
      <c r="AV109" s="172"/>
      <c r="AW109" s="168"/>
      <c r="AX109" s="169"/>
      <c r="AY109" s="170"/>
      <c r="AZ109" s="171" t="str">
        <f t="shared" si="115"/>
        <v/>
      </c>
      <c r="BA109" s="174"/>
      <c r="BB109" s="172"/>
      <c r="BC109" s="168"/>
      <c r="BD109" s="169"/>
      <c r="BE109" s="170"/>
      <c r="BF109" s="171" t="str">
        <f t="shared" si="116"/>
        <v/>
      </c>
      <c r="BG109" s="174"/>
      <c r="BH109" s="172"/>
      <c r="BI109" s="168"/>
      <c r="BJ109" s="169"/>
      <c r="BK109" s="170"/>
      <c r="BL109" s="348" t="str">
        <f t="shared" si="117"/>
        <v/>
      </c>
      <c r="BM109" s="174"/>
      <c r="BN109" s="172"/>
      <c r="BO109" s="168"/>
      <c r="BP109" s="169"/>
      <c r="BQ109" s="170"/>
      <c r="BR109" s="171" t="str">
        <f t="shared" si="118"/>
        <v/>
      </c>
      <c r="BS109" s="174"/>
      <c r="BT109" s="172"/>
      <c r="BU109" s="168"/>
      <c r="BV109" s="169"/>
      <c r="BW109" s="170"/>
      <c r="BX109" s="171" t="str">
        <f t="shared" si="119"/>
        <v/>
      </c>
      <c r="BY109" s="174"/>
      <c r="BZ109" s="172"/>
      <c r="CA109" s="168"/>
      <c r="CB109" s="169"/>
      <c r="CC109" s="170"/>
      <c r="CD109" s="171" t="str">
        <f t="shared" si="120"/>
        <v/>
      </c>
      <c r="CE109" s="174"/>
      <c r="CF109" s="172"/>
      <c r="CG109" s="168"/>
      <c r="CH109" s="169"/>
      <c r="CI109" s="170"/>
      <c r="CJ109" s="171" t="str">
        <f t="shared" si="121"/>
        <v/>
      </c>
      <c r="CK109" s="169"/>
      <c r="CL109" s="177">
        <f t="shared" si="122"/>
        <v>0</v>
      </c>
      <c r="CM109" s="62">
        <f t="shared" si="123"/>
        <v>0</v>
      </c>
      <c r="CN109" s="69">
        <f t="shared" si="123"/>
        <v>0</v>
      </c>
      <c r="CO109" s="70">
        <f t="shared" si="124"/>
        <v>0</v>
      </c>
      <c r="CP109" s="62">
        <f t="shared" si="125"/>
        <v>0</v>
      </c>
      <c r="CQ109" s="65">
        <f t="shared" si="126"/>
        <v>6.25E-2</v>
      </c>
      <c r="CR109" s="178">
        <f t="shared" si="127"/>
        <v>6.25E-2</v>
      </c>
      <c r="CS109" s="66">
        <f t="shared" si="128"/>
        <v>0</v>
      </c>
      <c r="CT109" s="67" t="e">
        <f t="shared" si="129"/>
        <v>#DIV/0!</v>
      </c>
    </row>
    <row r="110" spans="1:98">
      <c r="A110" s="472"/>
      <c r="B110" s="48">
        <v>21</v>
      </c>
      <c r="C110" s="19" t="s">
        <v>52</v>
      </c>
      <c r="D110" s="20">
        <v>43243</v>
      </c>
      <c r="E110" s="49"/>
      <c r="F110" s="50"/>
      <c r="G110" s="50"/>
      <c r="H110" s="50"/>
      <c r="I110" s="50"/>
      <c r="J110" s="50"/>
      <c r="K110" s="50"/>
      <c r="L110" s="50"/>
      <c r="M110" s="50"/>
      <c r="N110" s="50"/>
      <c r="O110" s="50"/>
      <c r="P110" s="50"/>
      <c r="Q110" s="50"/>
      <c r="R110" s="50"/>
      <c r="S110" s="23">
        <f t="shared" si="87"/>
        <v>0</v>
      </c>
      <c r="T110" s="49"/>
      <c r="U110" s="50"/>
      <c r="V110" s="50"/>
      <c r="W110" s="195">
        <f t="shared" si="78"/>
        <v>0</v>
      </c>
      <c r="X110" s="21">
        <f t="shared" si="107"/>
        <v>0</v>
      </c>
      <c r="Y110" s="22">
        <f t="shared" si="79"/>
        <v>0</v>
      </c>
      <c r="Z110" s="22">
        <f t="shared" si="80"/>
        <v>0</v>
      </c>
      <c r="AA110" s="25">
        <v>90</v>
      </c>
      <c r="AB110" s="68">
        <f t="shared" si="111"/>
        <v>0</v>
      </c>
      <c r="AC110" s="27">
        <f t="shared" si="81"/>
        <v>0</v>
      </c>
      <c r="AD110" s="28"/>
      <c r="AE110" s="29">
        <f t="shared" si="83"/>
        <v>1.5</v>
      </c>
      <c r="AF110" s="30" t="e">
        <f t="shared" si="84"/>
        <v>#DIV/0!</v>
      </c>
      <c r="AG110" s="51">
        <f t="shared" si="131"/>
        <v>0</v>
      </c>
      <c r="AH110" s="52">
        <f t="shared" si="112"/>
        <v>0</v>
      </c>
      <c r="AI110" s="52">
        <v>7</v>
      </c>
      <c r="AJ110" s="53" t="e">
        <f t="shared" si="88"/>
        <v>#DIV/0!</v>
      </c>
      <c r="AK110" s="168"/>
      <c r="AL110" s="169"/>
      <c r="AM110" s="170"/>
      <c r="AN110" s="348" t="str">
        <f t="shared" si="113"/>
        <v/>
      </c>
      <c r="AO110" s="169"/>
      <c r="AP110" s="172"/>
      <c r="AQ110" s="173"/>
      <c r="AR110" s="169"/>
      <c r="AS110" s="170"/>
      <c r="AT110" s="348" t="str">
        <f t="shared" si="114"/>
        <v/>
      </c>
      <c r="AU110" s="174"/>
      <c r="AV110" s="172"/>
      <c r="AW110" s="168"/>
      <c r="AX110" s="169"/>
      <c r="AY110" s="170"/>
      <c r="AZ110" s="171" t="str">
        <f t="shared" si="115"/>
        <v/>
      </c>
      <c r="BA110" s="174"/>
      <c r="BB110" s="172"/>
      <c r="BC110" s="168"/>
      <c r="BD110" s="169"/>
      <c r="BE110" s="170"/>
      <c r="BF110" s="171" t="str">
        <f t="shared" si="116"/>
        <v/>
      </c>
      <c r="BG110" s="174"/>
      <c r="BH110" s="172"/>
      <c r="BI110" s="168"/>
      <c r="BJ110" s="169"/>
      <c r="BK110" s="170"/>
      <c r="BL110" s="348" t="str">
        <f t="shared" si="117"/>
        <v/>
      </c>
      <c r="BM110" s="174"/>
      <c r="BN110" s="172"/>
      <c r="BO110" s="168"/>
      <c r="BP110" s="169"/>
      <c r="BQ110" s="170"/>
      <c r="BR110" s="171" t="str">
        <f t="shared" si="118"/>
        <v/>
      </c>
      <c r="BS110" s="174"/>
      <c r="BT110" s="172"/>
      <c r="BU110" s="168"/>
      <c r="BV110" s="169"/>
      <c r="BW110" s="170"/>
      <c r="BX110" s="171" t="str">
        <f t="shared" si="119"/>
        <v/>
      </c>
      <c r="BY110" s="174"/>
      <c r="BZ110" s="172"/>
      <c r="CA110" s="168"/>
      <c r="CB110" s="169"/>
      <c r="CC110" s="170"/>
      <c r="CD110" s="171" t="str">
        <f t="shared" si="120"/>
        <v/>
      </c>
      <c r="CE110" s="174"/>
      <c r="CF110" s="172"/>
      <c r="CG110" s="168"/>
      <c r="CH110" s="169"/>
      <c r="CI110" s="170"/>
      <c r="CJ110" s="171" t="str">
        <f t="shared" si="121"/>
        <v/>
      </c>
      <c r="CK110" s="169"/>
      <c r="CL110" s="177">
        <f t="shared" si="122"/>
        <v>0</v>
      </c>
      <c r="CM110" s="62">
        <f t="shared" si="123"/>
        <v>0</v>
      </c>
      <c r="CN110" s="69">
        <f t="shared" si="123"/>
        <v>0</v>
      </c>
      <c r="CO110" s="70">
        <f t="shared" si="124"/>
        <v>0</v>
      </c>
      <c r="CP110" s="62">
        <f t="shared" si="125"/>
        <v>0</v>
      </c>
      <c r="CQ110" s="65">
        <f t="shared" si="126"/>
        <v>6.25E-2</v>
      </c>
      <c r="CR110" s="178">
        <f t="shared" si="127"/>
        <v>6.25E-2</v>
      </c>
      <c r="CS110" s="66">
        <f t="shared" si="128"/>
        <v>0</v>
      </c>
      <c r="CT110" s="67" t="e">
        <f t="shared" si="129"/>
        <v>#DIV/0!</v>
      </c>
    </row>
    <row r="111" spans="1:98">
      <c r="A111" s="472"/>
      <c r="B111" s="48">
        <v>21</v>
      </c>
      <c r="C111" s="19" t="s">
        <v>53</v>
      </c>
      <c r="D111" s="20">
        <v>43244</v>
      </c>
      <c r="E111" s="49"/>
      <c r="F111" s="50"/>
      <c r="G111" s="50"/>
      <c r="H111" s="50"/>
      <c r="I111" s="50"/>
      <c r="J111" s="50"/>
      <c r="K111" s="50"/>
      <c r="L111" s="50"/>
      <c r="M111" s="50"/>
      <c r="N111" s="50"/>
      <c r="O111" s="50"/>
      <c r="P111" s="50"/>
      <c r="Q111" s="50"/>
      <c r="R111" s="50"/>
      <c r="S111" s="23">
        <f t="shared" si="87"/>
        <v>0</v>
      </c>
      <c r="T111" s="49"/>
      <c r="U111" s="50"/>
      <c r="V111" s="50"/>
      <c r="W111" s="195">
        <f t="shared" si="78"/>
        <v>0</v>
      </c>
      <c r="X111" s="21">
        <f t="shared" si="107"/>
        <v>0</v>
      </c>
      <c r="Y111" s="22">
        <f t="shared" si="79"/>
        <v>0</v>
      </c>
      <c r="Z111" s="22">
        <f t="shared" si="80"/>
        <v>0</v>
      </c>
      <c r="AA111" s="25">
        <v>90</v>
      </c>
      <c r="AB111" s="68">
        <f t="shared" si="111"/>
        <v>0</v>
      </c>
      <c r="AC111" s="27">
        <f t="shared" si="81"/>
        <v>0</v>
      </c>
      <c r="AD111" s="28"/>
      <c r="AE111" s="29">
        <f t="shared" si="83"/>
        <v>1.5</v>
      </c>
      <c r="AF111" s="30" t="e">
        <f t="shared" si="84"/>
        <v>#DIV/0!</v>
      </c>
      <c r="AG111" s="51">
        <f t="shared" si="82"/>
        <v>0</v>
      </c>
      <c r="AH111" s="52">
        <f t="shared" si="112"/>
        <v>0</v>
      </c>
      <c r="AI111" s="52">
        <v>7</v>
      </c>
      <c r="AJ111" s="53" t="e">
        <f t="shared" si="88"/>
        <v>#DIV/0!</v>
      </c>
      <c r="AK111" s="168"/>
      <c r="AL111" s="169"/>
      <c r="AM111" s="170"/>
      <c r="AN111" s="348" t="str">
        <f t="shared" si="113"/>
        <v/>
      </c>
      <c r="AO111" s="169"/>
      <c r="AP111" s="172"/>
      <c r="AQ111" s="173"/>
      <c r="AR111" s="169"/>
      <c r="AS111" s="170"/>
      <c r="AT111" s="348" t="str">
        <f t="shared" si="114"/>
        <v/>
      </c>
      <c r="AU111" s="174"/>
      <c r="AV111" s="172"/>
      <c r="AW111" s="168"/>
      <c r="AX111" s="169"/>
      <c r="AY111" s="170"/>
      <c r="AZ111" s="171" t="str">
        <f t="shared" si="115"/>
        <v/>
      </c>
      <c r="BA111" s="174"/>
      <c r="BB111" s="172"/>
      <c r="BC111" s="168"/>
      <c r="BD111" s="169"/>
      <c r="BE111" s="170"/>
      <c r="BF111" s="171" t="str">
        <f t="shared" si="116"/>
        <v/>
      </c>
      <c r="BG111" s="174"/>
      <c r="BH111" s="172"/>
      <c r="BI111" s="168"/>
      <c r="BJ111" s="169"/>
      <c r="BK111" s="170"/>
      <c r="BL111" s="348" t="str">
        <f t="shared" si="117"/>
        <v/>
      </c>
      <c r="BM111" s="174"/>
      <c r="BN111" s="172"/>
      <c r="BO111" s="168"/>
      <c r="BP111" s="169"/>
      <c r="BQ111" s="170"/>
      <c r="BR111" s="171" t="str">
        <f t="shared" si="118"/>
        <v/>
      </c>
      <c r="BS111" s="174"/>
      <c r="BT111" s="172"/>
      <c r="BU111" s="168"/>
      <c r="BV111" s="169"/>
      <c r="BW111" s="170"/>
      <c r="BX111" s="171" t="str">
        <f t="shared" si="119"/>
        <v/>
      </c>
      <c r="BY111" s="174"/>
      <c r="BZ111" s="172"/>
      <c r="CA111" s="168"/>
      <c r="CB111" s="169"/>
      <c r="CC111" s="170"/>
      <c r="CD111" s="171" t="str">
        <f t="shared" si="120"/>
        <v/>
      </c>
      <c r="CE111" s="174"/>
      <c r="CF111" s="172"/>
      <c r="CG111" s="168"/>
      <c r="CH111" s="169"/>
      <c r="CI111" s="170"/>
      <c r="CJ111" s="171" t="str">
        <f t="shared" si="121"/>
        <v/>
      </c>
      <c r="CK111" s="169"/>
      <c r="CL111" s="177">
        <f t="shared" si="122"/>
        <v>0</v>
      </c>
      <c r="CM111" s="62">
        <f t="shared" si="123"/>
        <v>0</v>
      </c>
      <c r="CN111" s="69">
        <f t="shared" si="123"/>
        <v>0</v>
      </c>
      <c r="CO111" s="70">
        <f t="shared" si="124"/>
        <v>0</v>
      </c>
      <c r="CP111" s="62">
        <f t="shared" si="125"/>
        <v>0</v>
      </c>
      <c r="CQ111" s="65">
        <f t="shared" si="126"/>
        <v>6.25E-2</v>
      </c>
      <c r="CR111" s="178">
        <f t="shared" si="127"/>
        <v>6.25E-2</v>
      </c>
      <c r="CS111" s="66">
        <f t="shared" si="128"/>
        <v>0</v>
      </c>
      <c r="CT111" s="67" t="e">
        <f t="shared" si="129"/>
        <v>#DIV/0!</v>
      </c>
    </row>
    <row r="112" spans="1:98" ht="15.75" thickBot="1">
      <c r="A112" s="472"/>
      <c r="B112" s="71">
        <v>21</v>
      </c>
      <c r="C112" s="19" t="s">
        <v>54</v>
      </c>
      <c r="D112" s="20">
        <v>43245</v>
      </c>
      <c r="E112" s="49"/>
      <c r="F112" s="50"/>
      <c r="G112" s="50"/>
      <c r="H112" s="50"/>
      <c r="I112" s="50"/>
      <c r="J112" s="50"/>
      <c r="K112" s="50"/>
      <c r="L112" s="50"/>
      <c r="M112" s="50"/>
      <c r="N112" s="50"/>
      <c r="O112" s="50"/>
      <c r="P112" s="50"/>
      <c r="Q112" s="50"/>
      <c r="R112" s="50"/>
      <c r="S112" s="23">
        <f t="shared" si="87"/>
        <v>0</v>
      </c>
      <c r="T112" s="49"/>
      <c r="U112" s="50"/>
      <c r="V112" s="50"/>
      <c r="W112" s="195">
        <f t="shared" si="78"/>
        <v>0</v>
      </c>
      <c r="X112" s="21">
        <f t="shared" si="107"/>
        <v>0</v>
      </c>
      <c r="Y112" s="22">
        <f t="shared" si="79"/>
        <v>0</v>
      </c>
      <c r="Z112" s="22">
        <f t="shared" si="80"/>
        <v>0</v>
      </c>
      <c r="AA112" s="25">
        <v>90</v>
      </c>
      <c r="AB112" s="68">
        <f t="shared" si="111"/>
        <v>0</v>
      </c>
      <c r="AC112" s="27">
        <f t="shared" si="81"/>
        <v>0</v>
      </c>
      <c r="AD112" s="28"/>
      <c r="AE112" s="29">
        <f t="shared" si="83"/>
        <v>1.5</v>
      </c>
      <c r="AF112" s="30" t="e">
        <f t="shared" si="84"/>
        <v>#DIV/0!</v>
      </c>
      <c r="AG112" s="51">
        <f t="shared" si="82"/>
        <v>0</v>
      </c>
      <c r="AH112" s="52">
        <f t="shared" si="112"/>
        <v>0</v>
      </c>
      <c r="AI112" s="52">
        <v>7</v>
      </c>
      <c r="AJ112" s="53" t="e">
        <f t="shared" si="88"/>
        <v>#DIV/0!</v>
      </c>
      <c r="AK112" s="168"/>
      <c r="AL112" s="169"/>
      <c r="AM112" s="170"/>
      <c r="AN112" s="348" t="str">
        <f t="shared" si="113"/>
        <v/>
      </c>
      <c r="AO112" s="169"/>
      <c r="AP112" s="172"/>
      <c r="AQ112" s="173"/>
      <c r="AR112" s="169"/>
      <c r="AS112" s="170"/>
      <c r="AT112" s="348" t="str">
        <f t="shared" si="114"/>
        <v/>
      </c>
      <c r="AU112" s="174"/>
      <c r="AV112" s="172"/>
      <c r="AW112" s="168"/>
      <c r="AX112" s="169"/>
      <c r="AY112" s="170"/>
      <c r="AZ112" s="171" t="str">
        <f t="shared" si="115"/>
        <v/>
      </c>
      <c r="BA112" s="174"/>
      <c r="BB112" s="172"/>
      <c r="BC112" s="168"/>
      <c r="BD112" s="169"/>
      <c r="BE112" s="170"/>
      <c r="BF112" s="171" t="str">
        <f t="shared" si="116"/>
        <v/>
      </c>
      <c r="BG112" s="174"/>
      <c r="BH112" s="172"/>
      <c r="BI112" s="168"/>
      <c r="BJ112" s="169"/>
      <c r="BK112" s="170"/>
      <c r="BL112" s="348" t="str">
        <f t="shared" si="117"/>
        <v/>
      </c>
      <c r="BM112" s="174"/>
      <c r="BN112" s="172"/>
      <c r="BO112" s="168"/>
      <c r="BP112" s="169"/>
      <c r="BQ112" s="170"/>
      <c r="BR112" s="171" t="str">
        <f t="shared" si="118"/>
        <v/>
      </c>
      <c r="BS112" s="174"/>
      <c r="BT112" s="172"/>
      <c r="BU112" s="168"/>
      <c r="BV112" s="169"/>
      <c r="BW112" s="170"/>
      <c r="BX112" s="171" t="str">
        <f t="shared" si="119"/>
        <v/>
      </c>
      <c r="BY112" s="174"/>
      <c r="BZ112" s="172"/>
      <c r="CA112" s="168"/>
      <c r="CB112" s="169"/>
      <c r="CC112" s="170"/>
      <c r="CD112" s="171" t="str">
        <f t="shared" si="120"/>
        <v/>
      </c>
      <c r="CE112" s="174"/>
      <c r="CF112" s="172"/>
      <c r="CG112" s="168"/>
      <c r="CH112" s="169"/>
      <c r="CI112" s="170"/>
      <c r="CJ112" s="171" t="str">
        <f t="shared" si="121"/>
        <v/>
      </c>
      <c r="CK112" s="169"/>
      <c r="CL112" s="177">
        <f t="shared" si="122"/>
        <v>0</v>
      </c>
      <c r="CM112" s="62">
        <f t="shared" si="123"/>
        <v>0</v>
      </c>
      <c r="CN112" s="69">
        <f t="shared" si="123"/>
        <v>0</v>
      </c>
      <c r="CO112" s="70">
        <f t="shared" si="124"/>
        <v>0</v>
      </c>
      <c r="CP112" s="62">
        <f t="shared" si="125"/>
        <v>0</v>
      </c>
      <c r="CQ112" s="65">
        <f t="shared" si="126"/>
        <v>6.25E-2</v>
      </c>
      <c r="CR112" s="178">
        <f t="shared" si="127"/>
        <v>6.25E-2</v>
      </c>
      <c r="CS112" s="66">
        <f t="shared" si="128"/>
        <v>0</v>
      </c>
      <c r="CT112" s="67" t="e">
        <f t="shared" si="129"/>
        <v>#DIV/0!</v>
      </c>
    </row>
    <row r="113" spans="1:98">
      <c r="A113" s="472"/>
      <c r="B113" s="73">
        <v>22</v>
      </c>
      <c r="C113" s="74" t="s">
        <v>50</v>
      </c>
      <c r="D113" s="75">
        <v>43248</v>
      </c>
      <c r="E113" s="199"/>
      <c r="F113" s="200"/>
      <c r="G113" s="200"/>
      <c r="H113" s="200"/>
      <c r="I113" s="200"/>
      <c r="J113" s="200"/>
      <c r="K113" s="200"/>
      <c r="L113" s="200"/>
      <c r="M113" s="200"/>
      <c r="N113" s="200"/>
      <c r="O113" s="200"/>
      <c r="P113" s="200"/>
      <c r="Q113" s="200"/>
      <c r="R113" s="200"/>
      <c r="S113" s="78">
        <f t="shared" si="87"/>
        <v>0</v>
      </c>
      <c r="T113" s="199"/>
      <c r="U113" s="200"/>
      <c r="V113" s="200"/>
      <c r="W113" s="194">
        <f t="shared" si="78"/>
        <v>0</v>
      </c>
      <c r="X113" s="203">
        <f t="shared" si="107"/>
        <v>0</v>
      </c>
      <c r="Y113" s="204">
        <f t="shared" si="79"/>
        <v>0</v>
      </c>
      <c r="Z113" s="204">
        <f t="shared" si="80"/>
        <v>0</v>
      </c>
      <c r="AA113" s="205">
        <v>90</v>
      </c>
      <c r="AB113" s="206">
        <f t="shared" si="111"/>
        <v>0</v>
      </c>
      <c r="AC113" s="207">
        <f t="shared" si="81"/>
        <v>0</v>
      </c>
      <c r="AD113" s="208"/>
      <c r="AE113" s="209">
        <f t="shared" si="83"/>
        <v>1.5</v>
      </c>
      <c r="AF113" s="210" t="e">
        <f t="shared" si="84"/>
        <v>#DIV/0!</v>
      </c>
      <c r="AG113" s="211">
        <f t="shared" si="82"/>
        <v>0</v>
      </c>
      <c r="AH113" s="212">
        <f t="shared" si="112"/>
        <v>0</v>
      </c>
      <c r="AI113" s="212">
        <v>7</v>
      </c>
      <c r="AJ113" s="213" t="e">
        <f t="shared" si="88"/>
        <v>#DIV/0!</v>
      </c>
      <c r="AK113" s="214"/>
      <c r="AL113" s="215"/>
      <c r="AM113" s="216"/>
      <c r="AN113" s="350" t="str">
        <f t="shared" si="113"/>
        <v/>
      </c>
      <c r="AO113" s="215"/>
      <c r="AP113" s="172"/>
      <c r="AQ113" s="218"/>
      <c r="AR113" s="215"/>
      <c r="AS113" s="216"/>
      <c r="AT113" s="350" t="str">
        <f t="shared" si="114"/>
        <v/>
      </c>
      <c r="AU113" s="219"/>
      <c r="AV113" s="172"/>
      <c r="AW113" s="214"/>
      <c r="AX113" s="215"/>
      <c r="AY113" s="216"/>
      <c r="AZ113" s="217" t="str">
        <f t="shared" si="115"/>
        <v/>
      </c>
      <c r="BA113" s="219"/>
      <c r="BB113" s="172"/>
      <c r="BC113" s="214"/>
      <c r="BD113" s="215"/>
      <c r="BE113" s="216"/>
      <c r="BF113" s="217" t="str">
        <f t="shared" si="116"/>
        <v/>
      </c>
      <c r="BG113" s="219"/>
      <c r="BH113" s="172"/>
      <c r="BI113" s="214"/>
      <c r="BJ113" s="215"/>
      <c r="BK113" s="216"/>
      <c r="BL113" s="350" t="str">
        <f t="shared" si="117"/>
        <v/>
      </c>
      <c r="BM113" s="219"/>
      <c r="BN113" s="172"/>
      <c r="BO113" s="214"/>
      <c r="BP113" s="215"/>
      <c r="BQ113" s="216"/>
      <c r="BR113" s="217" t="str">
        <f t="shared" si="118"/>
        <v/>
      </c>
      <c r="BS113" s="219"/>
      <c r="BT113" s="172"/>
      <c r="BU113" s="214"/>
      <c r="BV113" s="215"/>
      <c r="BW113" s="216"/>
      <c r="BX113" s="217" t="str">
        <f t="shared" si="119"/>
        <v/>
      </c>
      <c r="BY113" s="219"/>
      <c r="BZ113" s="172"/>
      <c r="CA113" s="214"/>
      <c r="CB113" s="215"/>
      <c r="CC113" s="216"/>
      <c r="CD113" s="217" t="str">
        <f t="shared" si="120"/>
        <v/>
      </c>
      <c r="CE113" s="219"/>
      <c r="CF113" s="172"/>
      <c r="CG113" s="214"/>
      <c r="CH113" s="215"/>
      <c r="CI113" s="216"/>
      <c r="CJ113" s="217" t="str">
        <f t="shared" si="121"/>
        <v/>
      </c>
      <c r="CK113" s="215"/>
      <c r="CL113" s="228">
        <f t="shared" si="122"/>
        <v>0</v>
      </c>
      <c r="CM113" s="229">
        <f t="shared" si="123"/>
        <v>0</v>
      </c>
      <c r="CN113" s="230">
        <f t="shared" si="123"/>
        <v>0</v>
      </c>
      <c r="CO113" s="231">
        <f t="shared" si="124"/>
        <v>0</v>
      </c>
      <c r="CP113" s="229">
        <f t="shared" si="125"/>
        <v>0</v>
      </c>
      <c r="CQ113" s="232">
        <f t="shared" si="126"/>
        <v>6.25E-2</v>
      </c>
      <c r="CR113" s="233">
        <f t="shared" si="127"/>
        <v>6.25E-2</v>
      </c>
      <c r="CS113" s="234">
        <f t="shared" si="128"/>
        <v>0</v>
      </c>
      <c r="CT113" s="235" t="e">
        <f t="shared" si="129"/>
        <v>#DIV/0!</v>
      </c>
    </row>
    <row r="114" spans="1:98">
      <c r="A114" s="472"/>
      <c r="B114" s="105">
        <v>22</v>
      </c>
      <c r="C114" s="74" t="s">
        <v>52</v>
      </c>
      <c r="D114" s="75">
        <v>43249</v>
      </c>
      <c r="E114" s="199"/>
      <c r="F114" s="200"/>
      <c r="G114" s="200"/>
      <c r="H114" s="200"/>
      <c r="I114" s="200"/>
      <c r="J114" s="200"/>
      <c r="K114" s="200"/>
      <c r="L114" s="200"/>
      <c r="M114" s="200"/>
      <c r="N114" s="200"/>
      <c r="O114" s="200"/>
      <c r="P114" s="200"/>
      <c r="Q114" s="200"/>
      <c r="R114" s="200"/>
      <c r="S114" s="78">
        <f t="shared" si="87"/>
        <v>0</v>
      </c>
      <c r="T114" s="199"/>
      <c r="U114" s="200"/>
      <c r="V114" s="200"/>
      <c r="W114" s="194">
        <f t="shared" si="78"/>
        <v>0</v>
      </c>
      <c r="X114" s="203">
        <f t="shared" si="107"/>
        <v>0</v>
      </c>
      <c r="Y114" s="204">
        <f t="shared" si="79"/>
        <v>0</v>
      </c>
      <c r="Z114" s="204">
        <f t="shared" si="80"/>
        <v>0</v>
      </c>
      <c r="AA114" s="205">
        <v>90</v>
      </c>
      <c r="AB114" s="206">
        <f t="shared" si="111"/>
        <v>0</v>
      </c>
      <c r="AC114" s="207">
        <f t="shared" si="81"/>
        <v>0</v>
      </c>
      <c r="AD114" s="208"/>
      <c r="AE114" s="209">
        <f t="shared" si="83"/>
        <v>1.5</v>
      </c>
      <c r="AF114" s="210" t="e">
        <f t="shared" si="84"/>
        <v>#DIV/0!</v>
      </c>
      <c r="AG114" s="211">
        <f t="shared" ref="AG114:AG115" si="132">SUM(X114:Z114)</f>
        <v>0</v>
      </c>
      <c r="AH114" s="212">
        <f t="shared" si="112"/>
        <v>0</v>
      </c>
      <c r="AI114" s="212">
        <v>7</v>
      </c>
      <c r="AJ114" s="213" t="e">
        <f t="shared" si="88"/>
        <v>#DIV/0!</v>
      </c>
      <c r="AK114" s="214"/>
      <c r="AL114" s="215"/>
      <c r="AM114" s="216"/>
      <c r="AN114" s="350" t="str">
        <f t="shared" si="113"/>
        <v/>
      </c>
      <c r="AO114" s="215"/>
      <c r="AP114" s="172"/>
      <c r="AQ114" s="218"/>
      <c r="AR114" s="215"/>
      <c r="AS114" s="216"/>
      <c r="AT114" s="350" t="str">
        <f t="shared" si="114"/>
        <v/>
      </c>
      <c r="AU114" s="219"/>
      <c r="AV114" s="172"/>
      <c r="AW114" s="214"/>
      <c r="AX114" s="215"/>
      <c r="AY114" s="216"/>
      <c r="AZ114" s="217" t="str">
        <f t="shared" si="115"/>
        <v/>
      </c>
      <c r="BA114" s="219"/>
      <c r="BB114" s="172"/>
      <c r="BC114" s="214"/>
      <c r="BD114" s="215"/>
      <c r="BE114" s="216"/>
      <c r="BF114" s="217" t="str">
        <f t="shared" si="116"/>
        <v/>
      </c>
      <c r="BG114" s="219"/>
      <c r="BH114" s="172"/>
      <c r="BI114" s="214"/>
      <c r="BJ114" s="215"/>
      <c r="BK114" s="216"/>
      <c r="BL114" s="350" t="str">
        <f t="shared" si="117"/>
        <v/>
      </c>
      <c r="BM114" s="219"/>
      <c r="BN114" s="172"/>
      <c r="BO114" s="214"/>
      <c r="BP114" s="215"/>
      <c r="BQ114" s="216"/>
      <c r="BR114" s="217" t="str">
        <f t="shared" si="118"/>
        <v/>
      </c>
      <c r="BS114" s="219"/>
      <c r="BT114" s="172"/>
      <c r="BU114" s="214"/>
      <c r="BV114" s="215"/>
      <c r="BW114" s="216"/>
      <c r="BX114" s="217" t="str">
        <f t="shared" si="119"/>
        <v/>
      </c>
      <c r="BY114" s="219"/>
      <c r="BZ114" s="172"/>
      <c r="CA114" s="214"/>
      <c r="CB114" s="215"/>
      <c r="CC114" s="216"/>
      <c r="CD114" s="217" t="str">
        <f t="shared" si="120"/>
        <v/>
      </c>
      <c r="CE114" s="219"/>
      <c r="CF114" s="172"/>
      <c r="CG114" s="214"/>
      <c r="CH114" s="215"/>
      <c r="CI114" s="216"/>
      <c r="CJ114" s="217" t="str">
        <f t="shared" si="121"/>
        <v/>
      </c>
      <c r="CK114" s="215"/>
      <c r="CL114" s="228">
        <f t="shared" si="122"/>
        <v>0</v>
      </c>
      <c r="CM114" s="229">
        <f t="shared" si="123"/>
        <v>0</v>
      </c>
      <c r="CN114" s="230">
        <f t="shared" si="123"/>
        <v>0</v>
      </c>
      <c r="CO114" s="231">
        <f t="shared" si="124"/>
        <v>0</v>
      </c>
      <c r="CP114" s="229">
        <f t="shared" si="125"/>
        <v>0</v>
      </c>
      <c r="CQ114" s="232">
        <f t="shared" si="126"/>
        <v>6.25E-2</v>
      </c>
      <c r="CR114" s="233">
        <f t="shared" si="127"/>
        <v>6.25E-2</v>
      </c>
      <c r="CS114" s="234">
        <f t="shared" si="128"/>
        <v>0</v>
      </c>
      <c r="CT114" s="235" t="e">
        <f t="shared" si="129"/>
        <v>#DIV/0!</v>
      </c>
    </row>
    <row r="115" spans="1:98">
      <c r="A115" s="472"/>
      <c r="B115" s="105">
        <v>22</v>
      </c>
      <c r="C115" s="74" t="s">
        <v>52</v>
      </c>
      <c r="D115" s="75">
        <v>43250</v>
      </c>
      <c r="E115" s="199"/>
      <c r="F115" s="200"/>
      <c r="G115" s="200"/>
      <c r="H115" s="200"/>
      <c r="I115" s="200"/>
      <c r="J115" s="200"/>
      <c r="K115" s="200"/>
      <c r="L115" s="200"/>
      <c r="M115" s="200"/>
      <c r="N115" s="200"/>
      <c r="O115" s="200"/>
      <c r="P115" s="200"/>
      <c r="Q115" s="200"/>
      <c r="R115" s="200"/>
      <c r="S115" s="78">
        <f t="shared" si="87"/>
        <v>0</v>
      </c>
      <c r="T115" s="199"/>
      <c r="U115" s="200"/>
      <c r="V115" s="200"/>
      <c r="W115" s="194">
        <f t="shared" si="78"/>
        <v>0</v>
      </c>
      <c r="X115" s="203">
        <f t="shared" si="107"/>
        <v>0</v>
      </c>
      <c r="Y115" s="204">
        <f t="shared" si="79"/>
        <v>0</v>
      </c>
      <c r="Z115" s="204">
        <f t="shared" si="80"/>
        <v>0</v>
      </c>
      <c r="AA115" s="205">
        <v>90</v>
      </c>
      <c r="AB115" s="206">
        <f t="shared" si="111"/>
        <v>0</v>
      </c>
      <c r="AC115" s="207">
        <f t="shared" si="81"/>
        <v>0</v>
      </c>
      <c r="AD115" s="208"/>
      <c r="AE115" s="209">
        <f t="shared" si="83"/>
        <v>1.5</v>
      </c>
      <c r="AF115" s="210" t="e">
        <f t="shared" si="84"/>
        <v>#DIV/0!</v>
      </c>
      <c r="AG115" s="211">
        <f t="shared" si="132"/>
        <v>0</v>
      </c>
      <c r="AH115" s="212">
        <f t="shared" si="112"/>
        <v>0</v>
      </c>
      <c r="AI115" s="212">
        <v>7</v>
      </c>
      <c r="AJ115" s="213" t="e">
        <f t="shared" si="88"/>
        <v>#DIV/0!</v>
      </c>
      <c r="AK115" s="214"/>
      <c r="AL115" s="215"/>
      <c r="AM115" s="216"/>
      <c r="AN115" s="350" t="str">
        <f t="shared" si="113"/>
        <v/>
      </c>
      <c r="AO115" s="215"/>
      <c r="AP115" s="172"/>
      <c r="AQ115" s="218"/>
      <c r="AR115" s="215"/>
      <c r="AS115" s="216"/>
      <c r="AT115" s="350" t="str">
        <f t="shared" si="114"/>
        <v/>
      </c>
      <c r="AU115" s="219"/>
      <c r="AV115" s="172"/>
      <c r="AW115" s="214"/>
      <c r="AX115" s="215"/>
      <c r="AY115" s="216"/>
      <c r="AZ115" s="217" t="str">
        <f t="shared" si="115"/>
        <v/>
      </c>
      <c r="BA115" s="219"/>
      <c r="BB115" s="172"/>
      <c r="BC115" s="214"/>
      <c r="BD115" s="215"/>
      <c r="BE115" s="216"/>
      <c r="BF115" s="217" t="str">
        <f t="shared" si="116"/>
        <v/>
      </c>
      <c r="BG115" s="219"/>
      <c r="BH115" s="172"/>
      <c r="BI115" s="214"/>
      <c r="BJ115" s="215"/>
      <c r="BK115" s="216"/>
      <c r="BL115" s="350" t="str">
        <f t="shared" si="117"/>
        <v/>
      </c>
      <c r="BM115" s="219"/>
      <c r="BN115" s="172"/>
      <c r="BO115" s="214"/>
      <c r="BP115" s="215"/>
      <c r="BQ115" s="216"/>
      <c r="BR115" s="217" t="str">
        <f t="shared" si="118"/>
        <v/>
      </c>
      <c r="BS115" s="219"/>
      <c r="BT115" s="172"/>
      <c r="BU115" s="214"/>
      <c r="BV115" s="215"/>
      <c r="BW115" s="216"/>
      <c r="BX115" s="217" t="str">
        <f t="shared" si="119"/>
        <v/>
      </c>
      <c r="BY115" s="219"/>
      <c r="BZ115" s="172"/>
      <c r="CA115" s="214"/>
      <c r="CB115" s="215"/>
      <c r="CC115" s="216"/>
      <c r="CD115" s="217" t="str">
        <f t="shared" si="120"/>
        <v/>
      </c>
      <c r="CE115" s="219"/>
      <c r="CF115" s="172"/>
      <c r="CG115" s="214"/>
      <c r="CH115" s="215"/>
      <c r="CI115" s="216"/>
      <c r="CJ115" s="217" t="str">
        <f t="shared" si="121"/>
        <v/>
      </c>
      <c r="CK115" s="215"/>
      <c r="CL115" s="228">
        <f t="shared" si="122"/>
        <v>0</v>
      </c>
      <c r="CM115" s="229">
        <f t="shared" si="123"/>
        <v>0</v>
      </c>
      <c r="CN115" s="230">
        <f t="shared" si="123"/>
        <v>0</v>
      </c>
      <c r="CO115" s="231">
        <f t="shared" si="124"/>
        <v>0</v>
      </c>
      <c r="CP115" s="229">
        <f t="shared" si="125"/>
        <v>0</v>
      </c>
      <c r="CQ115" s="232">
        <f t="shared" si="126"/>
        <v>6.25E-2</v>
      </c>
      <c r="CR115" s="233">
        <f t="shared" si="127"/>
        <v>6.25E-2</v>
      </c>
      <c r="CS115" s="234">
        <f t="shared" si="128"/>
        <v>0</v>
      </c>
      <c r="CT115" s="235" t="e">
        <f t="shared" si="129"/>
        <v>#DIV/0!</v>
      </c>
    </row>
    <row r="116" spans="1:98" ht="15.75" thickBot="1">
      <c r="A116" s="473"/>
      <c r="B116" s="105">
        <v>22</v>
      </c>
      <c r="C116" s="198" t="s">
        <v>53</v>
      </c>
      <c r="D116" s="252">
        <v>43251</v>
      </c>
      <c r="E116" s="107"/>
      <c r="F116" s="108"/>
      <c r="G116" s="108"/>
      <c r="H116" s="108"/>
      <c r="I116" s="108"/>
      <c r="J116" s="108"/>
      <c r="K116" s="108"/>
      <c r="L116" s="108"/>
      <c r="M116" s="108"/>
      <c r="N116" s="108"/>
      <c r="O116" s="108"/>
      <c r="P116" s="108"/>
      <c r="Q116" s="108"/>
      <c r="R116" s="108"/>
      <c r="S116" s="253">
        <f t="shared" si="87"/>
        <v>0</v>
      </c>
      <c r="T116" s="107"/>
      <c r="U116" s="108"/>
      <c r="V116" s="108"/>
      <c r="W116" s="254">
        <f t="shared" si="78"/>
        <v>0</v>
      </c>
      <c r="X116" s="255">
        <f t="shared" si="107"/>
        <v>0</v>
      </c>
      <c r="Y116" s="256">
        <f t="shared" si="79"/>
        <v>0</v>
      </c>
      <c r="Z116" s="256">
        <f t="shared" si="80"/>
        <v>0</v>
      </c>
      <c r="AA116" s="257">
        <v>90</v>
      </c>
      <c r="AB116" s="258">
        <f t="shared" si="111"/>
        <v>0</v>
      </c>
      <c r="AC116" s="259">
        <f t="shared" si="81"/>
        <v>0</v>
      </c>
      <c r="AD116" s="260"/>
      <c r="AE116" s="261">
        <f t="shared" si="83"/>
        <v>1.5</v>
      </c>
      <c r="AF116" s="262" t="e">
        <f t="shared" si="84"/>
        <v>#DIV/0!</v>
      </c>
      <c r="AG116" s="263">
        <f t="shared" si="82"/>
        <v>0</v>
      </c>
      <c r="AH116" s="264">
        <f t="shared" si="112"/>
        <v>0</v>
      </c>
      <c r="AI116" s="264">
        <v>7</v>
      </c>
      <c r="AJ116" s="265" t="e">
        <f t="shared" si="88"/>
        <v>#DIV/0!</v>
      </c>
      <c r="AK116" s="266"/>
      <c r="AL116" s="267"/>
      <c r="AM116" s="268"/>
      <c r="AN116" s="351" t="str">
        <f t="shared" si="113"/>
        <v/>
      </c>
      <c r="AO116" s="267"/>
      <c r="AP116" s="172"/>
      <c r="AQ116" s="270"/>
      <c r="AR116" s="267"/>
      <c r="AS116" s="268"/>
      <c r="AT116" s="351" t="str">
        <f t="shared" si="114"/>
        <v/>
      </c>
      <c r="AU116" s="271"/>
      <c r="AV116" s="172"/>
      <c r="AW116" s="266"/>
      <c r="AX116" s="267"/>
      <c r="AY116" s="268"/>
      <c r="AZ116" s="269" t="str">
        <f t="shared" si="115"/>
        <v/>
      </c>
      <c r="BA116" s="271"/>
      <c r="BB116" s="172"/>
      <c r="BC116" s="266"/>
      <c r="BD116" s="267"/>
      <c r="BE116" s="268"/>
      <c r="BF116" s="269" t="str">
        <f t="shared" si="116"/>
        <v/>
      </c>
      <c r="BG116" s="271"/>
      <c r="BH116" s="172"/>
      <c r="BI116" s="266"/>
      <c r="BJ116" s="267"/>
      <c r="BK116" s="268"/>
      <c r="BL116" s="351" t="str">
        <f t="shared" si="117"/>
        <v/>
      </c>
      <c r="BM116" s="271"/>
      <c r="BN116" s="172"/>
      <c r="BO116" s="266"/>
      <c r="BP116" s="267"/>
      <c r="BQ116" s="268"/>
      <c r="BR116" s="269" t="str">
        <f t="shared" si="118"/>
        <v/>
      </c>
      <c r="BS116" s="271"/>
      <c r="BT116" s="172"/>
      <c r="BU116" s="266"/>
      <c r="BV116" s="267"/>
      <c r="BW116" s="268"/>
      <c r="BX116" s="269" t="str">
        <f t="shared" si="119"/>
        <v/>
      </c>
      <c r="BY116" s="271"/>
      <c r="BZ116" s="172"/>
      <c r="CA116" s="266"/>
      <c r="CB116" s="267"/>
      <c r="CC116" s="268"/>
      <c r="CD116" s="269" t="str">
        <f t="shared" si="120"/>
        <v/>
      </c>
      <c r="CE116" s="271"/>
      <c r="CF116" s="172"/>
      <c r="CG116" s="266"/>
      <c r="CH116" s="267"/>
      <c r="CI116" s="268"/>
      <c r="CJ116" s="269" t="str">
        <f t="shared" si="121"/>
        <v/>
      </c>
      <c r="CK116" s="267"/>
      <c r="CL116" s="272">
        <f t="shared" si="122"/>
        <v>0</v>
      </c>
      <c r="CM116" s="273">
        <f t="shared" si="123"/>
        <v>0</v>
      </c>
      <c r="CN116" s="274">
        <f t="shared" si="123"/>
        <v>0</v>
      </c>
      <c r="CO116" s="275">
        <f t="shared" si="124"/>
        <v>0</v>
      </c>
      <c r="CP116" s="273">
        <f t="shared" si="125"/>
        <v>0</v>
      </c>
      <c r="CQ116" s="276">
        <f t="shared" si="126"/>
        <v>6.25E-2</v>
      </c>
      <c r="CR116" s="277">
        <f t="shared" si="127"/>
        <v>6.25E-2</v>
      </c>
      <c r="CS116" s="278">
        <f t="shared" si="128"/>
        <v>0</v>
      </c>
      <c r="CT116" s="279" t="e">
        <f t="shared" si="129"/>
        <v>#DIV/0!</v>
      </c>
    </row>
    <row r="117" spans="1:98" ht="15.75" thickBot="1">
      <c r="A117" s="140"/>
      <c r="B117" s="141" t="s">
        <v>55</v>
      </c>
      <c r="C117" s="459" t="s">
        <v>56</v>
      </c>
      <c r="D117" s="460"/>
      <c r="E117" s="280">
        <f t="shared" ref="E117:AH117" si="133">SUM(E94:E116)</f>
        <v>0</v>
      </c>
      <c r="F117" s="281">
        <f t="shared" si="133"/>
        <v>0</v>
      </c>
      <c r="G117" s="281">
        <f t="shared" si="133"/>
        <v>0</v>
      </c>
      <c r="H117" s="281">
        <f t="shared" si="133"/>
        <v>0</v>
      </c>
      <c r="I117" s="281">
        <f t="shared" si="133"/>
        <v>0</v>
      </c>
      <c r="J117" s="281">
        <f t="shared" si="133"/>
        <v>0</v>
      </c>
      <c r="K117" s="281">
        <f t="shared" si="133"/>
        <v>0</v>
      </c>
      <c r="L117" s="281">
        <f t="shared" si="133"/>
        <v>0</v>
      </c>
      <c r="M117" s="281">
        <f t="shared" si="133"/>
        <v>0</v>
      </c>
      <c r="N117" s="281">
        <f t="shared" si="133"/>
        <v>0</v>
      </c>
      <c r="O117" s="281">
        <f t="shared" si="133"/>
        <v>0</v>
      </c>
      <c r="P117" s="281">
        <f t="shared" si="133"/>
        <v>0</v>
      </c>
      <c r="Q117" s="281">
        <f t="shared" si="133"/>
        <v>0</v>
      </c>
      <c r="R117" s="281">
        <f t="shared" si="133"/>
        <v>0</v>
      </c>
      <c r="S117" s="197">
        <f t="shared" si="133"/>
        <v>0</v>
      </c>
      <c r="T117" s="280">
        <f t="shared" si="133"/>
        <v>0</v>
      </c>
      <c r="U117" s="281">
        <f t="shared" si="133"/>
        <v>0</v>
      </c>
      <c r="V117" s="281">
        <f t="shared" si="133"/>
        <v>0</v>
      </c>
      <c r="W117" s="144">
        <f t="shared" si="133"/>
        <v>0</v>
      </c>
      <c r="X117" s="280">
        <f t="shared" si="133"/>
        <v>0</v>
      </c>
      <c r="Y117" s="281">
        <f t="shared" si="133"/>
        <v>0</v>
      </c>
      <c r="Z117" s="281">
        <f t="shared" si="133"/>
        <v>0</v>
      </c>
      <c r="AA117" s="281">
        <f t="shared" si="133"/>
        <v>2070</v>
      </c>
      <c r="AB117" s="281">
        <f t="shared" si="133"/>
        <v>0</v>
      </c>
      <c r="AC117" s="282">
        <f t="shared" si="133"/>
        <v>0</v>
      </c>
      <c r="AD117" s="283">
        <f t="shared" si="133"/>
        <v>0</v>
      </c>
      <c r="AE117" s="284">
        <f t="shared" si="133"/>
        <v>34.5</v>
      </c>
      <c r="AF117" s="285" t="e">
        <f t="shared" si="133"/>
        <v>#DIV/0!</v>
      </c>
      <c r="AG117" s="286">
        <f t="shared" si="133"/>
        <v>0</v>
      </c>
      <c r="AH117" s="287">
        <f t="shared" si="133"/>
        <v>0</v>
      </c>
      <c r="AI117" s="288">
        <v>7</v>
      </c>
      <c r="AJ117" s="289" t="e">
        <f>AVERAGE(AJ94:AJ116)</f>
        <v>#DIV/0!</v>
      </c>
      <c r="AK117" s="152">
        <f>SUM(AK94:AK116)</f>
        <v>0</v>
      </c>
      <c r="AL117" s="155">
        <f>SUM(AL94:AL116)</f>
        <v>0</v>
      </c>
      <c r="AM117" s="156">
        <f>SUM(AM94:AM116)</f>
        <v>0</v>
      </c>
      <c r="AN117" s="347">
        <f>SUM(AN94:AN116)</f>
        <v>0</v>
      </c>
      <c r="AO117" s="155">
        <f>SUM(AO94:AO116)</f>
        <v>0</v>
      </c>
      <c r="AP117" s="338"/>
      <c r="AQ117" s="159">
        <f>SUM(AQ94:AQ116)</f>
        <v>0</v>
      </c>
      <c r="AR117" s="155">
        <f>SUM(AR94:AR116)</f>
        <v>0</v>
      </c>
      <c r="AS117" s="156">
        <f>SUM(AS94:AS116)</f>
        <v>0</v>
      </c>
      <c r="AT117" s="347">
        <f>SUM(AT94:AT116)</f>
        <v>0</v>
      </c>
      <c r="AU117" s="190">
        <f>SUM(AU94:AU116)</f>
        <v>0</v>
      </c>
      <c r="AV117" s="338"/>
      <c r="AW117" s="152">
        <f>SUM(AW94:AW116)</f>
        <v>0</v>
      </c>
      <c r="AX117" s="155">
        <f>SUM(AX94:AX116)</f>
        <v>0</v>
      </c>
      <c r="AY117" s="156">
        <f>SUM(AY94:AY116)</f>
        <v>0</v>
      </c>
      <c r="AZ117" s="157">
        <f>SUM(AZ94:AZ116)</f>
        <v>0</v>
      </c>
      <c r="BA117" s="190">
        <f>SUM(BA94:BA116)</f>
        <v>0</v>
      </c>
      <c r="BB117" s="338"/>
      <c r="BC117" s="152">
        <f>SUM(BC94:BC116)</f>
        <v>0</v>
      </c>
      <c r="BD117" s="155">
        <f>SUM(BD94:BD116)</f>
        <v>0</v>
      </c>
      <c r="BE117" s="156">
        <f>SUM(BE94:BE116)</f>
        <v>0</v>
      </c>
      <c r="BF117" s="157">
        <f>SUM(BF94:BF116)</f>
        <v>0</v>
      </c>
      <c r="BG117" s="190">
        <f>SUM(BG94:BG116)</f>
        <v>0</v>
      </c>
      <c r="BH117" s="338"/>
      <c r="BI117" s="152">
        <f>SUM(BI94:BI116)</f>
        <v>0</v>
      </c>
      <c r="BJ117" s="155">
        <f>SUM(BJ94:BJ116)</f>
        <v>0</v>
      </c>
      <c r="BK117" s="156">
        <f>SUM(BK94:BK116)</f>
        <v>0</v>
      </c>
      <c r="BL117" s="347">
        <f>SUM(BL94:BL116)</f>
        <v>0</v>
      </c>
      <c r="BM117" s="190">
        <f>SUM(BM94:BM116)</f>
        <v>0</v>
      </c>
      <c r="BN117" s="338"/>
      <c r="BO117" s="152">
        <f>SUM(BO94:BO116)</f>
        <v>0</v>
      </c>
      <c r="BP117" s="155">
        <f>SUM(BP94:BP116)</f>
        <v>0</v>
      </c>
      <c r="BQ117" s="156">
        <f>SUM(BQ94:BQ116)</f>
        <v>0</v>
      </c>
      <c r="BR117" s="157">
        <f>SUM(BR94:BR116)</f>
        <v>0</v>
      </c>
      <c r="BS117" s="190">
        <f>SUM(BS94:BS116)</f>
        <v>0</v>
      </c>
      <c r="BT117" s="338"/>
      <c r="BU117" s="152">
        <f>SUM(BU94:BU116)</f>
        <v>0</v>
      </c>
      <c r="BV117" s="155">
        <f>SUM(BV94:BV116)</f>
        <v>0</v>
      </c>
      <c r="BW117" s="156">
        <f>SUM(BW94:BW116)</f>
        <v>0</v>
      </c>
      <c r="BX117" s="157">
        <f>SUM(BX94:BX116)</f>
        <v>0</v>
      </c>
      <c r="BY117" s="190">
        <f>SUM(BY94:BY116)</f>
        <v>0</v>
      </c>
      <c r="BZ117" s="338"/>
      <c r="CA117" s="152">
        <f>SUM(CA94:CA116)</f>
        <v>0</v>
      </c>
      <c r="CB117" s="155">
        <f>SUM(CB94:CB116)</f>
        <v>0</v>
      </c>
      <c r="CC117" s="156">
        <f>SUM(CC94:CC116)</f>
        <v>0</v>
      </c>
      <c r="CD117" s="157">
        <f>SUM(CD94:CD116)</f>
        <v>0</v>
      </c>
      <c r="CE117" s="190">
        <f>SUM(CE94:CE116)</f>
        <v>0</v>
      </c>
      <c r="CF117" s="338"/>
      <c r="CG117" s="152">
        <f t="shared" ref="CG117:CS117" si="134">SUM(CG94:CG116)</f>
        <v>0</v>
      </c>
      <c r="CH117" s="155">
        <f t="shared" si="134"/>
        <v>0</v>
      </c>
      <c r="CI117" s="156">
        <f t="shared" si="134"/>
        <v>0</v>
      </c>
      <c r="CJ117" s="157">
        <f t="shared" si="134"/>
        <v>0</v>
      </c>
      <c r="CK117" s="155">
        <f t="shared" si="134"/>
        <v>0</v>
      </c>
      <c r="CL117" s="161">
        <f t="shared" si="134"/>
        <v>0</v>
      </c>
      <c r="CM117" s="155">
        <f t="shared" si="134"/>
        <v>0</v>
      </c>
      <c r="CN117" s="191">
        <f t="shared" si="134"/>
        <v>0</v>
      </c>
      <c r="CO117" s="192">
        <f t="shared" si="134"/>
        <v>0</v>
      </c>
      <c r="CP117" s="155">
        <f t="shared" si="134"/>
        <v>0</v>
      </c>
      <c r="CQ117" s="164">
        <f t="shared" si="134"/>
        <v>1.4375</v>
      </c>
      <c r="CR117" s="165">
        <f t="shared" si="134"/>
        <v>1.4375</v>
      </c>
      <c r="CS117" s="193">
        <f t="shared" si="134"/>
        <v>0</v>
      </c>
      <c r="CT117" s="290" t="e">
        <f>CR117/CS117</f>
        <v>#DIV/0!</v>
      </c>
    </row>
    <row r="118" spans="1:98" ht="15.75" thickBot="1">
      <c r="A118" s="471" t="s">
        <v>61</v>
      </c>
      <c r="B118" s="106">
        <v>22</v>
      </c>
      <c r="C118" s="198" t="s">
        <v>54</v>
      </c>
      <c r="D118" s="75">
        <v>43252</v>
      </c>
      <c r="E118" s="80"/>
      <c r="F118" s="81"/>
      <c r="G118" s="81"/>
      <c r="H118" s="81"/>
      <c r="I118" s="81"/>
      <c r="J118" s="81"/>
      <c r="K118" s="81"/>
      <c r="L118" s="81"/>
      <c r="M118" s="81"/>
      <c r="N118" s="81"/>
      <c r="O118" s="81"/>
      <c r="P118" s="81"/>
      <c r="Q118" s="81"/>
      <c r="R118" s="81"/>
      <c r="S118" s="78">
        <f t="shared" si="87"/>
        <v>0</v>
      </c>
      <c r="T118" s="80"/>
      <c r="U118" s="81"/>
      <c r="V118" s="81"/>
      <c r="W118" s="194">
        <f t="shared" si="78"/>
        <v>0</v>
      </c>
      <c r="X118" s="80">
        <f t="shared" ref="X118:X119" si="135">SUM(E118+F118+G118+H118+I118+J118+K118+L118+M118+N118+T118)</f>
        <v>0</v>
      </c>
      <c r="Y118" s="81">
        <f t="shared" ref="Y118:Y138" si="136">SUM(O118+P118+Q118+U118)</f>
        <v>0</v>
      </c>
      <c r="Z118" s="81">
        <f t="shared" ref="Z118:Z138" si="137">SUM(R118+V118)</f>
        <v>0</v>
      </c>
      <c r="AA118" s="82">
        <v>90</v>
      </c>
      <c r="AB118" s="83">
        <f t="shared" ref="AB118:AB138" si="138">CP118*1440</f>
        <v>0</v>
      </c>
      <c r="AC118" s="84">
        <f t="shared" si="81"/>
        <v>0</v>
      </c>
      <c r="AD118" s="85"/>
      <c r="AE118" s="86">
        <f t="shared" si="83"/>
        <v>1.5</v>
      </c>
      <c r="AF118" s="87" t="e">
        <f t="shared" si="84"/>
        <v>#DIV/0!</v>
      </c>
      <c r="AG118" s="88">
        <f t="shared" si="82"/>
        <v>0</v>
      </c>
      <c r="AH118" s="89">
        <f t="shared" ref="AH118:AH138" si="139">AD118/7</f>
        <v>0</v>
      </c>
      <c r="AI118" s="89">
        <v>7</v>
      </c>
      <c r="AJ118" s="90" t="e">
        <f t="shared" si="88"/>
        <v>#DIV/0!</v>
      </c>
      <c r="AK118" s="179"/>
      <c r="AL118" s="180"/>
      <c r="AM118" s="181"/>
      <c r="AN118" s="341" t="str">
        <f t="shared" ref="AN118:AN138" si="140">IF(AM118=0,"",AM118*$EC$7)</f>
        <v/>
      </c>
      <c r="AO118" s="180"/>
      <c r="AP118" s="172"/>
      <c r="AQ118" s="183"/>
      <c r="AR118" s="180"/>
      <c r="AS118" s="181"/>
      <c r="AT118" s="341" t="str">
        <f t="shared" ref="AT118:AT138" si="141">IF(AS118=0,"",AS118*$EC$7)</f>
        <v/>
      </c>
      <c r="AU118" s="184"/>
      <c r="AV118" s="172"/>
      <c r="AW118" s="179"/>
      <c r="AX118" s="180"/>
      <c r="AY118" s="181"/>
      <c r="AZ118" s="182" t="str">
        <f t="shared" ref="AZ118:AZ138" si="142">IF(AY118=0,"",AY118*$EC$7)</f>
        <v/>
      </c>
      <c r="BA118" s="184"/>
      <c r="BB118" s="172"/>
      <c r="BC118" s="179"/>
      <c r="BD118" s="180"/>
      <c r="BE118" s="181"/>
      <c r="BF118" s="182" t="str">
        <f t="shared" ref="BF118:BF138" si="143">IF(BE118=0,"",BE118*$EC$7)</f>
        <v/>
      </c>
      <c r="BG118" s="184"/>
      <c r="BH118" s="172"/>
      <c r="BI118" s="179"/>
      <c r="BJ118" s="180"/>
      <c r="BK118" s="181"/>
      <c r="BL118" s="341" t="str">
        <f t="shared" ref="BL118:BL138" si="144">IF(BK118=0,"",BK118*$EC$7)</f>
        <v/>
      </c>
      <c r="BM118" s="184"/>
      <c r="BN118" s="172"/>
      <c r="BO118" s="179"/>
      <c r="BP118" s="180"/>
      <c r="BQ118" s="181"/>
      <c r="BR118" s="182" t="str">
        <f t="shared" ref="BR118:BR138" si="145">IF(BQ118=0,"",BQ118*$EC$7)</f>
        <v/>
      </c>
      <c r="BS118" s="184"/>
      <c r="BT118" s="172"/>
      <c r="BU118" s="179"/>
      <c r="BV118" s="180"/>
      <c r="BW118" s="181"/>
      <c r="BX118" s="182" t="str">
        <f t="shared" ref="BX118:BX138" si="146">IF(BW118=0,"",BW118*$EC$7)</f>
        <v/>
      </c>
      <c r="BY118" s="184"/>
      <c r="BZ118" s="172"/>
      <c r="CA118" s="179"/>
      <c r="CB118" s="180"/>
      <c r="CC118" s="181"/>
      <c r="CD118" s="182" t="str">
        <f t="shared" ref="CD118:CD138" si="147">IF(CC118=0,"",CC118*$EC$7)</f>
        <v/>
      </c>
      <c r="CE118" s="184"/>
      <c r="CF118" s="172"/>
      <c r="CG118" s="179"/>
      <c r="CH118" s="180"/>
      <c r="CI118" s="181"/>
      <c r="CJ118" s="182" t="str">
        <f t="shared" ref="CJ118:CJ138" si="148">IF(CI118=0,"",CI118*$EC$7)</f>
        <v/>
      </c>
      <c r="CK118" s="180"/>
      <c r="CL118" s="244">
        <f t="shared" ref="CL118:CN138" si="149">SUM(AK118+AQ118+AW118+BC118+BI118+BO118+BU118+CA118+CG118)</f>
        <v>0</v>
      </c>
      <c r="CM118" s="245">
        <f t="shared" si="149"/>
        <v>0</v>
      </c>
      <c r="CN118" s="246">
        <f t="shared" si="149"/>
        <v>0</v>
      </c>
      <c r="CO118" s="247">
        <f t="shared" ref="CO118:CO138" si="150">IF(CN118="","",CN118*$EC$7)</f>
        <v>0</v>
      </c>
      <c r="CP118" s="245">
        <f t="shared" ref="CP118:CP138" si="151">SUM(AO118+AU118+BA118+BG118+BM118+BS118+BY118+CE118+CK118)</f>
        <v>0</v>
      </c>
      <c r="CQ118" s="248">
        <f t="shared" ref="CQ118:CQ138" si="152">AA118/1440</f>
        <v>6.25E-2</v>
      </c>
      <c r="CR118" s="249">
        <f t="shared" ref="CR118:CR138" si="153">SUM(CM118+CO118+CP118+CQ118)+(V118*$EC$8)+(U118*$EC$9)+(T118*$EC$10)</f>
        <v>6.25E-2</v>
      </c>
      <c r="CS118" s="250">
        <f t="shared" ref="CS118:CS138" si="154">(INT(AD118)+MOD(AD118,1)*100/60)/24</f>
        <v>0</v>
      </c>
      <c r="CT118" s="251" t="e">
        <f t="shared" ref="CT118:CT138" si="155">CR118/CS118</f>
        <v>#DIV/0!</v>
      </c>
    </row>
    <row r="119" spans="1:98">
      <c r="A119" s="472"/>
      <c r="B119" s="18">
        <v>23</v>
      </c>
      <c r="C119" s="19" t="s">
        <v>50</v>
      </c>
      <c r="D119" s="20">
        <v>43255</v>
      </c>
      <c r="E119" s="49"/>
      <c r="F119" s="50"/>
      <c r="G119" s="50"/>
      <c r="H119" s="50"/>
      <c r="I119" s="50"/>
      <c r="J119" s="50"/>
      <c r="K119" s="50"/>
      <c r="L119" s="50"/>
      <c r="M119" s="50"/>
      <c r="N119" s="50"/>
      <c r="O119" s="50"/>
      <c r="P119" s="50"/>
      <c r="Q119" s="50"/>
      <c r="R119" s="50"/>
      <c r="S119" s="23">
        <f t="shared" si="87"/>
        <v>0</v>
      </c>
      <c r="T119" s="49"/>
      <c r="U119" s="50"/>
      <c r="V119" s="50"/>
      <c r="W119" s="195">
        <f t="shared" si="78"/>
        <v>0</v>
      </c>
      <c r="X119" s="21">
        <f t="shared" si="135"/>
        <v>0</v>
      </c>
      <c r="Y119" s="22">
        <f t="shared" si="136"/>
        <v>0</v>
      </c>
      <c r="Z119" s="22">
        <f t="shared" si="137"/>
        <v>0</v>
      </c>
      <c r="AA119" s="25">
        <v>90</v>
      </c>
      <c r="AB119" s="68">
        <f t="shared" si="138"/>
        <v>0</v>
      </c>
      <c r="AC119" s="27">
        <f t="shared" si="81"/>
        <v>0</v>
      </c>
      <c r="AD119" s="28"/>
      <c r="AE119" s="29">
        <f t="shared" si="83"/>
        <v>1.5</v>
      </c>
      <c r="AF119" s="30"/>
      <c r="AG119" s="51">
        <f t="shared" si="82"/>
        <v>0</v>
      </c>
      <c r="AH119" s="52">
        <f t="shared" si="139"/>
        <v>0</v>
      </c>
      <c r="AI119" s="52">
        <v>7</v>
      </c>
      <c r="AJ119" s="53"/>
      <c r="AK119" s="168"/>
      <c r="AL119" s="169"/>
      <c r="AM119" s="170"/>
      <c r="AN119" s="348" t="str">
        <f t="shared" si="140"/>
        <v/>
      </c>
      <c r="AO119" s="169"/>
      <c r="AP119" s="172"/>
      <c r="AQ119" s="173"/>
      <c r="AR119" s="169"/>
      <c r="AS119" s="170"/>
      <c r="AT119" s="348" t="str">
        <f t="shared" si="141"/>
        <v/>
      </c>
      <c r="AU119" s="174"/>
      <c r="AV119" s="172"/>
      <c r="AW119" s="168"/>
      <c r="AX119" s="169"/>
      <c r="AY119" s="170"/>
      <c r="AZ119" s="171" t="str">
        <f t="shared" si="142"/>
        <v/>
      </c>
      <c r="BA119" s="174"/>
      <c r="BB119" s="172"/>
      <c r="BC119" s="168"/>
      <c r="BD119" s="169"/>
      <c r="BE119" s="170"/>
      <c r="BF119" s="171" t="str">
        <f t="shared" si="143"/>
        <v/>
      </c>
      <c r="BG119" s="174"/>
      <c r="BH119" s="172"/>
      <c r="BI119" s="168"/>
      <c r="BJ119" s="169"/>
      <c r="BK119" s="170"/>
      <c r="BL119" s="348" t="str">
        <f t="shared" si="144"/>
        <v/>
      </c>
      <c r="BM119" s="174"/>
      <c r="BN119" s="172"/>
      <c r="BO119" s="168"/>
      <c r="BP119" s="169"/>
      <c r="BQ119" s="170"/>
      <c r="BR119" s="171" t="str">
        <f t="shared" si="145"/>
        <v/>
      </c>
      <c r="BS119" s="174"/>
      <c r="BT119" s="172"/>
      <c r="BU119" s="168"/>
      <c r="BV119" s="169"/>
      <c r="BW119" s="170"/>
      <c r="BX119" s="171" t="str">
        <f t="shared" si="146"/>
        <v/>
      </c>
      <c r="BY119" s="174"/>
      <c r="BZ119" s="172"/>
      <c r="CA119" s="168"/>
      <c r="CB119" s="169"/>
      <c r="CC119" s="170"/>
      <c r="CD119" s="171" t="str">
        <f t="shared" si="147"/>
        <v/>
      </c>
      <c r="CE119" s="174"/>
      <c r="CF119" s="172"/>
      <c r="CG119" s="168"/>
      <c r="CH119" s="169"/>
      <c r="CI119" s="170"/>
      <c r="CJ119" s="171" t="str">
        <f t="shared" si="148"/>
        <v/>
      </c>
      <c r="CK119" s="169"/>
      <c r="CL119" s="177">
        <f t="shared" si="149"/>
        <v>0</v>
      </c>
      <c r="CM119" s="62">
        <f t="shared" si="149"/>
        <v>0</v>
      </c>
      <c r="CN119" s="69">
        <f t="shared" si="149"/>
        <v>0</v>
      </c>
      <c r="CO119" s="70">
        <f t="shared" si="150"/>
        <v>0</v>
      </c>
      <c r="CP119" s="62">
        <f t="shared" si="151"/>
        <v>0</v>
      </c>
      <c r="CQ119" s="65">
        <f t="shared" si="152"/>
        <v>6.25E-2</v>
      </c>
      <c r="CR119" s="178">
        <f t="shared" si="153"/>
        <v>6.25E-2</v>
      </c>
      <c r="CS119" s="66">
        <f t="shared" si="154"/>
        <v>0</v>
      </c>
      <c r="CT119" s="67" t="e">
        <f t="shared" si="155"/>
        <v>#DIV/0!</v>
      </c>
    </row>
    <row r="120" spans="1:98">
      <c r="A120" s="472"/>
      <c r="B120" s="48">
        <v>23</v>
      </c>
      <c r="C120" s="19" t="s">
        <v>52</v>
      </c>
      <c r="D120" s="20">
        <v>43256</v>
      </c>
      <c r="E120" s="49"/>
      <c r="F120" s="50"/>
      <c r="G120" s="50"/>
      <c r="H120" s="50"/>
      <c r="I120" s="50"/>
      <c r="J120" s="50"/>
      <c r="K120" s="50"/>
      <c r="L120" s="50"/>
      <c r="M120" s="50"/>
      <c r="N120" s="50"/>
      <c r="O120" s="50"/>
      <c r="P120" s="50"/>
      <c r="Q120" s="50"/>
      <c r="R120" s="50"/>
      <c r="S120" s="23">
        <f t="shared" si="87"/>
        <v>0</v>
      </c>
      <c r="T120" s="49"/>
      <c r="U120" s="50"/>
      <c r="V120" s="50"/>
      <c r="W120" s="195">
        <f t="shared" si="78"/>
        <v>0</v>
      </c>
      <c r="X120" s="21">
        <f t="shared" ref="X120:X128" si="156">SUM(E120+F120+G120+H120+I120+J120+K120+L120+M120+N120+T120)</f>
        <v>0</v>
      </c>
      <c r="Y120" s="22">
        <f t="shared" si="136"/>
        <v>0</v>
      </c>
      <c r="Z120" s="22">
        <f t="shared" si="137"/>
        <v>0</v>
      </c>
      <c r="AA120" s="25">
        <v>90</v>
      </c>
      <c r="AB120" s="68">
        <f t="shared" si="138"/>
        <v>0</v>
      </c>
      <c r="AC120" s="27">
        <f t="shared" si="81"/>
        <v>0</v>
      </c>
      <c r="AD120" s="28"/>
      <c r="AE120" s="29">
        <f t="shared" si="83"/>
        <v>1.5</v>
      </c>
      <c r="AF120" s="30" t="e">
        <f t="shared" si="84"/>
        <v>#DIV/0!</v>
      </c>
      <c r="AG120" s="51">
        <f t="shared" si="82"/>
        <v>0</v>
      </c>
      <c r="AH120" s="52">
        <f t="shared" si="139"/>
        <v>0</v>
      </c>
      <c r="AI120" s="52">
        <v>7</v>
      </c>
      <c r="AJ120" s="53" t="e">
        <f t="shared" si="88"/>
        <v>#DIV/0!</v>
      </c>
      <c r="AK120" s="168"/>
      <c r="AL120" s="169"/>
      <c r="AM120" s="170"/>
      <c r="AN120" s="348" t="str">
        <f t="shared" si="140"/>
        <v/>
      </c>
      <c r="AO120" s="169"/>
      <c r="AP120" s="172"/>
      <c r="AQ120" s="173"/>
      <c r="AR120" s="169"/>
      <c r="AS120" s="170"/>
      <c r="AT120" s="348" t="str">
        <f t="shared" si="141"/>
        <v/>
      </c>
      <c r="AU120" s="174"/>
      <c r="AV120" s="172"/>
      <c r="AW120" s="168"/>
      <c r="AX120" s="169"/>
      <c r="AY120" s="170"/>
      <c r="AZ120" s="171" t="str">
        <f t="shared" si="142"/>
        <v/>
      </c>
      <c r="BA120" s="174"/>
      <c r="BB120" s="172"/>
      <c r="BC120" s="168"/>
      <c r="BD120" s="169"/>
      <c r="BE120" s="170"/>
      <c r="BF120" s="171" t="str">
        <f t="shared" si="143"/>
        <v/>
      </c>
      <c r="BG120" s="174"/>
      <c r="BH120" s="172"/>
      <c r="BI120" s="168"/>
      <c r="BJ120" s="169"/>
      <c r="BK120" s="170"/>
      <c r="BL120" s="348" t="str">
        <f t="shared" si="144"/>
        <v/>
      </c>
      <c r="BM120" s="174"/>
      <c r="BN120" s="172"/>
      <c r="BO120" s="168"/>
      <c r="BP120" s="169"/>
      <c r="BQ120" s="170"/>
      <c r="BR120" s="171" t="str">
        <f t="shared" si="145"/>
        <v/>
      </c>
      <c r="BS120" s="174"/>
      <c r="BT120" s="172"/>
      <c r="BU120" s="168"/>
      <c r="BV120" s="169"/>
      <c r="BW120" s="170"/>
      <c r="BX120" s="171" t="str">
        <f t="shared" si="146"/>
        <v/>
      </c>
      <c r="BY120" s="174"/>
      <c r="BZ120" s="172"/>
      <c r="CA120" s="168"/>
      <c r="CB120" s="169"/>
      <c r="CC120" s="170"/>
      <c r="CD120" s="171" t="str">
        <f t="shared" si="147"/>
        <v/>
      </c>
      <c r="CE120" s="174"/>
      <c r="CF120" s="172"/>
      <c r="CG120" s="168"/>
      <c r="CH120" s="169"/>
      <c r="CI120" s="170"/>
      <c r="CJ120" s="171" t="str">
        <f t="shared" si="148"/>
        <v/>
      </c>
      <c r="CK120" s="169"/>
      <c r="CL120" s="177">
        <f t="shared" si="149"/>
        <v>0</v>
      </c>
      <c r="CM120" s="62">
        <f t="shared" si="149"/>
        <v>0</v>
      </c>
      <c r="CN120" s="69">
        <f t="shared" si="149"/>
        <v>0</v>
      </c>
      <c r="CO120" s="70">
        <f t="shared" si="150"/>
        <v>0</v>
      </c>
      <c r="CP120" s="62">
        <f t="shared" si="151"/>
        <v>0</v>
      </c>
      <c r="CQ120" s="65">
        <f t="shared" si="152"/>
        <v>6.25E-2</v>
      </c>
      <c r="CR120" s="178">
        <f t="shared" si="153"/>
        <v>6.25E-2</v>
      </c>
      <c r="CS120" s="66">
        <f t="shared" si="154"/>
        <v>0</v>
      </c>
      <c r="CT120" s="67" t="e">
        <f t="shared" si="155"/>
        <v>#DIV/0!</v>
      </c>
    </row>
    <row r="121" spans="1:98">
      <c r="A121" s="472"/>
      <c r="B121" s="48">
        <v>23</v>
      </c>
      <c r="C121" s="19" t="s">
        <v>52</v>
      </c>
      <c r="D121" s="20">
        <v>43257</v>
      </c>
      <c r="E121" s="49"/>
      <c r="F121" s="50"/>
      <c r="G121" s="50"/>
      <c r="H121" s="50"/>
      <c r="I121" s="50"/>
      <c r="J121" s="50"/>
      <c r="K121" s="50"/>
      <c r="L121" s="50"/>
      <c r="M121" s="50"/>
      <c r="N121" s="50"/>
      <c r="O121" s="50"/>
      <c r="P121" s="50"/>
      <c r="Q121" s="50"/>
      <c r="R121" s="50"/>
      <c r="S121" s="23">
        <f t="shared" si="87"/>
        <v>0</v>
      </c>
      <c r="T121" s="49"/>
      <c r="U121" s="50"/>
      <c r="V121" s="50"/>
      <c r="W121" s="195">
        <f t="shared" si="78"/>
        <v>0</v>
      </c>
      <c r="X121" s="21">
        <f t="shared" si="156"/>
        <v>0</v>
      </c>
      <c r="Y121" s="22">
        <f t="shared" si="136"/>
        <v>0</v>
      </c>
      <c r="Z121" s="22">
        <f t="shared" si="137"/>
        <v>0</v>
      </c>
      <c r="AA121" s="25">
        <v>90</v>
      </c>
      <c r="AB121" s="68">
        <f t="shared" si="138"/>
        <v>0</v>
      </c>
      <c r="AC121" s="27">
        <f t="shared" si="81"/>
        <v>0</v>
      </c>
      <c r="AD121" s="28"/>
      <c r="AE121" s="29">
        <f t="shared" si="83"/>
        <v>1.5</v>
      </c>
      <c r="AF121" s="30" t="e">
        <f t="shared" si="84"/>
        <v>#DIV/0!</v>
      </c>
      <c r="AG121" s="51">
        <f t="shared" si="82"/>
        <v>0</v>
      </c>
      <c r="AH121" s="52">
        <f t="shared" si="139"/>
        <v>0</v>
      </c>
      <c r="AI121" s="52">
        <v>7</v>
      </c>
      <c r="AJ121" s="53" t="e">
        <f t="shared" si="88"/>
        <v>#DIV/0!</v>
      </c>
      <c r="AK121" s="168"/>
      <c r="AL121" s="169"/>
      <c r="AM121" s="170"/>
      <c r="AN121" s="348" t="str">
        <f t="shared" si="140"/>
        <v/>
      </c>
      <c r="AO121" s="169"/>
      <c r="AP121" s="172"/>
      <c r="AQ121" s="173"/>
      <c r="AR121" s="169"/>
      <c r="AS121" s="170"/>
      <c r="AT121" s="348" t="str">
        <f t="shared" si="141"/>
        <v/>
      </c>
      <c r="AU121" s="174"/>
      <c r="AV121" s="172"/>
      <c r="AW121" s="168"/>
      <c r="AX121" s="169"/>
      <c r="AY121" s="170"/>
      <c r="AZ121" s="171" t="str">
        <f t="shared" si="142"/>
        <v/>
      </c>
      <c r="BA121" s="174"/>
      <c r="BB121" s="172"/>
      <c r="BC121" s="168"/>
      <c r="BD121" s="169"/>
      <c r="BE121" s="170"/>
      <c r="BF121" s="171" t="str">
        <f t="shared" si="143"/>
        <v/>
      </c>
      <c r="BG121" s="174"/>
      <c r="BH121" s="172"/>
      <c r="BI121" s="168"/>
      <c r="BJ121" s="169"/>
      <c r="BK121" s="170"/>
      <c r="BL121" s="348" t="str">
        <f t="shared" si="144"/>
        <v/>
      </c>
      <c r="BM121" s="174"/>
      <c r="BN121" s="172"/>
      <c r="BO121" s="168"/>
      <c r="BP121" s="169"/>
      <c r="BQ121" s="170"/>
      <c r="BR121" s="171" t="str">
        <f t="shared" si="145"/>
        <v/>
      </c>
      <c r="BS121" s="174"/>
      <c r="BT121" s="172"/>
      <c r="BU121" s="168"/>
      <c r="BV121" s="169"/>
      <c r="BW121" s="170"/>
      <c r="BX121" s="171" t="str">
        <f t="shared" si="146"/>
        <v/>
      </c>
      <c r="BY121" s="174"/>
      <c r="BZ121" s="172"/>
      <c r="CA121" s="168"/>
      <c r="CB121" s="169"/>
      <c r="CC121" s="170"/>
      <c r="CD121" s="171" t="str">
        <f t="shared" si="147"/>
        <v/>
      </c>
      <c r="CE121" s="174"/>
      <c r="CF121" s="172"/>
      <c r="CG121" s="168"/>
      <c r="CH121" s="169"/>
      <c r="CI121" s="170"/>
      <c r="CJ121" s="171" t="str">
        <f t="shared" si="148"/>
        <v/>
      </c>
      <c r="CK121" s="169"/>
      <c r="CL121" s="177">
        <f t="shared" si="149"/>
        <v>0</v>
      </c>
      <c r="CM121" s="62">
        <f t="shared" si="149"/>
        <v>0</v>
      </c>
      <c r="CN121" s="69">
        <f t="shared" si="149"/>
        <v>0</v>
      </c>
      <c r="CO121" s="70">
        <f t="shared" si="150"/>
        <v>0</v>
      </c>
      <c r="CP121" s="62">
        <f t="shared" si="151"/>
        <v>0</v>
      </c>
      <c r="CQ121" s="65">
        <f t="shared" si="152"/>
        <v>6.25E-2</v>
      </c>
      <c r="CR121" s="178">
        <f t="shared" si="153"/>
        <v>6.25E-2</v>
      </c>
      <c r="CS121" s="66">
        <f t="shared" si="154"/>
        <v>0</v>
      </c>
      <c r="CT121" s="67" t="e">
        <f t="shared" si="155"/>
        <v>#DIV/0!</v>
      </c>
    </row>
    <row r="122" spans="1:98">
      <c r="A122" s="472"/>
      <c r="B122" s="48">
        <v>23</v>
      </c>
      <c r="C122" s="19" t="s">
        <v>53</v>
      </c>
      <c r="D122" s="20">
        <v>43258</v>
      </c>
      <c r="E122" s="49"/>
      <c r="F122" s="50"/>
      <c r="G122" s="50"/>
      <c r="H122" s="50"/>
      <c r="I122" s="50"/>
      <c r="J122" s="50"/>
      <c r="K122" s="50"/>
      <c r="L122" s="50"/>
      <c r="M122" s="50"/>
      <c r="N122" s="50"/>
      <c r="O122" s="50"/>
      <c r="P122" s="50"/>
      <c r="Q122" s="50"/>
      <c r="R122" s="50"/>
      <c r="S122" s="23">
        <f t="shared" si="87"/>
        <v>0</v>
      </c>
      <c r="T122" s="49"/>
      <c r="U122" s="50"/>
      <c r="V122" s="50"/>
      <c r="W122" s="195">
        <f t="shared" si="78"/>
        <v>0</v>
      </c>
      <c r="X122" s="21">
        <f t="shared" si="156"/>
        <v>0</v>
      </c>
      <c r="Y122" s="22">
        <f t="shared" si="136"/>
        <v>0</v>
      </c>
      <c r="Z122" s="22">
        <f t="shared" si="137"/>
        <v>0</v>
      </c>
      <c r="AA122" s="25">
        <v>90</v>
      </c>
      <c r="AB122" s="68">
        <f t="shared" si="138"/>
        <v>0</v>
      </c>
      <c r="AC122" s="27">
        <f t="shared" si="81"/>
        <v>0</v>
      </c>
      <c r="AD122" s="28"/>
      <c r="AE122" s="29">
        <f t="shared" si="83"/>
        <v>1.5</v>
      </c>
      <c r="AF122" s="30" t="e">
        <f t="shared" si="84"/>
        <v>#DIV/0!</v>
      </c>
      <c r="AG122" s="51">
        <f t="shared" si="82"/>
        <v>0</v>
      </c>
      <c r="AH122" s="52">
        <f t="shared" si="139"/>
        <v>0</v>
      </c>
      <c r="AI122" s="52">
        <v>7</v>
      </c>
      <c r="AJ122" s="53" t="e">
        <f t="shared" si="88"/>
        <v>#DIV/0!</v>
      </c>
      <c r="AK122" s="168"/>
      <c r="AL122" s="169"/>
      <c r="AM122" s="170"/>
      <c r="AN122" s="348" t="str">
        <f t="shared" si="140"/>
        <v/>
      </c>
      <c r="AO122" s="169"/>
      <c r="AP122" s="172"/>
      <c r="AQ122" s="173"/>
      <c r="AR122" s="169"/>
      <c r="AS122" s="170"/>
      <c r="AT122" s="348" t="str">
        <f t="shared" si="141"/>
        <v/>
      </c>
      <c r="AU122" s="174"/>
      <c r="AV122" s="172"/>
      <c r="AW122" s="168"/>
      <c r="AX122" s="169"/>
      <c r="AY122" s="170"/>
      <c r="AZ122" s="171" t="str">
        <f t="shared" si="142"/>
        <v/>
      </c>
      <c r="BA122" s="174"/>
      <c r="BB122" s="172"/>
      <c r="BC122" s="168"/>
      <c r="BD122" s="169"/>
      <c r="BE122" s="170"/>
      <c r="BF122" s="171" t="str">
        <f t="shared" si="143"/>
        <v/>
      </c>
      <c r="BG122" s="174"/>
      <c r="BH122" s="172"/>
      <c r="BI122" s="168"/>
      <c r="BJ122" s="169"/>
      <c r="BK122" s="170"/>
      <c r="BL122" s="348" t="str">
        <f t="shared" si="144"/>
        <v/>
      </c>
      <c r="BM122" s="174"/>
      <c r="BN122" s="172"/>
      <c r="BO122" s="168"/>
      <c r="BP122" s="169"/>
      <c r="BQ122" s="170"/>
      <c r="BR122" s="171" t="str">
        <f t="shared" si="145"/>
        <v/>
      </c>
      <c r="BS122" s="174"/>
      <c r="BT122" s="172"/>
      <c r="BU122" s="168"/>
      <c r="BV122" s="169"/>
      <c r="BW122" s="170"/>
      <c r="BX122" s="171" t="str">
        <f t="shared" si="146"/>
        <v/>
      </c>
      <c r="BY122" s="174"/>
      <c r="BZ122" s="172"/>
      <c r="CA122" s="168"/>
      <c r="CB122" s="169"/>
      <c r="CC122" s="170"/>
      <c r="CD122" s="171" t="str">
        <f t="shared" si="147"/>
        <v/>
      </c>
      <c r="CE122" s="174"/>
      <c r="CF122" s="172"/>
      <c r="CG122" s="168"/>
      <c r="CH122" s="169"/>
      <c r="CI122" s="170"/>
      <c r="CJ122" s="171" t="str">
        <f t="shared" si="148"/>
        <v/>
      </c>
      <c r="CK122" s="169"/>
      <c r="CL122" s="177">
        <f t="shared" si="149"/>
        <v>0</v>
      </c>
      <c r="CM122" s="62">
        <f t="shared" si="149"/>
        <v>0</v>
      </c>
      <c r="CN122" s="69">
        <f t="shared" si="149"/>
        <v>0</v>
      </c>
      <c r="CO122" s="70">
        <f t="shared" si="150"/>
        <v>0</v>
      </c>
      <c r="CP122" s="62">
        <f t="shared" si="151"/>
        <v>0</v>
      </c>
      <c r="CQ122" s="65">
        <f t="shared" si="152"/>
        <v>6.25E-2</v>
      </c>
      <c r="CR122" s="178">
        <f t="shared" si="153"/>
        <v>6.25E-2</v>
      </c>
      <c r="CS122" s="66">
        <f t="shared" si="154"/>
        <v>0</v>
      </c>
      <c r="CT122" s="67" t="e">
        <f t="shared" si="155"/>
        <v>#DIV/0!</v>
      </c>
    </row>
    <row r="123" spans="1:98" ht="15.75" thickBot="1">
      <c r="A123" s="472"/>
      <c r="B123" s="71">
        <v>23</v>
      </c>
      <c r="C123" s="19" t="s">
        <v>54</v>
      </c>
      <c r="D123" s="20">
        <v>43259</v>
      </c>
      <c r="E123" s="49"/>
      <c r="F123" s="50"/>
      <c r="G123" s="50"/>
      <c r="H123" s="50"/>
      <c r="I123" s="50"/>
      <c r="J123" s="50"/>
      <c r="K123" s="50"/>
      <c r="L123" s="50"/>
      <c r="M123" s="50"/>
      <c r="N123" s="50"/>
      <c r="O123" s="50"/>
      <c r="P123" s="50"/>
      <c r="Q123" s="50"/>
      <c r="R123" s="50"/>
      <c r="S123" s="23">
        <f t="shared" si="87"/>
        <v>0</v>
      </c>
      <c r="T123" s="49"/>
      <c r="U123" s="50"/>
      <c r="V123" s="50"/>
      <c r="W123" s="195">
        <f t="shared" si="78"/>
        <v>0</v>
      </c>
      <c r="X123" s="21">
        <f t="shared" si="156"/>
        <v>0</v>
      </c>
      <c r="Y123" s="22">
        <f t="shared" si="136"/>
        <v>0</v>
      </c>
      <c r="Z123" s="22">
        <f t="shared" si="137"/>
        <v>0</v>
      </c>
      <c r="AA123" s="25">
        <v>90</v>
      </c>
      <c r="AB123" s="68">
        <f t="shared" si="138"/>
        <v>0</v>
      </c>
      <c r="AC123" s="27">
        <f t="shared" si="81"/>
        <v>0</v>
      </c>
      <c r="AD123" s="28"/>
      <c r="AE123" s="29">
        <f t="shared" si="83"/>
        <v>1.5</v>
      </c>
      <c r="AF123" s="30" t="e">
        <f t="shared" si="84"/>
        <v>#DIV/0!</v>
      </c>
      <c r="AG123" s="51">
        <f t="shared" si="82"/>
        <v>0</v>
      </c>
      <c r="AH123" s="52">
        <f t="shared" si="139"/>
        <v>0</v>
      </c>
      <c r="AI123" s="52">
        <v>7</v>
      </c>
      <c r="AJ123" s="53" t="e">
        <f t="shared" si="88"/>
        <v>#DIV/0!</v>
      </c>
      <c r="AK123" s="168"/>
      <c r="AL123" s="169"/>
      <c r="AM123" s="170"/>
      <c r="AN123" s="348" t="str">
        <f t="shared" si="140"/>
        <v/>
      </c>
      <c r="AO123" s="169"/>
      <c r="AP123" s="172"/>
      <c r="AQ123" s="173"/>
      <c r="AR123" s="169"/>
      <c r="AS123" s="170"/>
      <c r="AT123" s="348" t="str">
        <f t="shared" si="141"/>
        <v/>
      </c>
      <c r="AU123" s="174"/>
      <c r="AV123" s="172"/>
      <c r="AW123" s="168"/>
      <c r="AX123" s="169"/>
      <c r="AY123" s="170"/>
      <c r="AZ123" s="171" t="str">
        <f t="shared" si="142"/>
        <v/>
      </c>
      <c r="BA123" s="174"/>
      <c r="BB123" s="172"/>
      <c r="BC123" s="168"/>
      <c r="BD123" s="169"/>
      <c r="BE123" s="170"/>
      <c r="BF123" s="171" t="str">
        <f t="shared" si="143"/>
        <v/>
      </c>
      <c r="BG123" s="174"/>
      <c r="BH123" s="172"/>
      <c r="BI123" s="168"/>
      <c r="BJ123" s="169"/>
      <c r="BK123" s="170"/>
      <c r="BL123" s="348" t="str">
        <f t="shared" si="144"/>
        <v/>
      </c>
      <c r="BM123" s="174"/>
      <c r="BN123" s="172"/>
      <c r="BO123" s="168"/>
      <c r="BP123" s="169"/>
      <c r="BQ123" s="170"/>
      <c r="BR123" s="171" t="str">
        <f t="shared" si="145"/>
        <v/>
      </c>
      <c r="BS123" s="174"/>
      <c r="BT123" s="172"/>
      <c r="BU123" s="168"/>
      <c r="BV123" s="169"/>
      <c r="BW123" s="170"/>
      <c r="BX123" s="171" t="str">
        <f t="shared" si="146"/>
        <v/>
      </c>
      <c r="BY123" s="174"/>
      <c r="BZ123" s="172"/>
      <c r="CA123" s="168"/>
      <c r="CB123" s="169"/>
      <c r="CC123" s="170"/>
      <c r="CD123" s="171" t="str">
        <f t="shared" si="147"/>
        <v/>
      </c>
      <c r="CE123" s="174"/>
      <c r="CF123" s="172"/>
      <c r="CG123" s="168"/>
      <c r="CH123" s="169"/>
      <c r="CI123" s="170"/>
      <c r="CJ123" s="171" t="str">
        <f t="shared" si="148"/>
        <v/>
      </c>
      <c r="CK123" s="169"/>
      <c r="CL123" s="177">
        <f t="shared" si="149"/>
        <v>0</v>
      </c>
      <c r="CM123" s="62">
        <f t="shared" si="149"/>
        <v>0</v>
      </c>
      <c r="CN123" s="69">
        <f t="shared" si="149"/>
        <v>0</v>
      </c>
      <c r="CO123" s="70">
        <f t="shared" si="150"/>
        <v>0</v>
      </c>
      <c r="CP123" s="62">
        <f t="shared" si="151"/>
        <v>0</v>
      </c>
      <c r="CQ123" s="65">
        <f t="shared" si="152"/>
        <v>6.25E-2</v>
      </c>
      <c r="CR123" s="178">
        <f t="shared" si="153"/>
        <v>6.25E-2</v>
      </c>
      <c r="CS123" s="66">
        <f t="shared" si="154"/>
        <v>0</v>
      </c>
      <c r="CT123" s="67" t="e">
        <f t="shared" si="155"/>
        <v>#DIV/0!</v>
      </c>
    </row>
    <row r="124" spans="1:98">
      <c r="A124" s="472"/>
      <c r="B124" s="73">
        <v>24</v>
      </c>
      <c r="C124" s="74" t="s">
        <v>50</v>
      </c>
      <c r="D124" s="75">
        <v>43262</v>
      </c>
      <c r="E124" s="76"/>
      <c r="F124" s="77"/>
      <c r="G124" s="77"/>
      <c r="H124" s="77"/>
      <c r="I124" s="77"/>
      <c r="J124" s="77"/>
      <c r="K124" s="77"/>
      <c r="L124" s="77"/>
      <c r="M124" s="77"/>
      <c r="N124" s="77"/>
      <c r="O124" s="77"/>
      <c r="P124" s="77"/>
      <c r="Q124" s="77"/>
      <c r="R124" s="77"/>
      <c r="S124" s="78">
        <f t="shared" si="87"/>
        <v>0</v>
      </c>
      <c r="T124" s="76"/>
      <c r="U124" s="77"/>
      <c r="V124" s="77"/>
      <c r="W124" s="194">
        <f t="shared" si="78"/>
        <v>0</v>
      </c>
      <c r="X124" s="80">
        <f t="shared" si="156"/>
        <v>0</v>
      </c>
      <c r="Y124" s="81">
        <f t="shared" si="136"/>
        <v>0</v>
      </c>
      <c r="Z124" s="81">
        <f t="shared" si="137"/>
        <v>0</v>
      </c>
      <c r="AA124" s="82">
        <v>90</v>
      </c>
      <c r="AB124" s="83">
        <f t="shared" si="138"/>
        <v>0</v>
      </c>
      <c r="AC124" s="84">
        <f t="shared" si="81"/>
        <v>0</v>
      </c>
      <c r="AD124" s="85"/>
      <c r="AE124" s="86">
        <f t="shared" si="83"/>
        <v>1.5</v>
      </c>
      <c r="AF124" s="87" t="e">
        <f t="shared" si="84"/>
        <v>#DIV/0!</v>
      </c>
      <c r="AG124" s="88">
        <f t="shared" si="82"/>
        <v>0</v>
      </c>
      <c r="AH124" s="89">
        <f t="shared" si="139"/>
        <v>0</v>
      </c>
      <c r="AI124" s="89">
        <v>7</v>
      </c>
      <c r="AJ124" s="90" t="e">
        <f t="shared" si="88"/>
        <v>#DIV/0!</v>
      </c>
      <c r="AK124" s="179"/>
      <c r="AL124" s="180"/>
      <c r="AM124" s="181"/>
      <c r="AN124" s="341" t="str">
        <f t="shared" si="140"/>
        <v/>
      </c>
      <c r="AO124" s="180"/>
      <c r="AP124" s="172"/>
      <c r="AQ124" s="183"/>
      <c r="AR124" s="180"/>
      <c r="AS124" s="181"/>
      <c r="AT124" s="341" t="str">
        <f t="shared" si="141"/>
        <v/>
      </c>
      <c r="AU124" s="184"/>
      <c r="AV124" s="172"/>
      <c r="AW124" s="179"/>
      <c r="AX124" s="180"/>
      <c r="AY124" s="181"/>
      <c r="AZ124" s="182" t="str">
        <f t="shared" si="142"/>
        <v/>
      </c>
      <c r="BA124" s="184"/>
      <c r="BB124" s="172"/>
      <c r="BC124" s="179"/>
      <c r="BD124" s="180"/>
      <c r="BE124" s="181"/>
      <c r="BF124" s="182" t="str">
        <f t="shared" si="143"/>
        <v/>
      </c>
      <c r="BG124" s="184"/>
      <c r="BH124" s="172"/>
      <c r="BI124" s="179"/>
      <c r="BJ124" s="180"/>
      <c r="BK124" s="181"/>
      <c r="BL124" s="341" t="str">
        <f t="shared" si="144"/>
        <v/>
      </c>
      <c r="BM124" s="184"/>
      <c r="BN124" s="172"/>
      <c r="BO124" s="179"/>
      <c r="BP124" s="180"/>
      <c r="BQ124" s="181"/>
      <c r="BR124" s="182" t="str">
        <f t="shared" si="145"/>
        <v/>
      </c>
      <c r="BS124" s="184"/>
      <c r="BT124" s="172"/>
      <c r="BU124" s="179"/>
      <c r="BV124" s="180"/>
      <c r="BW124" s="181"/>
      <c r="BX124" s="182" t="str">
        <f t="shared" si="146"/>
        <v/>
      </c>
      <c r="BY124" s="184"/>
      <c r="BZ124" s="172"/>
      <c r="CA124" s="179"/>
      <c r="CB124" s="180"/>
      <c r="CC124" s="181"/>
      <c r="CD124" s="182" t="str">
        <f t="shared" si="147"/>
        <v/>
      </c>
      <c r="CE124" s="184"/>
      <c r="CF124" s="172"/>
      <c r="CG124" s="179"/>
      <c r="CH124" s="180"/>
      <c r="CI124" s="181"/>
      <c r="CJ124" s="182" t="str">
        <f t="shared" si="148"/>
        <v/>
      </c>
      <c r="CK124" s="180"/>
      <c r="CL124" s="185">
        <f t="shared" si="149"/>
        <v>0</v>
      </c>
      <c r="CM124" s="99">
        <f t="shared" si="149"/>
        <v>0</v>
      </c>
      <c r="CN124" s="100">
        <f t="shared" si="149"/>
        <v>0</v>
      </c>
      <c r="CO124" s="101">
        <f t="shared" si="150"/>
        <v>0</v>
      </c>
      <c r="CP124" s="99">
        <f t="shared" si="151"/>
        <v>0</v>
      </c>
      <c r="CQ124" s="102">
        <f t="shared" si="152"/>
        <v>6.25E-2</v>
      </c>
      <c r="CR124" s="186">
        <f t="shared" si="153"/>
        <v>6.25E-2</v>
      </c>
      <c r="CS124" s="103">
        <f t="shared" si="154"/>
        <v>0</v>
      </c>
      <c r="CT124" s="104" t="e">
        <f t="shared" si="155"/>
        <v>#DIV/0!</v>
      </c>
    </row>
    <row r="125" spans="1:98">
      <c r="A125" s="472"/>
      <c r="B125" s="105">
        <v>24</v>
      </c>
      <c r="C125" s="74" t="s">
        <v>52</v>
      </c>
      <c r="D125" s="75">
        <v>43263</v>
      </c>
      <c r="E125" s="76"/>
      <c r="F125" s="77"/>
      <c r="G125" s="77"/>
      <c r="H125" s="77"/>
      <c r="I125" s="77"/>
      <c r="J125" s="77"/>
      <c r="K125" s="77"/>
      <c r="L125" s="77"/>
      <c r="M125" s="77"/>
      <c r="N125" s="77"/>
      <c r="O125" s="77"/>
      <c r="P125" s="77"/>
      <c r="Q125" s="77"/>
      <c r="R125" s="77"/>
      <c r="S125" s="78">
        <f t="shared" si="87"/>
        <v>0</v>
      </c>
      <c r="T125" s="76"/>
      <c r="U125" s="77"/>
      <c r="V125" s="77"/>
      <c r="W125" s="194">
        <f t="shared" si="78"/>
        <v>0</v>
      </c>
      <c r="X125" s="80">
        <f t="shared" si="156"/>
        <v>0</v>
      </c>
      <c r="Y125" s="81">
        <f t="shared" si="136"/>
        <v>0</v>
      </c>
      <c r="Z125" s="81">
        <f t="shared" si="137"/>
        <v>0</v>
      </c>
      <c r="AA125" s="82">
        <v>90</v>
      </c>
      <c r="AB125" s="83">
        <f t="shared" si="138"/>
        <v>0</v>
      </c>
      <c r="AC125" s="84">
        <f t="shared" si="81"/>
        <v>0</v>
      </c>
      <c r="AD125" s="85"/>
      <c r="AE125" s="86">
        <f t="shared" si="83"/>
        <v>1.5</v>
      </c>
      <c r="AF125" s="87" t="e">
        <f t="shared" si="84"/>
        <v>#DIV/0!</v>
      </c>
      <c r="AG125" s="88">
        <f t="shared" si="82"/>
        <v>0</v>
      </c>
      <c r="AH125" s="89">
        <f t="shared" si="139"/>
        <v>0</v>
      </c>
      <c r="AI125" s="89">
        <v>7</v>
      </c>
      <c r="AJ125" s="90" t="e">
        <f t="shared" si="88"/>
        <v>#DIV/0!</v>
      </c>
      <c r="AK125" s="179"/>
      <c r="AL125" s="180"/>
      <c r="AM125" s="181"/>
      <c r="AN125" s="341" t="str">
        <f t="shared" si="140"/>
        <v/>
      </c>
      <c r="AO125" s="180"/>
      <c r="AP125" s="172"/>
      <c r="AQ125" s="183"/>
      <c r="AR125" s="180"/>
      <c r="AS125" s="181"/>
      <c r="AT125" s="341" t="str">
        <f t="shared" si="141"/>
        <v/>
      </c>
      <c r="AU125" s="184"/>
      <c r="AV125" s="172"/>
      <c r="AW125" s="179"/>
      <c r="AX125" s="180"/>
      <c r="AY125" s="181"/>
      <c r="AZ125" s="182" t="str">
        <f t="shared" si="142"/>
        <v/>
      </c>
      <c r="BA125" s="184"/>
      <c r="BB125" s="172"/>
      <c r="BC125" s="179"/>
      <c r="BD125" s="180"/>
      <c r="BE125" s="181"/>
      <c r="BF125" s="182" t="str">
        <f t="shared" si="143"/>
        <v/>
      </c>
      <c r="BG125" s="184"/>
      <c r="BH125" s="172"/>
      <c r="BI125" s="179"/>
      <c r="BJ125" s="180"/>
      <c r="BK125" s="181"/>
      <c r="BL125" s="341" t="str">
        <f t="shared" si="144"/>
        <v/>
      </c>
      <c r="BM125" s="184"/>
      <c r="BN125" s="172"/>
      <c r="BO125" s="179"/>
      <c r="BP125" s="180"/>
      <c r="BQ125" s="181"/>
      <c r="BR125" s="182" t="str">
        <f t="shared" si="145"/>
        <v/>
      </c>
      <c r="BS125" s="184"/>
      <c r="BT125" s="172"/>
      <c r="BU125" s="179"/>
      <c r="BV125" s="180"/>
      <c r="BW125" s="181"/>
      <c r="BX125" s="182" t="str">
        <f t="shared" si="146"/>
        <v/>
      </c>
      <c r="BY125" s="184"/>
      <c r="BZ125" s="172"/>
      <c r="CA125" s="179"/>
      <c r="CB125" s="180"/>
      <c r="CC125" s="181"/>
      <c r="CD125" s="182" t="str">
        <f t="shared" si="147"/>
        <v/>
      </c>
      <c r="CE125" s="184"/>
      <c r="CF125" s="172"/>
      <c r="CG125" s="179"/>
      <c r="CH125" s="180"/>
      <c r="CI125" s="181"/>
      <c r="CJ125" s="182" t="str">
        <f t="shared" si="148"/>
        <v/>
      </c>
      <c r="CK125" s="180"/>
      <c r="CL125" s="185">
        <f t="shared" si="149"/>
        <v>0</v>
      </c>
      <c r="CM125" s="99">
        <f t="shared" si="149"/>
        <v>0</v>
      </c>
      <c r="CN125" s="100">
        <f t="shared" si="149"/>
        <v>0</v>
      </c>
      <c r="CO125" s="101">
        <f t="shared" si="150"/>
        <v>0</v>
      </c>
      <c r="CP125" s="99">
        <f t="shared" si="151"/>
        <v>0</v>
      </c>
      <c r="CQ125" s="102">
        <f t="shared" si="152"/>
        <v>6.25E-2</v>
      </c>
      <c r="CR125" s="186">
        <f t="shared" si="153"/>
        <v>6.25E-2</v>
      </c>
      <c r="CS125" s="103">
        <f t="shared" si="154"/>
        <v>0</v>
      </c>
      <c r="CT125" s="104" t="e">
        <f t="shared" si="155"/>
        <v>#DIV/0!</v>
      </c>
    </row>
    <row r="126" spans="1:98">
      <c r="A126" s="472"/>
      <c r="B126" s="105">
        <v>24</v>
      </c>
      <c r="C126" s="74" t="s">
        <v>52</v>
      </c>
      <c r="D126" s="75">
        <v>43264</v>
      </c>
      <c r="E126" s="76"/>
      <c r="F126" s="77"/>
      <c r="G126" s="77"/>
      <c r="H126" s="77"/>
      <c r="I126" s="77"/>
      <c r="J126" s="77"/>
      <c r="K126" s="77"/>
      <c r="L126" s="77"/>
      <c r="M126" s="77"/>
      <c r="N126" s="77"/>
      <c r="O126" s="77"/>
      <c r="P126" s="77"/>
      <c r="Q126" s="77"/>
      <c r="R126" s="77"/>
      <c r="S126" s="78">
        <f t="shared" si="87"/>
        <v>0</v>
      </c>
      <c r="T126" s="76"/>
      <c r="U126" s="77"/>
      <c r="V126" s="77"/>
      <c r="W126" s="194">
        <f t="shared" si="78"/>
        <v>0</v>
      </c>
      <c r="X126" s="80">
        <f t="shared" si="156"/>
        <v>0</v>
      </c>
      <c r="Y126" s="81">
        <f t="shared" si="136"/>
        <v>0</v>
      </c>
      <c r="Z126" s="81">
        <f t="shared" si="137"/>
        <v>0</v>
      </c>
      <c r="AA126" s="82">
        <v>90</v>
      </c>
      <c r="AB126" s="83">
        <f t="shared" si="138"/>
        <v>0</v>
      </c>
      <c r="AC126" s="84">
        <f t="shared" si="81"/>
        <v>0</v>
      </c>
      <c r="AD126" s="85"/>
      <c r="AE126" s="86">
        <f t="shared" si="83"/>
        <v>1.5</v>
      </c>
      <c r="AF126" s="87" t="e">
        <f t="shared" si="84"/>
        <v>#DIV/0!</v>
      </c>
      <c r="AG126" s="88">
        <f t="shared" si="82"/>
        <v>0</v>
      </c>
      <c r="AH126" s="89">
        <f t="shared" si="139"/>
        <v>0</v>
      </c>
      <c r="AI126" s="89">
        <v>7</v>
      </c>
      <c r="AJ126" s="90" t="e">
        <f t="shared" si="88"/>
        <v>#DIV/0!</v>
      </c>
      <c r="AK126" s="179"/>
      <c r="AL126" s="180"/>
      <c r="AM126" s="181"/>
      <c r="AN126" s="341" t="str">
        <f t="shared" si="140"/>
        <v/>
      </c>
      <c r="AO126" s="180"/>
      <c r="AP126" s="172"/>
      <c r="AQ126" s="183"/>
      <c r="AR126" s="180"/>
      <c r="AS126" s="181"/>
      <c r="AT126" s="341" t="str">
        <f t="shared" si="141"/>
        <v/>
      </c>
      <c r="AU126" s="184"/>
      <c r="AV126" s="172"/>
      <c r="AW126" s="179"/>
      <c r="AX126" s="180"/>
      <c r="AY126" s="181"/>
      <c r="AZ126" s="182" t="str">
        <f t="shared" si="142"/>
        <v/>
      </c>
      <c r="BA126" s="184"/>
      <c r="BB126" s="172"/>
      <c r="BC126" s="179"/>
      <c r="BD126" s="180"/>
      <c r="BE126" s="181"/>
      <c r="BF126" s="182" t="str">
        <f t="shared" si="143"/>
        <v/>
      </c>
      <c r="BG126" s="184"/>
      <c r="BH126" s="172"/>
      <c r="BI126" s="179"/>
      <c r="BJ126" s="180"/>
      <c r="BK126" s="181"/>
      <c r="BL126" s="341" t="str">
        <f t="shared" si="144"/>
        <v/>
      </c>
      <c r="BM126" s="184"/>
      <c r="BN126" s="172"/>
      <c r="BO126" s="179"/>
      <c r="BP126" s="180"/>
      <c r="BQ126" s="181"/>
      <c r="BR126" s="182" t="str">
        <f t="shared" si="145"/>
        <v/>
      </c>
      <c r="BS126" s="184"/>
      <c r="BT126" s="172"/>
      <c r="BU126" s="179"/>
      <c r="BV126" s="180"/>
      <c r="BW126" s="181"/>
      <c r="BX126" s="182" t="str">
        <f t="shared" si="146"/>
        <v/>
      </c>
      <c r="BY126" s="184"/>
      <c r="BZ126" s="172"/>
      <c r="CA126" s="179"/>
      <c r="CB126" s="180"/>
      <c r="CC126" s="181"/>
      <c r="CD126" s="182" t="str">
        <f t="shared" si="147"/>
        <v/>
      </c>
      <c r="CE126" s="184"/>
      <c r="CF126" s="172"/>
      <c r="CG126" s="179"/>
      <c r="CH126" s="180"/>
      <c r="CI126" s="181"/>
      <c r="CJ126" s="182" t="str">
        <f t="shared" si="148"/>
        <v/>
      </c>
      <c r="CK126" s="180"/>
      <c r="CL126" s="185">
        <f t="shared" si="149"/>
        <v>0</v>
      </c>
      <c r="CM126" s="99">
        <f t="shared" si="149"/>
        <v>0</v>
      </c>
      <c r="CN126" s="100">
        <f t="shared" si="149"/>
        <v>0</v>
      </c>
      <c r="CO126" s="101">
        <f t="shared" si="150"/>
        <v>0</v>
      </c>
      <c r="CP126" s="99">
        <f t="shared" si="151"/>
        <v>0</v>
      </c>
      <c r="CQ126" s="102">
        <f t="shared" si="152"/>
        <v>6.25E-2</v>
      </c>
      <c r="CR126" s="186">
        <f t="shared" si="153"/>
        <v>6.25E-2</v>
      </c>
      <c r="CS126" s="103">
        <f t="shared" si="154"/>
        <v>0</v>
      </c>
      <c r="CT126" s="104" t="e">
        <f t="shared" si="155"/>
        <v>#DIV/0!</v>
      </c>
    </row>
    <row r="127" spans="1:98">
      <c r="A127" s="472"/>
      <c r="B127" s="105">
        <v>24</v>
      </c>
      <c r="C127" s="74" t="s">
        <v>53</v>
      </c>
      <c r="D127" s="75">
        <v>43265</v>
      </c>
      <c r="E127" s="76"/>
      <c r="F127" s="77"/>
      <c r="G127" s="77"/>
      <c r="H127" s="77"/>
      <c r="I127" s="77"/>
      <c r="J127" s="77"/>
      <c r="K127" s="77"/>
      <c r="L127" s="77"/>
      <c r="M127" s="77"/>
      <c r="N127" s="77"/>
      <c r="O127" s="77"/>
      <c r="P127" s="77"/>
      <c r="Q127" s="77"/>
      <c r="R127" s="77"/>
      <c r="S127" s="78">
        <f t="shared" si="87"/>
        <v>0</v>
      </c>
      <c r="T127" s="76"/>
      <c r="U127" s="77"/>
      <c r="V127" s="77"/>
      <c r="W127" s="194">
        <f t="shared" si="78"/>
        <v>0</v>
      </c>
      <c r="X127" s="80">
        <f t="shared" si="156"/>
        <v>0</v>
      </c>
      <c r="Y127" s="81">
        <f t="shared" si="136"/>
        <v>0</v>
      </c>
      <c r="Z127" s="81">
        <f t="shared" si="137"/>
        <v>0</v>
      </c>
      <c r="AA127" s="82">
        <v>90</v>
      </c>
      <c r="AB127" s="83">
        <f t="shared" si="138"/>
        <v>0</v>
      </c>
      <c r="AC127" s="84">
        <f t="shared" si="81"/>
        <v>0</v>
      </c>
      <c r="AD127" s="85"/>
      <c r="AE127" s="86">
        <f t="shared" si="83"/>
        <v>1.5</v>
      </c>
      <c r="AF127" s="87" t="e">
        <f t="shared" si="84"/>
        <v>#DIV/0!</v>
      </c>
      <c r="AG127" s="88">
        <f t="shared" si="82"/>
        <v>0</v>
      </c>
      <c r="AH127" s="89">
        <f t="shared" si="139"/>
        <v>0</v>
      </c>
      <c r="AI127" s="89">
        <v>7</v>
      </c>
      <c r="AJ127" s="90" t="e">
        <f t="shared" si="88"/>
        <v>#DIV/0!</v>
      </c>
      <c r="AK127" s="179"/>
      <c r="AL127" s="180"/>
      <c r="AM127" s="181"/>
      <c r="AN127" s="341" t="str">
        <f t="shared" si="140"/>
        <v/>
      </c>
      <c r="AO127" s="180"/>
      <c r="AP127" s="172"/>
      <c r="AQ127" s="183"/>
      <c r="AR127" s="180"/>
      <c r="AS127" s="181"/>
      <c r="AT127" s="341" t="str">
        <f t="shared" si="141"/>
        <v/>
      </c>
      <c r="AU127" s="184"/>
      <c r="AV127" s="172"/>
      <c r="AW127" s="179"/>
      <c r="AX127" s="180"/>
      <c r="AY127" s="181"/>
      <c r="AZ127" s="182" t="str">
        <f t="shared" si="142"/>
        <v/>
      </c>
      <c r="BA127" s="184"/>
      <c r="BB127" s="172"/>
      <c r="BC127" s="179"/>
      <c r="BD127" s="180"/>
      <c r="BE127" s="181"/>
      <c r="BF127" s="182" t="str">
        <f t="shared" si="143"/>
        <v/>
      </c>
      <c r="BG127" s="184"/>
      <c r="BH127" s="172"/>
      <c r="BI127" s="179"/>
      <c r="BJ127" s="180"/>
      <c r="BK127" s="181"/>
      <c r="BL127" s="341" t="str">
        <f t="shared" si="144"/>
        <v/>
      </c>
      <c r="BM127" s="184"/>
      <c r="BN127" s="172"/>
      <c r="BO127" s="179"/>
      <c r="BP127" s="180"/>
      <c r="BQ127" s="181"/>
      <c r="BR127" s="182" t="str">
        <f t="shared" si="145"/>
        <v/>
      </c>
      <c r="BS127" s="184"/>
      <c r="BT127" s="172"/>
      <c r="BU127" s="179"/>
      <c r="BV127" s="180"/>
      <c r="BW127" s="181"/>
      <c r="BX127" s="182" t="str">
        <f t="shared" si="146"/>
        <v/>
      </c>
      <c r="BY127" s="184"/>
      <c r="BZ127" s="172"/>
      <c r="CA127" s="179"/>
      <c r="CB127" s="180"/>
      <c r="CC127" s="181"/>
      <c r="CD127" s="182" t="str">
        <f t="shared" si="147"/>
        <v/>
      </c>
      <c r="CE127" s="184"/>
      <c r="CF127" s="172"/>
      <c r="CG127" s="179"/>
      <c r="CH127" s="180"/>
      <c r="CI127" s="181"/>
      <c r="CJ127" s="182" t="str">
        <f t="shared" si="148"/>
        <v/>
      </c>
      <c r="CK127" s="180"/>
      <c r="CL127" s="185">
        <f t="shared" si="149"/>
        <v>0</v>
      </c>
      <c r="CM127" s="99">
        <f t="shared" si="149"/>
        <v>0</v>
      </c>
      <c r="CN127" s="100">
        <f t="shared" si="149"/>
        <v>0</v>
      </c>
      <c r="CO127" s="101">
        <f t="shared" si="150"/>
        <v>0</v>
      </c>
      <c r="CP127" s="99">
        <f t="shared" si="151"/>
        <v>0</v>
      </c>
      <c r="CQ127" s="102">
        <f t="shared" si="152"/>
        <v>6.25E-2</v>
      </c>
      <c r="CR127" s="186">
        <f t="shared" si="153"/>
        <v>6.25E-2</v>
      </c>
      <c r="CS127" s="103">
        <f t="shared" si="154"/>
        <v>0</v>
      </c>
      <c r="CT127" s="104" t="e">
        <f t="shared" si="155"/>
        <v>#DIV/0!</v>
      </c>
    </row>
    <row r="128" spans="1:98" ht="15.75" thickBot="1">
      <c r="A128" s="472"/>
      <c r="B128" s="106">
        <v>24</v>
      </c>
      <c r="C128" s="74" t="s">
        <v>54</v>
      </c>
      <c r="D128" s="75">
        <v>43266</v>
      </c>
      <c r="E128" s="76"/>
      <c r="F128" s="77"/>
      <c r="G128" s="77"/>
      <c r="H128" s="77"/>
      <c r="I128" s="77"/>
      <c r="J128" s="77"/>
      <c r="K128" s="77"/>
      <c r="L128" s="77"/>
      <c r="M128" s="77"/>
      <c r="N128" s="77"/>
      <c r="O128" s="77"/>
      <c r="P128" s="77"/>
      <c r="Q128" s="77"/>
      <c r="R128" s="77"/>
      <c r="S128" s="78">
        <f t="shared" si="87"/>
        <v>0</v>
      </c>
      <c r="T128" s="76"/>
      <c r="U128" s="77"/>
      <c r="V128" s="77"/>
      <c r="W128" s="194">
        <f t="shared" si="78"/>
        <v>0</v>
      </c>
      <c r="X128" s="80">
        <f t="shared" si="156"/>
        <v>0</v>
      </c>
      <c r="Y128" s="81">
        <f t="shared" si="136"/>
        <v>0</v>
      </c>
      <c r="Z128" s="81">
        <f t="shared" si="137"/>
        <v>0</v>
      </c>
      <c r="AA128" s="82">
        <v>90</v>
      </c>
      <c r="AB128" s="83">
        <f t="shared" si="138"/>
        <v>0</v>
      </c>
      <c r="AC128" s="84">
        <f t="shared" si="81"/>
        <v>0</v>
      </c>
      <c r="AD128" s="85"/>
      <c r="AE128" s="86">
        <f t="shared" si="83"/>
        <v>1.5</v>
      </c>
      <c r="AF128" s="87" t="e">
        <f t="shared" si="84"/>
        <v>#DIV/0!</v>
      </c>
      <c r="AG128" s="88">
        <f t="shared" si="82"/>
        <v>0</v>
      </c>
      <c r="AH128" s="89">
        <f t="shared" si="139"/>
        <v>0</v>
      </c>
      <c r="AI128" s="89">
        <v>7</v>
      </c>
      <c r="AJ128" s="90" t="e">
        <f t="shared" si="88"/>
        <v>#DIV/0!</v>
      </c>
      <c r="AK128" s="179"/>
      <c r="AL128" s="180"/>
      <c r="AM128" s="181"/>
      <c r="AN128" s="341" t="str">
        <f t="shared" si="140"/>
        <v/>
      </c>
      <c r="AO128" s="180"/>
      <c r="AP128" s="172"/>
      <c r="AQ128" s="183"/>
      <c r="AR128" s="180"/>
      <c r="AS128" s="181"/>
      <c r="AT128" s="341" t="str">
        <f t="shared" si="141"/>
        <v/>
      </c>
      <c r="AU128" s="184"/>
      <c r="AV128" s="172"/>
      <c r="AW128" s="179"/>
      <c r="AX128" s="180"/>
      <c r="AY128" s="181"/>
      <c r="AZ128" s="182" t="str">
        <f t="shared" si="142"/>
        <v/>
      </c>
      <c r="BA128" s="184"/>
      <c r="BB128" s="172"/>
      <c r="BC128" s="179"/>
      <c r="BD128" s="180"/>
      <c r="BE128" s="181"/>
      <c r="BF128" s="182" t="str">
        <f t="shared" si="143"/>
        <v/>
      </c>
      <c r="BG128" s="184"/>
      <c r="BH128" s="172"/>
      <c r="BI128" s="179"/>
      <c r="BJ128" s="180"/>
      <c r="BK128" s="181"/>
      <c r="BL128" s="341" t="str">
        <f t="shared" si="144"/>
        <v/>
      </c>
      <c r="BM128" s="184"/>
      <c r="BN128" s="172"/>
      <c r="BO128" s="179"/>
      <c r="BP128" s="180"/>
      <c r="BQ128" s="181"/>
      <c r="BR128" s="182" t="str">
        <f t="shared" si="145"/>
        <v/>
      </c>
      <c r="BS128" s="184"/>
      <c r="BT128" s="172"/>
      <c r="BU128" s="179"/>
      <c r="BV128" s="180"/>
      <c r="BW128" s="181"/>
      <c r="BX128" s="182" t="str">
        <f t="shared" si="146"/>
        <v/>
      </c>
      <c r="BY128" s="184"/>
      <c r="BZ128" s="172"/>
      <c r="CA128" s="179"/>
      <c r="CB128" s="180"/>
      <c r="CC128" s="181"/>
      <c r="CD128" s="182" t="str">
        <f t="shared" si="147"/>
        <v/>
      </c>
      <c r="CE128" s="184"/>
      <c r="CF128" s="172"/>
      <c r="CG128" s="179"/>
      <c r="CH128" s="180"/>
      <c r="CI128" s="181"/>
      <c r="CJ128" s="182" t="str">
        <f t="shared" si="148"/>
        <v/>
      </c>
      <c r="CK128" s="180"/>
      <c r="CL128" s="185">
        <f t="shared" si="149"/>
        <v>0</v>
      </c>
      <c r="CM128" s="99">
        <f t="shared" si="149"/>
        <v>0</v>
      </c>
      <c r="CN128" s="100">
        <f t="shared" si="149"/>
        <v>0</v>
      </c>
      <c r="CO128" s="101">
        <f t="shared" si="150"/>
        <v>0</v>
      </c>
      <c r="CP128" s="99">
        <f t="shared" si="151"/>
        <v>0</v>
      </c>
      <c r="CQ128" s="102">
        <f t="shared" si="152"/>
        <v>6.25E-2</v>
      </c>
      <c r="CR128" s="186">
        <f t="shared" si="153"/>
        <v>6.25E-2</v>
      </c>
      <c r="CS128" s="103">
        <f t="shared" si="154"/>
        <v>0</v>
      </c>
      <c r="CT128" s="104" t="e">
        <f t="shared" si="155"/>
        <v>#DIV/0!</v>
      </c>
    </row>
    <row r="129" spans="1:98">
      <c r="A129" s="472"/>
      <c r="B129" s="18">
        <v>25</v>
      </c>
      <c r="C129" s="19" t="s">
        <v>50</v>
      </c>
      <c r="D129" s="20">
        <v>43269</v>
      </c>
      <c r="E129" s="49"/>
      <c r="F129" s="50"/>
      <c r="G129" s="50"/>
      <c r="H129" s="50"/>
      <c r="I129" s="50"/>
      <c r="J129" s="50"/>
      <c r="K129" s="50"/>
      <c r="L129" s="50"/>
      <c r="M129" s="50"/>
      <c r="N129" s="50"/>
      <c r="O129" s="50"/>
      <c r="P129" s="50"/>
      <c r="Q129" s="50"/>
      <c r="R129" s="50"/>
      <c r="S129" s="23">
        <f t="shared" si="87"/>
        <v>0</v>
      </c>
      <c r="T129" s="49"/>
      <c r="U129" s="50"/>
      <c r="V129" s="50"/>
      <c r="W129" s="195">
        <f t="shared" si="78"/>
        <v>0</v>
      </c>
      <c r="X129" s="21">
        <f t="shared" ref="X129:X138" si="157">SUM(E129+F129+G129+H129+I129+J129+K129+L129+M129+N129+T129)</f>
        <v>0</v>
      </c>
      <c r="Y129" s="22">
        <f t="shared" si="136"/>
        <v>0</v>
      </c>
      <c r="Z129" s="22">
        <f t="shared" si="137"/>
        <v>0</v>
      </c>
      <c r="AA129" s="25">
        <v>90</v>
      </c>
      <c r="AB129" s="68">
        <f t="shared" si="138"/>
        <v>0</v>
      </c>
      <c r="AC129" s="27">
        <f t="shared" si="81"/>
        <v>0</v>
      </c>
      <c r="AD129" s="28"/>
      <c r="AE129" s="29">
        <f t="shared" si="83"/>
        <v>1.5</v>
      </c>
      <c r="AF129" s="30" t="e">
        <f t="shared" si="84"/>
        <v>#DIV/0!</v>
      </c>
      <c r="AG129" s="51">
        <f t="shared" si="82"/>
        <v>0</v>
      </c>
      <c r="AH129" s="52">
        <f t="shared" si="139"/>
        <v>0</v>
      </c>
      <c r="AI129" s="52">
        <v>7</v>
      </c>
      <c r="AJ129" s="53" t="e">
        <f t="shared" si="88"/>
        <v>#DIV/0!</v>
      </c>
      <c r="AK129" s="168"/>
      <c r="AL129" s="169"/>
      <c r="AM129" s="170"/>
      <c r="AN129" s="348" t="str">
        <f t="shared" si="140"/>
        <v/>
      </c>
      <c r="AO129" s="169"/>
      <c r="AP129" s="172"/>
      <c r="AQ129" s="173"/>
      <c r="AR129" s="169"/>
      <c r="AS129" s="170"/>
      <c r="AT129" s="348" t="str">
        <f t="shared" si="141"/>
        <v/>
      </c>
      <c r="AU129" s="174"/>
      <c r="AV129" s="172"/>
      <c r="AW129" s="168"/>
      <c r="AX129" s="169"/>
      <c r="AY129" s="170"/>
      <c r="AZ129" s="171" t="str">
        <f t="shared" si="142"/>
        <v/>
      </c>
      <c r="BA129" s="174"/>
      <c r="BB129" s="172"/>
      <c r="BC129" s="168"/>
      <c r="BD129" s="169"/>
      <c r="BE129" s="170"/>
      <c r="BF129" s="171" t="str">
        <f t="shared" si="143"/>
        <v/>
      </c>
      <c r="BG129" s="174"/>
      <c r="BH129" s="172"/>
      <c r="BI129" s="168"/>
      <c r="BJ129" s="169"/>
      <c r="BK129" s="170"/>
      <c r="BL129" s="348" t="str">
        <f t="shared" si="144"/>
        <v/>
      </c>
      <c r="BM129" s="174"/>
      <c r="BN129" s="172"/>
      <c r="BO129" s="168"/>
      <c r="BP129" s="169"/>
      <c r="BQ129" s="170"/>
      <c r="BR129" s="171" t="str">
        <f t="shared" si="145"/>
        <v/>
      </c>
      <c r="BS129" s="174"/>
      <c r="BT129" s="172"/>
      <c r="BU129" s="168"/>
      <c r="BV129" s="169"/>
      <c r="BW129" s="170"/>
      <c r="BX129" s="171" t="str">
        <f t="shared" si="146"/>
        <v/>
      </c>
      <c r="BY129" s="174"/>
      <c r="BZ129" s="172"/>
      <c r="CA129" s="168"/>
      <c r="CB129" s="169"/>
      <c r="CC129" s="170"/>
      <c r="CD129" s="171" t="str">
        <f t="shared" si="147"/>
        <v/>
      </c>
      <c r="CE129" s="174"/>
      <c r="CF129" s="172"/>
      <c r="CG129" s="168"/>
      <c r="CH129" s="169"/>
      <c r="CI129" s="170"/>
      <c r="CJ129" s="171" t="str">
        <f t="shared" si="148"/>
        <v/>
      </c>
      <c r="CK129" s="169"/>
      <c r="CL129" s="177">
        <f t="shared" si="149"/>
        <v>0</v>
      </c>
      <c r="CM129" s="62">
        <f t="shared" si="149"/>
        <v>0</v>
      </c>
      <c r="CN129" s="69">
        <f t="shared" si="149"/>
        <v>0</v>
      </c>
      <c r="CO129" s="70">
        <f t="shared" si="150"/>
        <v>0</v>
      </c>
      <c r="CP129" s="62">
        <f t="shared" si="151"/>
        <v>0</v>
      </c>
      <c r="CQ129" s="65">
        <f t="shared" si="152"/>
        <v>6.25E-2</v>
      </c>
      <c r="CR129" s="178">
        <f t="shared" si="153"/>
        <v>6.25E-2</v>
      </c>
      <c r="CS129" s="66">
        <f t="shared" si="154"/>
        <v>0</v>
      </c>
      <c r="CT129" s="67" t="e">
        <f t="shared" si="155"/>
        <v>#DIV/0!</v>
      </c>
    </row>
    <row r="130" spans="1:98">
      <c r="A130" s="472"/>
      <c r="B130" s="48">
        <v>25</v>
      </c>
      <c r="C130" s="19" t="s">
        <v>52</v>
      </c>
      <c r="D130" s="20">
        <v>43270</v>
      </c>
      <c r="E130" s="49"/>
      <c r="F130" s="50"/>
      <c r="G130" s="50"/>
      <c r="H130" s="50"/>
      <c r="I130" s="50"/>
      <c r="J130" s="50"/>
      <c r="K130" s="50"/>
      <c r="L130" s="50"/>
      <c r="M130" s="50"/>
      <c r="N130" s="50"/>
      <c r="O130" s="50"/>
      <c r="P130" s="50"/>
      <c r="Q130" s="50"/>
      <c r="R130" s="50"/>
      <c r="S130" s="23">
        <f t="shared" si="87"/>
        <v>0</v>
      </c>
      <c r="T130" s="49"/>
      <c r="U130" s="50"/>
      <c r="V130" s="50"/>
      <c r="W130" s="195">
        <f t="shared" si="78"/>
        <v>0</v>
      </c>
      <c r="X130" s="21">
        <f t="shared" si="157"/>
        <v>0</v>
      </c>
      <c r="Y130" s="22">
        <f t="shared" si="136"/>
        <v>0</v>
      </c>
      <c r="Z130" s="22">
        <f t="shared" si="137"/>
        <v>0</v>
      </c>
      <c r="AA130" s="25">
        <v>90</v>
      </c>
      <c r="AB130" s="68">
        <f t="shared" si="138"/>
        <v>0</v>
      </c>
      <c r="AC130" s="27">
        <f t="shared" si="81"/>
        <v>0</v>
      </c>
      <c r="AD130" s="28"/>
      <c r="AE130" s="29">
        <f t="shared" si="83"/>
        <v>1.5</v>
      </c>
      <c r="AF130" s="30" t="e">
        <f t="shared" si="84"/>
        <v>#DIV/0!</v>
      </c>
      <c r="AG130" s="51">
        <f t="shared" si="82"/>
        <v>0</v>
      </c>
      <c r="AH130" s="52">
        <f t="shared" si="139"/>
        <v>0</v>
      </c>
      <c r="AI130" s="52">
        <v>7</v>
      </c>
      <c r="AJ130" s="53" t="e">
        <f t="shared" si="88"/>
        <v>#DIV/0!</v>
      </c>
      <c r="AK130" s="168"/>
      <c r="AL130" s="169"/>
      <c r="AM130" s="170"/>
      <c r="AN130" s="348" t="str">
        <f t="shared" si="140"/>
        <v/>
      </c>
      <c r="AO130" s="169"/>
      <c r="AP130" s="172"/>
      <c r="AQ130" s="173"/>
      <c r="AR130" s="169"/>
      <c r="AS130" s="170"/>
      <c r="AT130" s="348" t="str">
        <f t="shared" si="141"/>
        <v/>
      </c>
      <c r="AU130" s="174"/>
      <c r="AV130" s="172"/>
      <c r="AW130" s="168"/>
      <c r="AX130" s="169"/>
      <c r="AY130" s="170"/>
      <c r="AZ130" s="171" t="str">
        <f t="shared" si="142"/>
        <v/>
      </c>
      <c r="BA130" s="174"/>
      <c r="BB130" s="172"/>
      <c r="BC130" s="168"/>
      <c r="BD130" s="169"/>
      <c r="BE130" s="170"/>
      <c r="BF130" s="171" t="str">
        <f t="shared" si="143"/>
        <v/>
      </c>
      <c r="BG130" s="174"/>
      <c r="BH130" s="172"/>
      <c r="BI130" s="168"/>
      <c r="BJ130" s="169"/>
      <c r="BK130" s="170"/>
      <c r="BL130" s="348" t="str">
        <f t="shared" si="144"/>
        <v/>
      </c>
      <c r="BM130" s="174"/>
      <c r="BN130" s="172"/>
      <c r="BO130" s="168"/>
      <c r="BP130" s="169"/>
      <c r="BQ130" s="170"/>
      <c r="BR130" s="171" t="str">
        <f t="shared" si="145"/>
        <v/>
      </c>
      <c r="BS130" s="174"/>
      <c r="BT130" s="172"/>
      <c r="BU130" s="168"/>
      <c r="BV130" s="169"/>
      <c r="BW130" s="170"/>
      <c r="BX130" s="171" t="str">
        <f t="shared" si="146"/>
        <v/>
      </c>
      <c r="BY130" s="174"/>
      <c r="BZ130" s="172"/>
      <c r="CA130" s="168"/>
      <c r="CB130" s="169"/>
      <c r="CC130" s="170"/>
      <c r="CD130" s="171" t="str">
        <f t="shared" si="147"/>
        <v/>
      </c>
      <c r="CE130" s="174"/>
      <c r="CF130" s="172"/>
      <c r="CG130" s="168"/>
      <c r="CH130" s="169"/>
      <c r="CI130" s="170"/>
      <c r="CJ130" s="171" t="str">
        <f t="shared" si="148"/>
        <v/>
      </c>
      <c r="CK130" s="169"/>
      <c r="CL130" s="177">
        <f t="shared" si="149"/>
        <v>0</v>
      </c>
      <c r="CM130" s="62">
        <f t="shared" si="149"/>
        <v>0</v>
      </c>
      <c r="CN130" s="69">
        <f t="shared" si="149"/>
        <v>0</v>
      </c>
      <c r="CO130" s="70">
        <f t="shared" si="150"/>
        <v>0</v>
      </c>
      <c r="CP130" s="62">
        <f t="shared" si="151"/>
        <v>0</v>
      </c>
      <c r="CQ130" s="65">
        <f t="shared" si="152"/>
        <v>6.25E-2</v>
      </c>
      <c r="CR130" s="178">
        <f t="shared" si="153"/>
        <v>6.25E-2</v>
      </c>
      <c r="CS130" s="66">
        <f t="shared" si="154"/>
        <v>0</v>
      </c>
      <c r="CT130" s="67" t="e">
        <f t="shared" si="155"/>
        <v>#DIV/0!</v>
      </c>
    </row>
    <row r="131" spans="1:98">
      <c r="A131" s="472"/>
      <c r="B131" s="48">
        <v>25</v>
      </c>
      <c r="C131" s="19" t="s">
        <v>52</v>
      </c>
      <c r="D131" s="20">
        <v>43271</v>
      </c>
      <c r="E131" s="49"/>
      <c r="F131" s="50"/>
      <c r="G131" s="50"/>
      <c r="H131" s="50"/>
      <c r="I131" s="50"/>
      <c r="J131" s="50"/>
      <c r="K131" s="50"/>
      <c r="L131" s="50"/>
      <c r="M131" s="50"/>
      <c r="N131" s="50"/>
      <c r="O131" s="50"/>
      <c r="P131" s="50"/>
      <c r="Q131" s="50"/>
      <c r="R131" s="50"/>
      <c r="S131" s="23">
        <f t="shared" si="87"/>
        <v>0</v>
      </c>
      <c r="T131" s="49"/>
      <c r="U131" s="50"/>
      <c r="V131" s="50"/>
      <c r="W131" s="195">
        <f t="shared" si="78"/>
        <v>0</v>
      </c>
      <c r="X131" s="21">
        <f t="shared" si="157"/>
        <v>0</v>
      </c>
      <c r="Y131" s="22">
        <f t="shared" si="136"/>
        <v>0</v>
      </c>
      <c r="Z131" s="22">
        <f t="shared" si="137"/>
        <v>0</v>
      </c>
      <c r="AA131" s="25">
        <v>90</v>
      </c>
      <c r="AB131" s="68">
        <f t="shared" si="138"/>
        <v>0</v>
      </c>
      <c r="AC131" s="27">
        <f t="shared" si="81"/>
        <v>0</v>
      </c>
      <c r="AD131" s="28"/>
      <c r="AE131" s="29">
        <f t="shared" si="83"/>
        <v>1.5</v>
      </c>
      <c r="AF131" s="30" t="e">
        <f t="shared" si="84"/>
        <v>#DIV/0!</v>
      </c>
      <c r="AG131" s="51">
        <f t="shared" si="82"/>
        <v>0</v>
      </c>
      <c r="AH131" s="52">
        <f t="shared" si="139"/>
        <v>0</v>
      </c>
      <c r="AI131" s="52">
        <v>7</v>
      </c>
      <c r="AJ131" s="53" t="e">
        <f t="shared" si="88"/>
        <v>#DIV/0!</v>
      </c>
      <c r="AK131" s="168"/>
      <c r="AL131" s="169"/>
      <c r="AM131" s="170"/>
      <c r="AN131" s="348" t="str">
        <f t="shared" si="140"/>
        <v/>
      </c>
      <c r="AO131" s="169"/>
      <c r="AP131" s="172"/>
      <c r="AQ131" s="173"/>
      <c r="AR131" s="169"/>
      <c r="AS131" s="170"/>
      <c r="AT131" s="348" t="str">
        <f t="shared" si="141"/>
        <v/>
      </c>
      <c r="AU131" s="174"/>
      <c r="AV131" s="172"/>
      <c r="AW131" s="168"/>
      <c r="AX131" s="169"/>
      <c r="AY131" s="170"/>
      <c r="AZ131" s="171" t="str">
        <f t="shared" si="142"/>
        <v/>
      </c>
      <c r="BA131" s="174"/>
      <c r="BB131" s="172"/>
      <c r="BC131" s="168"/>
      <c r="BD131" s="169"/>
      <c r="BE131" s="170"/>
      <c r="BF131" s="171" t="str">
        <f t="shared" si="143"/>
        <v/>
      </c>
      <c r="BG131" s="174"/>
      <c r="BH131" s="172"/>
      <c r="BI131" s="168"/>
      <c r="BJ131" s="169"/>
      <c r="BK131" s="170"/>
      <c r="BL131" s="348" t="str">
        <f t="shared" si="144"/>
        <v/>
      </c>
      <c r="BM131" s="174"/>
      <c r="BN131" s="172"/>
      <c r="BO131" s="168"/>
      <c r="BP131" s="169"/>
      <c r="BQ131" s="170"/>
      <c r="BR131" s="171" t="str">
        <f t="shared" si="145"/>
        <v/>
      </c>
      <c r="BS131" s="174"/>
      <c r="BT131" s="172"/>
      <c r="BU131" s="168"/>
      <c r="BV131" s="169"/>
      <c r="BW131" s="170"/>
      <c r="BX131" s="171" t="str">
        <f t="shared" si="146"/>
        <v/>
      </c>
      <c r="BY131" s="174"/>
      <c r="BZ131" s="172"/>
      <c r="CA131" s="168"/>
      <c r="CB131" s="169"/>
      <c r="CC131" s="170"/>
      <c r="CD131" s="171" t="str">
        <f t="shared" si="147"/>
        <v/>
      </c>
      <c r="CE131" s="174"/>
      <c r="CF131" s="172"/>
      <c r="CG131" s="168"/>
      <c r="CH131" s="169"/>
      <c r="CI131" s="170"/>
      <c r="CJ131" s="171" t="str">
        <f t="shared" si="148"/>
        <v/>
      </c>
      <c r="CK131" s="169"/>
      <c r="CL131" s="177">
        <f t="shared" si="149"/>
        <v>0</v>
      </c>
      <c r="CM131" s="62">
        <f t="shared" si="149"/>
        <v>0</v>
      </c>
      <c r="CN131" s="69">
        <f t="shared" si="149"/>
        <v>0</v>
      </c>
      <c r="CO131" s="70">
        <f t="shared" si="150"/>
        <v>0</v>
      </c>
      <c r="CP131" s="62">
        <f t="shared" si="151"/>
        <v>0</v>
      </c>
      <c r="CQ131" s="65">
        <f t="shared" si="152"/>
        <v>6.25E-2</v>
      </c>
      <c r="CR131" s="178">
        <f t="shared" si="153"/>
        <v>6.25E-2</v>
      </c>
      <c r="CS131" s="66">
        <f t="shared" si="154"/>
        <v>0</v>
      </c>
      <c r="CT131" s="67" t="e">
        <f t="shared" si="155"/>
        <v>#DIV/0!</v>
      </c>
    </row>
    <row r="132" spans="1:98">
      <c r="A132" s="472"/>
      <c r="B132" s="48">
        <v>25</v>
      </c>
      <c r="C132" s="19" t="s">
        <v>53</v>
      </c>
      <c r="D132" s="20">
        <v>43272</v>
      </c>
      <c r="E132" s="49"/>
      <c r="F132" s="50"/>
      <c r="G132" s="50"/>
      <c r="H132" s="50"/>
      <c r="I132" s="50"/>
      <c r="J132" s="50"/>
      <c r="K132" s="50"/>
      <c r="L132" s="50"/>
      <c r="M132" s="50"/>
      <c r="N132" s="50"/>
      <c r="O132" s="50"/>
      <c r="P132" s="50"/>
      <c r="Q132" s="50"/>
      <c r="R132" s="50"/>
      <c r="S132" s="23">
        <f t="shared" si="87"/>
        <v>0</v>
      </c>
      <c r="T132" s="49"/>
      <c r="U132" s="50"/>
      <c r="V132" s="50"/>
      <c r="W132" s="195">
        <f t="shared" si="78"/>
        <v>0</v>
      </c>
      <c r="X132" s="21">
        <f t="shared" si="157"/>
        <v>0</v>
      </c>
      <c r="Y132" s="22">
        <f t="shared" si="136"/>
        <v>0</v>
      </c>
      <c r="Z132" s="22">
        <f t="shared" si="137"/>
        <v>0</v>
      </c>
      <c r="AA132" s="25">
        <v>90</v>
      </c>
      <c r="AB132" s="68">
        <f t="shared" si="138"/>
        <v>0</v>
      </c>
      <c r="AC132" s="27">
        <f t="shared" si="81"/>
        <v>0</v>
      </c>
      <c r="AD132" s="28"/>
      <c r="AE132" s="29">
        <f t="shared" si="83"/>
        <v>1.5</v>
      </c>
      <c r="AF132" s="30" t="e">
        <f t="shared" si="84"/>
        <v>#DIV/0!</v>
      </c>
      <c r="AG132" s="51">
        <f t="shared" si="82"/>
        <v>0</v>
      </c>
      <c r="AH132" s="52">
        <f t="shared" si="139"/>
        <v>0</v>
      </c>
      <c r="AI132" s="52">
        <v>7</v>
      </c>
      <c r="AJ132" s="53" t="e">
        <f t="shared" si="88"/>
        <v>#DIV/0!</v>
      </c>
      <c r="AK132" s="168"/>
      <c r="AL132" s="169"/>
      <c r="AM132" s="170"/>
      <c r="AN132" s="348" t="str">
        <f t="shared" si="140"/>
        <v/>
      </c>
      <c r="AO132" s="169"/>
      <c r="AP132" s="172"/>
      <c r="AQ132" s="173"/>
      <c r="AR132" s="169"/>
      <c r="AS132" s="170"/>
      <c r="AT132" s="348" t="str">
        <f t="shared" si="141"/>
        <v/>
      </c>
      <c r="AU132" s="174"/>
      <c r="AV132" s="172"/>
      <c r="AW132" s="168"/>
      <c r="AX132" s="169"/>
      <c r="AY132" s="170"/>
      <c r="AZ132" s="171" t="str">
        <f t="shared" si="142"/>
        <v/>
      </c>
      <c r="BA132" s="174"/>
      <c r="BB132" s="172"/>
      <c r="BC132" s="168"/>
      <c r="BD132" s="169"/>
      <c r="BE132" s="170"/>
      <c r="BF132" s="171" t="str">
        <f t="shared" si="143"/>
        <v/>
      </c>
      <c r="BG132" s="174"/>
      <c r="BH132" s="172"/>
      <c r="BI132" s="168"/>
      <c r="BJ132" s="169"/>
      <c r="BK132" s="170"/>
      <c r="BL132" s="348" t="str">
        <f t="shared" si="144"/>
        <v/>
      </c>
      <c r="BM132" s="174"/>
      <c r="BN132" s="172"/>
      <c r="BO132" s="168"/>
      <c r="BP132" s="169"/>
      <c r="BQ132" s="170"/>
      <c r="BR132" s="171" t="str">
        <f t="shared" si="145"/>
        <v/>
      </c>
      <c r="BS132" s="174"/>
      <c r="BT132" s="172"/>
      <c r="BU132" s="168"/>
      <c r="BV132" s="169"/>
      <c r="BW132" s="170"/>
      <c r="BX132" s="171" t="str">
        <f t="shared" si="146"/>
        <v/>
      </c>
      <c r="BY132" s="174"/>
      <c r="BZ132" s="172"/>
      <c r="CA132" s="168"/>
      <c r="CB132" s="169"/>
      <c r="CC132" s="170"/>
      <c r="CD132" s="171" t="str">
        <f t="shared" si="147"/>
        <v/>
      </c>
      <c r="CE132" s="174"/>
      <c r="CF132" s="172"/>
      <c r="CG132" s="168"/>
      <c r="CH132" s="169"/>
      <c r="CI132" s="170"/>
      <c r="CJ132" s="171" t="str">
        <f t="shared" si="148"/>
        <v/>
      </c>
      <c r="CK132" s="169"/>
      <c r="CL132" s="177">
        <f t="shared" si="149"/>
        <v>0</v>
      </c>
      <c r="CM132" s="62">
        <f t="shared" si="149"/>
        <v>0</v>
      </c>
      <c r="CN132" s="69">
        <f t="shared" si="149"/>
        <v>0</v>
      </c>
      <c r="CO132" s="70">
        <f t="shared" si="150"/>
        <v>0</v>
      </c>
      <c r="CP132" s="62">
        <f t="shared" si="151"/>
        <v>0</v>
      </c>
      <c r="CQ132" s="65">
        <f t="shared" si="152"/>
        <v>6.25E-2</v>
      </c>
      <c r="CR132" s="178">
        <f t="shared" si="153"/>
        <v>6.25E-2</v>
      </c>
      <c r="CS132" s="66">
        <f t="shared" si="154"/>
        <v>0</v>
      </c>
      <c r="CT132" s="67" t="e">
        <f t="shared" si="155"/>
        <v>#DIV/0!</v>
      </c>
    </row>
    <row r="133" spans="1:98" ht="15.75" thickBot="1">
      <c r="A133" s="472"/>
      <c r="B133" s="71">
        <v>25</v>
      </c>
      <c r="C133" s="19" t="s">
        <v>54</v>
      </c>
      <c r="D133" s="20">
        <v>43273</v>
      </c>
      <c r="E133" s="49"/>
      <c r="F133" s="50"/>
      <c r="G133" s="50"/>
      <c r="H133" s="50"/>
      <c r="I133" s="50"/>
      <c r="J133" s="50"/>
      <c r="K133" s="50"/>
      <c r="L133" s="50"/>
      <c r="M133" s="50"/>
      <c r="N133" s="50"/>
      <c r="O133" s="50"/>
      <c r="P133" s="50"/>
      <c r="Q133" s="50"/>
      <c r="R133" s="50"/>
      <c r="S133" s="23">
        <f t="shared" si="87"/>
        <v>0</v>
      </c>
      <c r="T133" s="49"/>
      <c r="U133" s="50"/>
      <c r="V133" s="50"/>
      <c r="W133" s="195">
        <f t="shared" si="78"/>
        <v>0</v>
      </c>
      <c r="X133" s="21">
        <f t="shared" si="157"/>
        <v>0</v>
      </c>
      <c r="Y133" s="22">
        <f t="shared" si="136"/>
        <v>0</v>
      </c>
      <c r="Z133" s="22">
        <f t="shared" si="137"/>
        <v>0</v>
      </c>
      <c r="AA133" s="25">
        <v>90</v>
      </c>
      <c r="AB133" s="68">
        <f t="shared" si="138"/>
        <v>0</v>
      </c>
      <c r="AC133" s="27">
        <f t="shared" si="81"/>
        <v>0</v>
      </c>
      <c r="AD133" s="28"/>
      <c r="AE133" s="29">
        <f t="shared" si="83"/>
        <v>1.5</v>
      </c>
      <c r="AF133" s="30" t="e">
        <f t="shared" si="84"/>
        <v>#DIV/0!</v>
      </c>
      <c r="AG133" s="51">
        <f t="shared" si="82"/>
        <v>0</v>
      </c>
      <c r="AH133" s="52">
        <f t="shared" si="139"/>
        <v>0</v>
      </c>
      <c r="AI133" s="52">
        <v>7</v>
      </c>
      <c r="AJ133" s="53" t="e">
        <f t="shared" si="88"/>
        <v>#DIV/0!</v>
      </c>
      <c r="AK133" s="168"/>
      <c r="AL133" s="169"/>
      <c r="AM133" s="170"/>
      <c r="AN133" s="348" t="str">
        <f t="shared" si="140"/>
        <v/>
      </c>
      <c r="AO133" s="169"/>
      <c r="AP133" s="172"/>
      <c r="AQ133" s="173"/>
      <c r="AR133" s="169"/>
      <c r="AS133" s="170"/>
      <c r="AT133" s="348" t="str">
        <f t="shared" si="141"/>
        <v/>
      </c>
      <c r="AU133" s="174"/>
      <c r="AV133" s="172"/>
      <c r="AW133" s="168"/>
      <c r="AX133" s="169"/>
      <c r="AY133" s="170"/>
      <c r="AZ133" s="171" t="str">
        <f t="shared" si="142"/>
        <v/>
      </c>
      <c r="BA133" s="174"/>
      <c r="BB133" s="172"/>
      <c r="BC133" s="168"/>
      <c r="BD133" s="169"/>
      <c r="BE133" s="170"/>
      <c r="BF133" s="171" t="str">
        <f t="shared" si="143"/>
        <v/>
      </c>
      <c r="BG133" s="174"/>
      <c r="BH133" s="172"/>
      <c r="BI133" s="168"/>
      <c r="BJ133" s="169"/>
      <c r="BK133" s="170"/>
      <c r="BL133" s="348" t="str">
        <f t="shared" si="144"/>
        <v/>
      </c>
      <c r="BM133" s="174"/>
      <c r="BN133" s="172"/>
      <c r="BO133" s="168"/>
      <c r="BP133" s="169"/>
      <c r="BQ133" s="170"/>
      <c r="BR133" s="171" t="str">
        <f t="shared" si="145"/>
        <v/>
      </c>
      <c r="BS133" s="174"/>
      <c r="BT133" s="172"/>
      <c r="BU133" s="168"/>
      <c r="BV133" s="169"/>
      <c r="BW133" s="170"/>
      <c r="BX133" s="171" t="str">
        <f t="shared" si="146"/>
        <v/>
      </c>
      <c r="BY133" s="174"/>
      <c r="BZ133" s="172"/>
      <c r="CA133" s="168"/>
      <c r="CB133" s="169"/>
      <c r="CC133" s="170"/>
      <c r="CD133" s="171" t="str">
        <f t="shared" si="147"/>
        <v/>
      </c>
      <c r="CE133" s="174"/>
      <c r="CF133" s="172"/>
      <c r="CG133" s="168"/>
      <c r="CH133" s="169"/>
      <c r="CI133" s="170"/>
      <c r="CJ133" s="171" t="str">
        <f t="shared" si="148"/>
        <v/>
      </c>
      <c r="CK133" s="169"/>
      <c r="CL133" s="177">
        <f t="shared" si="149"/>
        <v>0</v>
      </c>
      <c r="CM133" s="62">
        <f t="shared" si="149"/>
        <v>0</v>
      </c>
      <c r="CN133" s="69">
        <f t="shared" si="149"/>
        <v>0</v>
      </c>
      <c r="CO133" s="70">
        <f t="shared" si="150"/>
        <v>0</v>
      </c>
      <c r="CP133" s="62">
        <f t="shared" si="151"/>
        <v>0</v>
      </c>
      <c r="CQ133" s="65">
        <f t="shared" si="152"/>
        <v>6.25E-2</v>
      </c>
      <c r="CR133" s="178">
        <f t="shared" si="153"/>
        <v>6.25E-2</v>
      </c>
      <c r="CS133" s="66">
        <f t="shared" si="154"/>
        <v>0</v>
      </c>
      <c r="CT133" s="67" t="e">
        <f t="shared" si="155"/>
        <v>#DIV/0!</v>
      </c>
    </row>
    <row r="134" spans="1:98">
      <c r="A134" s="472"/>
      <c r="B134" s="73">
        <v>26</v>
      </c>
      <c r="C134" s="74" t="s">
        <v>50</v>
      </c>
      <c r="D134" s="75">
        <v>43276</v>
      </c>
      <c r="E134" s="199"/>
      <c r="F134" s="200"/>
      <c r="G134" s="200"/>
      <c r="H134" s="200"/>
      <c r="I134" s="200"/>
      <c r="J134" s="200"/>
      <c r="K134" s="200"/>
      <c r="L134" s="200"/>
      <c r="M134" s="200"/>
      <c r="N134" s="200"/>
      <c r="O134" s="200"/>
      <c r="P134" s="200"/>
      <c r="Q134" s="200"/>
      <c r="R134" s="200"/>
      <c r="S134" s="201">
        <f t="shared" si="87"/>
        <v>0</v>
      </c>
      <c r="T134" s="199"/>
      <c r="U134" s="200"/>
      <c r="V134" s="200"/>
      <c r="W134" s="202">
        <f t="shared" ref="W134:W136" si="158">SUM(T134:V134)</f>
        <v>0</v>
      </c>
      <c r="X134" s="80">
        <f t="shared" si="157"/>
        <v>0</v>
      </c>
      <c r="Y134" s="81">
        <f t="shared" si="136"/>
        <v>0</v>
      </c>
      <c r="Z134" s="81">
        <f t="shared" si="137"/>
        <v>0</v>
      </c>
      <c r="AA134" s="82">
        <v>90</v>
      </c>
      <c r="AB134" s="206">
        <f t="shared" si="138"/>
        <v>0</v>
      </c>
      <c r="AC134" s="207">
        <f t="shared" si="81"/>
        <v>0</v>
      </c>
      <c r="AD134" s="208"/>
      <c r="AE134" s="209">
        <f t="shared" si="83"/>
        <v>1.5</v>
      </c>
      <c r="AF134" s="210" t="e">
        <f t="shared" si="84"/>
        <v>#DIV/0!</v>
      </c>
      <c r="AG134" s="211">
        <f t="shared" ref="AG134:AG136" si="159">SUM(X134:Z134)</f>
        <v>0</v>
      </c>
      <c r="AH134" s="212">
        <f t="shared" si="139"/>
        <v>0</v>
      </c>
      <c r="AI134" s="212">
        <v>7</v>
      </c>
      <c r="AJ134" s="213" t="e">
        <f t="shared" si="88"/>
        <v>#DIV/0!</v>
      </c>
      <c r="AK134" s="214"/>
      <c r="AL134" s="215"/>
      <c r="AM134" s="216"/>
      <c r="AN134" s="350" t="str">
        <f t="shared" si="140"/>
        <v/>
      </c>
      <c r="AO134" s="215"/>
      <c r="AP134" s="172"/>
      <c r="AQ134" s="218"/>
      <c r="AR134" s="215"/>
      <c r="AS134" s="216"/>
      <c r="AT134" s="350" t="str">
        <f t="shared" si="141"/>
        <v/>
      </c>
      <c r="AU134" s="219"/>
      <c r="AV134" s="172"/>
      <c r="AW134" s="214"/>
      <c r="AX134" s="215"/>
      <c r="AY134" s="216"/>
      <c r="AZ134" s="217" t="str">
        <f t="shared" si="142"/>
        <v/>
      </c>
      <c r="BA134" s="219"/>
      <c r="BB134" s="172"/>
      <c r="BC134" s="214"/>
      <c r="BD134" s="215"/>
      <c r="BE134" s="216"/>
      <c r="BF134" s="217" t="str">
        <f t="shared" si="143"/>
        <v/>
      </c>
      <c r="BG134" s="219"/>
      <c r="BH134" s="172"/>
      <c r="BI134" s="214"/>
      <c r="BJ134" s="215"/>
      <c r="BK134" s="216"/>
      <c r="BL134" s="350" t="str">
        <f t="shared" si="144"/>
        <v/>
      </c>
      <c r="BM134" s="219"/>
      <c r="BN134" s="172"/>
      <c r="BO134" s="214"/>
      <c r="BP134" s="215"/>
      <c r="BQ134" s="216"/>
      <c r="BR134" s="217" t="str">
        <f t="shared" si="145"/>
        <v/>
      </c>
      <c r="BS134" s="219"/>
      <c r="BT134" s="172"/>
      <c r="BU134" s="214"/>
      <c r="BV134" s="215"/>
      <c r="BW134" s="216"/>
      <c r="BX134" s="217" t="str">
        <f t="shared" si="146"/>
        <v/>
      </c>
      <c r="BY134" s="219"/>
      <c r="BZ134" s="172"/>
      <c r="CA134" s="214"/>
      <c r="CB134" s="215"/>
      <c r="CC134" s="216"/>
      <c r="CD134" s="217" t="str">
        <f t="shared" si="147"/>
        <v/>
      </c>
      <c r="CE134" s="219"/>
      <c r="CF134" s="172"/>
      <c r="CG134" s="214"/>
      <c r="CH134" s="215"/>
      <c r="CI134" s="216"/>
      <c r="CJ134" s="217" t="str">
        <f t="shared" si="148"/>
        <v/>
      </c>
      <c r="CK134" s="215"/>
      <c r="CL134" s="228">
        <f t="shared" si="149"/>
        <v>0</v>
      </c>
      <c r="CM134" s="229">
        <f t="shared" si="149"/>
        <v>0</v>
      </c>
      <c r="CN134" s="230">
        <f t="shared" si="149"/>
        <v>0</v>
      </c>
      <c r="CO134" s="231">
        <f t="shared" si="150"/>
        <v>0</v>
      </c>
      <c r="CP134" s="229">
        <f t="shared" si="151"/>
        <v>0</v>
      </c>
      <c r="CQ134" s="232">
        <f t="shared" si="152"/>
        <v>6.25E-2</v>
      </c>
      <c r="CR134" s="233">
        <f t="shared" si="153"/>
        <v>6.25E-2</v>
      </c>
      <c r="CS134" s="234">
        <f t="shared" si="154"/>
        <v>0</v>
      </c>
      <c r="CT134" s="235" t="e">
        <f t="shared" si="155"/>
        <v>#DIV/0!</v>
      </c>
    </row>
    <row r="135" spans="1:98">
      <c r="A135" s="472"/>
      <c r="B135" s="105">
        <v>26</v>
      </c>
      <c r="C135" s="74" t="s">
        <v>52</v>
      </c>
      <c r="D135" s="75">
        <v>43277</v>
      </c>
      <c r="E135" s="199"/>
      <c r="F135" s="200"/>
      <c r="G135" s="200"/>
      <c r="H135" s="200"/>
      <c r="I135" s="200"/>
      <c r="J135" s="200"/>
      <c r="K135" s="200"/>
      <c r="L135" s="200"/>
      <c r="M135" s="200"/>
      <c r="N135" s="200"/>
      <c r="O135" s="200"/>
      <c r="P135" s="200"/>
      <c r="Q135" s="200"/>
      <c r="R135" s="200"/>
      <c r="S135" s="201">
        <f t="shared" si="87"/>
        <v>0</v>
      </c>
      <c r="T135" s="199"/>
      <c r="U135" s="200"/>
      <c r="V135" s="200"/>
      <c r="W135" s="202">
        <f t="shared" si="158"/>
        <v>0</v>
      </c>
      <c r="X135" s="80">
        <f t="shared" si="157"/>
        <v>0</v>
      </c>
      <c r="Y135" s="81">
        <f t="shared" si="136"/>
        <v>0</v>
      </c>
      <c r="Z135" s="81">
        <f t="shared" si="137"/>
        <v>0</v>
      </c>
      <c r="AA135" s="82">
        <v>90</v>
      </c>
      <c r="AB135" s="206">
        <f t="shared" si="138"/>
        <v>0</v>
      </c>
      <c r="AC135" s="207">
        <f t="shared" ref="AC135:AC144" si="160">SUM(X135:Z135)</f>
        <v>0</v>
      </c>
      <c r="AD135" s="208"/>
      <c r="AE135" s="209">
        <f t="shared" si="83"/>
        <v>1.5</v>
      </c>
      <c r="AF135" s="210" t="e">
        <f t="shared" si="84"/>
        <v>#DIV/0!</v>
      </c>
      <c r="AG135" s="211">
        <f t="shared" si="159"/>
        <v>0</v>
      </c>
      <c r="AH135" s="212">
        <f t="shared" si="139"/>
        <v>0</v>
      </c>
      <c r="AI135" s="212">
        <v>7</v>
      </c>
      <c r="AJ135" s="213" t="e">
        <f t="shared" si="88"/>
        <v>#DIV/0!</v>
      </c>
      <c r="AK135" s="214"/>
      <c r="AL135" s="215"/>
      <c r="AM135" s="216"/>
      <c r="AN135" s="350" t="str">
        <f t="shared" si="140"/>
        <v/>
      </c>
      <c r="AO135" s="215"/>
      <c r="AP135" s="172"/>
      <c r="AQ135" s="218"/>
      <c r="AR135" s="215"/>
      <c r="AS135" s="216"/>
      <c r="AT135" s="350" t="str">
        <f t="shared" si="141"/>
        <v/>
      </c>
      <c r="AU135" s="219"/>
      <c r="AV135" s="172"/>
      <c r="AW135" s="214"/>
      <c r="AX135" s="215"/>
      <c r="AY135" s="216"/>
      <c r="AZ135" s="217" t="str">
        <f t="shared" si="142"/>
        <v/>
      </c>
      <c r="BA135" s="219"/>
      <c r="BB135" s="172"/>
      <c r="BC135" s="214"/>
      <c r="BD135" s="215"/>
      <c r="BE135" s="216"/>
      <c r="BF135" s="217" t="str">
        <f t="shared" si="143"/>
        <v/>
      </c>
      <c r="BG135" s="219"/>
      <c r="BH135" s="172"/>
      <c r="BI135" s="214"/>
      <c r="BJ135" s="215"/>
      <c r="BK135" s="216"/>
      <c r="BL135" s="350" t="str">
        <f t="shared" si="144"/>
        <v/>
      </c>
      <c r="BM135" s="219"/>
      <c r="BN135" s="172"/>
      <c r="BO135" s="214"/>
      <c r="BP135" s="215"/>
      <c r="BQ135" s="216"/>
      <c r="BR135" s="217" t="str">
        <f t="shared" si="145"/>
        <v/>
      </c>
      <c r="BS135" s="219"/>
      <c r="BT135" s="172"/>
      <c r="BU135" s="214"/>
      <c r="BV135" s="215"/>
      <c r="BW135" s="216"/>
      <c r="BX135" s="217" t="str">
        <f t="shared" si="146"/>
        <v/>
      </c>
      <c r="BY135" s="219"/>
      <c r="BZ135" s="172"/>
      <c r="CA135" s="214"/>
      <c r="CB135" s="215"/>
      <c r="CC135" s="216"/>
      <c r="CD135" s="217" t="str">
        <f t="shared" si="147"/>
        <v/>
      </c>
      <c r="CE135" s="219"/>
      <c r="CF135" s="172"/>
      <c r="CG135" s="214"/>
      <c r="CH135" s="215"/>
      <c r="CI135" s="216"/>
      <c r="CJ135" s="217" t="str">
        <f t="shared" si="148"/>
        <v/>
      </c>
      <c r="CK135" s="215"/>
      <c r="CL135" s="228">
        <f t="shared" si="149"/>
        <v>0</v>
      </c>
      <c r="CM135" s="229">
        <f t="shared" si="149"/>
        <v>0</v>
      </c>
      <c r="CN135" s="230">
        <f t="shared" si="149"/>
        <v>0</v>
      </c>
      <c r="CO135" s="231">
        <f t="shared" si="150"/>
        <v>0</v>
      </c>
      <c r="CP135" s="229">
        <f t="shared" si="151"/>
        <v>0</v>
      </c>
      <c r="CQ135" s="232">
        <f t="shared" si="152"/>
        <v>6.25E-2</v>
      </c>
      <c r="CR135" s="233">
        <f t="shared" si="153"/>
        <v>6.25E-2</v>
      </c>
      <c r="CS135" s="234">
        <f t="shared" si="154"/>
        <v>0</v>
      </c>
      <c r="CT135" s="235" t="e">
        <f t="shared" si="155"/>
        <v>#DIV/0!</v>
      </c>
    </row>
    <row r="136" spans="1:98">
      <c r="A136" s="472"/>
      <c r="B136" s="105">
        <v>26</v>
      </c>
      <c r="C136" s="74" t="s">
        <v>52</v>
      </c>
      <c r="D136" s="75">
        <v>43278</v>
      </c>
      <c r="E136" s="199"/>
      <c r="F136" s="200"/>
      <c r="G136" s="200"/>
      <c r="H136" s="200"/>
      <c r="I136" s="200"/>
      <c r="J136" s="200"/>
      <c r="K136" s="200"/>
      <c r="L136" s="200"/>
      <c r="M136" s="200"/>
      <c r="N136" s="200"/>
      <c r="O136" s="200"/>
      <c r="P136" s="200"/>
      <c r="Q136" s="200"/>
      <c r="R136" s="200"/>
      <c r="S136" s="201">
        <f t="shared" si="87"/>
        <v>0</v>
      </c>
      <c r="T136" s="199"/>
      <c r="U136" s="200"/>
      <c r="V136" s="200"/>
      <c r="W136" s="202">
        <f t="shared" si="158"/>
        <v>0</v>
      </c>
      <c r="X136" s="80">
        <f t="shared" si="157"/>
        <v>0</v>
      </c>
      <c r="Y136" s="81">
        <f t="shared" si="136"/>
        <v>0</v>
      </c>
      <c r="Z136" s="81">
        <f t="shared" si="137"/>
        <v>0</v>
      </c>
      <c r="AA136" s="82">
        <v>90</v>
      </c>
      <c r="AB136" s="206">
        <f t="shared" si="138"/>
        <v>0</v>
      </c>
      <c r="AC136" s="207">
        <f t="shared" si="160"/>
        <v>0</v>
      </c>
      <c r="AD136" s="208"/>
      <c r="AE136" s="209">
        <f>((E136*4)+(F136*4)+(G136*5)+(H136*4)+(I136*6)+(J136*2)+(K136*6)+(L136*7)+(M136*2)+(N136*8)+(O136*3)+(P136*3)+(Q136*3)+(R136*4)+(T136*3)+(U136*3)+(V136*1)+AA136+AB136)/60</f>
        <v>1.5</v>
      </c>
      <c r="AF136" s="210" t="e">
        <f t="shared" ref="AF136:AF200" si="161">(AE136/AD136)*100</f>
        <v>#DIV/0!</v>
      </c>
      <c r="AG136" s="211">
        <f t="shared" si="159"/>
        <v>0</v>
      </c>
      <c r="AH136" s="212">
        <f t="shared" si="139"/>
        <v>0</v>
      </c>
      <c r="AI136" s="212">
        <v>7</v>
      </c>
      <c r="AJ136" s="213" t="e">
        <f t="shared" si="88"/>
        <v>#DIV/0!</v>
      </c>
      <c r="AK136" s="214"/>
      <c r="AL136" s="215"/>
      <c r="AM136" s="216"/>
      <c r="AN136" s="350" t="str">
        <f t="shared" si="140"/>
        <v/>
      </c>
      <c r="AO136" s="215"/>
      <c r="AP136" s="172"/>
      <c r="AQ136" s="218"/>
      <c r="AR136" s="215"/>
      <c r="AS136" s="216"/>
      <c r="AT136" s="350" t="str">
        <f t="shared" si="141"/>
        <v/>
      </c>
      <c r="AU136" s="219"/>
      <c r="AV136" s="172"/>
      <c r="AW136" s="214"/>
      <c r="AX136" s="215"/>
      <c r="AY136" s="216"/>
      <c r="AZ136" s="217" t="str">
        <f t="shared" si="142"/>
        <v/>
      </c>
      <c r="BA136" s="219"/>
      <c r="BB136" s="172"/>
      <c r="BC136" s="214"/>
      <c r="BD136" s="215"/>
      <c r="BE136" s="216"/>
      <c r="BF136" s="217" t="str">
        <f t="shared" si="143"/>
        <v/>
      </c>
      <c r="BG136" s="219"/>
      <c r="BH136" s="172"/>
      <c r="BI136" s="214"/>
      <c r="BJ136" s="215"/>
      <c r="BK136" s="216"/>
      <c r="BL136" s="350" t="str">
        <f t="shared" si="144"/>
        <v/>
      </c>
      <c r="BM136" s="219"/>
      <c r="BN136" s="172"/>
      <c r="BO136" s="214"/>
      <c r="BP136" s="215"/>
      <c r="BQ136" s="216"/>
      <c r="BR136" s="217" t="str">
        <f t="shared" si="145"/>
        <v/>
      </c>
      <c r="BS136" s="219"/>
      <c r="BT136" s="172"/>
      <c r="BU136" s="214"/>
      <c r="BV136" s="215"/>
      <c r="BW136" s="216"/>
      <c r="BX136" s="217" t="str">
        <f t="shared" si="146"/>
        <v/>
      </c>
      <c r="BY136" s="219"/>
      <c r="BZ136" s="172"/>
      <c r="CA136" s="214"/>
      <c r="CB136" s="215"/>
      <c r="CC136" s="216"/>
      <c r="CD136" s="217" t="str">
        <f t="shared" si="147"/>
        <v/>
      </c>
      <c r="CE136" s="219"/>
      <c r="CF136" s="172"/>
      <c r="CG136" s="214"/>
      <c r="CH136" s="215"/>
      <c r="CI136" s="216"/>
      <c r="CJ136" s="217" t="str">
        <f t="shared" si="148"/>
        <v/>
      </c>
      <c r="CK136" s="215"/>
      <c r="CL136" s="228">
        <f t="shared" si="149"/>
        <v>0</v>
      </c>
      <c r="CM136" s="229">
        <f t="shared" si="149"/>
        <v>0</v>
      </c>
      <c r="CN136" s="230">
        <f t="shared" si="149"/>
        <v>0</v>
      </c>
      <c r="CO136" s="231">
        <f t="shared" si="150"/>
        <v>0</v>
      </c>
      <c r="CP136" s="229">
        <f t="shared" si="151"/>
        <v>0</v>
      </c>
      <c r="CQ136" s="232">
        <f t="shared" si="152"/>
        <v>6.25E-2</v>
      </c>
      <c r="CR136" s="233">
        <f t="shared" si="153"/>
        <v>6.25E-2</v>
      </c>
      <c r="CS136" s="234">
        <f t="shared" si="154"/>
        <v>0</v>
      </c>
      <c r="CT136" s="235" t="e">
        <f t="shared" si="155"/>
        <v>#DIV/0!</v>
      </c>
    </row>
    <row r="137" spans="1:98">
      <c r="A137" s="472"/>
      <c r="B137" s="105">
        <v>26</v>
      </c>
      <c r="C137" s="74" t="s">
        <v>53</v>
      </c>
      <c r="D137" s="75">
        <v>43279</v>
      </c>
      <c r="E137" s="291"/>
      <c r="F137" s="292"/>
      <c r="G137" s="292"/>
      <c r="H137" s="292"/>
      <c r="I137" s="292"/>
      <c r="J137" s="292"/>
      <c r="K137" s="292"/>
      <c r="L137" s="292"/>
      <c r="M137" s="292"/>
      <c r="N137" s="292"/>
      <c r="O137" s="292"/>
      <c r="P137" s="292"/>
      <c r="Q137" s="292"/>
      <c r="R137" s="292"/>
      <c r="S137" s="201">
        <f t="shared" si="87"/>
        <v>0</v>
      </c>
      <c r="T137" s="291"/>
      <c r="U137" s="292"/>
      <c r="V137" s="292"/>
      <c r="W137" s="202">
        <f t="shared" ref="W137" si="162">SUM(T137:V137)</f>
        <v>0</v>
      </c>
      <c r="X137" s="80">
        <f t="shared" ref="X137" si="163">SUM(E137+F137+G137+H137+I137+J137+K137+L137+M137+N137+T137)</f>
        <v>0</v>
      </c>
      <c r="Y137" s="81">
        <f t="shared" si="136"/>
        <v>0</v>
      </c>
      <c r="Z137" s="81">
        <f t="shared" si="137"/>
        <v>0</v>
      </c>
      <c r="AA137" s="82">
        <v>90</v>
      </c>
      <c r="AB137" s="206">
        <f t="shared" si="138"/>
        <v>0</v>
      </c>
      <c r="AC137" s="207">
        <f t="shared" si="160"/>
        <v>0</v>
      </c>
      <c r="AD137" s="208"/>
      <c r="AE137" s="209">
        <f>((E137*4)+(F137*4)+(G137*5)+(H137*4)+(I137*6)+(J137*2)+(K137*6)+(L137*7)+(M137*2)+(N137*8)+(O137*3)+(P137*3)+(Q137*3)+(R137*4)+(T137*3)+(U137*3)+(V137*1)+AA137+AB137)/60</f>
        <v>1.5</v>
      </c>
      <c r="AF137" s="210" t="e">
        <f t="shared" si="161"/>
        <v>#DIV/0!</v>
      </c>
      <c r="AG137" s="211">
        <f t="shared" ref="AG137:AG200" si="164">SUM(X137:Z137)</f>
        <v>0</v>
      </c>
      <c r="AH137" s="212">
        <f t="shared" si="139"/>
        <v>0</v>
      </c>
      <c r="AI137" s="212">
        <v>7</v>
      </c>
      <c r="AJ137" s="213" t="e">
        <f t="shared" si="88"/>
        <v>#DIV/0!</v>
      </c>
      <c r="AK137" s="293"/>
      <c r="AL137" s="294"/>
      <c r="AM137" s="295"/>
      <c r="AN137" s="352" t="str">
        <f t="shared" si="140"/>
        <v/>
      </c>
      <c r="AO137" s="294"/>
      <c r="AP137" s="172"/>
      <c r="AQ137" s="297"/>
      <c r="AR137" s="294"/>
      <c r="AS137" s="295"/>
      <c r="AT137" s="352" t="str">
        <f t="shared" si="141"/>
        <v/>
      </c>
      <c r="AU137" s="298"/>
      <c r="AV137" s="172"/>
      <c r="AW137" s="293"/>
      <c r="AX137" s="294"/>
      <c r="AY137" s="295"/>
      <c r="AZ137" s="296" t="str">
        <f t="shared" si="142"/>
        <v/>
      </c>
      <c r="BA137" s="298"/>
      <c r="BB137" s="172"/>
      <c r="BC137" s="293"/>
      <c r="BD137" s="294"/>
      <c r="BE137" s="295"/>
      <c r="BF137" s="296" t="str">
        <f t="shared" si="143"/>
        <v/>
      </c>
      <c r="BG137" s="298"/>
      <c r="BH137" s="172"/>
      <c r="BI137" s="293"/>
      <c r="BJ137" s="294"/>
      <c r="BK137" s="295"/>
      <c r="BL137" s="352" t="str">
        <f t="shared" si="144"/>
        <v/>
      </c>
      <c r="BM137" s="298"/>
      <c r="BN137" s="172"/>
      <c r="BO137" s="293"/>
      <c r="BP137" s="294"/>
      <c r="BQ137" s="295"/>
      <c r="BR137" s="296" t="str">
        <f t="shared" si="145"/>
        <v/>
      </c>
      <c r="BS137" s="298"/>
      <c r="BT137" s="172"/>
      <c r="BU137" s="293"/>
      <c r="BV137" s="294"/>
      <c r="BW137" s="295"/>
      <c r="BX137" s="296" t="str">
        <f t="shared" si="146"/>
        <v/>
      </c>
      <c r="BY137" s="298"/>
      <c r="BZ137" s="172"/>
      <c r="CA137" s="293"/>
      <c r="CB137" s="294"/>
      <c r="CC137" s="295"/>
      <c r="CD137" s="296" t="str">
        <f t="shared" si="147"/>
        <v/>
      </c>
      <c r="CE137" s="298"/>
      <c r="CF137" s="172"/>
      <c r="CG137" s="293"/>
      <c r="CH137" s="294"/>
      <c r="CI137" s="295"/>
      <c r="CJ137" s="296" t="str">
        <f t="shared" si="148"/>
        <v/>
      </c>
      <c r="CK137" s="294"/>
      <c r="CL137" s="228">
        <f t="shared" si="149"/>
        <v>0</v>
      </c>
      <c r="CM137" s="229">
        <f t="shared" si="149"/>
        <v>0</v>
      </c>
      <c r="CN137" s="230">
        <f t="shared" si="149"/>
        <v>0</v>
      </c>
      <c r="CO137" s="231">
        <f t="shared" si="150"/>
        <v>0</v>
      </c>
      <c r="CP137" s="229">
        <f t="shared" si="151"/>
        <v>0</v>
      </c>
      <c r="CQ137" s="232">
        <f t="shared" si="152"/>
        <v>6.25E-2</v>
      </c>
      <c r="CR137" s="233">
        <f t="shared" si="153"/>
        <v>6.25E-2</v>
      </c>
      <c r="CS137" s="234">
        <f t="shared" si="154"/>
        <v>0</v>
      </c>
      <c r="CT137" s="235" t="e">
        <f t="shared" si="155"/>
        <v>#DIV/0!</v>
      </c>
    </row>
    <row r="138" spans="1:98" ht="15.75" thickBot="1">
      <c r="A138" s="473"/>
      <c r="B138" s="106">
        <v>26</v>
      </c>
      <c r="C138" s="198" t="s">
        <v>54</v>
      </c>
      <c r="D138" s="75">
        <v>43280</v>
      </c>
      <c r="E138" s="107"/>
      <c r="F138" s="108"/>
      <c r="G138" s="108"/>
      <c r="H138" s="108"/>
      <c r="I138" s="108"/>
      <c r="J138" s="108"/>
      <c r="K138" s="108"/>
      <c r="L138" s="108"/>
      <c r="M138" s="108"/>
      <c r="N138" s="108"/>
      <c r="O138" s="108"/>
      <c r="P138" s="108"/>
      <c r="Q138" s="108"/>
      <c r="R138" s="108"/>
      <c r="S138" s="299">
        <f t="shared" si="87"/>
        <v>0</v>
      </c>
      <c r="T138" s="107"/>
      <c r="U138" s="108"/>
      <c r="V138" s="108"/>
      <c r="W138" s="254">
        <f t="shared" ref="W138:W202" si="165">SUM(T138:V138)</f>
        <v>0</v>
      </c>
      <c r="X138" s="80">
        <f t="shared" si="157"/>
        <v>0</v>
      </c>
      <c r="Y138" s="81">
        <f t="shared" si="136"/>
        <v>0</v>
      </c>
      <c r="Z138" s="81">
        <f t="shared" si="137"/>
        <v>0</v>
      </c>
      <c r="AA138" s="82">
        <v>90</v>
      </c>
      <c r="AB138" s="206">
        <f t="shared" si="138"/>
        <v>0</v>
      </c>
      <c r="AC138" s="259">
        <f t="shared" si="160"/>
        <v>0</v>
      </c>
      <c r="AD138" s="208"/>
      <c r="AE138" s="300">
        <f t="shared" ref="AE138:AE202" si="166">((E138*4)+(F138*4)+(G138*5)+(H138*4)+(I138*6)+(J138*2)+(K138*6)+(L138*7)+(M138*2)+(N138*8)+(O138*3)+(P138*3)+(Q138*3)+(R138*4)+(T138*3)+(U138*3)+(V138*1)+AA138+AB138)/60</f>
        <v>1.5</v>
      </c>
      <c r="AF138" s="301" t="e">
        <f t="shared" si="161"/>
        <v>#DIV/0!</v>
      </c>
      <c r="AG138" s="263">
        <f t="shared" si="164"/>
        <v>0</v>
      </c>
      <c r="AH138" s="264">
        <f t="shared" si="139"/>
        <v>0</v>
      </c>
      <c r="AI138" s="264">
        <v>7</v>
      </c>
      <c r="AJ138" s="265" t="e">
        <f t="shared" si="88"/>
        <v>#DIV/0!</v>
      </c>
      <c r="AK138" s="266"/>
      <c r="AL138" s="267"/>
      <c r="AM138" s="268"/>
      <c r="AN138" s="351" t="str">
        <f t="shared" si="140"/>
        <v/>
      </c>
      <c r="AO138" s="267"/>
      <c r="AP138" s="172"/>
      <c r="AQ138" s="270"/>
      <c r="AR138" s="267"/>
      <c r="AS138" s="268"/>
      <c r="AT138" s="351" t="str">
        <f t="shared" si="141"/>
        <v/>
      </c>
      <c r="AU138" s="271"/>
      <c r="AV138" s="172"/>
      <c r="AW138" s="266"/>
      <c r="AX138" s="267"/>
      <c r="AY138" s="268"/>
      <c r="AZ138" s="269" t="str">
        <f t="shared" si="142"/>
        <v/>
      </c>
      <c r="BA138" s="271"/>
      <c r="BB138" s="172"/>
      <c r="BC138" s="266"/>
      <c r="BD138" s="267"/>
      <c r="BE138" s="268"/>
      <c r="BF138" s="269" t="str">
        <f t="shared" si="143"/>
        <v/>
      </c>
      <c r="BG138" s="271"/>
      <c r="BH138" s="172"/>
      <c r="BI138" s="266"/>
      <c r="BJ138" s="267"/>
      <c r="BK138" s="268"/>
      <c r="BL138" s="351" t="str">
        <f t="shared" si="144"/>
        <v/>
      </c>
      <c r="BM138" s="271"/>
      <c r="BN138" s="172"/>
      <c r="BO138" s="266"/>
      <c r="BP138" s="267"/>
      <c r="BQ138" s="268"/>
      <c r="BR138" s="269" t="str">
        <f t="shared" si="145"/>
        <v/>
      </c>
      <c r="BS138" s="271"/>
      <c r="BT138" s="172"/>
      <c r="BU138" s="266"/>
      <c r="BV138" s="267"/>
      <c r="BW138" s="268"/>
      <c r="BX138" s="269" t="str">
        <f t="shared" si="146"/>
        <v/>
      </c>
      <c r="BY138" s="271"/>
      <c r="BZ138" s="172"/>
      <c r="CA138" s="266"/>
      <c r="CB138" s="267"/>
      <c r="CC138" s="268"/>
      <c r="CD138" s="269" t="str">
        <f t="shared" si="147"/>
        <v/>
      </c>
      <c r="CE138" s="271"/>
      <c r="CF138" s="172"/>
      <c r="CG138" s="266"/>
      <c r="CH138" s="267"/>
      <c r="CI138" s="268"/>
      <c r="CJ138" s="269" t="str">
        <f t="shared" si="148"/>
        <v/>
      </c>
      <c r="CK138" s="267"/>
      <c r="CL138" s="272">
        <f t="shared" si="149"/>
        <v>0</v>
      </c>
      <c r="CM138" s="273">
        <f t="shared" si="149"/>
        <v>0</v>
      </c>
      <c r="CN138" s="274">
        <f t="shared" si="149"/>
        <v>0</v>
      </c>
      <c r="CO138" s="275">
        <f t="shared" si="150"/>
        <v>0</v>
      </c>
      <c r="CP138" s="273">
        <f t="shared" si="151"/>
        <v>0</v>
      </c>
      <c r="CQ138" s="276">
        <f t="shared" si="152"/>
        <v>6.25E-2</v>
      </c>
      <c r="CR138" s="277">
        <f t="shared" si="153"/>
        <v>6.25E-2</v>
      </c>
      <c r="CS138" s="278">
        <f t="shared" si="154"/>
        <v>0</v>
      </c>
      <c r="CT138" s="279" t="e">
        <f t="shared" si="155"/>
        <v>#DIV/0!</v>
      </c>
    </row>
    <row r="139" spans="1:98" ht="15.75" thickBot="1">
      <c r="A139" s="140"/>
      <c r="B139" s="141" t="s">
        <v>55</v>
      </c>
      <c r="C139" s="459" t="s">
        <v>56</v>
      </c>
      <c r="D139" s="460"/>
      <c r="E139" s="145">
        <f t="shared" ref="E139:AH139" si="167">SUM(E118:E138)</f>
        <v>0</v>
      </c>
      <c r="F139" s="143">
        <f t="shared" si="167"/>
        <v>0</v>
      </c>
      <c r="G139" s="143">
        <f t="shared" si="167"/>
        <v>0</v>
      </c>
      <c r="H139" s="143">
        <f t="shared" si="167"/>
        <v>0</v>
      </c>
      <c r="I139" s="143">
        <f t="shared" si="167"/>
        <v>0</v>
      </c>
      <c r="J139" s="143">
        <f t="shared" si="167"/>
        <v>0</v>
      </c>
      <c r="K139" s="143">
        <f t="shared" si="167"/>
        <v>0</v>
      </c>
      <c r="L139" s="143">
        <f t="shared" si="167"/>
        <v>0</v>
      </c>
      <c r="M139" s="143">
        <f t="shared" si="167"/>
        <v>0</v>
      </c>
      <c r="N139" s="143">
        <f t="shared" si="167"/>
        <v>0</v>
      </c>
      <c r="O139" s="143">
        <f t="shared" si="167"/>
        <v>0</v>
      </c>
      <c r="P139" s="143">
        <f t="shared" si="167"/>
        <v>0</v>
      </c>
      <c r="Q139" s="143">
        <f t="shared" si="167"/>
        <v>0</v>
      </c>
      <c r="R139" s="143">
        <f t="shared" si="167"/>
        <v>0</v>
      </c>
      <c r="S139" s="144">
        <f t="shared" si="167"/>
        <v>0</v>
      </c>
      <c r="T139" s="145">
        <f t="shared" si="167"/>
        <v>0</v>
      </c>
      <c r="U139" s="143">
        <f t="shared" si="167"/>
        <v>0</v>
      </c>
      <c r="V139" s="143">
        <f t="shared" si="167"/>
        <v>0</v>
      </c>
      <c r="W139" s="144">
        <f t="shared" si="167"/>
        <v>0</v>
      </c>
      <c r="X139" s="145">
        <f t="shared" si="167"/>
        <v>0</v>
      </c>
      <c r="Y139" s="143">
        <f t="shared" si="167"/>
        <v>0</v>
      </c>
      <c r="Z139" s="143">
        <f t="shared" si="167"/>
        <v>0</v>
      </c>
      <c r="AA139" s="143">
        <f t="shared" si="167"/>
        <v>1890</v>
      </c>
      <c r="AB139" s="143">
        <f t="shared" si="167"/>
        <v>0</v>
      </c>
      <c r="AC139" s="146">
        <f t="shared" si="167"/>
        <v>0</v>
      </c>
      <c r="AD139" s="189">
        <f t="shared" si="167"/>
        <v>0</v>
      </c>
      <c r="AE139" s="150">
        <f t="shared" si="167"/>
        <v>31.5</v>
      </c>
      <c r="AF139" s="151" t="e">
        <f t="shared" si="167"/>
        <v>#DIV/0!</v>
      </c>
      <c r="AG139" s="152">
        <f t="shared" si="167"/>
        <v>0</v>
      </c>
      <c r="AH139" s="153">
        <f t="shared" si="167"/>
        <v>0</v>
      </c>
      <c r="AI139" s="153">
        <v>7</v>
      </c>
      <c r="AJ139" s="154" t="e">
        <f>AVERAGE(AJ118:AJ138)</f>
        <v>#DIV/0!</v>
      </c>
      <c r="AK139" s="152">
        <f>SUM(AK118:AK138)</f>
        <v>0</v>
      </c>
      <c r="AL139" s="155">
        <f>SUM(AL118:AL138)</f>
        <v>0</v>
      </c>
      <c r="AM139" s="156">
        <f>SUM(AM118:AM138)</f>
        <v>0</v>
      </c>
      <c r="AN139" s="347">
        <f>SUM(AN118:AN138)</f>
        <v>0</v>
      </c>
      <c r="AO139" s="155">
        <f>SUM(AO118:AO138)</f>
        <v>0</v>
      </c>
      <c r="AP139" s="338"/>
      <c r="AQ139" s="159">
        <f>SUM(AQ118:AQ138)</f>
        <v>0</v>
      </c>
      <c r="AR139" s="155">
        <f>SUM(AR118:AR138)</f>
        <v>0</v>
      </c>
      <c r="AS139" s="156">
        <f>SUM(AS118:AS138)</f>
        <v>0</v>
      </c>
      <c r="AT139" s="347">
        <f>SUM(AT118:AT138)</f>
        <v>0</v>
      </c>
      <c r="AU139" s="190">
        <f>SUM(AU118:AU138)</f>
        <v>0</v>
      </c>
      <c r="AV139" s="338"/>
      <c r="AW139" s="152">
        <f>SUM(AW118:AW138)</f>
        <v>0</v>
      </c>
      <c r="AX139" s="155">
        <f>SUM(AX118:AX138)</f>
        <v>0</v>
      </c>
      <c r="AY139" s="156">
        <f>SUM(AY118:AY138)</f>
        <v>0</v>
      </c>
      <c r="AZ139" s="157">
        <f>SUM(AZ118:AZ138)</f>
        <v>0</v>
      </c>
      <c r="BA139" s="190">
        <f>SUM(BA118:BA138)</f>
        <v>0</v>
      </c>
      <c r="BB139" s="338"/>
      <c r="BC139" s="152">
        <f>SUM(BC118:BC138)</f>
        <v>0</v>
      </c>
      <c r="BD139" s="155">
        <f>SUM(BD118:BD138)</f>
        <v>0</v>
      </c>
      <c r="BE139" s="156">
        <f>SUM(BE118:BE138)</f>
        <v>0</v>
      </c>
      <c r="BF139" s="157">
        <f>SUM(BF118:BF138)</f>
        <v>0</v>
      </c>
      <c r="BG139" s="190">
        <f>SUM(BG118:BG138)</f>
        <v>0</v>
      </c>
      <c r="BH139" s="338"/>
      <c r="BI139" s="152">
        <f>SUM(BI118:BI138)</f>
        <v>0</v>
      </c>
      <c r="BJ139" s="155">
        <f>SUM(BJ118:BJ138)</f>
        <v>0</v>
      </c>
      <c r="BK139" s="156">
        <f>SUM(BK118:BK138)</f>
        <v>0</v>
      </c>
      <c r="BL139" s="347">
        <f>SUM(BL118:BL138)</f>
        <v>0</v>
      </c>
      <c r="BM139" s="190">
        <f>SUM(BM118:BM138)</f>
        <v>0</v>
      </c>
      <c r="BN139" s="338"/>
      <c r="BO139" s="152">
        <f>SUM(BO118:BO138)</f>
        <v>0</v>
      </c>
      <c r="BP139" s="155">
        <f>SUM(BP118:BP138)</f>
        <v>0</v>
      </c>
      <c r="BQ139" s="156">
        <f>SUM(BQ118:BQ138)</f>
        <v>0</v>
      </c>
      <c r="BR139" s="157">
        <f>SUM(BR118:BR138)</f>
        <v>0</v>
      </c>
      <c r="BS139" s="190">
        <f>SUM(BS118:BS138)</f>
        <v>0</v>
      </c>
      <c r="BT139" s="338"/>
      <c r="BU139" s="152">
        <f>SUM(BU118:BU138)</f>
        <v>0</v>
      </c>
      <c r="BV139" s="155">
        <f>SUM(BV118:BV138)</f>
        <v>0</v>
      </c>
      <c r="BW139" s="156">
        <f>SUM(BW118:BW138)</f>
        <v>0</v>
      </c>
      <c r="BX139" s="157">
        <f>SUM(BX118:BX138)</f>
        <v>0</v>
      </c>
      <c r="BY139" s="190">
        <f>SUM(BY118:BY138)</f>
        <v>0</v>
      </c>
      <c r="BZ139" s="338"/>
      <c r="CA139" s="152">
        <f>SUM(CA118:CA138)</f>
        <v>0</v>
      </c>
      <c r="CB139" s="155">
        <f>SUM(CB118:CB138)</f>
        <v>0</v>
      </c>
      <c r="CC139" s="156">
        <f>SUM(CC118:CC138)</f>
        <v>0</v>
      </c>
      <c r="CD139" s="157">
        <f>SUM(CD118:CD138)</f>
        <v>0</v>
      </c>
      <c r="CE139" s="190">
        <f>SUM(CE118:CE138)</f>
        <v>0</v>
      </c>
      <c r="CF139" s="338"/>
      <c r="CG139" s="152">
        <f t="shared" ref="CG139:CS139" si="168">SUM(CG118:CG138)</f>
        <v>0</v>
      </c>
      <c r="CH139" s="155">
        <f t="shared" si="168"/>
        <v>0</v>
      </c>
      <c r="CI139" s="156">
        <f t="shared" si="168"/>
        <v>0</v>
      </c>
      <c r="CJ139" s="157">
        <f t="shared" si="168"/>
        <v>0</v>
      </c>
      <c r="CK139" s="155">
        <f t="shared" si="168"/>
        <v>0</v>
      </c>
      <c r="CL139" s="161">
        <f t="shared" si="168"/>
        <v>0</v>
      </c>
      <c r="CM139" s="155">
        <f t="shared" si="168"/>
        <v>0</v>
      </c>
      <c r="CN139" s="191">
        <f t="shared" si="168"/>
        <v>0</v>
      </c>
      <c r="CO139" s="192">
        <f t="shared" si="168"/>
        <v>0</v>
      </c>
      <c r="CP139" s="155">
        <f t="shared" si="168"/>
        <v>0</v>
      </c>
      <c r="CQ139" s="164">
        <f t="shared" si="168"/>
        <v>1.3125</v>
      </c>
      <c r="CR139" s="165">
        <f t="shared" si="168"/>
        <v>1.3125</v>
      </c>
      <c r="CS139" s="193">
        <f t="shared" si="168"/>
        <v>0</v>
      </c>
      <c r="CT139" s="167" t="e">
        <f>CR139/CS139</f>
        <v>#DIV/0!</v>
      </c>
    </row>
    <row r="140" spans="1:98">
      <c r="A140" s="471" t="s">
        <v>62</v>
      </c>
      <c r="B140" s="18">
        <v>27</v>
      </c>
      <c r="C140" s="115" t="s">
        <v>50</v>
      </c>
      <c r="D140" s="20">
        <v>43283</v>
      </c>
      <c r="E140" s="49"/>
      <c r="F140" s="50"/>
      <c r="G140" s="50"/>
      <c r="H140" s="50"/>
      <c r="I140" s="50"/>
      <c r="J140" s="50"/>
      <c r="K140" s="50"/>
      <c r="L140" s="50"/>
      <c r="M140" s="50"/>
      <c r="N140" s="50"/>
      <c r="O140" s="50"/>
      <c r="P140" s="50"/>
      <c r="Q140" s="50"/>
      <c r="R140" s="50"/>
      <c r="S140" s="23">
        <f t="shared" ref="S140:S203" si="169">SUM(E140:R140)</f>
        <v>0</v>
      </c>
      <c r="T140" s="49"/>
      <c r="U140" s="50"/>
      <c r="V140" s="50"/>
      <c r="W140" s="195">
        <f t="shared" si="165"/>
        <v>0</v>
      </c>
      <c r="X140" s="21">
        <f t="shared" ref="X140:X148" si="170">SUM(E140+F140+G140+H140+I140+J140+K140+L140+M140+N140+T140)</f>
        <v>0</v>
      </c>
      <c r="Y140" s="22">
        <f t="shared" ref="Y140:Y161" si="171">SUM(O140+P140+Q140+U140)</f>
        <v>0</v>
      </c>
      <c r="Z140" s="22">
        <f t="shared" ref="Z140:Z161" si="172">SUM(R140+V140)</f>
        <v>0</v>
      </c>
      <c r="AA140" s="25">
        <v>90</v>
      </c>
      <c r="AB140" s="68">
        <f t="shared" ref="AB140:AB161" si="173">CP140*1440</f>
        <v>0</v>
      </c>
      <c r="AC140" s="27">
        <f t="shared" si="160"/>
        <v>0</v>
      </c>
      <c r="AD140" s="28"/>
      <c r="AE140" s="29">
        <f t="shared" si="166"/>
        <v>1.5</v>
      </c>
      <c r="AF140" s="30" t="e">
        <f t="shared" si="161"/>
        <v>#DIV/0!</v>
      </c>
      <c r="AG140" s="51">
        <f t="shared" si="164"/>
        <v>0</v>
      </c>
      <c r="AH140" s="52">
        <f t="shared" ref="AH140:AH161" si="174">AD140/7</f>
        <v>0</v>
      </c>
      <c r="AI140" s="52">
        <v>7</v>
      </c>
      <c r="AJ140" s="53" t="e">
        <f t="shared" ref="AJ140:AJ203" si="175">AG140/AH140/AI140</f>
        <v>#DIV/0!</v>
      </c>
      <c r="AK140" s="168"/>
      <c r="AL140" s="169"/>
      <c r="AM140" s="170"/>
      <c r="AN140" s="348" t="str">
        <f t="shared" ref="AN140:AN161" si="176">IF(AM140=0,"",AM140*$EC$7)</f>
        <v/>
      </c>
      <c r="AO140" s="169"/>
      <c r="AP140" s="172"/>
      <c r="AQ140" s="173"/>
      <c r="AR140" s="169"/>
      <c r="AS140" s="170"/>
      <c r="AT140" s="348" t="str">
        <f t="shared" ref="AT140:AT161" si="177">IF(AS140=0,"",AS140*$EC$7)</f>
        <v/>
      </c>
      <c r="AU140" s="174"/>
      <c r="AV140" s="172"/>
      <c r="AW140" s="168"/>
      <c r="AX140" s="169"/>
      <c r="AY140" s="170"/>
      <c r="AZ140" s="171" t="str">
        <f t="shared" ref="AZ140:AZ161" si="178">IF(AY140=0,"",AY140*$EC$7)</f>
        <v/>
      </c>
      <c r="BA140" s="174"/>
      <c r="BB140" s="172"/>
      <c r="BC140" s="168"/>
      <c r="BD140" s="169"/>
      <c r="BE140" s="170"/>
      <c r="BF140" s="171" t="str">
        <f t="shared" ref="BF140:BF161" si="179">IF(BE140=0,"",BE140*$EC$7)</f>
        <v/>
      </c>
      <c r="BG140" s="174"/>
      <c r="BH140" s="172"/>
      <c r="BI140" s="168"/>
      <c r="BJ140" s="169"/>
      <c r="BK140" s="170"/>
      <c r="BL140" s="348" t="str">
        <f t="shared" ref="BL140:BL161" si="180">IF(BK140=0,"",BK140*$EC$7)</f>
        <v/>
      </c>
      <c r="BM140" s="174"/>
      <c r="BN140" s="172"/>
      <c r="BO140" s="168"/>
      <c r="BP140" s="169"/>
      <c r="BQ140" s="170"/>
      <c r="BR140" s="171" t="str">
        <f t="shared" ref="BR140:BR161" si="181">IF(BQ140=0,"",BQ140*$EC$7)</f>
        <v/>
      </c>
      <c r="BS140" s="174"/>
      <c r="BT140" s="172"/>
      <c r="BU140" s="168"/>
      <c r="BV140" s="169"/>
      <c r="BW140" s="170"/>
      <c r="BX140" s="171" t="str">
        <f t="shared" ref="BX140:BX161" si="182">IF(BW140=0,"",BW140*$EC$7)</f>
        <v/>
      </c>
      <c r="BY140" s="174"/>
      <c r="BZ140" s="172"/>
      <c r="CA140" s="168"/>
      <c r="CB140" s="169"/>
      <c r="CC140" s="170"/>
      <c r="CD140" s="171" t="str">
        <f t="shared" ref="CD140:CD161" si="183">IF(CC140=0,"",CC140*$EC$7)</f>
        <v/>
      </c>
      <c r="CE140" s="174"/>
      <c r="CF140" s="172"/>
      <c r="CG140" s="168"/>
      <c r="CH140" s="169"/>
      <c r="CI140" s="170"/>
      <c r="CJ140" s="171" t="str">
        <f t="shared" ref="CJ140:CJ161" si="184">IF(CI140=0,"",CI140*$EC$7)</f>
        <v/>
      </c>
      <c r="CK140" s="169"/>
      <c r="CL140" s="175">
        <f t="shared" ref="CL140:CN161" si="185">SUM(AK140+AQ140+AW140+BC140+BI140+BO140+BU140+CA140+CG140)</f>
        <v>0</v>
      </c>
      <c r="CM140" s="42">
        <f t="shared" si="185"/>
        <v>0</v>
      </c>
      <c r="CN140" s="63">
        <f t="shared" si="185"/>
        <v>0</v>
      </c>
      <c r="CO140" s="64">
        <f t="shared" ref="CO140:CO161" si="186">IF(CN140="","",CN140*$EC$7)</f>
        <v>0</v>
      </c>
      <c r="CP140" s="42">
        <f t="shared" ref="CP140:CP161" si="187">SUM(AO140+AU140+BA140+BG140+BM140+BS140+BY140+CE140+CK140)</f>
        <v>0</v>
      </c>
      <c r="CQ140" s="45">
        <f t="shared" ref="CQ140:CQ161" si="188">AA140/1440</f>
        <v>6.25E-2</v>
      </c>
      <c r="CR140" s="176">
        <f t="shared" ref="CR140:CR161" si="189">SUM(CM140+CO140+CP140+CQ140)+(V140*$EC$8)+(U140*$EC$9)+(T140*$EC$10)</f>
        <v>6.25E-2</v>
      </c>
      <c r="CS140" s="46">
        <f t="shared" ref="CS140:CS161" si="190">(INT(AD140)+MOD(AD140,1)*100/60)/24</f>
        <v>0</v>
      </c>
      <c r="CT140" s="47" t="e">
        <f t="shared" ref="CT140:CT161" si="191">CR140/CS140</f>
        <v>#DIV/0!</v>
      </c>
    </row>
    <row r="141" spans="1:98">
      <c r="A141" s="472"/>
      <c r="B141" s="48">
        <v>27</v>
      </c>
      <c r="C141" s="19" t="s">
        <v>52</v>
      </c>
      <c r="D141" s="20">
        <v>43284</v>
      </c>
      <c r="E141" s="49"/>
      <c r="F141" s="50"/>
      <c r="G141" s="50"/>
      <c r="H141" s="50"/>
      <c r="I141" s="50"/>
      <c r="J141" s="50"/>
      <c r="K141" s="50"/>
      <c r="L141" s="50"/>
      <c r="M141" s="50"/>
      <c r="N141" s="50"/>
      <c r="O141" s="50"/>
      <c r="P141" s="50"/>
      <c r="Q141" s="50"/>
      <c r="R141" s="50"/>
      <c r="S141" s="23">
        <f t="shared" si="169"/>
        <v>0</v>
      </c>
      <c r="T141" s="49"/>
      <c r="U141" s="50"/>
      <c r="V141" s="50"/>
      <c r="W141" s="195">
        <f t="shared" si="165"/>
        <v>0</v>
      </c>
      <c r="X141" s="21">
        <f t="shared" si="170"/>
        <v>0</v>
      </c>
      <c r="Y141" s="22">
        <f t="shared" si="171"/>
        <v>0</v>
      </c>
      <c r="Z141" s="22">
        <f t="shared" si="172"/>
        <v>0</v>
      </c>
      <c r="AA141" s="25">
        <v>90</v>
      </c>
      <c r="AB141" s="68">
        <f t="shared" si="173"/>
        <v>0</v>
      </c>
      <c r="AC141" s="27">
        <f t="shared" si="160"/>
        <v>0</v>
      </c>
      <c r="AD141" s="28"/>
      <c r="AE141" s="29">
        <f t="shared" si="166"/>
        <v>1.5</v>
      </c>
      <c r="AF141" s="30" t="e">
        <f t="shared" si="161"/>
        <v>#DIV/0!</v>
      </c>
      <c r="AG141" s="51">
        <f t="shared" si="164"/>
        <v>0</v>
      </c>
      <c r="AH141" s="52">
        <f t="shared" si="174"/>
        <v>0</v>
      </c>
      <c r="AI141" s="52">
        <v>7</v>
      </c>
      <c r="AJ141" s="53" t="e">
        <f t="shared" si="175"/>
        <v>#DIV/0!</v>
      </c>
      <c r="AK141" s="168"/>
      <c r="AL141" s="169"/>
      <c r="AM141" s="170"/>
      <c r="AN141" s="348" t="str">
        <f t="shared" si="176"/>
        <v/>
      </c>
      <c r="AO141" s="169"/>
      <c r="AP141" s="172"/>
      <c r="AQ141" s="173"/>
      <c r="AR141" s="169"/>
      <c r="AS141" s="170"/>
      <c r="AT141" s="348" t="str">
        <f t="shared" si="177"/>
        <v/>
      </c>
      <c r="AU141" s="174"/>
      <c r="AV141" s="172"/>
      <c r="AW141" s="168"/>
      <c r="AX141" s="169"/>
      <c r="AY141" s="170"/>
      <c r="AZ141" s="171" t="str">
        <f t="shared" si="178"/>
        <v/>
      </c>
      <c r="BA141" s="174"/>
      <c r="BB141" s="172"/>
      <c r="BC141" s="168"/>
      <c r="BD141" s="169"/>
      <c r="BE141" s="170"/>
      <c r="BF141" s="171" t="str">
        <f t="shared" si="179"/>
        <v/>
      </c>
      <c r="BG141" s="174"/>
      <c r="BH141" s="172"/>
      <c r="BI141" s="168"/>
      <c r="BJ141" s="169"/>
      <c r="BK141" s="170"/>
      <c r="BL141" s="348" t="str">
        <f t="shared" si="180"/>
        <v/>
      </c>
      <c r="BM141" s="174"/>
      <c r="BN141" s="172"/>
      <c r="BO141" s="168"/>
      <c r="BP141" s="169"/>
      <c r="BQ141" s="170"/>
      <c r="BR141" s="171" t="str">
        <f t="shared" si="181"/>
        <v/>
      </c>
      <c r="BS141" s="174"/>
      <c r="BT141" s="172"/>
      <c r="BU141" s="168"/>
      <c r="BV141" s="169"/>
      <c r="BW141" s="170"/>
      <c r="BX141" s="171" t="str">
        <f t="shared" si="182"/>
        <v/>
      </c>
      <c r="BY141" s="174"/>
      <c r="BZ141" s="172"/>
      <c r="CA141" s="168"/>
      <c r="CB141" s="169"/>
      <c r="CC141" s="170"/>
      <c r="CD141" s="171" t="str">
        <f t="shared" si="183"/>
        <v/>
      </c>
      <c r="CE141" s="174"/>
      <c r="CF141" s="172"/>
      <c r="CG141" s="168"/>
      <c r="CH141" s="169"/>
      <c r="CI141" s="170"/>
      <c r="CJ141" s="171" t="str">
        <f t="shared" si="184"/>
        <v/>
      </c>
      <c r="CK141" s="169"/>
      <c r="CL141" s="177">
        <f t="shared" si="185"/>
        <v>0</v>
      </c>
      <c r="CM141" s="62">
        <f t="shared" si="185"/>
        <v>0</v>
      </c>
      <c r="CN141" s="69">
        <f t="shared" si="185"/>
        <v>0</v>
      </c>
      <c r="CO141" s="70">
        <f t="shared" si="186"/>
        <v>0</v>
      </c>
      <c r="CP141" s="62">
        <f t="shared" si="187"/>
        <v>0</v>
      </c>
      <c r="CQ141" s="65">
        <f t="shared" si="188"/>
        <v>6.25E-2</v>
      </c>
      <c r="CR141" s="178">
        <f t="shared" si="189"/>
        <v>6.25E-2</v>
      </c>
      <c r="CS141" s="66">
        <f t="shared" si="190"/>
        <v>0</v>
      </c>
      <c r="CT141" s="67" t="e">
        <f t="shared" si="191"/>
        <v>#DIV/0!</v>
      </c>
    </row>
    <row r="142" spans="1:98">
      <c r="A142" s="472"/>
      <c r="B142" s="48">
        <v>27</v>
      </c>
      <c r="C142" s="19" t="s">
        <v>52</v>
      </c>
      <c r="D142" s="20">
        <v>43285</v>
      </c>
      <c r="E142" s="49"/>
      <c r="F142" s="50"/>
      <c r="G142" s="50"/>
      <c r="H142" s="50"/>
      <c r="I142" s="50"/>
      <c r="J142" s="50"/>
      <c r="K142" s="50"/>
      <c r="L142" s="50"/>
      <c r="M142" s="50"/>
      <c r="N142" s="50"/>
      <c r="O142" s="50"/>
      <c r="P142" s="50"/>
      <c r="Q142" s="50"/>
      <c r="R142" s="50"/>
      <c r="S142" s="23">
        <f t="shared" si="169"/>
        <v>0</v>
      </c>
      <c r="T142" s="49"/>
      <c r="U142" s="50"/>
      <c r="V142" s="50"/>
      <c r="W142" s="195">
        <f t="shared" si="165"/>
        <v>0</v>
      </c>
      <c r="X142" s="21">
        <f t="shared" si="170"/>
        <v>0</v>
      </c>
      <c r="Y142" s="22">
        <f t="shared" si="171"/>
        <v>0</v>
      </c>
      <c r="Z142" s="22">
        <f t="shared" si="172"/>
        <v>0</v>
      </c>
      <c r="AA142" s="25">
        <v>90</v>
      </c>
      <c r="AB142" s="68">
        <f t="shared" si="173"/>
        <v>0</v>
      </c>
      <c r="AC142" s="27">
        <f t="shared" si="160"/>
        <v>0</v>
      </c>
      <c r="AD142" s="28"/>
      <c r="AE142" s="29">
        <f t="shared" si="166"/>
        <v>1.5</v>
      </c>
      <c r="AF142" s="30" t="e">
        <f t="shared" si="161"/>
        <v>#DIV/0!</v>
      </c>
      <c r="AG142" s="51">
        <f t="shared" si="164"/>
        <v>0</v>
      </c>
      <c r="AH142" s="52">
        <f t="shared" si="174"/>
        <v>0</v>
      </c>
      <c r="AI142" s="52">
        <v>7</v>
      </c>
      <c r="AJ142" s="53" t="e">
        <f t="shared" si="175"/>
        <v>#DIV/0!</v>
      </c>
      <c r="AK142" s="168"/>
      <c r="AL142" s="169"/>
      <c r="AM142" s="170"/>
      <c r="AN142" s="348" t="str">
        <f t="shared" si="176"/>
        <v/>
      </c>
      <c r="AO142" s="169"/>
      <c r="AP142" s="172"/>
      <c r="AQ142" s="173"/>
      <c r="AR142" s="169"/>
      <c r="AS142" s="170"/>
      <c r="AT142" s="348" t="str">
        <f t="shared" si="177"/>
        <v/>
      </c>
      <c r="AU142" s="174"/>
      <c r="AV142" s="172"/>
      <c r="AW142" s="168"/>
      <c r="AX142" s="169"/>
      <c r="AY142" s="170"/>
      <c r="AZ142" s="171" t="str">
        <f t="shared" si="178"/>
        <v/>
      </c>
      <c r="BA142" s="174"/>
      <c r="BB142" s="172"/>
      <c r="BC142" s="168"/>
      <c r="BD142" s="169"/>
      <c r="BE142" s="170"/>
      <c r="BF142" s="171" t="str">
        <f t="shared" si="179"/>
        <v/>
      </c>
      <c r="BG142" s="174"/>
      <c r="BH142" s="172"/>
      <c r="BI142" s="168"/>
      <c r="BJ142" s="169"/>
      <c r="BK142" s="170"/>
      <c r="BL142" s="348" t="str">
        <f t="shared" si="180"/>
        <v/>
      </c>
      <c r="BM142" s="174"/>
      <c r="BN142" s="172"/>
      <c r="BO142" s="168"/>
      <c r="BP142" s="169"/>
      <c r="BQ142" s="170"/>
      <c r="BR142" s="171" t="str">
        <f t="shared" si="181"/>
        <v/>
      </c>
      <c r="BS142" s="174"/>
      <c r="BT142" s="172"/>
      <c r="BU142" s="168"/>
      <c r="BV142" s="169"/>
      <c r="BW142" s="170"/>
      <c r="BX142" s="171" t="str">
        <f t="shared" si="182"/>
        <v/>
      </c>
      <c r="BY142" s="174"/>
      <c r="BZ142" s="172"/>
      <c r="CA142" s="168"/>
      <c r="CB142" s="169"/>
      <c r="CC142" s="170"/>
      <c r="CD142" s="171" t="str">
        <f t="shared" si="183"/>
        <v/>
      </c>
      <c r="CE142" s="174"/>
      <c r="CF142" s="172"/>
      <c r="CG142" s="168"/>
      <c r="CH142" s="169"/>
      <c r="CI142" s="170"/>
      <c r="CJ142" s="171" t="str">
        <f t="shared" si="184"/>
        <v/>
      </c>
      <c r="CK142" s="169"/>
      <c r="CL142" s="177">
        <f t="shared" si="185"/>
        <v>0</v>
      </c>
      <c r="CM142" s="62">
        <f t="shared" si="185"/>
        <v>0</v>
      </c>
      <c r="CN142" s="69">
        <f t="shared" si="185"/>
        <v>0</v>
      </c>
      <c r="CO142" s="70">
        <f t="shared" si="186"/>
        <v>0</v>
      </c>
      <c r="CP142" s="62">
        <f t="shared" si="187"/>
        <v>0</v>
      </c>
      <c r="CQ142" s="65">
        <f t="shared" si="188"/>
        <v>6.25E-2</v>
      </c>
      <c r="CR142" s="178">
        <f t="shared" si="189"/>
        <v>6.25E-2</v>
      </c>
      <c r="CS142" s="66">
        <f t="shared" si="190"/>
        <v>0</v>
      </c>
      <c r="CT142" s="67" t="e">
        <f t="shared" si="191"/>
        <v>#DIV/0!</v>
      </c>
    </row>
    <row r="143" spans="1:98">
      <c r="A143" s="472"/>
      <c r="B143" s="48">
        <v>27</v>
      </c>
      <c r="C143" s="19" t="s">
        <v>53</v>
      </c>
      <c r="D143" s="20">
        <v>43286</v>
      </c>
      <c r="E143" s="49"/>
      <c r="F143" s="50"/>
      <c r="G143" s="50"/>
      <c r="H143" s="50"/>
      <c r="I143" s="50"/>
      <c r="J143" s="50"/>
      <c r="K143" s="50"/>
      <c r="L143" s="50"/>
      <c r="M143" s="50"/>
      <c r="N143" s="50"/>
      <c r="O143" s="50"/>
      <c r="P143" s="50"/>
      <c r="Q143" s="50"/>
      <c r="R143" s="50"/>
      <c r="S143" s="23">
        <f t="shared" si="169"/>
        <v>0</v>
      </c>
      <c r="T143" s="49"/>
      <c r="U143" s="50"/>
      <c r="V143" s="50"/>
      <c r="W143" s="195">
        <f t="shared" si="165"/>
        <v>0</v>
      </c>
      <c r="X143" s="21">
        <f t="shared" si="170"/>
        <v>0</v>
      </c>
      <c r="Y143" s="22">
        <f t="shared" si="171"/>
        <v>0</v>
      </c>
      <c r="Z143" s="22">
        <f t="shared" si="172"/>
        <v>0</v>
      </c>
      <c r="AA143" s="25">
        <v>90</v>
      </c>
      <c r="AB143" s="68">
        <f t="shared" si="173"/>
        <v>0</v>
      </c>
      <c r="AC143" s="27">
        <f t="shared" si="160"/>
        <v>0</v>
      </c>
      <c r="AD143" s="28"/>
      <c r="AE143" s="29">
        <f t="shared" si="166"/>
        <v>1.5</v>
      </c>
      <c r="AF143" s="30" t="e">
        <f t="shared" si="161"/>
        <v>#DIV/0!</v>
      </c>
      <c r="AG143" s="51">
        <f t="shared" si="164"/>
        <v>0</v>
      </c>
      <c r="AH143" s="52">
        <f t="shared" si="174"/>
        <v>0</v>
      </c>
      <c r="AI143" s="52">
        <v>7</v>
      </c>
      <c r="AJ143" s="53" t="e">
        <f t="shared" si="175"/>
        <v>#DIV/0!</v>
      </c>
      <c r="AK143" s="168"/>
      <c r="AL143" s="169"/>
      <c r="AM143" s="170"/>
      <c r="AN143" s="348" t="str">
        <f t="shared" si="176"/>
        <v/>
      </c>
      <c r="AO143" s="169"/>
      <c r="AP143" s="172"/>
      <c r="AQ143" s="173"/>
      <c r="AR143" s="169"/>
      <c r="AS143" s="170"/>
      <c r="AT143" s="348" t="str">
        <f t="shared" si="177"/>
        <v/>
      </c>
      <c r="AU143" s="174"/>
      <c r="AV143" s="172"/>
      <c r="AW143" s="168"/>
      <c r="AX143" s="169"/>
      <c r="AY143" s="170"/>
      <c r="AZ143" s="171" t="str">
        <f t="shared" si="178"/>
        <v/>
      </c>
      <c r="BA143" s="174"/>
      <c r="BB143" s="172"/>
      <c r="BC143" s="168"/>
      <c r="BD143" s="169"/>
      <c r="BE143" s="170"/>
      <c r="BF143" s="171" t="str">
        <f t="shared" si="179"/>
        <v/>
      </c>
      <c r="BG143" s="174"/>
      <c r="BH143" s="172"/>
      <c r="BI143" s="168"/>
      <c r="BJ143" s="169"/>
      <c r="BK143" s="170"/>
      <c r="BL143" s="348" t="str">
        <f t="shared" si="180"/>
        <v/>
      </c>
      <c r="BM143" s="174"/>
      <c r="BN143" s="172"/>
      <c r="BO143" s="168"/>
      <c r="BP143" s="169"/>
      <c r="BQ143" s="170"/>
      <c r="BR143" s="171" t="str">
        <f t="shared" si="181"/>
        <v/>
      </c>
      <c r="BS143" s="174"/>
      <c r="BT143" s="172"/>
      <c r="BU143" s="168"/>
      <c r="BV143" s="169"/>
      <c r="BW143" s="170"/>
      <c r="BX143" s="171" t="str">
        <f t="shared" si="182"/>
        <v/>
      </c>
      <c r="BY143" s="174"/>
      <c r="BZ143" s="172"/>
      <c r="CA143" s="168"/>
      <c r="CB143" s="169"/>
      <c r="CC143" s="170"/>
      <c r="CD143" s="171" t="str">
        <f t="shared" si="183"/>
        <v/>
      </c>
      <c r="CE143" s="174"/>
      <c r="CF143" s="172"/>
      <c r="CG143" s="168"/>
      <c r="CH143" s="169"/>
      <c r="CI143" s="170"/>
      <c r="CJ143" s="171" t="str">
        <f t="shared" si="184"/>
        <v/>
      </c>
      <c r="CK143" s="169"/>
      <c r="CL143" s="177">
        <f t="shared" si="185"/>
        <v>0</v>
      </c>
      <c r="CM143" s="62">
        <f t="shared" si="185"/>
        <v>0</v>
      </c>
      <c r="CN143" s="69">
        <f t="shared" si="185"/>
        <v>0</v>
      </c>
      <c r="CO143" s="70">
        <f t="shared" si="186"/>
        <v>0</v>
      </c>
      <c r="CP143" s="62">
        <f t="shared" si="187"/>
        <v>0</v>
      </c>
      <c r="CQ143" s="65">
        <f t="shared" si="188"/>
        <v>6.25E-2</v>
      </c>
      <c r="CR143" s="178">
        <f t="shared" si="189"/>
        <v>6.25E-2</v>
      </c>
      <c r="CS143" s="66">
        <f t="shared" si="190"/>
        <v>0</v>
      </c>
      <c r="CT143" s="67" t="e">
        <f t="shared" si="191"/>
        <v>#DIV/0!</v>
      </c>
    </row>
    <row r="144" spans="1:98" ht="15.75" thickBot="1">
      <c r="A144" s="472"/>
      <c r="B144" s="71">
        <v>27</v>
      </c>
      <c r="C144" s="19" t="s">
        <v>54</v>
      </c>
      <c r="D144" s="20">
        <v>43287</v>
      </c>
      <c r="E144" s="49"/>
      <c r="F144" s="50"/>
      <c r="G144" s="50"/>
      <c r="H144" s="50"/>
      <c r="I144" s="50"/>
      <c r="J144" s="50"/>
      <c r="K144" s="50"/>
      <c r="L144" s="50"/>
      <c r="M144" s="50"/>
      <c r="N144" s="50"/>
      <c r="O144" s="50"/>
      <c r="P144" s="50"/>
      <c r="Q144" s="50"/>
      <c r="R144" s="50"/>
      <c r="S144" s="23">
        <f t="shared" si="169"/>
        <v>0</v>
      </c>
      <c r="T144" s="49"/>
      <c r="U144" s="50"/>
      <c r="V144" s="50"/>
      <c r="W144" s="195">
        <f t="shared" si="165"/>
        <v>0</v>
      </c>
      <c r="X144" s="21">
        <f t="shared" si="170"/>
        <v>0</v>
      </c>
      <c r="Y144" s="22">
        <f t="shared" si="171"/>
        <v>0</v>
      </c>
      <c r="Z144" s="22">
        <f t="shared" si="172"/>
        <v>0</v>
      </c>
      <c r="AA144" s="25">
        <v>90</v>
      </c>
      <c r="AB144" s="68">
        <f t="shared" si="173"/>
        <v>0</v>
      </c>
      <c r="AC144" s="27">
        <f t="shared" si="160"/>
        <v>0</v>
      </c>
      <c r="AD144" s="28"/>
      <c r="AE144" s="29">
        <f t="shared" si="166"/>
        <v>1.5</v>
      </c>
      <c r="AF144" s="30" t="e">
        <f t="shared" si="161"/>
        <v>#DIV/0!</v>
      </c>
      <c r="AG144" s="51">
        <f t="shared" si="164"/>
        <v>0</v>
      </c>
      <c r="AH144" s="52">
        <f t="shared" si="174"/>
        <v>0</v>
      </c>
      <c r="AI144" s="52">
        <v>7</v>
      </c>
      <c r="AJ144" s="53" t="e">
        <f t="shared" si="175"/>
        <v>#DIV/0!</v>
      </c>
      <c r="AK144" s="168"/>
      <c r="AL144" s="169"/>
      <c r="AM144" s="170"/>
      <c r="AN144" s="348" t="str">
        <f t="shared" si="176"/>
        <v/>
      </c>
      <c r="AO144" s="169"/>
      <c r="AP144" s="172"/>
      <c r="AQ144" s="173"/>
      <c r="AR144" s="169"/>
      <c r="AS144" s="170"/>
      <c r="AT144" s="348" t="str">
        <f t="shared" si="177"/>
        <v/>
      </c>
      <c r="AU144" s="174"/>
      <c r="AV144" s="172"/>
      <c r="AW144" s="168"/>
      <c r="AX144" s="169"/>
      <c r="AY144" s="170"/>
      <c r="AZ144" s="171" t="str">
        <f t="shared" si="178"/>
        <v/>
      </c>
      <c r="BA144" s="174"/>
      <c r="BB144" s="172"/>
      <c r="BC144" s="168"/>
      <c r="BD144" s="169"/>
      <c r="BE144" s="170"/>
      <c r="BF144" s="171" t="str">
        <f t="shared" si="179"/>
        <v/>
      </c>
      <c r="BG144" s="174"/>
      <c r="BH144" s="172"/>
      <c r="BI144" s="168"/>
      <c r="BJ144" s="169"/>
      <c r="BK144" s="170"/>
      <c r="BL144" s="348" t="str">
        <f t="shared" si="180"/>
        <v/>
      </c>
      <c r="BM144" s="174"/>
      <c r="BN144" s="172"/>
      <c r="BO144" s="168"/>
      <c r="BP144" s="169"/>
      <c r="BQ144" s="170"/>
      <c r="BR144" s="171" t="str">
        <f t="shared" si="181"/>
        <v/>
      </c>
      <c r="BS144" s="174"/>
      <c r="BT144" s="172"/>
      <c r="BU144" s="168"/>
      <c r="BV144" s="169"/>
      <c r="BW144" s="170"/>
      <c r="BX144" s="171" t="str">
        <f t="shared" si="182"/>
        <v/>
      </c>
      <c r="BY144" s="174"/>
      <c r="BZ144" s="172"/>
      <c r="CA144" s="168"/>
      <c r="CB144" s="169"/>
      <c r="CC144" s="170"/>
      <c r="CD144" s="171" t="str">
        <f t="shared" si="183"/>
        <v/>
      </c>
      <c r="CE144" s="174"/>
      <c r="CF144" s="172"/>
      <c r="CG144" s="168"/>
      <c r="CH144" s="169"/>
      <c r="CI144" s="170"/>
      <c r="CJ144" s="171" t="str">
        <f t="shared" si="184"/>
        <v/>
      </c>
      <c r="CK144" s="169"/>
      <c r="CL144" s="177">
        <f t="shared" si="185"/>
        <v>0</v>
      </c>
      <c r="CM144" s="62">
        <f t="shared" si="185"/>
        <v>0</v>
      </c>
      <c r="CN144" s="69">
        <f t="shared" si="185"/>
        <v>0</v>
      </c>
      <c r="CO144" s="70">
        <f t="shared" si="186"/>
        <v>0</v>
      </c>
      <c r="CP144" s="62">
        <f t="shared" si="187"/>
        <v>0</v>
      </c>
      <c r="CQ144" s="65">
        <f t="shared" si="188"/>
        <v>6.25E-2</v>
      </c>
      <c r="CR144" s="178">
        <f t="shared" si="189"/>
        <v>6.25E-2</v>
      </c>
      <c r="CS144" s="66">
        <f t="shared" si="190"/>
        <v>0</v>
      </c>
      <c r="CT144" s="67" t="e">
        <f t="shared" si="191"/>
        <v>#DIV/0!</v>
      </c>
    </row>
    <row r="145" spans="1:98">
      <c r="A145" s="472"/>
      <c r="B145" s="73">
        <v>28</v>
      </c>
      <c r="C145" s="74" t="s">
        <v>50</v>
      </c>
      <c r="D145" s="75">
        <v>43290</v>
      </c>
      <c r="E145" s="76"/>
      <c r="F145" s="77"/>
      <c r="G145" s="77"/>
      <c r="H145" s="77"/>
      <c r="I145" s="77"/>
      <c r="J145" s="77"/>
      <c r="K145" s="77"/>
      <c r="L145" s="77"/>
      <c r="M145" s="77"/>
      <c r="N145" s="77"/>
      <c r="O145" s="77"/>
      <c r="P145" s="77"/>
      <c r="Q145" s="77"/>
      <c r="R145" s="77"/>
      <c r="S145" s="78">
        <f t="shared" si="169"/>
        <v>0</v>
      </c>
      <c r="T145" s="76"/>
      <c r="U145" s="77"/>
      <c r="V145" s="77"/>
      <c r="W145" s="194">
        <f t="shared" si="165"/>
        <v>0</v>
      </c>
      <c r="X145" s="80">
        <f t="shared" si="170"/>
        <v>0</v>
      </c>
      <c r="Y145" s="81">
        <f t="shared" si="171"/>
        <v>0</v>
      </c>
      <c r="Z145" s="81">
        <f t="shared" si="172"/>
        <v>0</v>
      </c>
      <c r="AA145" s="82">
        <v>90</v>
      </c>
      <c r="AB145" s="83">
        <f t="shared" si="173"/>
        <v>0</v>
      </c>
      <c r="AC145" s="84">
        <f t="shared" ref="AC145:AC210" si="192">SUM(X145:Z145)</f>
        <v>0</v>
      </c>
      <c r="AD145" s="85"/>
      <c r="AE145" s="86">
        <f t="shared" si="166"/>
        <v>1.5</v>
      </c>
      <c r="AF145" s="87" t="e">
        <f t="shared" si="161"/>
        <v>#DIV/0!</v>
      </c>
      <c r="AG145" s="88">
        <f t="shared" si="164"/>
        <v>0</v>
      </c>
      <c r="AH145" s="89">
        <f t="shared" si="174"/>
        <v>0</v>
      </c>
      <c r="AI145" s="89">
        <v>7</v>
      </c>
      <c r="AJ145" s="90" t="e">
        <f t="shared" si="175"/>
        <v>#DIV/0!</v>
      </c>
      <c r="AK145" s="179"/>
      <c r="AL145" s="180"/>
      <c r="AM145" s="181"/>
      <c r="AN145" s="341" t="str">
        <f t="shared" si="176"/>
        <v/>
      </c>
      <c r="AO145" s="180"/>
      <c r="AP145" s="172"/>
      <c r="AQ145" s="183"/>
      <c r="AR145" s="180"/>
      <c r="AS145" s="181"/>
      <c r="AT145" s="341" t="str">
        <f t="shared" si="177"/>
        <v/>
      </c>
      <c r="AU145" s="184"/>
      <c r="AV145" s="172"/>
      <c r="AW145" s="179"/>
      <c r="AX145" s="180"/>
      <c r="AY145" s="181"/>
      <c r="AZ145" s="182" t="str">
        <f t="shared" si="178"/>
        <v/>
      </c>
      <c r="BA145" s="184"/>
      <c r="BB145" s="172"/>
      <c r="BC145" s="179"/>
      <c r="BD145" s="180"/>
      <c r="BE145" s="181"/>
      <c r="BF145" s="182" t="str">
        <f t="shared" si="179"/>
        <v/>
      </c>
      <c r="BG145" s="184"/>
      <c r="BH145" s="172"/>
      <c r="BI145" s="179"/>
      <c r="BJ145" s="180"/>
      <c r="BK145" s="181"/>
      <c r="BL145" s="341" t="str">
        <f t="shared" si="180"/>
        <v/>
      </c>
      <c r="BM145" s="184"/>
      <c r="BN145" s="172"/>
      <c r="BO145" s="179"/>
      <c r="BP145" s="180"/>
      <c r="BQ145" s="181"/>
      <c r="BR145" s="182" t="str">
        <f t="shared" si="181"/>
        <v/>
      </c>
      <c r="BS145" s="184"/>
      <c r="BT145" s="172"/>
      <c r="BU145" s="179"/>
      <c r="BV145" s="180"/>
      <c r="BW145" s="181"/>
      <c r="BX145" s="182" t="str">
        <f t="shared" si="182"/>
        <v/>
      </c>
      <c r="BY145" s="184"/>
      <c r="BZ145" s="172"/>
      <c r="CA145" s="179"/>
      <c r="CB145" s="180"/>
      <c r="CC145" s="181"/>
      <c r="CD145" s="182" t="str">
        <f t="shared" si="183"/>
        <v/>
      </c>
      <c r="CE145" s="184"/>
      <c r="CF145" s="172"/>
      <c r="CG145" s="179"/>
      <c r="CH145" s="180"/>
      <c r="CI145" s="181"/>
      <c r="CJ145" s="182" t="str">
        <f t="shared" si="184"/>
        <v/>
      </c>
      <c r="CK145" s="180"/>
      <c r="CL145" s="185">
        <f t="shared" si="185"/>
        <v>0</v>
      </c>
      <c r="CM145" s="99">
        <f t="shared" si="185"/>
        <v>0</v>
      </c>
      <c r="CN145" s="100">
        <f t="shared" si="185"/>
        <v>0</v>
      </c>
      <c r="CO145" s="101">
        <f t="shared" si="186"/>
        <v>0</v>
      </c>
      <c r="CP145" s="99">
        <f t="shared" si="187"/>
        <v>0</v>
      </c>
      <c r="CQ145" s="102">
        <f t="shared" si="188"/>
        <v>6.25E-2</v>
      </c>
      <c r="CR145" s="186">
        <f t="shared" si="189"/>
        <v>6.25E-2</v>
      </c>
      <c r="CS145" s="103">
        <f t="shared" si="190"/>
        <v>0</v>
      </c>
      <c r="CT145" s="104" t="e">
        <f t="shared" si="191"/>
        <v>#DIV/0!</v>
      </c>
    </row>
    <row r="146" spans="1:98">
      <c r="A146" s="472"/>
      <c r="B146" s="105">
        <v>28</v>
      </c>
      <c r="C146" s="74" t="s">
        <v>52</v>
      </c>
      <c r="D146" s="75">
        <v>43291</v>
      </c>
      <c r="E146" s="76"/>
      <c r="F146" s="77"/>
      <c r="G146" s="77"/>
      <c r="H146" s="77"/>
      <c r="I146" s="77"/>
      <c r="J146" s="77"/>
      <c r="K146" s="77"/>
      <c r="L146" s="77"/>
      <c r="M146" s="77"/>
      <c r="N146" s="77"/>
      <c r="O146" s="77"/>
      <c r="P146" s="77"/>
      <c r="Q146" s="77"/>
      <c r="R146" s="77"/>
      <c r="S146" s="78">
        <f t="shared" si="169"/>
        <v>0</v>
      </c>
      <c r="T146" s="76"/>
      <c r="U146" s="77"/>
      <c r="V146" s="77"/>
      <c r="W146" s="194">
        <f t="shared" si="165"/>
        <v>0</v>
      </c>
      <c r="X146" s="80">
        <f t="shared" si="170"/>
        <v>0</v>
      </c>
      <c r="Y146" s="81">
        <f t="shared" si="171"/>
        <v>0</v>
      </c>
      <c r="Z146" s="81">
        <f t="shared" si="172"/>
        <v>0</v>
      </c>
      <c r="AA146" s="82">
        <v>90</v>
      </c>
      <c r="AB146" s="83">
        <f t="shared" si="173"/>
        <v>0</v>
      </c>
      <c r="AC146" s="84">
        <f t="shared" si="192"/>
        <v>0</v>
      </c>
      <c r="AD146" s="85"/>
      <c r="AE146" s="86">
        <f t="shared" si="166"/>
        <v>1.5</v>
      </c>
      <c r="AF146" s="87" t="e">
        <f t="shared" si="161"/>
        <v>#DIV/0!</v>
      </c>
      <c r="AG146" s="88">
        <f t="shared" si="164"/>
        <v>0</v>
      </c>
      <c r="AH146" s="89">
        <f t="shared" si="174"/>
        <v>0</v>
      </c>
      <c r="AI146" s="89">
        <v>7</v>
      </c>
      <c r="AJ146" s="90" t="e">
        <f t="shared" si="175"/>
        <v>#DIV/0!</v>
      </c>
      <c r="AK146" s="179"/>
      <c r="AL146" s="180"/>
      <c r="AM146" s="181"/>
      <c r="AN146" s="341" t="str">
        <f t="shared" si="176"/>
        <v/>
      </c>
      <c r="AO146" s="180"/>
      <c r="AP146" s="172"/>
      <c r="AQ146" s="183"/>
      <c r="AR146" s="180"/>
      <c r="AS146" s="181"/>
      <c r="AT146" s="341" t="str">
        <f t="shared" si="177"/>
        <v/>
      </c>
      <c r="AU146" s="184"/>
      <c r="AV146" s="172"/>
      <c r="AW146" s="179"/>
      <c r="AX146" s="180"/>
      <c r="AY146" s="181"/>
      <c r="AZ146" s="182" t="str">
        <f t="shared" si="178"/>
        <v/>
      </c>
      <c r="BA146" s="184"/>
      <c r="BB146" s="172"/>
      <c r="BC146" s="179"/>
      <c r="BD146" s="180"/>
      <c r="BE146" s="181"/>
      <c r="BF146" s="182" t="str">
        <f t="shared" si="179"/>
        <v/>
      </c>
      <c r="BG146" s="184"/>
      <c r="BH146" s="172"/>
      <c r="BI146" s="179"/>
      <c r="BJ146" s="180"/>
      <c r="BK146" s="181"/>
      <c r="BL146" s="341" t="str">
        <f t="shared" si="180"/>
        <v/>
      </c>
      <c r="BM146" s="184"/>
      <c r="BN146" s="172"/>
      <c r="BO146" s="179"/>
      <c r="BP146" s="180"/>
      <c r="BQ146" s="181"/>
      <c r="BR146" s="182" t="str">
        <f t="shared" si="181"/>
        <v/>
      </c>
      <c r="BS146" s="184"/>
      <c r="BT146" s="172"/>
      <c r="BU146" s="179"/>
      <c r="BV146" s="180"/>
      <c r="BW146" s="181"/>
      <c r="BX146" s="182" t="str">
        <f t="shared" si="182"/>
        <v/>
      </c>
      <c r="BY146" s="184"/>
      <c r="BZ146" s="172"/>
      <c r="CA146" s="179"/>
      <c r="CB146" s="180"/>
      <c r="CC146" s="181"/>
      <c r="CD146" s="182" t="str">
        <f t="shared" si="183"/>
        <v/>
      </c>
      <c r="CE146" s="184"/>
      <c r="CF146" s="172"/>
      <c r="CG146" s="179"/>
      <c r="CH146" s="180"/>
      <c r="CI146" s="181"/>
      <c r="CJ146" s="182" t="str">
        <f t="shared" si="184"/>
        <v/>
      </c>
      <c r="CK146" s="180"/>
      <c r="CL146" s="185">
        <f t="shared" si="185"/>
        <v>0</v>
      </c>
      <c r="CM146" s="99">
        <f t="shared" si="185"/>
        <v>0</v>
      </c>
      <c r="CN146" s="100">
        <f t="shared" si="185"/>
        <v>0</v>
      </c>
      <c r="CO146" s="101">
        <f t="shared" si="186"/>
        <v>0</v>
      </c>
      <c r="CP146" s="99">
        <f t="shared" si="187"/>
        <v>0</v>
      </c>
      <c r="CQ146" s="102">
        <f t="shared" si="188"/>
        <v>6.25E-2</v>
      </c>
      <c r="CR146" s="186">
        <f t="shared" si="189"/>
        <v>6.25E-2</v>
      </c>
      <c r="CS146" s="103">
        <f t="shared" si="190"/>
        <v>0</v>
      </c>
      <c r="CT146" s="104" t="e">
        <f t="shared" si="191"/>
        <v>#DIV/0!</v>
      </c>
    </row>
    <row r="147" spans="1:98">
      <c r="A147" s="472"/>
      <c r="B147" s="105">
        <v>28</v>
      </c>
      <c r="C147" s="74" t="s">
        <v>52</v>
      </c>
      <c r="D147" s="75">
        <v>43292</v>
      </c>
      <c r="E147" s="76"/>
      <c r="F147" s="77"/>
      <c r="G147" s="77"/>
      <c r="H147" s="77"/>
      <c r="I147" s="77"/>
      <c r="J147" s="77"/>
      <c r="K147" s="77"/>
      <c r="L147" s="77"/>
      <c r="M147" s="77"/>
      <c r="N147" s="77"/>
      <c r="O147" s="77"/>
      <c r="P147" s="77"/>
      <c r="Q147" s="77"/>
      <c r="R147" s="77"/>
      <c r="S147" s="78">
        <f t="shared" si="169"/>
        <v>0</v>
      </c>
      <c r="T147" s="76"/>
      <c r="U147" s="77"/>
      <c r="V147" s="77"/>
      <c r="W147" s="194">
        <f t="shared" si="165"/>
        <v>0</v>
      </c>
      <c r="X147" s="80">
        <f t="shared" si="170"/>
        <v>0</v>
      </c>
      <c r="Y147" s="81">
        <f t="shared" si="171"/>
        <v>0</v>
      </c>
      <c r="Z147" s="81">
        <f t="shared" si="172"/>
        <v>0</v>
      </c>
      <c r="AA147" s="82">
        <v>90</v>
      </c>
      <c r="AB147" s="83">
        <f t="shared" si="173"/>
        <v>0</v>
      </c>
      <c r="AC147" s="84">
        <f t="shared" si="192"/>
        <v>0</v>
      </c>
      <c r="AD147" s="85"/>
      <c r="AE147" s="86">
        <f t="shared" si="166"/>
        <v>1.5</v>
      </c>
      <c r="AF147" s="87" t="e">
        <f t="shared" si="161"/>
        <v>#DIV/0!</v>
      </c>
      <c r="AG147" s="88">
        <f t="shared" si="164"/>
        <v>0</v>
      </c>
      <c r="AH147" s="89">
        <f t="shared" si="174"/>
        <v>0</v>
      </c>
      <c r="AI147" s="89">
        <v>7</v>
      </c>
      <c r="AJ147" s="90" t="e">
        <f t="shared" si="175"/>
        <v>#DIV/0!</v>
      </c>
      <c r="AK147" s="179"/>
      <c r="AL147" s="180"/>
      <c r="AM147" s="181"/>
      <c r="AN147" s="341" t="str">
        <f t="shared" si="176"/>
        <v/>
      </c>
      <c r="AO147" s="180"/>
      <c r="AP147" s="172"/>
      <c r="AQ147" s="183"/>
      <c r="AR147" s="180"/>
      <c r="AS147" s="181"/>
      <c r="AT147" s="341" t="str">
        <f t="shared" si="177"/>
        <v/>
      </c>
      <c r="AU147" s="184"/>
      <c r="AV147" s="172"/>
      <c r="AW147" s="179"/>
      <c r="AX147" s="180"/>
      <c r="AY147" s="181"/>
      <c r="AZ147" s="182" t="str">
        <f t="shared" si="178"/>
        <v/>
      </c>
      <c r="BA147" s="184"/>
      <c r="BB147" s="172"/>
      <c r="BC147" s="179"/>
      <c r="BD147" s="180"/>
      <c r="BE147" s="181"/>
      <c r="BF147" s="182" t="str">
        <f t="shared" si="179"/>
        <v/>
      </c>
      <c r="BG147" s="184"/>
      <c r="BH147" s="172"/>
      <c r="BI147" s="179"/>
      <c r="BJ147" s="180"/>
      <c r="BK147" s="181"/>
      <c r="BL147" s="341" t="str">
        <f t="shared" si="180"/>
        <v/>
      </c>
      <c r="BM147" s="184"/>
      <c r="BN147" s="172"/>
      <c r="BO147" s="179"/>
      <c r="BP147" s="180"/>
      <c r="BQ147" s="181"/>
      <c r="BR147" s="182" t="str">
        <f t="shared" si="181"/>
        <v/>
      </c>
      <c r="BS147" s="184"/>
      <c r="BT147" s="172"/>
      <c r="BU147" s="179"/>
      <c r="BV147" s="180"/>
      <c r="BW147" s="181"/>
      <c r="BX147" s="182" t="str">
        <f t="shared" si="182"/>
        <v/>
      </c>
      <c r="BY147" s="184"/>
      <c r="BZ147" s="172"/>
      <c r="CA147" s="179"/>
      <c r="CB147" s="180"/>
      <c r="CC147" s="181"/>
      <c r="CD147" s="182" t="str">
        <f t="shared" si="183"/>
        <v/>
      </c>
      <c r="CE147" s="184"/>
      <c r="CF147" s="172"/>
      <c r="CG147" s="179"/>
      <c r="CH147" s="180"/>
      <c r="CI147" s="181"/>
      <c r="CJ147" s="182" t="str">
        <f t="shared" si="184"/>
        <v/>
      </c>
      <c r="CK147" s="180"/>
      <c r="CL147" s="185">
        <f t="shared" si="185"/>
        <v>0</v>
      </c>
      <c r="CM147" s="99">
        <f t="shared" si="185"/>
        <v>0</v>
      </c>
      <c r="CN147" s="100">
        <f t="shared" si="185"/>
        <v>0</v>
      </c>
      <c r="CO147" s="101">
        <f t="shared" si="186"/>
        <v>0</v>
      </c>
      <c r="CP147" s="99">
        <f t="shared" si="187"/>
        <v>0</v>
      </c>
      <c r="CQ147" s="102">
        <f t="shared" si="188"/>
        <v>6.25E-2</v>
      </c>
      <c r="CR147" s="186">
        <f t="shared" si="189"/>
        <v>6.25E-2</v>
      </c>
      <c r="CS147" s="103">
        <f t="shared" si="190"/>
        <v>0</v>
      </c>
      <c r="CT147" s="104" t="e">
        <f t="shared" si="191"/>
        <v>#DIV/0!</v>
      </c>
    </row>
    <row r="148" spans="1:98">
      <c r="A148" s="472"/>
      <c r="B148" s="105">
        <v>28</v>
      </c>
      <c r="C148" s="74" t="s">
        <v>53</v>
      </c>
      <c r="D148" s="75">
        <v>43293</v>
      </c>
      <c r="E148" s="199"/>
      <c r="F148" s="200"/>
      <c r="G148" s="200"/>
      <c r="H148" s="200"/>
      <c r="I148" s="200"/>
      <c r="J148" s="200"/>
      <c r="K148" s="200"/>
      <c r="L148" s="200"/>
      <c r="M148" s="200"/>
      <c r="N148" s="200"/>
      <c r="O148" s="200"/>
      <c r="P148" s="200"/>
      <c r="Q148" s="200"/>
      <c r="R148" s="200"/>
      <c r="S148" s="201">
        <f t="shared" si="169"/>
        <v>0</v>
      </c>
      <c r="T148" s="199"/>
      <c r="U148" s="200"/>
      <c r="V148" s="200"/>
      <c r="W148" s="202">
        <f t="shared" si="165"/>
        <v>0</v>
      </c>
      <c r="X148" s="80">
        <f t="shared" si="170"/>
        <v>0</v>
      </c>
      <c r="Y148" s="81">
        <f t="shared" si="171"/>
        <v>0</v>
      </c>
      <c r="Z148" s="81">
        <f t="shared" si="172"/>
        <v>0</v>
      </c>
      <c r="AA148" s="82">
        <v>90</v>
      </c>
      <c r="AB148" s="206">
        <f t="shared" si="173"/>
        <v>0</v>
      </c>
      <c r="AC148" s="207">
        <f t="shared" si="192"/>
        <v>0</v>
      </c>
      <c r="AD148" s="208"/>
      <c r="AE148" s="209">
        <f t="shared" si="166"/>
        <v>1.5</v>
      </c>
      <c r="AF148" s="210" t="e">
        <f t="shared" si="161"/>
        <v>#DIV/0!</v>
      </c>
      <c r="AG148" s="211">
        <f t="shared" si="164"/>
        <v>0</v>
      </c>
      <c r="AH148" s="212">
        <f t="shared" si="174"/>
        <v>0</v>
      </c>
      <c r="AI148" s="212">
        <v>7</v>
      </c>
      <c r="AJ148" s="213" t="e">
        <f t="shared" si="175"/>
        <v>#DIV/0!</v>
      </c>
      <c r="AK148" s="214"/>
      <c r="AL148" s="215"/>
      <c r="AM148" s="216"/>
      <c r="AN148" s="350" t="str">
        <f t="shared" si="176"/>
        <v/>
      </c>
      <c r="AO148" s="215"/>
      <c r="AP148" s="172"/>
      <c r="AQ148" s="218"/>
      <c r="AR148" s="215"/>
      <c r="AS148" s="216"/>
      <c r="AT148" s="350" t="str">
        <f t="shared" si="177"/>
        <v/>
      </c>
      <c r="AU148" s="219"/>
      <c r="AV148" s="172"/>
      <c r="AW148" s="214"/>
      <c r="AX148" s="215"/>
      <c r="AY148" s="216"/>
      <c r="AZ148" s="217" t="str">
        <f t="shared" si="178"/>
        <v/>
      </c>
      <c r="BA148" s="219"/>
      <c r="BB148" s="172"/>
      <c r="BC148" s="214"/>
      <c r="BD148" s="215"/>
      <c r="BE148" s="216"/>
      <c r="BF148" s="217" t="str">
        <f t="shared" si="179"/>
        <v/>
      </c>
      <c r="BG148" s="219"/>
      <c r="BH148" s="172"/>
      <c r="BI148" s="214"/>
      <c r="BJ148" s="215"/>
      <c r="BK148" s="216"/>
      <c r="BL148" s="350" t="str">
        <f t="shared" si="180"/>
        <v/>
      </c>
      <c r="BM148" s="219"/>
      <c r="BN148" s="172"/>
      <c r="BO148" s="214"/>
      <c r="BP148" s="215"/>
      <c r="BQ148" s="216"/>
      <c r="BR148" s="217" t="str">
        <f t="shared" si="181"/>
        <v/>
      </c>
      <c r="BS148" s="219"/>
      <c r="BT148" s="172"/>
      <c r="BU148" s="214"/>
      <c r="BV148" s="215"/>
      <c r="BW148" s="216"/>
      <c r="BX148" s="217" t="str">
        <f t="shared" si="182"/>
        <v/>
      </c>
      <c r="BY148" s="219"/>
      <c r="BZ148" s="172"/>
      <c r="CA148" s="214"/>
      <c r="CB148" s="215"/>
      <c r="CC148" s="216"/>
      <c r="CD148" s="217" t="str">
        <f t="shared" si="183"/>
        <v/>
      </c>
      <c r="CE148" s="219"/>
      <c r="CF148" s="172"/>
      <c r="CG148" s="214"/>
      <c r="CH148" s="215"/>
      <c r="CI148" s="216"/>
      <c r="CJ148" s="217" t="str">
        <f t="shared" si="184"/>
        <v/>
      </c>
      <c r="CK148" s="215"/>
      <c r="CL148" s="228">
        <f t="shared" si="185"/>
        <v>0</v>
      </c>
      <c r="CM148" s="229">
        <f t="shared" si="185"/>
        <v>0</v>
      </c>
      <c r="CN148" s="230">
        <f t="shared" si="185"/>
        <v>0</v>
      </c>
      <c r="CO148" s="231">
        <f t="shared" si="186"/>
        <v>0</v>
      </c>
      <c r="CP148" s="229">
        <f t="shared" si="187"/>
        <v>0</v>
      </c>
      <c r="CQ148" s="232">
        <f t="shared" si="188"/>
        <v>6.25E-2</v>
      </c>
      <c r="CR148" s="233">
        <f t="shared" si="189"/>
        <v>6.25E-2</v>
      </c>
      <c r="CS148" s="234">
        <f t="shared" si="190"/>
        <v>0</v>
      </c>
      <c r="CT148" s="235" t="e">
        <f t="shared" si="191"/>
        <v>#DIV/0!</v>
      </c>
    </row>
    <row r="149" spans="1:98" ht="15.75" thickBot="1">
      <c r="A149" s="472"/>
      <c r="B149" s="106">
        <v>28</v>
      </c>
      <c r="C149" s="74" t="s">
        <v>54</v>
      </c>
      <c r="D149" s="75">
        <v>43294</v>
      </c>
      <c r="E149" s="199"/>
      <c r="F149" s="200"/>
      <c r="G149" s="200"/>
      <c r="H149" s="200"/>
      <c r="I149" s="200"/>
      <c r="J149" s="200"/>
      <c r="K149" s="200"/>
      <c r="L149" s="200"/>
      <c r="M149" s="200"/>
      <c r="N149" s="200"/>
      <c r="O149" s="200"/>
      <c r="P149" s="200"/>
      <c r="Q149" s="200"/>
      <c r="R149" s="200"/>
      <c r="S149" s="201">
        <f t="shared" si="169"/>
        <v>0</v>
      </c>
      <c r="T149" s="199"/>
      <c r="U149" s="200"/>
      <c r="V149" s="200"/>
      <c r="W149" s="202">
        <f t="shared" si="165"/>
        <v>0</v>
      </c>
      <c r="X149" s="80">
        <f t="shared" ref="X149:X161" si="193">SUM(E149+F149+G149+H149+I149+J149+K149+L149+M149+N149+T149)</f>
        <v>0</v>
      </c>
      <c r="Y149" s="81">
        <f t="shared" si="171"/>
        <v>0</v>
      </c>
      <c r="Z149" s="81">
        <f t="shared" si="172"/>
        <v>0</v>
      </c>
      <c r="AA149" s="82">
        <v>90</v>
      </c>
      <c r="AB149" s="206">
        <f t="shared" si="173"/>
        <v>0</v>
      </c>
      <c r="AC149" s="207">
        <f t="shared" si="192"/>
        <v>0</v>
      </c>
      <c r="AD149" s="208"/>
      <c r="AE149" s="209">
        <f t="shared" si="166"/>
        <v>1.5</v>
      </c>
      <c r="AF149" s="210" t="e">
        <f t="shared" si="161"/>
        <v>#DIV/0!</v>
      </c>
      <c r="AG149" s="211">
        <f t="shared" si="164"/>
        <v>0</v>
      </c>
      <c r="AH149" s="212">
        <f t="shared" si="174"/>
        <v>0</v>
      </c>
      <c r="AI149" s="212">
        <v>7</v>
      </c>
      <c r="AJ149" s="213" t="e">
        <f>AG149/AH149/AI149</f>
        <v>#DIV/0!</v>
      </c>
      <c r="AK149" s="214"/>
      <c r="AL149" s="215"/>
      <c r="AM149" s="216"/>
      <c r="AN149" s="350" t="str">
        <f t="shared" si="176"/>
        <v/>
      </c>
      <c r="AO149" s="215"/>
      <c r="AP149" s="172"/>
      <c r="AQ149" s="218"/>
      <c r="AR149" s="215"/>
      <c r="AS149" s="216"/>
      <c r="AT149" s="350" t="str">
        <f t="shared" si="177"/>
        <v/>
      </c>
      <c r="AU149" s="219"/>
      <c r="AV149" s="172"/>
      <c r="AW149" s="214"/>
      <c r="AX149" s="215"/>
      <c r="AY149" s="216"/>
      <c r="AZ149" s="217" t="str">
        <f t="shared" si="178"/>
        <v/>
      </c>
      <c r="BA149" s="219"/>
      <c r="BB149" s="172"/>
      <c r="BC149" s="214"/>
      <c r="BD149" s="215"/>
      <c r="BE149" s="216"/>
      <c r="BF149" s="217" t="str">
        <f t="shared" si="179"/>
        <v/>
      </c>
      <c r="BG149" s="219"/>
      <c r="BH149" s="172"/>
      <c r="BI149" s="214"/>
      <c r="BJ149" s="215"/>
      <c r="BK149" s="216"/>
      <c r="BL149" s="350" t="str">
        <f t="shared" si="180"/>
        <v/>
      </c>
      <c r="BM149" s="219"/>
      <c r="BN149" s="172"/>
      <c r="BO149" s="214"/>
      <c r="BP149" s="215"/>
      <c r="BQ149" s="216"/>
      <c r="BR149" s="217" t="str">
        <f t="shared" si="181"/>
        <v/>
      </c>
      <c r="BS149" s="219"/>
      <c r="BT149" s="172"/>
      <c r="BU149" s="214"/>
      <c r="BV149" s="215"/>
      <c r="BW149" s="216"/>
      <c r="BX149" s="217" t="str">
        <f t="shared" si="182"/>
        <v/>
      </c>
      <c r="BY149" s="219"/>
      <c r="BZ149" s="172"/>
      <c r="CA149" s="214"/>
      <c r="CB149" s="215"/>
      <c r="CC149" s="216"/>
      <c r="CD149" s="217" t="str">
        <f t="shared" si="183"/>
        <v/>
      </c>
      <c r="CE149" s="219"/>
      <c r="CF149" s="172"/>
      <c r="CG149" s="214"/>
      <c r="CH149" s="215"/>
      <c r="CI149" s="216"/>
      <c r="CJ149" s="217" t="str">
        <f t="shared" si="184"/>
        <v/>
      </c>
      <c r="CK149" s="215"/>
      <c r="CL149" s="228">
        <f t="shared" si="185"/>
        <v>0</v>
      </c>
      <c r="CM149" s="229">
        <f t="shared" si="185"/>
        <v>0</v>
      </c>
      <c r="CN149" s="230">
        <f t="shared" si="185"/>
        <v>0</v>
      </c>
      <c r="CO149" s="231">
        <f t="shared" si="186"/>
        <v>0</v>
      </c>
      <c r="CP149" s="229">
        <f t="shared" si="187"/>
        <v>0</v>
      </c>
      <c r="CQ149" s="232">
        <f t="shared" si="188"/>
        <v>6.25E-2</v>
      </c>
      <c r="CR149" s="233">
        <f t="shared" si="189"/>
        <v>6.25E-2</v>
      </c>
      <c r="CS149" s="234">
        <f t="shared" si="190"/>
        <v>0</v>
      </c>
      <c r="CT149" s="235" t="e">
        <f t="shared" si="191"/>
        <v>#DIV/0!</v>
      </c>
    </row>
    <row r="150" spans="1:98">
      <c r="A150" s="472"/>
      <c r="B150" s="18">
        <v>29</v>
      </c>
      <c r="C150" s="19" t="s">
        <v>50</v>
      </c>
      <c r="D150" s="20">
        <v>43297</v>
      </c>
      <c r="E150" s="49"/>
      <c r="F150" s="50"/>
      <c r="G150" s="50"/>
      <c r="H150" s="50"/>
      <c r="I150" s="50"/>
      <c r="J150" s="50"/>
      <c r="K150" s="50"/>
      <c r="L150" s="50"/>
      <c r="M150" s="50"/>
      <c r="N150" s="50"/>
      <c r="O150" s="50"/>
      <c r="P150" s="50"/>
      <c r="Q150" s="50"/>
      <c r="R150" s="50"/>
      <c r="S150" s="23">
        <f t="shared" si="169"/>
        <v>0</v>
      </c>
      <c r="T150" s="49"/>
      <c r="U150" s="50"/>
      <c r="V150" s="50"/>
      <c r="W150" s="195">
        <f t="shared" si="165"/>
        <v>0</v>
      </c>
      <c r="X150" s="21">
        <f t="shared" si="193"/>
        <v>0</v>
      </c>
      <c r="Y150" s="22">
        <f t="shared" si="171"/>
        <v>0</v>
      </c>
      <c r="Z150" s="22">
        <f t="shared" si="172"/>
        <v>0</v>
      </c>
      <c r="AA150" s="25">
        <v>90</v>
      </c>
      <c r="AB150" s="68">
        <f t="shared" si="173"/>
        <v>0</v>
      </c>
      <c r="AC150" s="27">
        <f t="shared" si="192"/>
        <v>0</v>
      </c>
      <c r="AD150" s="28"/>
      <c r="AE150" s="29">
        <f t="shared" si="166"/>
        <v>1.5</v>
      </c>
      <c r="AF150" s="30" t="e">
        <f t="shared" si="161"/>
        <v>#DIV/0!</v>
      </c>
      <c r="AG150" s="51">
        <f t="shared" si="164"/>
        <v>0</v>
      </c>
      <c r="AH150" s="52">
        <f t="shared" si="174"/>
        <v>0</v>
      </c>
      <c r="AI150" s="52">
        <v>7</v>
      </c>
      <c r="AJ150" s="53" t="e">
        <f t="shared" si="175"/>
        <v>#DIV/0!</v>
      </c>
      <c r="AK150" s="168"/>
      <c r="AL150" s="169"/>
      <c r="AM150" s="170"/>
      <c r="AN150" s="348" t="str">
        <f t="shared" si="176"/>
        <v/>
      </c>
      <c r="AO150" s="169"/>
      <c r="AP150" s="172"/>
      <c r="AQ150" s="173"/>
      <c r="AR150" s="169"/>
      <c r="AS150" s="170"/>
      <c r="AT150" s="348" t="str">
        <f t="shared" si="177"/>
        <v/>
      </c>
      <c r="AU150" s="174"/>
      <c r="AV150" s="172"/>
      <c r="AW150" s="168"/>
      <c r="AX150" s="169"/>
      <c r="AY150" s="170"/>
      <c r="AZ150" s="171" t="str">
        <f t="shared" si="178"/>
        <v/>
      </c>
      <c r="BA150" s="174"/>
      <c r="BB150" s="172"/>
      <c r="BC150" s="168"/>
      <c r="BD150" s="169"/>
      <c r="BE150" s="170"/>
      <c r="BF150" s="171" t="str">
        <f t="shared" si="179"/>
        <v/>
      </c>
      <c r="BG150" s="174"/>
      <c r="BH150" s="172"/>
      <c r="BI150" s="168"/>
      <c r="BJ150" s="169"/>
      <c r="BK150" s="170"/>
      <c r="BL150" s="348" t="str">
        <f t="shared" si="180"/>
        <v/>
      </c>
      <c r="BM150" s="174"/>
      <c r="BN150" s="172"/>
      <c r="BO150" s="168"/>
      <c r="BP150" s="169"/>
      <c r="BQ150" s="170"/>
      <c r="BR150" s="171" t="str">
        <f t="shared" si="181"/>
        <v/>
      </c>
      <c r="BS150" s="174"/>
      <c r="BT150" s="172"/>
      <c r="BU150" s="168"/>
      <c r="BV150" s="169"/>
      <c r="BW150" s="170"/>
      <c r="BX150" s="171" t="str">
        <f t="shared" si="182"/>
        <v/>
      </c>
      <c r="BY150" s="174"/>
      <c r="BZ150" s="172"/>
      <c r="CA150" s="168"/>
      <c r="CB150" s="169"/>
      <c r="CC150" s="170"/>
      <c r="CD150" s="171" t="str">
        <f t="shared" si="183"/>
        <v/>
      </c>
      <c r="CE150" s="174"/>
      <c r="CF150" s="172"/>
      <c r="CG150" s="168"/>
      <c r="CH150" s="169"/>
      <c r="CI150" s="170"/>
      <c r="CJ150" s="171" t="str">
        <f t="shared" si="184"/>
        <v/>
      </c>
      <c r="CK150" s="169"/>
      <c r="CL150" s="177">
        <f t="shared" si="185"/>
        <v>0</v>
      </c>
      <c r="CM150" s="62">
        <f t="shared" si="185"/>
        <v>0</v>
      </c>
      <c r="CN150" s="69">
        <f t="shared" si="185"/>
        <v>0</v>
      </c>
      <c r="CO150" s="70">
        <f t="shared" si="186"/>
        <v>0</v>
      </c>
      <c r="CP150" s="62">
        <f t="shared" si="187"/>
        <v>0</v>
      </c>
      <c r="CQ150" s="65">
        <f t="shared" si="188"/>
        <v>6.25E-2</v>
      </c>
      <c r="CR150" s="178">
        <f t="shared" si="189"/>
        <v>6.25E-2</v>
      </c>
      <c r="CS150" s="66">
        <f t="shared" si="190"/>
        <v>0</v>
      </c>
      <c r="CT150" s="67" t="e">
        <f t="shared" si="191"/>
        <v>#DIV/0!</v>
      </c>
    </row>
    <row r="151" spans="1:98">
      <c r="A151" s="472"/>
      <c r="B151" s="48">
        <v>29</v>
      </c>
      <c r="C151" s="19" t="s">
        <v>52</v>
      </c>
      <c r="D151" s="20">
        <v>43298</v>
      </c>
      <c r="E151" s="49"/>
      <c r="F151" s="50"/>
      <c r="G151" s="50"/>
      <c r="H151" s="50"/>
      <c r="I151" s="50"/>
      <c r="J151" s="50"/>
      <c r="K151" s="50"/>
      <c r="L151" s="50"/>
      <c r="M151" s="50"/>
      <c r="N151" s="50"/>
      <c r="O151" s="50"/>
      <c r="P151" s="50"/>
      <c r="Q151" s="50"/>
      <c r="R151" s="50"/>
      <c r="S151" s="23">
        <f t="shared" si="169"/>
        <v>0</v>
      </c>
      <c r="T151" s="49"/>
      <c r="U151" s="50"/>
      <c r="V151" s="50"/>
      <c r="W151" s="195">
        <f t="shared" si="165"/>
        <v>0</v>
      </c>
      <c r="X151" s="21">
        <f t="shared" si="193"/>
        <v>0</v>
      </c>
      <c r="Y151" s="22">
        <f t="shared" si="171"/>
        <v>0</v>
      </c>
      <c r="Z151" s="22">
        <f t="shared" si="172"/>
        <v>0</v>
      </c>
      <c r="AA151" s="25">
        <v>90</v>
      </c>
      <c r="AB151" s="68">
        <f t="shared" si="173"/>
        <v>0</v>
      </c>
      <c r="AC151" s="27">
        <f t="shared" si="192"/>
        <v>0</v>
      </c>
      <c r="AD151" s="28"/>
      <c r="AE151" s="29">
        <f t="shared" si="166"/>
        <v>1.5</v>
      </c>
      <c r="AF151" s="30" t="e">
        <f t="shared" si="161"/>
        <v>#DIV/0!</v>
      </c>
      <c r="AG151" s="51">
        <f t="shared" si="164"/>
        <v>0</v>
      </c>
      <c r="AH151" s="52">
        <f t="shared" si="174"/>
        <v>0</v>
      </c>
      <c r="AI151" s="52">
        <v>7</v>
      </c>
      <c r="AJ151" s="53" t="e">
        <f t="shared" si="175"/>
        <v>#DIV/0!</v>
      </c>
      <c r="AK151" s="168"/>
      <c r="AL151" s="169"/>
      <c r="AM151" s="170"/>
      <c r="AN151" s="348" t="str">
        <f t="shared" si="176"/>
        <v/>
      </c>
      <c r="AO151" s="169"/>
      <c r="AP151" s="172"/>
      <c r="AQ151" s="173"/>
      <c r="AR151" s="169"/>
      <c r="AS151" s="170"/>
      <c r="AT151" s="348" t="str">
        <f t="shared" si="177"/>
        <v/>
      </c>
      <c r="AU151" s="174"/>
      <c r="AV151" s="172"/>
      <c r="AW151" s="168"/>
      <c r="AX151" s="169"/>
      <c r="AY151" s="170"/>
      <c r="AZ151" s="171" t="str">
        <f t="shared" si="178"/>
        <v/>
      </c>
      <c r="BA151" s="174"/>
      <c r="BB151" s="172"/>
      <c r="BC151" s="168"/>
      <c r="BD151" s="169"/>
      <c r="BE151" s="170"/>
      <c r="BF151" s="171" t="str">
        <f t="shared" si="179"/>
        <v/>
      </c>
      <c r="BG151" s="174"/>
      <c r="BH151" s="172"/>
      <c r="BI151" s="168"/>
      <c r="BJ151" s="169"/>
      <c r="BK151" s="170"/>
      <c r="BL151" s="348" t="str">
        <f t="shared" si="180"/>
        <v/>
      </c>
      <c r="BM151" s="174"/>
      <c r="BN151" s="172"/>
      <c r="BO151" s="168"/>
      <c r="BP151" s="169"/>
      <c r="BQ151" s="170"/>
      <c r="BR151" s="171" t="str">
        <f t="shared" si="181"/>
        <v/>
      </c>
      <c r="BS151" s="174"/>
      <c r="BT151" s="172"/>
      <c r="BU151" s="168"/>
      <c r="BV151" s="169"/>
      <c r="BW151" s="170"/>
      <c r="BX151" s="171" t="str">
        <f t="shared" si="182"/>
        <v/>
      </c>
      <c r="BY151" s="174"/>
      <c r="BZ151" s="172"/>
      <c r="CA151" s="168"/>
      <c r="CB151" s="169"/>
      <c r="CC151" s="170"/>
      <c r="CD151" s="171" t="str">
        <f t="shared" si="183"/>
        <v/>
      </c>
      <c r="CE151" s="174"/>
      <c r="CF151" s="172"/>
      <c r="CG151" s="168"/>
      <c r="CH151" s="169"/>
      <c r="CI151" s="170"/>
      <c r="CJ151" s="171" t="str">
        <f t="shared" si="184"/>
        <v/>
      </c>
      <c r="CK151" s="169"/>
      <c r="CL151" s="177">
        <f t="shared" si="185"/>
        <v>0</v>
      </c>
      <c r="CM151" s="62">
        <f t="shared" si="185"/>
        <v>0</v>
      </c>
      <c r="CN151" s="69">
        <f t="shared" si="185"/>
        <v>0</v>
      </c>
      <c r="CO151" s="70">
        <f t="shared" si="186"/>
        <v>0</v>
      </c>
      <c r="CP151" s="62">
        <f t="shared" si="187"/>
        <v>0</v>
      </c>
      <c r="CQ151" s="65">
        <f t="shared" si="188"/>
        <v>6.25E-2</v>
      </c>
      <c r="CR151" s="178">
        <f t="shared" si="189"/>
        <v>6.25E-2</v>
      </c>
      <c r="CS151" s="66">
        <f t="shared" si="190"/>
        <v>0</v>
      </c>
      <c r="CT151" s="67" t="e">
        <f t="shared" si="191"/>
        <v>#DIV/0!</v>
      </c>
    </row>
    <row r="152" spans="1:98">
      <c r="A152" s="472"/>
      <c r="B152" s="48">
        <v>29</v>
      </c>
      <c r="C152" s="19" t="s">
        <v>52</v>
      </c>
      <c r="D152" s="20">
        <v>43299</v>
      </c>
      <c r="E152" s="49"/>
      <c r="F152" s="50"/>
      <c r="G152" s="50"/>
      <c r="H152" s="50"/>
      <c r="I152" s="50"/>
      <c r="J152" s="50"/>
      <c r="K152" s="50"/>
      <c r="L152" s="50"/>
      <c r="M152" s="50"/>
      <c r="N152" s="50"/>
      <c r="O152" s="50"/>
      <c r="P152" s="50"/>
      <c r="Q152" s="50"/>
      <c r="R152" s="50"/>
      <c r="S152" s="23">
        <f t="shared" si="169"/>
        <v>0</v>
      </c>
      <c r="T152" s="49"/>
      <c r="U152" s="50"/>
      <c r="V152" s="50"/>
      <c r="W152" s="195">
        <f t="shared" si="165"/>
        <v>0</v>
      </c>
      <c r="X152" s="21">
        <f t="shared" si="193"/>
        <v>0</v>
      </c>
      <c r="Y152" s="22">
        <f t="shared" si="171"/>
        <v>0</v>
      </c>
      <c r="Z152" s="22">
        <f t="shared" si="172"/>
        <v>0</v>
      </c>
      <c r="AA152" s="25">
        <v>90</v>
      </c>
      <c r="AB152" s="68">
        <f t="shared" si="173"/>
        <v>0</v>
      </c>
      <c r="AC152" s="27">
        <f t="shared" si="192"/>
        <v>0</v>
      </c>
      <c r="AD152" s="28"/>
      <c r="AE152" s="29">
        <f t="shared" si="166"/>
        <v>1.5</v>
      </c>
      <c r="AF152" s="30" t="e">
        <f t="shared" si="161"/>
        <v>#DIV/0!</v>
      </c>
      <c r="AG152" s="51">
        <f t="shared" si="164"/>
        <v>0</v>
      </c>
      <c r="AH152" s="52">
        <f t="shared" si="174"/>
        <v>0</v>
      </c>
      <c r="AI152" s="52">
        <v>7</v>
      </c>
      <c r="AJ152" s="53" t="e">
        <f t="shared" si="175"/>
        <v>#DIV/0!</v>
      </c>
      <c r="AK152" s="168"/>
      <c r="AL152" s="169"/>
      <c r="AM152" s="170"/>
      <c r="AN152" s="348" t="str">
        <f t="shared" si="176"/>
        <v/>
      </c>
      <c r="AO152" s="169"/>
      <c r="AP152" s="172"/>
      <c r="AQ152" s="173"/>
      <c r="AR152" s="169"/>
      <c r="AS152" s="170"/>
      <c r="AT152" s="348" t="str">
        <f t="shared" si="177"/>
        <v/>
      </c>
      <c r="AU152" s="174"/>
      <c r="AV152" s="172"/>
      <c r="AW152" s="168"/>
      <c r="AX152" s="169"/>
      <c r="AY152" s="170"/>
      <c r="AZ152" s="171" t="str">
        <f t="shared" si="178"/>
        <v/>
      </c>
      <c r="BA152" s="174"/>
      <c r="BB152" s="172"/>
      <c r="BC152" s="168"/>
      <c r="BD152" s="169"/>
      <c r="BE152" s="170"/>
      <c r="BF152" s="171" t="str">
        <f t="shared" si="179"/>
        <v/>
      </c>
      <c r="BG152" s="174"/>
      <c r="BH152" s="172"/>
      <c r="BI152" s="168"/>
      <c r="BJ152" s="169"/>
      <c r="BK152" s="170"/>
      <c r="BL152" s="348" t="str">
        <f t="shared" si="180"/>
        <v/>
      </c>
      <c r="BM152" s="174"/>
      <c r="BN152" s="172"/>
      <c r="BO152" s="168"/>
      <c r="BP152" s="169"/>
      <c r="BQ152" s="170"/>
      <c r="BR152" s="171" t="str">
        <f t="shared" si="181"/>
        <v/>
      </c>
      <c r="BS152" s="174"/>
      <c r="BT152" s="172"/>
      <c r="BU152" s="168"/>
      <c r="BV152" s="169"/>
      <c r="BW152" s="170"/>
      <c r="BX152" s="171" t="str">
        <f t="shared" si="182"/>
        <v/>
      </c>
      <c r="BY152" s="174"/>
      <c r="BZ152" s="172"/>
      <c r="CA152" s="168"/>
      <c r="CB152" s="169"/>
      <c r="CC152" s="170"/>
      <c r="CD152" s="171" t="str">
        <f t="shared" si="183"/>
        <v/>
      </c>
      <c r="CE152" s="174"/>
      <c r="CF152" s="172"/>
      <c r="CG152" s="168"/>
      <c r="CH152" s="169"/>
      <c r="CI152" s="170"/>
      <c r="CJ152" s="171" t="str">
        <f t="shared" si="184"/>
        <v/>
      </c>
      <c r="CK152" s="169"/>
      <c r="CL152" s="177">
        <f t="shared" si="185"/>
        <v>0</v>
      </c>
      <c r="CM152" s="62">
        <f t="shared" si="185"/>
        <v>0</v>
      </c>
      <c r="CN152" s="69">
        <f t="shared" si="185"/>
        <v>0</v>
      </c>
      <c r="CO152" s="70">
        <f t="shared" si="186"/>
        <v>0</v>
      </c>
      <c r="CP152" s="62">
        <f t="shared" si="187"/>
        <v>0</v>
      </c>
      <c r="CQ152" s="65">
        <f t="shared" si="188"/>
        <v>6.25E-2</v>
      </c>
      <c r="CR152" s="178">
        <f t="shared" si="189"/>
        <v>6.25E-2</v>
      </c>
      <c r="CS152" s="66">
        <f t="shared" si="190"/>
        <v>0</v>
      </c>
      <c r="CT152" s="67" t="e">
        <f t="shared" si="191"/>
        <v>#DIV/0!</v>
      </c>
    </row>
    <row r="153" spans="1:98">
      <c r="A153" s="472"/>
      <c r="B153" s="48">
        <v>29</v>
      </c>
      <c r="C153" s="19" t="s">
        <v>53</v>
      </c>
      <c r="D153" s="20">
        <v>43300</v>
      </c>
      <c r="E153" s="49"/>
      <c r="F153" s="50"/>
      <c r="G153" s="50"/>
      <c r="H153" s="50"/>
      <c r="I153" s="50"/>
      <c r="J153" s="50"/>
      <c r="K153" s="50"/>
      <c r="L153" s="50"/>
      <c r="M153" s="50"/>
      <c r="N153" s="50"/>
      <c r="O153" s="50"/>
      <c r="P153" s="50"/>
      <c r="Q153" s="50"/>
      <c r="R153" s="50"/>
      <c r="S153" s="23">
        <f t="shared" si="169"/>
        <v>0</v>
      </c>
      <c r="T153" s="49"/>
      <c r="U153" s="50"/>
      <c r="V153" s="50"/>
      <c r="W153" s="195">
        <f t="shared" si="165"/>
        <v>0</v>
      </c>
      <c r="X153" s="21">
        <f t="shared" si="193"/>
        <v>0</v>
      </c>
      <c r="Y153" s="22">
        <f t="shared" si="171"/>
        <v>0</v>
      </c>
      <c r="Z153" s="22">
        <f t="shared" si="172"/>
        <v>0</v>
      </c>
      <c r="AA153" s="25">
        <v>90</v>
      </c>
      <c r="AB153" s="68">
        <f t="shared" si="173"/>
        <v>0</v>
      </c>
      <c r="AC153" s="27">
        <f t="shared" si="192"/>
        <v>0</v>
      </c>
      <c r="AD153" s="28"/>
      <c r="AE153" s="29">
        <f t="shared" si="166"/>
        <v>1.5</v>
      </c>
      <c r="AF153" s="30" t="e">
        <f t="shared" si="161"/>
        <v>#DIV/0!</v>
      </c>
      <c r="AG153" s="51">
        <f t="shared" si="164"/>
        <v>0</v>
      </c>
      <c r="AH153" s="52">
        <f t="shared" si="174"/>
        <v>0</v>
      </c>
      <c r="AI153" s="52">
        <v>7</v>
      </c>
      <c r="AJ153" s="53" t="e">
        <f t="shared" si="175"/>
        <v>#DIV/0!</v>
      </c>
      <c r="AK153" s="168"/>
      <c r="AL153" s="169"/>
      <c r="AM153" s="170"/>
      <c r="AN153" s="348" t="str">
        <f t="shared" si="176"/>
        <v/>
      </c>
      <c r="AO153" s="169"/>
      <c r="AP153" s="172"/>
      <c r="AQ153" s="173"/>
      <c r="AR153" s="169"/>
      <c r="AS153" s="170"/>
      <c r="AT153" s="348" t="str">
        <f t="shared" si="177"/>
        <v/>
      </c>
      <c r="AU153" s="174"/>
      <c r="AV153" s="172"/>
      <c r="AW153" s="168"/>
      <c r="AX153" s="169"/>
      <c r="AY153" s="170"/>
      <c r="AZ153" s="171" t="str">
        <f t="shared" si="178"/>
        <v/>
      </c>
      <c r="BA153" s="174"/>
      <c r="BB153" s="172"/>
      <c r="BC153" s="168"/>
      <c r="BD153" s="169"/>
      <c r="BE153" s="170"/>
      <c r="BF153" s="171" t="str">
        <f t="shared" si="179"/>
        <v/>
      </c>
      <c r="BG153" s="174"/>
      <c r="BH153" s="172"/>
      <c r="BI153" s="168"/>
      <c r="BJ153" s="169"/>
      <c r="BK153" s="170"/>
      <c r="BL153" s="348" t="str">
        <f t="shared" si="180"/>
        <v/>
      </c>
      <c r="BM153" s="174"/>
      <c r="BN153" s="172"/>
      <c r="BO153" s="168"/>
      <c r="BP153" s="169"/>
      <c r="BQ153" s="170"/>
      <c r="BR153" s="171" t="str">
        <f t="shared" si="181"/>
        <v/>
      </c>
      <c r="BS153" s="174"/>
      <c r="BT153" s="172"/>
      <c r="BU153" s="168"/>
      <c r="BV153" s="169"/>
      <c r="BW153" s="170"/>
      <c r="BX153" s="171" t="str">
        <f t="shared" si="182"/>
        <v/>
      </c>
      <c r="BY153" s="174"/>
      <c r="BZ153" s="172"/>
      <c r="CA153" s="168"/>
      <c r="CB153" s="169"/>
      <c r="CC153" s="170"/>
      <c r="CD153" s="171" t="str">
        <f t="shared" si="183"/>
        <v/>
      </c>
      <c r="CE153" s="174"/>
      <c r="CF153" s="172"/>
      <c r="CG153" s="168"/>
      <c r="CH153" s="169"/>
      <c r="CI153" s="170"/>
      <c r="CJ153" s="171" t="str">
        <f t="shared" si="184"/>
        <v/>
      </c>
      <c r="CK153" s="169"/>
      <c r="CL153" s="177">
        <f t="shared" si="185"/>
        <v>0</v>
      </c>
      <c r="CM153" s="62">
        <f t="shared" si="185"/>
        <v>0</v>
      </c>
      <c r="CN153" s="69">
        <f t="shared" si="185"/>
        <v>0</v>
      </c>
      <c r="CO153" s="70">
        <f t="shared" si="186"/>
        <v>0</v>
      </c>
      <c r="CP153" s="62">
        <f t="shared" si="187"/>
        <v>0</v>
      </c>
      <c r="CQ153" s="65">
        <f t="shared" si="188"/>
        <v>6.25E-2</v>
      </c>
      <c r="CR153" s="178">
        <f t="shared" si="189"/>
        <v>6.25E-2</v>
      </c>
      <c r="CS153" s="66">
        <f t="shared" si="190"/>
        <v>0</v>
      </c>
      <c r="CT153" s="67" t="e">
        <f t="shared" si="191"/>
        <v>#DIV/0!</v>
      </c>
    </row>
    <row r="154" spans="1:98" ht="15.75" thickBot="1">
      <c r="A154" s="472"/>
      <c r="B154" s="71">
        <v>29</v>
      </c>
      <c r="C154" s="19" t="s">
        <v>54</v>
      </c>
      <c r="D154" s="20">
        <v>43301</v>
      </c>
      <c r="E154" s="49"/>
      <c r="F154" s="50"/>
      <c r="G154" s="50"/>
      <c r="H154" s="50"/>
      <c r="I154" s="50"/>
      <c r="J154" s="50"/>
      <c r="K154" s="50"/>
      <c r="L154" s="50"/>
      <c r="M154" s="50"/>
      <c r="N154" s="50"/>
      <c r="O154" s="50"/>
      <c r="P154" s="50"/>
      <c r="Q154" s="50"/>
      <c r="R154" s="50"/>
      <c r="S154" s="23">
        <f t="shared" si="169"/>
        <v>0</v>
      </c>
      <c r="T154" s="49"/>
      <c r="U154" s="50"/>
      <c r="V154" s="50"/>
      <c r="W154" s="195">
        <f t="shared" si="165"/>
        <v>0</v>
      </c>
      <c r="X154" s="21">
        <f t="shared" si="193"/>
        <v>0</v>
      </c>
      <c r="Y154" s="22">
        <f t="shared" si="171"/>
        <v>0</v>
      </c>
      <c r="Z154" s="22">
        <f t="shared" si="172"/>
        <v>0</v>
      </c>
      <c r="AA154" s="25">
        <v>90</v>
      </c>
      <c r="AB154" s="68">
        <f t="shared" si="173"/>
        <v>0</v>
      </c>
      <c r="AC154" s="27">
        <f t="shared" si="192"/>
        <v>0</v>
      </c>
      <c r="AD154" s="28"/>
      <c r="AE154" s="29">
        <f t="shared" si="166"/>
        <v>1.5</v>
      </c>
      <c r="AF154" s="30" t="e">
        <f t="shared" si="161"/>
        <v>#DIV/0!</v>
      </c>
      <c r="AG154" s="51">
        <f t="shared" si="164"/>
        <v>0</v>
      </c>
      <c r="AH154" s="52">
        <f t="shared" si="174"/>
        <v>0</v>
      </c>
      <c r="AI154" s="52">
        <v>7</v>
      </c>
      <c r="AJ154" s="53" t="e">
        <f t="shared" si="175"/>
        <v>#DIV/0!</v>
      </c>
      <c r="AK154" s="168"/>
      <c r="AL154" s="169"/>
      <c r="AM154" s="170"/>
      <c r="AN154" s="348" t="str">
        <f t="shared" si="176"/>
        <v/>
      </c>
      <c r="AO154" s="169"/>
      <c r="AP154" s="172"/>
      <c r="AQ154" s="173"/>
      <c r="AR154" s="169"/>
      <c r="AS154" s="170"/>
      <c r="AT154" s="348" t="str">
        <f t="shared" si="177"/>
        <v/>
      </c>
      <c r="AU154" s="174"/>
      <c r="AV154" s="172"/>
      <c r="AW154" s="168"/>
      <c r="AX154" s="169"/>
      <c r="AY154" s="170"/>
      <c r="AZ154" s="171" t="str">
        <f t="shared" si="178"/>
        <v/>
      </c>
      <c r="BA154" s="174"/>
      <c r="BB154" s="172"/>
      <c r="BC154" s="168"/>
      <c r="BD154" s="169"/>
      <c r="BE154" s="170"/>
      <c r="BF154" s="171" t="str">
        <f t="shared" si="179"/>
        <v/>
      </c>
      <c r="BG154" s="174"/>
      <c r="BH154" s="172"/>
      <c r="BI154" s="168"/>
      <c r="BJ154" s="169"/>
      <c r="BK154" s="170"/>
      <c r="BL154" s="348" t="str">
        <f t="shared" si="180"/>
        <v/>
      </c>
      <c r="BM154" s="174"/>
      <c r="BN154" s="172"/>
      <c r="BO154" s="168"/>
      <c r="BP154" s="169"/>
      <c r="BQ154" s="170"/>
      <c r="BR154" s="171" t="str">
        <f t="shared" si="181"/>
        <v/>
      </c>
      <c r="BS154" s="174"/>
      <c r="BT154" s="172"/>
      <c r="BU154" s="168"/>
      <c r="BV154" s="169"/>
      <c r="BW154" s="170"/>
      <c r="BX154" s="171" t="str">
        <f t="shared" si="182"/>
        <v/>
      </c>
      <c r="BY154" s="174"/>
      <c r="BZ154" s="172"/>
      <c r="CA154" s="168"/>
      <c r="CB154" s="169"/>
      <c r="CC154" s="170"/>
      <c r="CD154" s="171" t="str">
        <f t="shared" si="183"/>
        <v/>
      </c>
      <c r="CE154" s="174"/>
      <c r="CF154" s="172"/>
      <c r="CG154" s="168"/>
      <c r="CH154" s="169"/>
      <c r="CI154" s="170"/>
      <c r="CJ154" s="171" t="str">
        <f t="shared" si="184"/>
        <v/>
      </c>
      <c r="CK154" s="169"/>
      <c r="CL154" s="177">
        <f t="shared" si="185"/>
        <v>0</v>
      </c>
      <c r="CM154" s="62">
        <f t="shared" si="185"/>
        <v>0</v>
      </c>
      <c r="CN154" s="69">
        <f t="shared" si="185"/>
        <v>0</v>
      </c>
      <c r="CO154" s="70">
        <f t="shared" si="186"/>
        <v>0</v>
      </c>
      <c r="CP154" s="62">
        <f t="shared" si="187"/>
        <v>0</v>
      </c>
      <c r="CQ154" s="65">
        <f t="shared" si="188"/>
        <v>6.25E-2</v>
      </c>
      <c r="CR154" s="178">
        <f t="shared" si="189"/>
        <v>6.25E-2</v>
      </c>
      <c r="CS154" s="66">
        <f t="shared" si="190"/>
        <v>0</v>
      </c>
      <c r="CT154" s="67" t="e">
        <f t="shared" si="191"/>
        <v>#DIV/0!</v>
      </c>
    </row>
    <row r="155" spans="1:98">
      <c r="A155" s="472"/>
      <c r="B155" s="73">
        <v>30</v>
      </c>
      <c r="C155" s="74" t="s">
        <v>50</v>
      </c>
      <c r="D155" s="75">
        <v>43304</v>
      </c>
      <c r="E155" s="76"/>
      <c r="F155" s="77"/>
      <c r="G155" s="77"/>
      <c r="H155" s="77"/>
      <c r="I155" s="77"/>
      <c r="J155" s="77"/>
      <c r="K155" s="77"/>
      <c r="L155" s="77"/>
      <c r="M155" s="77"/>
      <c r="N155" s="77"/>
      <c r="O155" s="77"/>
      <c r="P155" s="77"/>
      <c r="Q155" s="77"/>
      <c r="R155" s="77"/>
      <c r="S155" s="78">
        <f t="shared" si="169"/>
        <v>0</v>
      </c>
      <c r="T155" s="76"/>
      <c r="U155" s="77"/>
      <c r="V155" s="77"/>
      <c r="W155" s="194">
        <f t="shared" si="165"/>
        <v>0</v>
      </c>
      <c r="X155" s="80">
        <f t="shared" si="193"/>
        <v>0</v>
      </c>
      <c r="Y155" s="81">
        <f t="shared" si="171"/>
        <v>0</v>
      </c>
      <c r="Z155" s="81">
        <f t="shared" si="172"/>
        <v>0</v>
      </c>
      <c r="AA155" s="82">
        <v>90</v>
      </c>
      <c r="AB155" s="83">
        <f t="shared" si="173"/>
        <v>0</v>
      </c>
      <c r="AC155" s="84">
        <f t="shared" si="192"/>
        <v>0</v>
      </c>
      <c r="AD155" s="85"/>
      <c r="AE155" s="86">
        <f t="shared" si="166"/>
        <v>1.5</v>
      </c>
      <c r="AF155" s="87" t="e">
        <f t="shared" si="161"/>
        <v>#DIV/0!</v>
      </c>
      <c r="AG155" s="88">
        <f t="shared" si="164"/>
        <v>0</v>
      </c>
      <c r="AH155" s="89">
        <f t="shared" si="174"/>
        <v>0</v>
      </c>
      <c r="AI155" s="89">
        <v>7</v>
      </c>
      <c r="AJ155" s="90" t="e">
        <f t="shared" si="175"/>
        <v>#DIV/0!</v>
      </c>
      <c r="AK155" s="179"/>
      <c r="AL155" s="180"/>
      <c r="AM155" s="181"/>
      <c r="AN155" s="341" t="str">
        <f t="shared" si="176"/>
        <v/>
      </c>
      <c r="AO155" s="180"/>
      <c r="AP155" s="172"/>
      <c r="AQ155" s="183"/>
      <c r="AR155" s="180"/>
      <c r="AS155" s="181"/>
      <c r="AT155" s="341" t="str">
        <f t="shared" si="177"/>
        <v/>
      </c>
      <c r="AU155" s="184"/>
      <c r="AV155" s="172"/>
      <c r="AW155" s="179"/>
      <c r="AX155" s="180"/>
      <c r="AY155" s="181"/>
      <c r="AZ155" s="182" t="str">
        <f t="shared" si="178"/>
        <v/>
      </c>
      <c r="BA155" s="184"/>
      <c r="BB155" s="172"/>
      <c r="BC155" s="179"/>
      <c r="BD155" s="180"/>
      <c r="BE155" s="181"/>
      <c r="BF155" s="182" t="str">
        <f t="shared" si="179"/>
        <v/>
      </c>
      <c r="BG155" s="184"/>
      <c r="BH155" s="172"/>
      <c r="BI155" s="179"/>
      <c r="BJ155" s="180"/>
      <c r="BK155" s="181"/>
      <c r="BL155" s="341" t="str">
        <f t="shared" si="180"/>
        <v/>
      </c>
      <c r="BM155" s="184"/>
      <c r="BN155" s="172"/>
      <c r="BO155" s="179"/>
      <c r="BP155" s="180"/>
      <c r="BQ155" s="181"/>
      <c r="BR155" s="182" t="str">
        <f t="shared" si="181"/>
        <v/>
      </c>
      <c r="BS155" s="184"/>
      <c r="BT155" s="172"/>
      <c r="BU155" s="179"/>
      <c r="BV155" s="180"/>
      <c r="BW155" s="181"/>
      <c r="BX155" s="182" t="str">
        <f t="shared" si="182"/>
        <v/>
      </c>
      <c r="BY155" s="184"/>
      <c r="BZ155" s="172"/>
      <c r="CA155" s="179"/>
      <c r="CB155" s="180"/>
      <c r="CC155" s="181"/>
      <c r="CD155" s="182" t="str">
        <f t="shared" si="183"/>
        <v/>
      </c>
      <c r="CE155" s="184"/>
      <c r="CF155" s="172"/>
      <c r="CG155" s="179"/>
      <c r="CH155" s="180"/>
      <c r="CI155" s="181"/>
      <c r="CJ155" s="182" t="str">
        <f t="shared" si="184"/>
        <v/>
      </c>
      <c r="CK155" s="180"/>
      <c r="CL155" s="185">
        <f t="shared" si="185"/>
        <v>0</v>
      </c>
      <c r="CM155" s="99">
        <f t="shared" si="185"/>
        <v>0</v>
      </c>
      <c r="CN155" s="100">
        <f t="shared" si="185"/>
        <v>0</v>
      </c>
      <c r="CO155" s="101">
        <f t="shared" si="186"/>
        <v>0</v>
      </c>
      <c r="CP155" s="99">
        <f t="shared" si="187"/>
        <v>0</v>
      </c>
      <c r="CQ155" s="102">
        <f t="shared" si="188"/>
        <v>6.25E-2</v>
      </c>
      <c r="CR155" s="186">
        <f t="shared" si="189"/>
        <v>6.25E-2</v>
      </c>
      <c r="CS155" s="103">
        <f t="shared" si="190"/>
        <v>0</v>
      </c>
      <c r="CT155" s="104" t="e">
        <f t="shared" si="191"/>
        <v>#DIV/0!</v>
      </c>
    </row>
    <row r="156" spans="1:98">
      <c r="A156" s="472"/>
      <c r="B156" s="105">
        <v>30</v>
      </c>
      <c r="C156" s="74" t="s">
        <v>52</v>
      </c>
      <c r="D156" s="75">
        <v>43305</v>
      </c>
      <c r="E156" s="76"/>
      <c r="F156" s="77"/>
      <c r="G156" s="77"/>
      <c r="H156" s="77"/>
      <c r="I156" s="77"/>
      <c r="J156" s="77"/>
      <c r="K156" s="77"/>
      <c r="L156" s="77"/>
      <c r="M156" s="77"/>
      <c r="N156" s="77"/>
      <c r="O156" s="77"/>
      <c r="P156" s="77"/>
      <c r="Q156" s="77"/>
      <c r="R156" s="77"/>
      <c r="S156" s="78">
        <f t="shared" si="169"/>
        <v>0</v>
      </c>
      <c r="T156" s="76"/>
      <c r="U156" s="77"/>
      <c r="V156" s="77"/>
      <c r="W156" s="194">
        <f t="shared" si="165"/>
        <v>0</v>
      </c>
      <c r="X156" s="80">
        <f t="shared" si="193"/>
        <v>0</v>
      </c>
      <c r="Y156" s="81">
        <f t="shared" si="171"/>
        <v>0</v>
      </c>
      <c r="Z156" s="81">
        <f t="shared" si="172"/>
        <v>0</v>
      </c>
      <c r="AA156" s="82">
        <v>90</v>
      </c>
      <c r="AB156" s="83">
        <f t="shared" si="173"/>
        <v>0</v>
      </c>
      <c r="AC156" s="84">
        <f t="shared" si="192"/>
        <v>0</v>
      </c>
      <c r="AD156" s="85"/>
      <c r="AE156" s="86">
        <f t="shared" si="166"/>
        <v>1.5</v>
      </c>
      <c r="AF156" s="87" t="e">
        <f t="shared" si="161"/>
        <v>#DIV/0!</v>
      </c>
      <c r="AG156" s="88">
        <f t="shared" si="164"/>
        <v>0</v>
      </c>
      <c r="AH156" s="89">
        <f t="shared" si="174"/>
        <v>0</v>
      </c>
      <c r="AI156" s="89">
        <v>7</v>
      </c>
      <c r="AJ156" s="90" t="e">
        <f t="shared" si="175"/>
        <v>#DIV/0!</v>
      </c>
      <c r="AK156" s="179"/>
      <c r="AL156" s="180"/>
      <c r="AM156" s="181"/>
      <c r="AN156" s="341" t="str">
        <f t="shared" si="176"/>
        <v/>
      </c>
      <c r="AO156" s="180"/>
      <c r="AP156" s="172"/>
      <c r="AQ156" s="183"/>
      <c r="AR156" s="180"/>
      <c r="AS156" s="181"/>
      <c r="AT156" s="341" t="str">
        <f t="shared" si="177"/>
        <v/>
      </c>
      <c r="AU156" s="184"/>
      <c r="AV156" s="172"/>
      <c r="AW156" s="179"/>
      <c r="AX156" s="180"/>
      <c r="AY156" s="181"/>
      <c r="AZ156" s="182" t="str">
        <f t="shared" si="178"/>
        <v/>
      </c>
      <c r="BA156" s="184"/>
      <c r="BB156" s="172"/>
      <c r="BC156" s="179"/>
      <c r="BD156" s="180"/>
      <c r="BE156" s="181"/>
      <c r="BF156" s="182" t="str">
        <f t="shared" si="179"/>
        <v/>
      </c>
      <c r="BG156" s="184"/>
      <c r="BH156" s="172"/>
      <c r="BI156" s="179"/>
      <c r="BJ156" s="180"/>
      <c r="BK156" s="181"/>
      <c r="BL156" s="341" t="str">
        <f t="shared" si="180"/>
        <v/>
      </c>
      <c r="BM156" s="184"/>
      <c r="BN156" s="172"/>
      <c r="BO156" s="179"/>
      <c r="BP156" s="180"/>
      <c r="BQ156" s="181"/>
      <c r="BR156" s="182" t="str">
        <f t="shared" si="181"/>
        <v/>
      </c>
      <c r="BS156" s="184"/>
      <c r="BT156" s="172"/>
      <c r="BU156" s="179"/>
      <c r="BV156" s="180"/>
      <c r="BW156" s="181"/>
      <c r="BX156" s="182" t="str">
        <f t="shared" si="182"/>
        <v/>
      </c>
      <c r="BY156" s="184"/>
      <c r="BZ156" s="172"/>
      <c r="CA156" s="179"/>
      <c r="CB156" s="180"/>
      <c r="CC156" s="181"/>
      <c r="CD156" s="182" t="str">
        <f t="shared" si="183"/>
        <v/>
      </c>
      <c r="CE156" s="184"/>
      <c r="CF156" s="172"/>
      <c r="CG156" s="179"/>
      <c r="CH156" s="180"/>
      <c r="CI156" s="181"/>
      <c r="CJ156" s="182" t="str">
        <f t="shared" si="184"/>
        <v/>
      </c>
      <c r="CK156" s="180"/>
      <c r="CL156" s="185">
        <f t="shared" si="185"/>
        <v>0</v>
      </c>
      <c r="CM156" s="99">
        <f t="shared" si="185"/>
        <v>0</v>
      </c>
      <c r="CN156" s="100">
        <f t="shared" si="185"/>
        <v>0</v>
      </c>
      <c r="CO156" s="101">
        <f t="shared" si="186"/>
        <v>0</v>
      </c>
      <c r="CP156" s="99">
        <f t="shared" si="187"/>
        <v>0</v>
      </c>
      <c r="CQ156" s="102">
        <f t="shared" si="188"/>
        <v>6.25E-2</v>
      </c>
      <c r="CR156" s="186">
        <f t="shared" si="189"/>
        <v>6.25E-2</v>
      </c>
      <c r="CS156" s="103">
        <f t="shared" si="190"/>
        <v>0</v>
      </c>
      <c r="CT156" s="104" t="e">
        <f t="shared" si="191"/>
        <v>#DIV/0!</v>
      </c>
    </row>
    <row r="157" spans="1:98">
      <c r="A157" s="472"/>
      <c r="B157" s="105">
        <v>30</v>
      </c>
      <c r="C157" s="74" t="s">
        <v>52</v>
      </c>
      <c r="D157" s="75">
        <v>43306</v>
      </c>
      <c r="E157" s="76"/>
      <c r="F157" s="77"/>
      <c r="G157" s="77"/>
      <c r="H157" s="77"/>
      <c r="I157" s="77"/>
      <c r="J157" s="77"/>
      <c r="K157" s="77"/>
      <c r="L157" s="77"/>
      <c r="M157" s="77"/>
      <c r="N157" s="77"/>
      <c r="O157" s="77"/>
      <c r="P157" s="77"/>
      <c r="Q157" s="77"/>
      <c r="R157" s="77"/>
      <c r="S157" s="78">
        <f t="shared" si="169"/>
        <v>0</v>
      </c>
      <c r="T157" s="76"/>
      <c r="U157" s="77"/>
      <c r="V157" s="77"/>
      <c r="W157" s="194">
        <f t="shared" si="165"/>
        <v>0</v>
      </c>
      <c r="X157" s="80">
        <f t="shared" si="193"/>
        <v>0</v>
      </c>
      <c r="Y157" s="81">
        <f t="shared" si="171"/>
        <v>0</v>
      </c>
      <c r="Z157" s="81">
        <f t="shared" si="172"/>
        <v>0</v>
      </c>
      <c r="AA157" s="82">
        <v>90</v>
      </c>
      <c r="AB157" s="83">
        <f t="shared" si="173"/>
        <v>0</v>
      </c>
      <c r="AC157" s="84">
        <f t="shared" si="192"/>
        <v>0</v>
      </c>
      <c r="AD157" s="85"/>
      <c r="AE157" s="86">
        <f t="shared" si="166"/>
        <v>1.5</v>
      </c>
      <c r="AF157" s="87" t="e">
        <f t="shared" si="161"/>
        <v>#DIV/0!</v>
      </c>
      <c r="AG157" s="88">
        <f t="shared" si="164"/>
        <v>0</v>
      </c>
      <c r="AH157" s="89">
        <f t="shared" si="174"/>
        <v>0</v>
      </c>
      <c r="AI157" s="89">
        <v>7</v>
      </c>
      <c r="AJ157" s="90" t="e">
        <f t="shared" si="175"/>
        <v>#DIV/0!</v>
      </c>
      <c r="AK157" s="179"/>
      <c r="AL157" s="180"/>
      <c r="AM157" s="181"/>
      <c r="AN157" s="341" t="str">
        <f t="shared" si="176"/>
        <v/>
      </c>
      <c r="AO157" s="180"/>
      <c r="AP157" s="172"/>
      <c r="AQ157" s="183"/>
      <c r="AR157" s="180"/>
      <c r="AS157" s="181"/>
      <c r="AT157" s="341" t="str">
        <f t="shared" si="177"/>
        <v/>
      </c>
      <c r="AU157" s="184"/>
      <c r="AV157" s="172"/>
      <c r="AW157" s="179"/>
      <c r="AX157" s="180"/>
      <c r="AY157" s="181"/>
      <c r="AZ157" s="182" t="str">
        <f t="shared" si="178"/>
        <v/>
      </c>
      <c r="BA157" s="184"/>
      <c r="BB157" s="172"/>
      <c r="BC157" s="179"/>
      <c r="BD157" s="180"/>
      <c r="BE157" s="181"/>
      <c r="BF157" s="182" t="str">
        <f t="shared" si="179"/>
        <v/>
      </c>
      <c r="BG157" s="184"/>
      <c r="BH157" s="172"/>
      <c r="BI157" s="179"/>
      <c r="BJ157" s="180"/>
      <c r="BK157" s="181"/>
      <c r="BL157" s="341" t="str">
        <f t="shared" si="180"/>
        <v/>
      </c>
      <c r="BM157" s="184"/>
      <c r="BN157" s="172"/>
      <c r="BO157" s="179"/>
      <c r="BP157" s="180"/>
      <c r="BQ157" s="181"/>
      <c r="BR157" s="182" t="str">
        <f t="shared" si="181"/>
        <v/>
      </c>
      <c r="BS157" s="184"/>
      <c r="BT157" s="172"/>
      <c r="BU157" s="179"/>
      <c r="BV157" s="180"/>
      <c r="BW157" s="181"/>
      <c r="BX157" s="182" t="str">
        <f t="shared" si="182"/>
        <v/>
      </c>
      <c r="BY157" s="184"/>
      <c r="BZ157" s="172"/>
      <c r="CA157" s="179"/>
      <c r="CB157" s="180"/>
      <c r="CC157" s="181"/>
      <c r="CD157" s="182" t="str">
        <f t="shared" si="183"/>
        <v/>
      </c>
      <c r="CE157" s="184"/>
      <c r="CF157" s="172"/>
      <c r="CG157" s="179"/>
      <c r="CH157" s="180"/>
      <c r="CI157" s="181"/>
      <c r="CJ157" s="182" t="str">
        <f t="shared" si="184"/>
        <v/>
      </c>
      <c r="CK157" s="180"/>
      <c r="CL157" s="185">
        <f t="shared" si="185"/>
        <v>0</v>
      </c>
      <c r="CM157" s="99">
        <f t="shared" si="185"/>
        <v>0</v>
      </c>
      <c r="CN157" s="100">
        <f t="shared" si="185"/>
        <v>0</v>
      </c>
      <c r="CO157" s="101">
        <f t="shared" si="186"/>
        <v>0</v>
      </c>
      <c r="CP157" s="99">
        <f t="shared" si="187"/>
        <v>0</v>
      </c>
      <c r="CQ157" s="102">
        <f t="shared" si="188"/>
        <v>6.25E-2</v>
      </c>
      <c r="CR157" s="186">
        <f t="shared" si="189"/>
        <v>6.25E-2</v>
      </c>
      <c r="CS157" s="103">
        <f t="shared" si="190"/>
        <v>0</v>
      </c>
      <c r="CT157" s="104" t="e">
        <f t="shared" si="191"/>
        <v>#DIV/0!</v>
      </c>
    </row>
    <row r="158" spans="1:98">
      <c r="A158" s="472"/>
      <c r="B158" s="105">
        <v>30</v>
      </c>
      <c r="C158" s="74" t="s">
        <v>53</v>
      </c>
      <c r="D158" s="75">
        <v>43307</v>
      </c>
      <c r="E158" s="76"/>
      <c r="F158" s="77"/>
      <c r="G158" s="77"/>
      <c r="H158" s="77"/>
      <c r="I158" s="77"/>
      <c r="J158" s="77"/>
      <c r="K158" s="77"/>
      <c r="L158" s="77"/>
      <c r="M158" s="77"/>
      <c r="N158" s="77"/>
      <c r="O158" s="77"/>
      <c r="P158" s="77"/>
      <c r="Q158" s="77"/>
      <c r="R158" s="77"/>
      <c r="S158" s="78">
        <f t="shared" si="169"/>
        <v>0</v>
      </c>
      <c r="T158" s="76"/>
      <c r="U158" s="77"/>
      <c r="V158" s="77"/>
      <c r="W158" s="194">
        <f t="shared" si="165"/>
        <v>0</v>
      </c>
      <c r="X158" s="80">
        <f t="shared" si="193"/>
        <v>0</v>
      </c>
      <c r="Y158" s="81">
        <f t="shared" si="171"/>
        <v>0</v>
      </c>
      <c r="Z158" s="81">
        <f t="shared" si="172"/>
        <v>0</v>
      </c>
      <c r="AA158" s="82">
        <v>90</v>
      </c>
      <c r="AB158" s="83">
        <f t="shared" si="173"/>
        <v>0</v>
      </c>
      <c r="AC158" s="84">
        <f t="shared" si="192"/>
        <v>0</v>
      </c>
      <c r="AD158" s="85"/>
      <c r="AE158" s="86">
        <f t="shared" si="166"/>
        <v>1.5</v>
      </c>
      <c r="AF158" s="87" t="e">
        <f t="shared" si="161"/>
        <v>#DIV/0!</v>
      </c>
      <c r="AG158" s="88">
        <f t="shared" si="164"/>
        <v>0</v>
      </c>
      <c r="AH158" s="89">
        <f t="shared" si="174"/>
        <v>0</v>
      </c>
      <c r="AI158" s="89">
        <v>7</v>
      </c>
      <c r="AJ158" s="90" t="e">
        <f t="shared" si="175"/>
        <v>#DIV/0!</v>
      </c>
      <c r="AK158" s="179"/>
      <c r="AL158" s="180"/>
      <c r="AM158" s="181"/>
      <c r="AN158" s="341" t="str">
        <f t="shared" si="176"/>
        <v/>
      </c>
      <c r="AO158" s="180"/>
      <c r="AP158" s="172"/>
      <c r="AQ158" s="183"/>
      <c r="AR158" s="180"/>
      <c r="AS158" s="181"/>
      <c r="AT158" s="341" t="str">
        <f t="shared" si="177"/>
        <v/>
      </c>
      <c r="AU158" s="184"/>
      <c r="AV158" s="172"/>
      <c r="AW158" s="179"/>
      <c r="AX158" s="180"/>
      <c r="AY158" s="181"/>
      <c r="AZ158" s="182" t="str">
        <f t="shared" si="178"/>
        <v/>
      </c>
      <c r="BA158" s="184"/>
      <c r="BB158" s="172"/>
      <c r="BC158" s="179"/>
      <c r="BD158" s="180"/>
      <c r="BE158" s="181"/>
      <c r="BF158" s="182" t="str">
        <f t="shared" si="179"/>
        <v/>
      </c>
      <c r="BG158" s="184"/>
      <c r="BH158" s="172"/>
      <c r="BI158" s="179"/>
      <c r="BJ158" s="180"/>
      <c r="BK158" s="181"/>
      <c r="BL158" s="341" t="str">
        <f t="shared" si="180"/>
        <v/>
      </c>
      <c r="BM158" s="184"/>
      <c r="BN158" s="172"/>
      <c r="BO158" s="179"/>
      <c r="BP158" s="180"/>
      <c r="BQ158" s="181"/>
      <c r="BR158" s="182" t="str">
        <f t="shared" si="181"/>
        <v/>
      </c>
      <c r="BS158" s="184"/>
      <c r="BT158" s="172"/>
      <c r="BU158" s="179"/>
      <c r="BV158" s="180"/>
      <c r="BW158" s="181"/>
      <c r="BX158" s="182" t="str">
        <f t="shared" si="182"/>
        <v/>
      </c>
      <c r="BY158" s="184"/>
      <c r="BZ158" s="172"/>
      <c r="CA158" s="179"/>
      <c r="CB158" s="180"/>
      <c r="CC158" s="181"/>
      <c r="CD158" s="182" t="str">
        <f t="shared" si="183"/>
        <v/>
      </c>
      <c r="CE158" s="184"/>
      <c r="CF158" s="172"/>
      <c r="CG158" s="179"/>
      <c r="CH158" s="180"/>
      <c r="CI158" s="181"/>
      <c r="CJ158" s="182" t="str">
        <f t="shared" si="184"/>
        <v/>
      </c>
      <c r="CK158" s="180"/>
      <c r="CL158" s="185">
        <f t="shared" si="185"/>
        <v>0</v>
      </c>
      <c r="CM158" s="99">
        <f t="shared" si="185"/>
        <v>0</v>
      </c>
      <c r="CN158" s="100">
        <f t="shared" si="185"/>
        <v>0</v>
      </c>
      <c r="CO158" s="101">
        <f t="shared" si="186"/>
        <v>0</v>
      </c>
      <c r="CP158" s="99">
        <f t="shared" si="187"/>
        <v>0</v>
      </c>
      <c r="CQ158" s="102">
        <f t="shared" si="188"/>
        <v>6.25E-2</v>
      </c>
      <c r="CR158" s="186">
        <f t="shared" si="189"/>
        <v>6.25E-2</v>
      </c>
      <c r="CS158" s="103">
        <f t="shared" si="190"/>
        <v>0</v>
      </c>
      <c r="CT158" s="104" t="e">
        <f t="shared" si="191"/>
        <v>#DIV/0!</v>
      </c>
    </row>
    <row r="159" spans="1:98" ht="15.75" thickBot="1">
      <c r="A159" s="472"/>
      <c r="B159" s="106">
        <v>30</v>
      </c>
      <c r="C159" s="74" t="s">
        <v>54</v>
      </c>
      <c r="D159" s="75">
        <v>43308</v>
      </c>
      <c r="E159" s="76"/>
      <c r="F159" s="77"/>
      <c r="G159" s="77"/>
      <c r="H159" s="77"/>
      <c r="I159" s="77"/>
      <c r="J159" s="77"/>
      <c r="K159" s="77"/>
      <c r="L159" s="77"/>
      <c r="M159" s="77"/>
      <c r="N159" s="77"/>
      <c r="O159" s="77"/>
      <c r="P159" s="77"/>
      <c r="Q159" s="77"/>
      <c r="R159" s="77"/>
      <c r="S159" s="78">
        <f t="shared" si="169"/>
        <v>0</v>
      </c>
      <c r="T159" s="76"/>
      <c r="U159" s="77"/>
      <c r="V159" s="77"/>
      <c r="W159" s="194">
        <f t="shared" si="165"/>
        <v>0</v>
      </c>
      <c r="X159" s="80">
        <f t="shared" si="193"/>
        <v>0</v>
      </c>
      <c r="Y159" s="81">
        <f t="shared" si="171"/>
        <v>0</v>
      </c>
      <c r="Z159" s="81">
        <f t="shared" si="172"/>
        <v>0</v>
      </c>
      <c r="AA159" s="82">
        <v>90</v>
      </c>
      <c r="AB159" s="83">
        <f t="shared" si="173"/>
        <v>0</v>
      </c>
      <c r="AC159" s="84">
        <f t="shared" si="192"/>
        <v>0</v>
      </c>
      <c r="AD159" s="85"/>
      <c r="AE159" s="86">
        <f t="shared" si="166"/>
        <v>1.5</v>
      </c>
      <c r="AF159" s="87" t="e">
        <f t="shared" si="161"/>
        <v>#DIV/0!</v>
      </c>
      <c r="AG159" s="88">
        <f t="shared" ref="AG159:AG160" si="194">SUM(X159:Z159)</f>
        <v>0</v>
      </c>
      <c r="AH159" s="89">
        <f t="shared" si="174"/>
        <v>0</v>
      </c>
      <c r="AI159" s="89">
        <v>7</v>
      </c>
      <c r="AJ159" s="90" t="e">
        <f t="shared" si="175"/>
        <v>#DIV/0!</v>
      </c>
      <c r="AK159" s="179"/>
      <c r="AL159" s="180"/>
      <c r="AM159" s="181"/>
      <c r="AN159" s="341" t="str">
        <f t="shared" si="176"/>
        <v/>
      </c>
      <c r="AO159" s="180"/>
      <c r="AP159" s="172"/>
      <c r="AQ159" s="183"/>
      <c r="AR159" s="180"/>
      <c r="AS159" s="181"/>
      <c r="AT159" s="341" t="str">
        <f t="shared" si="177"/>
        <v/>
      </c>
      <c r="AU159" s="184"/>
      <c r="AV159" s="172"/>
      <c r="AW159" s="179"/>
      <c r="AX159" s="180"/>
      <c r="AY159" s="181"/>
      <c r="AZ159" s="182" t="str">
        <f t="shared" si="178"/>
        <v/>
      </c>
      <c r="BA159" s="184"/>
      <c r="BB159" s="172"/>
      <c r="BC159" s="179"/>
      <c r="BD159" s="180"/>
      <c r="BE159" s="181"/>
      <c r="BF159" s="182" t="str">
        <f t="shared" si="179"/>
        <v/>
      </c>
      <c r="BG159" s="184"/>
      <c r="BH159" s="172"/>
      <c r="BI159" s="179"/>
      <c r="BJ159" s="180"/>
      <c r="BK159" s="181"/>
      <c r="BL159" s="341" t="str">
        <f t="shared" si="180"/>
        <v/>
      </c>
      <c r="BM159" s="184"/>
      <c r="BN159" s="172"/>
      <c r="BO159" s="179"/>
      <c r="BP159" s="180"/>
      <c r="BQ159" s="181"/>
      <c r="BR159" s="182" t="str">
        <f t="shared" si="181"/>
        <v/>
      </c>
      <c r="BS159" s="184"/>
      <c r="BT159" s="172"/>
      <c r="BU159" s="179"/>
      <c r="BV159" s="180"/>
      <c r="BW159" s="181"/>
      <c r="BX159" s="182" t="str">
        <f t="shared" si="182"/>
        <v/>
      </c>
      <c r="BY159" s="184"/>
      <c r="BZ159" s="172"/>
      <c r="CA159" s="179"/>
      <c r="CB159" s="180"/>
      <c r="CC159" s="181"/>
      <c r="CD159" s="182" t="str">
        <f t="shared" si="183"/>
        <v/>
      </c>
      <c r="CE159" s="184"/>
      <c r="CF159" s="172"/>
      <c r="CG159" s="179"/>
      <c r="CH159" s="180"/>
      <c r="CI159" s="181"/>
      <c r="CJ159" s="182" t="str">
        <f t="shared" si="184"/>
        <v/>
      </c>
      <c r="CK159" s="180"/>
      <c r="CL159" s="185">
        <f t="shared" si="185"/>
        <v>0</v>
      </c>
      <c r="CM159" s="99">
        <f t="shared" si="185"/>
        <v>0</v>
      </c>
      <c r="CN159" s="100">
        <f t="shared" si="185"/>
        <v>0</v>
      </c>
      <c r="CO159" s="101">
        <f t="shared" si="186"/>
        <v>0</v>
      </c>
      <c r="CP159" s="99">
        <f t="shared" si="187"/>
        <v>0</v>
      </c>
      <c r="CQ159" s="102">
        <f t="shared" si="188"/>
        <v>6.25E-2</v>
      </c>
      <c r="CR159" s="186">
        <f t="shared" si="189"/>
        <v>6.25E-2</v>
      </c>
      <c r="CS159" s="103">
        <f t="shared" si="190"/>
        <v>0</v>
      </c>
      <c r="CT159" s="104" t="e">
        <f t="shared" si="191"/>
        <v>#DIV/0!</v>
      </c>
    </row>
    <row r="160" spans="1:98">
      <c r="A160" s="472"/>
      <c r="B160" s="48">
        <v>31</v>
      </c>
      <c r="C160" s="19" t="s">
        <v>50</v>
      </c>
      <c r="D160" s="20">
        <v>43311</v>
      </c>
      <c r="E160" s="49"/>
      <c r="F160" s="50"/>
      <c r="G160" s="50"/>
      <c r="H160" s="50"/>
      <c r="I160" s="50"/>
      <c r="J160" s="50"/>
      <c r="K160" s="50"/>
      <c r="L160" s="50"/>
      <c r="M160" s="50"/>
      <c r="N160" s="50"/>
      <c r="O160" s="50"/>
      <c r="P160" s="50"/>
      <c r="Q160" s="50"/>
      <c r="R160" s="50"/>
      <c r="S160" s="23">
        <f t="shared" si="169"/>
        <v>0</v>
      </c>
      <c r="T160" s="49"/>
      <c r="U160" s="50"/>
      <c r="V160" s="50"/>
      <c r="W160" s="195">
        <f t="shared" si="165"/>
        <v>0</v>
      </c>
      <c r="X160" s="21">
        <f t="shared" si="193"/>
        <v>0</v>
      </c>
      <c r="Y160" s="22">
        <f t="shared" si="171"/>
        <v>0</v>
      </c>
      <c r="Z160" s="22">
        <f t="shared" si="172"/>
        <v>0</v>
      </c>
      <c r="AA160" s="25">
        <v>90</v>
      </c>
      <c r="AB160" s="68">
        <f t="shared" si="173"/>
        <v>0</v>
      </c>
      <c r="AC160" s="27">
        <f t="shared" si="192"/>
        <v>0</v>
      </c>
      <c r="AD160" s="28"/>
      <c r="AE160" s="29">
        <f t="shared" si="166"/>
        <v>1.5</v>
      </c>
      <c r="AF160" s="30" t="e">
        <f t="shared" si="161"/>
        <v>#DIV/0!</v>
      </c>
      <c r="AG160" s="51">
        <f t="shared" si="194"/>
        <v>0</v>
      </c>
      <c r="AH160" s="52">
        <f t="shared" si="174"/>
        <v>0</v>
      </c>
      <c r="AI160" s="52">
        <v>7</v>
      </c>
      <c r="AJ160" s="53" t="e">
        <f t="shared" si="175"/>
        <v>#DIV/0!</v>
      </c>
      <c r="AK160" s="168"/>
      <c r="AL160" s="169"/>
      <c r="AM160" s="170"/>
      <c r="AN160" s="348" t="str">
        <f t="shared" si="176"/>
        <v/>
      </c>
      <c r="AO160" s="169"/>
      <c r="AP160" s="172"/>
      <c r="AQ160" s="173"/>
      <c r="AR160" s="169"/>
      <c r="AS160" s="170"/>
      <c r="AT160" s="348" t="str">
        <f t="shared" si="177"/>
        <v/>
      </c>
      <c r="AU160" s="174"/>
      <c r="AV160" s="172"/>
      <c r="AW160" s="168"/>
      <c r="AX160" s="169"/>
      <c r="AY160" s="170"/>
      <c r="AZ160" s="171" t="str">
        <f t="shared" si="178"/>
        <v/>
      </c>
      <c r="BA160" s="174"/>
      <c r="BB160" s="172"/>
      <c r="BC160" s="168"/>
      <c r="BD160" s="169"/>
      <c r="BE160" s="170"/>
      <c r="BF160" s="171" t="str">
        <f t="shared" si="179"/>
        <v/>
      </c>
      <c r="BG160" s="174"/>
      <c r="BH160" s="172"/>
      <c r="BI160" s="168"/>
      <c r="BJ160" s="169"/>
      <c r="BK160" s="170"/>
      <c r="BL160" s="348" t="str">
        <f t="shared" si="180"/>
        <v/>
      </c>
      <c r="BM160" s="174"/>
      <c r="BN160" s="172"/>
      <c r="BO160" s="168"/>
      <c r="BP160" s="169"/>
      <c r="BQ160" s="170"/>
      <c r="BR160" s="171" t="str">
        <f t="shared" si="181"/>
        <v/>
      </c>
      <c r="BS160" s="174"/>
      <c r="BT160" s="172"/>
      <c r="BU160" s="168"/>
      <c r="BV160" s="169"/>
      <c r="BW160" s="170"/>
      <c r="BX160" s="171" t="str">
        <f t="shared" si="182"/>
        <v/>
      </c>
      <c r="BY160" s="174"/>
      <c r="BZ160" s="172"/>
      <c r="CA160" s="168"/>
      <c r="CB160" s="169"/>
      <c r="CC160" s="170"/>
      <c r="CD160" s="171" t="str">
        <f t="shared" si="183"/>
        <v/>
      </c>
      <c r="CE160" s="174"/>
      <c r="CF160" s="172"/>
      <c r="CG160" s="168"/>
      <c r="CH160" s="169"/>
      <c r="CI160" s="170"/>
      <c r="CJ160" s="171" t="str">
        <f t="shared" si="184"/>
        <v/>
      </c>
      <c r="CK160" s="169"/>
      <c r="CL160" s="177">
        <f t="shared" si="185"/>
        <v>0</v>
      </c>
      <c r="CM160" s="62">
        <f t="shared" si="185"/>
        <v>0</v>
      </c>
      <c r="CN160" s="69">
        <f t="shared" si="185"/>
        <v>0</v>
      </c>
      <c r="CO160" s="70">
        <f t="shared" si="186"/>
        <v>0</v>
      </c>
      <c r="CP160" s="62">
        <f t="shared" si="187"/>
        <v>0</v>
      </c>
      <c r="CQ160" s="65">
        <f t="shared" si="188"/>
        <v>6.25E-2</v>
      </c>
      <c r="CR160" s="178">
        <f t="shared" si="189"/>
        <v>6.25E-2</v>
      </c>
      <c r="CS160" s="66">
        <f t="shared" si="190"/>
        <v>0</v>
      </c>
      <c r="CT160" s="67" t="e">
        <f t="shared" si="191"/>
        <v>#DIV/0!</v>
      </c>
    </row>
    <row r="161" spans="1:98" ht="15.75" thickBot="1">
      <c r="A161" s="473"/>
      <c r="B161" s="48">
        <v>31</v>
      </c>
      <c r="C161" s="115" t="s">
        <v>52</v>
      </c>
      <c r="D161" s="20">
        <v>43312</v>
      </c>
      <c r="E161" s="49"/>
      <c r="F161" s="50"/>
      <c r="G161" s="50"/>
      <c r="H161" s="50"/>
      <c r="I161" s="50"/>
      <c r="J161" s="50"/>
      <c r="K161" s="50"/>
      <c r="L161" s="50"/>
      <c r="M161" s="50"/>
      <c r="N161" s="50"/>
      <c r="O161" s="50"/>
      <c r="P161" s="50"/>
      <c r="Q161" s="50"/>
      <c r="R161" s="50"/>
      <c r="S161" s="23">
        <f t="shared" si="169"/>
        <v>0</v>
      </c>
      <c r="T161" s="49"/>
      <c r="U161" s="50"/>
      <c r="V161" s="50"/>
      <c r="W161" s="195">
        <f t="shared" si="165"/>
        <v>0</v>
      </c>
      <c r="X161" s="21">
        <f t="shared" si="193"/>
        <v>0</v>
      </c>
      <c r="Y161" s="22">
        <f t="shared" si="171"/>
        <v>0</v>
      </c>
      <c r="Z161" s="22">
        <f t="shared" si="172"/>
        <v>0</v>
      </c>
      <c r="AA161" s="25">
        <v>90</v>
      </c>
      <c r="AB161" s="68">
        <f t="shared" si="173"/>
        <v>0</v>
      </c>
      <c r="AC161" s="27">
        <f t="shared" si="192"/>
        <v>0</v>
      </c>
      <c r="AD161" s="28"/>
      <c r="AE161" s="29">
        <f t="shared" si="166"/>
        <v>1.5</v>
      </c>
      <c r="AF161" s="30" t="e">
        <f t="shared" si="161"/>
        <v>#DIV/0!</v>
      </c>
      <c r="AG161" s="51">
        <f t="shared" si="164"/>
        <v>0</v>
      </c>
      <c r="AH161" s="52">
        <f t="shared" si="174"/>
        <v>0</v>
      </c>
      <c r="AI161" s="52">
        <v>7</v>
      </c>
      <c r="AJ161" s="53" t="e">
        <f t="shared" si="175"/>
        <v>#DIV/0!</v>
      </c>
      <c r="AK161" s="168"/>
      <c r="AL161" s="169"/>
      <c r="AM161" s="170"/>
      <c r="AN161" s="348" t="str">
        <f t="shared" si="176"/>
        <v/>
      </c>
      <c r="AO161" s="169"/>
      <c r="AP161" s="172"/>
      <c r="AQ161" s="173"/>
      <c r="AR161" s="169"/>
      <c r="AS161" s="170"/>
      <c r="AT161" s="348" t="str">
        <f t="shared" si="177"/>
        <v/>
      </c>
      <c r="AU161" s="174"/>
      <c r="AV161" s="172"/>
      <c r="AW161" s="168"/>
      <c r="AX161" s="169"/>
      <c r="AY161" s="170"/>
      <c r="AZ161" s="171" t="str">
        <f t="shared" si="178"/>
        <v/>
      </c>
      <c r="BA161" s="174"/>
      <c r="BB161" s="172"/>
      <c r="BC161" s="168"/>
      <c r="BD161" s="169"/>
      <c r="BE161" s="170"/>
      <c r="BF161" s="171" t="str">
        <f t="shared" si="179"/>
        <v/>
      </c>
      <c r="BG161" s="174"/>
      <c r="BH161" s="172"/>
      <c r="BI161" s="168"/>
      <c r="BJ161" s="169"/>
      <c r="BK161" s="170"/>
      <c r="BL161" s="348" t="str">
        <f t="shared" si="180"/>
        <v/>
      </c>
      <c r="BM161" s="174"/>
      <c r="BN161" s="172"/>
      <c r="BO161" s="168"/>
      <c r="BP161" s="169"/>
      <c r="BQ161" s="170"/>
      <c r="BR161" s="171" t="str">
        <f t="shared" si="181"/>
        <v/>
      </c>
      <c r="BS161" s="174"/>
      <c r="BT161" s="172"/>
      <c r="BU161" s="168"/>
      <c r="BV161" s="169"/>
      <c r="BW161" s="170"/>
      <c r="BX161" s="171" t="str">
        <f t="shared" si="182"/>
        <v/>
      </c>
      <c r="BY161" s="174"/>
      <c r="BZ161" s="172"/>
      <c r="CA161" s="168"/>
      <c r="CB161" s="169"/>
      <c r="CC161" s="170"/>
      <c r="CD161" s="171" t="str">
        <f t="shared" si="183"/>
        <v/>
      </c>
      <c r="CE161" s="174"/>
      <c r="CF161" s="172"/>
      <c r="CG161" s="168"/>
      <c r="CH161" s="169"/>
      <c r="CI161" s="170"/>
      <c r="CJ161" s="171" t="str">
        <f t="shared" si="184"/>
        <v/>
      </c>
      <c r="CK161" s="169"/>
      <c r="CL161" s="187">
        <f t="shared" si="185"/>
        <v>0</v>
      </c>
      <c r="CM161" s="134">
        <f t="shared" si="185"/>
        <v>0</v>
      </c>
      <c r="CN161" s="135">
        <f t="shared" si="185"/>
        <v>0</v>
      </c>
      <c r="CO161" s="136">
        <f t="shared" si="186"/>
        <v>0</v>
      </c>
      <c r="CP161" s="134">
        <f t="shared" si="187"/>
        <v>0</v>
      </c>
      <c r="CQ161" s="137">
        <f t="shared" si="188"/>
        <v>6.25E-2</v>
      </c>
      <c r="CR161" s="188">
        <f t="shared" si="189"/>
        <v>6.25E-2</v>
      </c>
      <c r="CS161" s="138">
        <f t="shared" si="190"/>
        <v>0</v>
      </c>
      <c r="CT161" s="139" t="e">
        <f t="shared" si="191"/>
        <v>#DIV/0!</v>
      </c>
    </row>
    <row r="162" spans="1:98" ht="15.75" thickBot="1">
      <c r="A162" s="140"/>
      <c r="B162" s="141" t="s">
        <v>55</v>
      </c>
      <c r="C162" s="459" t="s">
        <v>56</v>
      </c>
      <c r="D162" s="460"/>
      <c r="E162" s="142">
        <f t="shared" ref="E162:AH162" si="195">SUM(E140:E161)</f>
        <v>0</v>
      </c>
      <c r="F162" s="143">
        <f t="shared" si="195"/>
        <v>0</v>
      </c>
      <c r="G162" s="143">
        <f t="shared" si="195"/>
        <v>0</v>
      </c>
      <c r="H162" s="143">
        <f t="shared" si="195"/>
        <v>0</v>
      </c>
      <c r="I162" s="143">
        <f t="shared" si="195"/>
        <v>0</v>
      </c>
      <c r="J162" s="143">
        <f t="shared" si="195"/>
        <v>0</v>
      </c>
      <c r="K162" s="143">
        <f t="shared" si="195"/>
        <v>0</v>
      </c>
      <c r="L162" s="143">
        <f t="shared" si="195"/>
        <v>0</v>
      </c>
      <c r="M162" s="143">
        <f t="shared" si="195"/>
        <v>0</v>
      </c>
      <c r="N162" s="143">
        <f t="shared" si="195"/>
        <v>0</v>
      </c>
      <c r="O162" s="143">
        <f t="shared" si="195"/>
        <v>0</v>
      </c>
      <c r="P162" s="143">
        <f t="shared" si="195"/>
        <v>0</v>
      </c>
      <c r="Q162" s="143">
        <f t="shared" si="195"/>
        <v>0</v>
      </c>
      <c r="R162" s="143">
        <f t="shared" si="195"/>
        <v>0</v>
      </c>
      <c r="S162" s="144">
        <f t="shared" si="195"/>
        <v>0</v>
      </c>
      <c r="T162" s="145">
        <f t="shared" si="195"/>
        <v>0</v>
      </c>
      <c r="U162" s="143">
        <f t="shared" si="195"/>
        <v>0</v>
      </c>
      <c r="V162" s="143">
        <f t="shared" si="195"/>
        <v>0</v>
      </c>
      <c r="W162" s="144">
        <f t="shared" si="195"/>
        <v>0</v>
      </c>
      <c r="X162" s="145">
        <f t="shared" si="195"/>
        <v>0</v>
      </c>
      <c r="Y162" s="143">
        <f t="shared" si="195"/>
        <v>0</v>
      </c>
      <c r="Z162" s="143">
        <f t="shared" si="195"/>
        <v>0</v>
      </c>
      <c r="AA162" s="143">
        <f t="shared" si="195"/>
        <v>1980</v>
      </c>
      <c r="AB162" s="143">
        <f t="shared" si="195"/>
        <v>0</v>
      </c>
      <c r="AC162" s="146">
        <f t="shared" si="195"/>
        <v>0</v>
      </c>
      <c r="AD162" s="189">
        <f t="shared" si="195"/>
        <v>0</v>
      </c>
      <c r="AE162" s="150">
        <f t="shared" si="195"/>
        <v>33</v>
      </c>
      <c r="AF162" s="151" t="e">
        <f t="shared" si="195"/>
        <v>#DIV/0!</v>
      </c>
      <c r="AG162" s="152">
        <f t="shared" si="195"/>
        <v>0</v>
      </c>
      <c r="AH162" s="153">
        <f t="shared" si="195"/>
        <v>0</v>
      </c>
      <c r="AI162" s="153">
        <v>7</v>
      </c>
      <c r="AJ162" s="154" t="e">
        <f>AVERAGE(AJ140:AJ161)</f>
        <v>#DIV/0!</v>
      </c>
      <c r="AK162" s="152">
        <f>SUM(AK140:AK161)</f>
        <v>0</v>
      </c>
      <c r="AL162" s="155">
        <f>SUM(AL140:AL161)</f>
        <v>0</v>
      </c>
      <c r="AM162" s="156">
        <f>SUM(AM140:AM161)</f>
        <v>0</v>
      </c>
      <c r="AN162" s="347">
        <f>SUM(AN140:AN161)</f>
        <v>0</v>
      </c>
      <c r="AO162" s="155">
        <f>SUM(AO140:AO161)</f>
        <v>0</v>
      </c>
      <c r="AP162" s="338"/>
      <c r="AQ162" s="159">
        <f>SUM(AQ140:AQ161)</f>
        <v>0</v>
      </c>
      <c r="AR162" s="155">
        <f>SUM(AR140:AR161)</f>
        <v>0</v>
      </c>
      <c r="AS162" s="156">
        <f>SUM(AS140:AS161)</f>
        <v>0</v>
      </c>
      <c r="AT162" s="347">
        <f>SUM(AT140:AT161)</f>
        <v>0</v>
      </c>
      <c r="AU162" s="190">
        <f>SUM(AU140:AU161)</f>
        <v>0</v>
      </c>
      <c r="AV162" s="338"/>
      <c r="AW162" s="152">
        <f>SUM(AW140:AW161)</f>
        <v>0</v>
      </c>
      <c r="AX162" s="155">
        <f>SUM(AX140:AX161)</f>
        <v>0</v>
      </c>
      <c r="AY162" s="156">
        <f>SUM(AY140:AY161)</f>
        <v>0</v>
      </c>
      <c r="AZ162" s="157">
        <f>SUM(AZ140:AZ161)</f>
        <v>0</v>
      </c>
      <c r="BA162" s="190">
        <f>SUM(BA140:BA161)</f>
        <v>0</v>
      </c>
      <c r="BB162" s="338"/>
      <c r="BC162" s="152">
        <f>SUM(BC140:BC161)</f>
        <v>0</v>
      </c>
      <c r="BD162" s="155">
        <f>SUM(BD140:BD161)</f>
        <v>0</v>
      </c>
      <c r="BE162" s="156">
        <f>SUM(BE140:BE161)</f>
        <v>0</v>
      </c>
      <c r="BF162" s="157">
        <f>SUM(BF140:BF161)</f>
        <v>0</v>
      </c>
      <c r="BG162" s="190">
        <f>SUM(BG140:BG161)</f>
        <v>0</v>
      </c>
      <c r="BH162" s="338"/>
      <c r="BI162" s="152">
        <f>SUM(BI140:BI161)</f>
        <v>0</v>
      </c>
      <c r="BJ162" s="155">
        <f>SUM(BJ140:BJ161)</f>
        <v>0</v>
      </c>
      <c r="BK162" s="156">
        <f>SUM(BK140:BK161)</f>
        <v>0</v>
      </c>
      <c r="BL162" s="347">
        <f>SUM(BL140:BL161)</f>
        <v>0</v>
      </c>
      <c r="BM162" s="190">
        <f>SUM(BM140:BM161)</f>
        <v>0</v>
      </c>
      <c r="BN162" s="338"/>
      <c r="BO162" s="152">
        <f>SUM(BO140:BO161)</f>
        <v>0</v>
      </c>
      <c r="BP162" s="155">
        <f>SUM(BP140:BP161)</f>
        <v>0</v>
      </c>
      <c r="BQ162" s="156">
        <f>SUM(BQ140:BQ161)</f>
        <v>0</v>
      </c>
      <c r="BR162" s="157">
        <f>SUM(BR140:BR161)</f>
        <v>0</v>
      </c>
      <c r="BS162" s="190">
        <f>SUM(BS140:BS161)</f>
        <v>0</v>
      </c>
      <c r="BT162" s="338"/>
      <c r="BU162" s="152">
        <f>SUM(BU140:BU161)</f>
        <v>0</v>
      </c>
      <c r="BV162" s="155">
        <f>SUM(BV140:BV161)</f>
        <v>0</v>
      </c>
      <c r="BW162" s="156">
        <f>SUM(BW140:BW161)</f>
        <v>0</v>
      </c>
      <c r="BX162" s="157">
        <f>SUM(BX140:BX161)</f>
        <v>0</v>
      </c>
      <c r="BY162" s="190">
        <f>SUM(BY140:BY161)</f>
        <v>0</v>
      </c>
      <c r="BZ162" s="338"/>
      <c r="CA162" s="152">
        <f>SUM(CA140:CA161)</f>
        <v>0</v>
      </c>
      <c r="CB162" s="155">
        <f>SUM(CB140:CB161)</f>
        <v>0</v>
      </c>
      <c r="CC162" s="156">
        <f>SUM(CC140:CC161)</f>
        <v>0</v>
      </c>
      <c r="CD162" s="157">
        <f>SUM(CD140:CD161)</f>
        <v>0</v>
      </c>
      <c r="CE162" s="190">
        <f>SUM(CE140:CE161)</f>
        <v>0</v>
      </c>
      <c r="CF162" s="338"/>
      <c r="CG162" s="152">
        <f t="shared" ref="CG162:CS162" si="196">SUM(CG140:CG161)</f>
        <v>0</v>
      </c>
      <c r="CH162" s="155">
        <f t="shared" si="196"/>
        <v>0</v>
      </c>
      <c r="CI162" s="156">
        <f t="shared" si="196"/>
        <v>0</v>
      </c>
      <c r="CJ162" s="157">
        <f t="shared" si="196"/>
        <v>0</v>
      </c>
      <c r="CK162" s="155">
        <f t="shared" si="196"/>
        <v>0</v>
      </c>
      <c r="CL162" s="161">
        <f t="shared" si="196"/>
        <v>0</v>
      </c>
      <c r="CM162" s="155">
        <f t="shared" si="196"/>
        <v>0</v>
      </c>
      <c r="CN162" s="191">
        <f t="shared" si="196"/>
        <v>0</v>
      </c>
      <c r="CO162" s="192">
        <f t="shared" si="196"/>
        <v>0</v>
      </c>
      <c r="CP162" s="155">
        <f t="shared" si="196"/>
        <v>0</v>
      </c>
      <c r="CQ162" s="164">
        <f t="shared" si="196"/>
        <v>1.375</v>
      </c>
      <c r="CR162" s="165">
        <f t="shared" si="196"/>
        <v>1.375</v>
      </c>
      <c r="CS162" s="193">
        <f t="shared" si="196"/>
        <v>0</v>
      </c>
      <c r="CT162" s="167" t="e">
        <f>CR162/CS162</f>
        <v>#DIV/0!</v>
      </c>
    </row>
    <row r="163" spans="1:98">
      <c r="A163" s="471" t="s">
        <v>63</v>
      </c>
      <c r="B163" s="48">
        <v>31</v>
      </c>
      <c r="C163" s="115" t="s">
        <v>52</v>
      </c>
      <c r="D163" s="20">
        <v>43313</v>
      </c>
      <c r="E163" s="49"/>
      <c r="F163" s="50"/>
      <c r="G163" s="50"/>
      <c r="H163" s="50"/>
      <c r="I163" s="50"/>
      <c r="J163" s="50"/>
      <c r="K163" s="50"/>
      <c r="L163" s="50"/>
      <c r="M163" s="50"/>
      <c r="N163" s="50"/>
      <c r="O163" s="50"/>
      <c r="P163" s="50"/>
      <c r="Q163" s="50"/>
      <c r="R163" s="50"/>
      <c r="S163" s="23">
        <f t="shared" si="169"/>
        <v>0</v>
      </c>
      <c r="T163" s="49"/>
      <c r="U163" s="50"/>
      <c r="V163" s="50"/>
      <c r="W163" s="195">
        <f t="shared" si="165"/>
        <v>0</v>
      </c>
      <c r="X163" s="21">
        <f t="shared" ref="X163:X185" si="197">SUM(E163+F163+G163+H163+I163+J163+K163+L163+M163+N163+T163)</f>
        <v>0</v>
      </c>
      <c r="Y163" s="22">
        <f t="shared" ref="Y163:Y185" si="198">SUM(O163+P163+Q163+U163)</f>
        <v>0</v>
      </c>
      <c r="Z163" s="22">
        <f t="shared" ref="Z163:Z185" si="199">SUM(R163+V163)</f>
        <v>0</v>
      </c>
      <c r="AA163" s="25">
        <v>90</v>
      </c>
      <c r="AB163" s="68">
        <f t="shared" ref="AB163:AB185" si="200">CP163*1440</f>
        <v>0</v>
      </c>
      <c r="AC163" s="27">
        <f t="shared" si="192"/>
        <v>0</v>
      </c>
      <c r="AD163" s="28"/>
      <c r="AE163" s="29">
        <f t="shared" si="166"/>
        <v>1.5</v>
      </c>
      <c r="AF163" s="30" t="e">
        <f t="shared" si="161"/>
        <v>#DIV/0!</v>
      </c>
      <c r="AG163" s="51">
        <f t="shared" si="164"/>
        <v>0</v>
      </c>
      <c r="AH163" s="52">
        <f t="shared" ref="AH163:AH185" si="201">AD163/7</f>
        <v>0</v>
      </c>
      <c r="AI163" s="52">
        <v>7</v>
      </c>
      <c r="AJ163" s="53" t="e">
        <f t="shared" si="175"/>
        <v>#DIV/0!</v>
      </c>
      <c r="AK163" s="168"/>
      <c r="AL163" s="169"/>
      <c r="AM163" s="170"/>
      <c r="AN163" s="348" t="str">
        <f t="shared" ref="AN163:AN185" si="202">IF(AM163=0,"",AM163*$EC$7)</f>
        <v/>
      </c>
      <c r="AO163" s="169"/>
      <c r="AP163" s="172"/>
      <c r="AQ163" s="173"/>
      <c r="AR163" s="169"/>
      <c r="AS163" s="170"/>
      <c r="AT163" s="348" t="str">
        <f t="shared" ref="AT163:AT185" si="203">IF(AS163=0,"",AS163*$EC$7)</f>
        <v/>
      </c>
      <c r="AU163" s="174"/>
      <c r="AV163" s="172"/>
      <c r="AW163" s="168"/>
      <c r="AX163" s="169"/>
      <c r="AY163" s="170"/>
      <c r="AZ163" s="171" t="str">
        <f t="shared" ref="AZ163:AZ185" si="204">IF(AY163=0,"",AY163*$EC$7)</f>
        <v/>
      </c>
      <c r="BA163" s="174"/>
      <c r="BB163" s="172"/>
      <c r="BC163" s="168"/>
      <c r="BD163" s="169"/>
      <c r="BE163" s="170"/>
      <c r="BF163" s="171" t="str">
        <f t="shared" ref="BF163:BF185" si="205">IF(BE163=0,"",BE163*$EC$7)</f>
        <v/>
      </c>
      <c r="BG163" s="174"/>
      <c r="BH163" s="172"/>
      <c r="BI163" s="168"/>
      <c r="BJ163" s="169"/>
      <c r="BK163" s="170"/>
      <c r="BL163" s="348" t="str">
        <f t="shared" ref="BL163:BL185" si="206">IF(BK163=0,"",BK163*$EC$7)</f>
        <v/>
      </c>
      <c r="BM163" s="174"/>
      <c r="BN163" s="172"/>
      <c r="BO163" s="168"/>
      <c r="BP163" s="169"/>
      <c r="BQ163" s="170"/>
      <c r="BR163" s="171" t="str">
        <f t="shared" ref="BR163:BR185" si="207">IF(BQ163=0,"",BQ163*$EC$7)</f>
        <v/>
      </c>
      <c r="BS163" s="174"/>
      <c r="BT163" s="172"/>
      <c r="BU163" s="168"/>
      <c r="BV163" s="169"/>
      <c r="BW163" s="170"/>
      <c r="BX163" s="171" t="str">
        <f t="shared" ref="BX163:BX185" si="208">IF(BW163=0,"",BW163*$EC$7)</f>
        <v/>
      </c>
      <c r="BY163" s="174"/>
      <c r="BZ163" s="172"/>
      <c r="CA163" s="168"/>
      <c r="CB163" s="169"/>
      <c r="CC163" s="170"/>
      <c r="CD163" s="171" t="str">
        <f t="shared" ref="CD163:CD185" si="209">IF(CC163=0,"",CC163*$EC$7)</f>
        <v/>
      </c>
      <c r="CE163" s="174"/>
      <c r="CF163" s="172"/>
      <c r="CG163" s="168"/>
      <c r="CH163" s="169"/>
      <c r="CI163" s="170"/>
      <c r="CJ163" s="171" t="str">
        <f t="shared" ref="CJ163:CJ185" si="210">IF(CI163=0,"",CI163*$EC$7)</f>
        <v/>
      </c>
      <c r="CK163" s="169"/>
      <c r="CL163" s="175">
        <f t="shared" ref="CL163:CN185" si="211">SUM(AK163+AQ163+AW163+BC163+BI163+BO163+BU163+CA163+CG163)</f>
        <v>0</v>
      </c>
      <c r="CM163" s="42">
        <f t="shared" si="211"/>
        <v>0</v>
      </c>
      <c r="CN163" s="63">
        <f t="shared" si="211"/>
        <v>0</v>
      </c>
      <c r="CO163" s="64">
        <f t="shared" ref="CO163:CO185" si="212">IF(CN163="","",CN163*$EC$7)</f>
        <v>0</v>
      </c>
      <c r="CP163" s="42">
        <f t="shared" ref="CP163:CP185" si="213">SUM(AO163+AU163+BA163+BG163+BM163+BS163+BY163+CE163+CK163)</f>
        <v>0</v>
      </c>
      <c r="CQ163" s="45">
        <f t="shared" ref="CQ163:CQ185" si="214">AA163/1440</f>
        <v>6.25E-2</v>
      </c>
      <c r="CR163" s="176">
        <f t="shared" ref="CR163:CR185" si="215">SUM(CM163+CO163+CP163+CQ163)+(V163*$EC$8)+(U163*$EC$9)+(T163*$EC$10)</f>
        <v>6.25E-2</v>
      </c>
      <c r="CS163" s="46">
        <f t="shared" ref="CS163:CS185" si="216">(INT(AD163)+MOD(AD163,1)*100/60)/24</f>
        <v>0</v>
      </c>
      <c r="CT163" s="47" t="e">
        <f t="shared" ref="CT163:CT185" si="217">CR163/CS163</f>
        <v>#DIV/0!</v>
      </c>
    </row>
    <row r="164" spans="1:98">
      <c r="A164" s="472"/>
      <c r="B164" s="48">
        <v>31</v>
      </c>
      <c r="C164" s="19" t="s">
        <v>53</v>
      </c>
      <c r="D164" s="20">
        <v>43314</v>
      </c>
      <c r="E164" s="49"/>
      <c r="F164" s="50"/>
      <c r="G164" s="50"/>
      <c r="H164" s="50"/>
      <c r="I164" s="50"/>
      <c r="J164" s="50"/>
      <c r="K164" s="50"/>
      <c r="L164" s="50"/>
      <c r="M164" s="50"/>
      <c r="N164" s="50"/>
      <c r="O164" s="50"/>
      <c r="P164" s="50"/>
      <c r="Q164" s="50"/>
      <c r="R164" s="50"/>
      <c r="S164" s="23">
        <f t="shared" si="169"/>
        <v>0</v>
      </c>
      <c r="T164" s="49"/>
      <c r="U164" s="50"/>
      <c r="V164" s="50"/>
      <c r="W164" s="195">
        <f t="shared" si="165"/>
        <v>0</v>
      </c>
      <c r="X164" s="21">
        <f t="shared" si="197"/>
        <v>0</v>
      </c>
      <c r="Y164" s="22">
        <f t="shared" si="198"/>
        <v>0</v>
      </c>
      <c r="Z164" s="22">
        <f t="shared" si="199"/>
        <v>0</v>
      </c>
      <c r="AA164" s="25">
        <v>90</v>
      </c>
      <c r="AB164" s="68">
        <f t="shared" si="200"/>
        <v>0</v>
      </c>
      <c r="AC164" s="27">
        <f t="shared" si="192"/>
        <v>0</v>
      </c>
      <c r="AD164" s="28"/>
      <c r="AE164" s="29">
        <f t="shared" si="166"/>
        <v>1.5</v>
      </c>
      <c r="AF164" s="30" t="e">
        <f t="shared" si="161"/>
        <v>#DIV/0!</v>
      </c>
      <c r="AG164" s="51">
        <f t="shared" si="164"/>
        <v>0</v>
      </c>
      <c r="AH164" s="52">
        <f t="shared" si="201"/>
        <v>0</v>
      </c>
      <c r="AI164" s="52">
        <v>7</v>
      </c>
      <c r="AJ164" s="53" t="e">
        <f t="shared" si="175"/>
        <v>#DIV/0!</v>
      </c>
      <c r="AK164" s="168"/>
      <c r="AL164" s="169"/>
      <c r="AM164" s="170"/>
      <c r="AN164" s="348" t="str">
        <f t="shared" si="202"/>
        <v/>
      </c>
      <c r="AO164" s="169"/>
      <c r="AP164" s="172"/>
      <c r="AQ164" s="173"/>
      <c r="AR164" s="169"/>
      <c r="AS164" s="170"/>
      <c r="AT164" s="348" t="str">
        <f t="shared" si="203"/>
        <v/>
      </c>
      <c r="AU164" s="174"/>
      <c r="AV164" s="172"/>
      <c r="AW164" s="168"/>
      <c r="AX164" s="169"/>
      <c r="AY164" s="170"/>
      <c r="AZ164" s="171" t="str">
        <f t="shared" si="204"/>
        <v/>
      </c>
      <c r="BA164" s="174"/>
      <c r="BB164" s="172"/>
      <c r="BC164" s="168"/>
      <c r="BD164" s="169"/>
      <c r="BE164" s="170"/>
      <c r="BF164" s="171" t="str">
        <f t="shared" si="205"/>
        <v/>
      </c>
      <c r="BG164" s="174"/>
      <c r="BH164" s="172"/>
      <c r="BI164" s="168"/>
      <c r="BJ164" s="169"/>
      <c r="BK164" s="170"/>
      <c r="BL164" s="348" t="str">
        <f t="shared" si="206"/>
        <v/>
      </c>
      <c r="BM164" s="174"/>
      <c r="BN164" s="172"/>
      <c r="BO164" s="168"/>
      <c r="BP164" s="169"/>
      <c r="BQ164" s="170"/>
      <c r="BR164" s="171" t="str">
        <f t="shared" si="207"/>
        <v/>
      </c>
      <c r="BS164" s="174"/>
      <c r="BT164" s="172"/>
      <c r="BU164" s="168"/>
      <c r="BV164" s="169"/>
      <c r="BW164" s="170"/>
      <c r="BX164" s="171" t="str">
        <f t="shared" si="208"/>
        <v/>
      </c>
      <c r="BY164" s="174"/>
      <c r="BZ164" s="172"/>
      <c r="CA164" s="168"/>
      <c r="CB164" s="169"/>
      <c r="CC164" s="170"/>
      <c r="CD164" s="171" t="str">
        <f t="shared" si="209"/>
        <v/>
      </c>
      <c r="CE164" s="174"/>
      <c r="CF164" s="172"/>
      <c r="CG164" s="168"/>
      <c r="CH164" s="169"/>
      <c r="CI164" s="170"/>
      <c r="CJ164" s="171" t="str">
        <f t="shared" si="210"/>
        <v/>
      </c>
      <c r="CK164" s="169"/>
      <c r="CL164" s="177">
        <f t="shared" si="211"/>
        <v>0</v>
      </c>
      <c r="CM164" s="62">
        <f t="shared" si="211"/>
        <v>0</v>
      </c>
      <c r="CN164" s="69">
        <f t="shared" si="211"/>
        <v>0</v>
      </c>
      <c r="CO164" s="70">
        <f t="shared" si="212"/>
        <v>0</v>
      </c>
      <c r="CP164" s="62">
        <f t="shared" si="213"/>
        <v>0</v>
      </c>
      <c r="CQ164" s="65">
        <f t="shared" si="214"/>
        <v>6.25E-2</v>
      </c>
      <c r="CR164" s="178">
        <f t="shared" si="215"/>
        <v>6.25E-2</v>
      </c>
      <c r="CS164" s="66">
        <f t="shared" si="216"/>
        <v>0</v>
      </c>
      <c r="CT164" s="67" t="e">
        <f t="shared" si="217"/>
        <v>#DIV/0!</v>
      </c>
    </row>
    <row r="165" spans="1:98" ht="15.75" thickBot="1">
      <c r="A165" s="472"/>
      <c r="B165" s="71">
        <v>31</v>
      </c>
      <c r="C165" s="19" t="s">
        <v>54</v>
      </c>
      <c r="D165" s="20">
        <v>43315</v>
      </c>
      <c r="E165" s="49"/>
      <c r="F165" s="50"/>
      <c r="G165" s="50"/>
      <c r="H165" s="50"/>
      <c r="I165" s="50"/>
      <c r="J165" s="50"/>
      <c r="K165" s="50"/>
      <c r="L165" s="50"/>
      <c r="M165" s="50"/>
      <c r="N165" s="50"/>
      <c r="O165" s="50"/>
      <c r="P165" s="50"/>
      <c r="Q165" s="50"/>
      <c r="R165" s="50"/>
      <c r="S165" s="23">
        <f t="shared" si="169"/>
        <v>0</v>
      </c>
      <c r="T165" s="49"/>
      <c r="U165" s="50"/>
      <c r="V165" s="50"/>
      <c r="W165" s="195">
        <f t="shared" si="165"/>
        <v>0</v>
      </c>
      <c r="X165" s="21">
        <f t="shared" si="197"/>
        <v>0</v>
      </c>
      <c r="Y165" s="22">
        <f t="shared" si="198"/>
        <v>0</v>
      </c>
      <c r="Z165" s="22">
        <f t="shared" si="199"/>
        <v>0</v>
      </c>
      <c r="AA165" s="25">
        <v>90</v>
      </c>
      <c r="AB165" s="68">
        <f t="shared" si="200"/>
        <v>0</v>
      </c>
      <c r="AC165" s="27">
        <f t="shared" si="192"/>
        <v>0</v>
      </c>
      <c r="AD165" s="28"/>
      <c r="AE165" s="29">
        <f t="shared" si="166"/>
        <v>1.5</v>
      </c>
      <c r="AF165" s="30" t="e">
        <f t="shared" si="161"/>
        <v>#DIV/0!</v>
      </c>
      <c r="AG165" s="51">
        <f t="shared" si="164"/>
        <v>0</v>
      </c>
      <c r="AH165" s="52">
        <f t="shared" si="201"/>
        <v>0</v>
      </c>
      <c r="AI165" s="52">
        <v>7</v>
      </c>
      <c r="AJ165" s="53" t="e">
        <f t="shared" si="175"/>
        <v>#DIV/0!</v>
      </c>
      <c r="AK165" s="168"/>
      <c r="AL165" s="169"/>
      <c r="AM165" s="170"/>
      <c r="AN165" s="348" t="str">
        <f t="shared" si="202"/>
        <v/>
      </c>
      <c r="AO165" s="169"/>
      <c r="AP165" s="172"/>
      <c r="AQ165" s="173"/>
      <c r="AR165" s="169"/>
      <c r="AS165" s="170"/>
      <c r="AT165" s="348" t="str">
        <f t="shared" si="203"/>
        <v/>
      </c>
      <c r="AU165" s="174"/>
      <c r="AV165" s="172"/>
      <c r="AW165" s="168"/>
      <c r="AX165" s="169"/>
      <c r="AY165" s="170"/>
      <c r="AZ165" s="171" t="str">
        <f t="shared" si="204"/>
        <v/>
      </c>
      <c r="BA165" s="174"/>
      <c r="BB165" s="172"/>
      <c r="BC165" s="168"/>
      <c r="BD165" s="169"/>
      <c r="BE165" s="170"/>
      <c r="BF165" s="171" t="str">
        <f t="shared" si="205"/>
        <v/>
      </c>
      <c r="BG165" s="174"/>
      <c r="BH165" s="172"/>
      <c r="BI165" s="168"/>
      <c r="BJ165" s="169"/>
      <c r="BK165" s="170"/>
      <c r="BL165" s="348" t="str">
        <f t="shared" si="206"/>
        <v/>
      </c>
      <c r="BM165" s="174"/>
      <c r="BN165" s="172"/>
      <c r="BO165" s="168"/>
      <c r="BP165" s="169"/>
      <c r="BQ165" s="170"/>
      <c r="BR165" s="171" t="str">
        <f t="shared" si="207"/>
        <v/>
      </c>
      <c r="BS165" s="174"/>
      <c r="BT165" s="172"/>
      <c r="BU165" s="168"/>
      <c r="BV165" s="169"/>
      <c r="BW165" s="170"/>
      <c r="BX165" s="171" t="str">
        <f t="shared" si="208"/>
        <v/>
      </c>
      <c r="BY165" s="174"/>
      <c r="BZ165" s="172"/>
      <c r="CA165" s="168"/>
      <c r="CB165" s="169"/>
      <c r="CC165" s="170"/>
      <c r="CD165" s="171" t="str">
        <f t="shared" si="209"/>
        <v/>
      </c>
      <c r="CE165" s="174"/>
      <c r="CF165" s="172"/>
      <c r="CG165" s="168"/>
      <c r="CH165" s="169"/>
      <c r="CI165" s="170"/>
      <c r="CJ165" s="171" t="str">
        <f t="shared" si="210"/>
        <v/>
      </c>
      <c r="CK165" s="169"/>
      <c r="CL165" s="177">
        <f t="shared" si="211"/>
        <v>0</v>
      </c>
      <c r="CM165" s="62">
        <f t="shared" si="211"/>
        <v>0</v>
      </c>
      <c r="CN165" s="69">
        <f t="shared" si="211"/>
        <v>0</v>
      </c>
      <c r="CO165" s="70">
        <f t="shared" si="212"/>
        <v>0</v>
      </c>
      <c r="CP165" s="62">
        <f t="shared" si="213"/>
        <v>0</v>
      </c>
      <c r="CQ165" s="65">
        <f t="shared" si="214"/>
        <v>6.25E-2</v>
      </c>
      <c r="CR165" s="178">
        <f t="shared" si="215"/>
        <v>6.25E-2</v>
      </c>
      <c r="CS165" s="66">
        <f t="shared" si="216"/>
        <v>0</v>
      </c>
      <c r="CT165" s="67" t="e">
        <f t="shared" si="217"/>
        <v>#DIV/0!</v>
      </c>
    </row>
    <row r="166" spans="1:98">
      <c r="A166" s="472"/>
      <c r="B166" s="73">
        <v>32</v>
      </c>
      <c r="C166" s="74" t="s">
        <v>50</v>
      </c>
      <c r="D166" s="75">
        <v>43318</v>
      </c>
      <c r="E166" s="76"/>
      <c r="F166" s="77"/>
      <c r="G166" s="77"/>
      <c r="H166" s="77"/>
      <c r="I166" s="77"/>
      <c r="J166" s="77"/>
      <c r="K166" s="77"/>
      <c r="L166" s="77"/>
      <c r="M166" s="77"/>
      <c r="N166" s="77"/>
      <c r="O166" s="77"/>
      <c r="P166" s="77"/>
      <c r="Q166" s="77"/>
      <c r="R166" s="77"/>
      <c r="S166" s="78">
        <f t="shared" si="169"/>
        <v>0</v>
      </c>
      <c r="T166" s="76"/>
      <c r="U166" s="77"/>
      <c r="V166" s="77"/>
      <c r="W166" s="194">
        <f t="shared" si="165"/>
        <v>0</v>
      </c>
      <c r="X166" s="80">
        <f t="shared" si="197"/>
        <v>0</v>
      </c>
      <c r="Y166" s="81">
        <f t="shared" si="198"/>
        <v>0</v>
      </c>
      <c r="Z166" s="81">
        <f t="shared" si="199"/>
        <v>0</v>
      </c>
      <c r="AA166" s="82">
        <v>90</v>
      </c>
      <c r="AB166" s="83">
        <f t="shared" si="200"/>
        <v>0</v>
      </c>
      <c r="AC166" s="84">
        <f t="shared" si="192"/>
        <v>0</v>
      </c>
      <c r="AD166" s="85"/>
      <c r="AE166" s="86">
        <f t="shared" si="166"/>
        <v>1.5</v>
      </c>
      <c r="AF166" s="87" t="e">
        <f t="shared" si="161"/>
        <v>#DIV/0!</v>
      </c>
      <c r="AG166" s="88">
        <f t="shared" si="164"/>
        <v>0</v>
      </c>
      <c r="AH166" s="89">
        <f t="shared" si="201"/>
        <v>0</v>
      </c>
      <c r="AI166" s="89">
        <v>7</v>
      </c>
      <c r="AJ166" s="90" t="e">
        <f t="shared" si="175"/>
        <v>#DIV/0!</v>
      </c>
      <c r="AK166" s="179"/>
      <c r="AL166" s="180"/>
      <c r="AM166" s="181"/>
      <c r="AN166" s="341" t="str">
        <f t="shared" si="202"/>
        <v/>
      </c>
      <c r="AO166" s="180"/>
      <c r="AP166" s="172"/>
      <c r="AQ166" s="183"/>
      <c r="AR166" s="180"/>
      <c r="AS166" s="181"/>
      <c r="AT166" s="341" t="str">
        <f t="shared" si="203"/>
        <v/>
      </c>
      <c r="AU166" s="184"/>
      <c r="AV166" s="172"/>
      <c r="AW166" s="179"/>
      <c r="AX166" s="180"/>
      <c r="AY166" s="181"/>
      <c r="AZ166" s="182" t="str">
        <f t="shared" si="204"/>
        <v/>
      </c>
      <c r="BA166" s="184"/>
      <c r="BB166" s="172"/>
      <c r="BC166" s="179"/>
      <c r="BD166" s="180"/>
      <c r="BE166" s="181"/>
      <c r="BF166" s="182" t="str">
        <f t="shared" si="205"/>
        <v/>
      </c>
      <c r="BG166" s="184"/>
      <c r="BH166" s="172"/>
      <c r="BI166" s="179"/>
      <c r="BJ166" s="180"/>
      <c r="BK166" s="181"/>
      <c r="BL166" s="341" t="str">
        <f t="shared" si="206"/>
        <v/>
      </c>
      <c r="BM166" s="184"/>
      <c r="BN166" s="172"/>
      <c r="BO166" s="179"/>
      <c r="BP166" s="180"/>
      <c r="BQ166" s="181"/>
      <c r="BR166" s="182" t="str">
        <f t="shared" si="207"/>
        <v/>
      </c>
      <c r="BS166" s="184"/>
      <c r="BT166" s="172"/>
      <c r="BU166" s="179"/>
      <c r="BV166" s="180"/>
      <c r="BW166" s="181"/>
      <c r="BX166" s="182" t="str">
        <f t="shared" si="208"/>
        <v/>
      </c>
      <c r="BY166" s="184"/>
      <c r="BZ166" s="172"/>
      <c r="CA166" s="179"/>
      <c r="CB166" s="180"/>
      <c r="CC166" s="181"/>
      <c r="CD166" s="182" t="str">
        <f t="shared" si="209"/>
        <v/>
      </c>
      <c r="CE166" s="184"/>
      <c r="CF166" s="172"/>
      <c r="CG166" s="179"/>
      <c r="CH166" s="180"/>
      <c r="CI166" s="181"/>
      <c r="CJ166" s="182" t="str">
        <f t="shared" si="210"/>
        <v/>
      </c>
      <c r="CK166" s="180"/>
      <c r="CL166" s="185">
        <f t="shared" si="211"/>
        <v>0</v>
      </c>
      <c r="CM166" s="99">
        <f t="shared" si="211"/>
        <v>0</v>
      </c>
      <c r="CN166" s="100">
        <f t="shared" si="211"/>
        <v>0</v>
      </c>
      <c r="CO166" s="101">
        <f t="shared" si="212"/>
        <v>0</v>
      </c>
      <c r="CP166" s="99">
        <f t="shared" si="213"/>
        <v>0</v>
      </c>
      <c r="CQ166" s="102">
        <f t="shared" si="214"/>
        <v>6.25E-2</v>
      </c>
      <c r="CR166" s="186">
        <f t="shared" si="215"/>
        <v>6.25E-2</v>
      </c>
      <c r="CS166" s="103">
        <f t="shared" si="216"/>
        <v>0</v>
      </c>
      <c r="CT166" s="104" t="e">
        <f t="shared" si="217"/>
        <v>#DIV/0!</v>
      </c>
    </row>
    <row r="167" spans="1:98">
      <c r="A167" s="472"/>
      <c r="B167" s="105">
        <v>32</v>
      </c>
      <c r="C167" s="74" t="s">
        <v>52</v>
      </c>
      <c r="D167" s="75">
        <v>43319</v>
      </c>
      <c r="E167" s="76"/>
      <c r="F167" s="77"/>
      <c r="G167" s="77"/>
      <c r="H167" s="77"/>
      <c r="I167" s="77"/>
      <c r="J167" s="77"/>
      <c r="K167" s="77"/>
      <c r="L167" s="77"/>
      <c r="M167" s="77"/>
      <c r="N167" s="77"/>
      <c r="O167" s="77"/>
      <c r="P167" s="77"/>
      <c r="Q167" s="77"/>
      <c r="R167" s="77"/>
      <c r="S167" s="78">
        <f t="shared" si="169"/>
        <v>0</v>
      </c>
      <c r="T167" s="76"/>
      <c r="U167" s="77"/>
      <c r="V167" s="77"/>
      <c r="W167" s="194">
        <f t="shared" si="165"/>
        <v>0</v>
      </c>
      <c r="X167" s="80">
        <f t="shared" si="197"/>
        <v>0</v>
      </c>
      <c r="Y167" s="81">
        <f t="shared" si="198"/>
        <v>0</v>
      </c>
      <c r="Z167" s="81">
        <f t="shared" si="199"/>
        <v>0</v>
      </c>
      <c r="AA167" s="82">
        <v>90</v>
      </c>
      <c r="AB167" s="83">
        <f t="shared" si="200"/>
        <v>0</v>
      </c>
      <c r="AC167" s="84">
        <f t="shared" si="192"/>
        <v>0</v>
      </c>
      <c r="AD167" s="85"/>
      <c r="AE167" s="86">
        <f t="shared" si="166"/>
        <v>1.5</v>
      </c>
      <c r="AF167" s="87" t="e">
        <f t="shared" si="161"/>
        <v>#DIV/0!</v>
      </c>
      <c r="AG167" s="88">
        <f t="shared" si="164"/>
        <v>0</v>
      </c>
      <c r="AH167" s="89">
        <f t="shared" si="201"/>
        <v>0</v>
      </c>
      <c r="AI167" s="89">
        <v>7</v>
      </c>
      <c r="AJ167" s="90" t="e">
        <f t="shared" si="175"/>
        <v>#DIV/0!</v>
      </c>
      <c r="AK167" s="179"/>
      <c r="AL167" s="180"/>
      <c r="AM167" s="181"/>
      <c r="AN167" s="341" t="str">
        <f t="shared" si="202"/>
        <v/>
      </c>
      <c r="AO167" s="180"/>
      <c r="AP167" s="172"/>
      <c r="AQ167" s="183"/>
      <c r="AR167" s="180"/>
      <c r="AS167" s="181"/>
      <c r="AT167" s="341" t="str">
        <f t="shared" si="203"/>
        <v/>
      </c>
      <c r="AU167" s="184"/>
      <c r="AV167" s="172"/>
      <c r="AW167" s="179"/>
      <c r="AX167" s="180"/>
      <c r="AY167" s="181"/>
      <c r="AZ167" s="182" t="str">
        <f t="shared" si="204"/>
        <v/>
      </c>
      <c r="BA167" s="184"/>
      <c r="BB167" s="172"/>
      <c r="BC167" s="179"/>
      <c r="BD167" s="180"/>
      <c r="BE167" s="181"/>
      <c r="BF167" s="182" t="str">
        <f t="shared" si="205"/>
        <v/>
      </c>
      <c r="BG167" s="184"/>
      <c r="BH167" s="172"/>
      <c r="BI167" s="179"/>
      <c r="BJ167" s="180"/>
      <c r="BK167" s="181"/>
      <c r="BL167" s="341" t="str">
        <f t="shared" si="206"/>
        <v/>
      </c>
      <c r="BM167" s="184"/>
      <c r="BN167" s="172"/>
      <c r="BO167" s="179"/>
      <c r="BP167" s="180"/>
      <c r="BQ167" s="181"/>
      <c r="BR167" s="182" t="str">
        <f t="shared" si="207"/>
        <v/>
      </c>
      <c r="BS167" s="184"/>
      <c r="BT167" s="172"/>
      <c r="BU167" s="179"/>
      <c r="BV167" s="180"/>
      <c r="BW167" s="181"/>
      <c r="BX167" s="182" t="str">
        <f t="shared" si="208"/>
        <v/>
      </c>
      <c r="BY167" s="184"/>
      <c r="BZ167" s="172"/>
      <c r="CA167" s="179"/>
      <c r="CB167" s="180"/>
      <c r="CC167" s="181"/>
      <c r="CD167" s="182" t="str">
        <f t="shared" si="209"/>
        <v/>
      </c>
      <c r="CE167" s="184"/>
      <c r="CF167" s="172"/>
      <c r="CG167" s="179"/>
      <c r="CH167" s="180"/>
      <c r="CI167" s="181"/>
      <c r="CJ167" s="182" t="str">
        <f t="shared" si="210"/>
        <v/>
      </c>
      <c r="CK167" s="180"/>
      <c r="CL167" s="185">
        <f t="shared" si="211"/>
        <v>0</v>
      </c>
      <c r="CM167" s="99">
        <f t="shared" si="211"/>
        <v>0</v>
      </c>
      <c r="CN167" s="100">
        <f t="shared" si="211"/>
        <v>0</v>
      </c>
      <c r="CO167" s="101">
        <f t="shared" si="212"/>
        <v>0</v>
      </c>
      <c r="CP167" s="99">
        <f t="shared" si="213"/>
        <v>0</v>
      </c>
      <c r="CQ167" s="102">
        <f t="shared" si="214"/>
        <v>6.25E-2</v>
      </c>
      <c r="CR167" s="186">
        <f t="shared" si="215"/>
        <v>6.25E-2</v>
      </c>
      <c r="CS167" s="103">
        <f t="shared" si="216"/>
        <v>0</v>
      </c>
      <c r="CT167" s="104" t="e">
        <f t="shared" si="217"/>
        <v>#DIV/0!</v>
      </c>
    </row>
    <row r="168" spans="1:98">
      <c r="A168" s="472"/>
      <c r="B168" s="105">
        <v>32</v>
      </c>
      <c r="C168" s="74" t="s">
        <v>52</v>
      </c>
      <c r="D168" s="75">
        <v>43320</v>
      </c>
      <c r="E168" s="76"/>
      <c r="F168" s="77"/>
      <c r="G168" s="77"/>
      <c r="H168" s="77"/>
      <c r="I168" s="77"/>
      <c r="J168" s="77"/>
      <c r="K168" s="77"/>
      <c r="L168" s="77"/>
      <c r="M168" s="77"/>
      <c r="N168" s="77"/>
      <c r="O168" s="77"/>
      <c r="P168" s="77"/>
      <c r="Q168" s="77"/>
      <c r="R168" s="77"/>
      <c r="S168" s="78">
        <f t="shared" si="169"/>
        <v>0</v>
      </c>
      <c r="T168" s="76"/>
      <c r="U168" s="77"/>
      <c r="V168" s="77"/>
      <c r="W168" s="194">
        <f t="shared" si="165"/>
        <v>0</v>
      </c>
      <c r="X168" s="80">
        <f t="shared" si="197"/>
        <v>0</v>
      </c>
      <c r="Y168" s="81">
        <f t="shared" si="198"/>
        <v>0</v>
      </c>
      <c r="Z168" s="81">
        <f t="shared" si="199"/>
        <v>0</v>
      </c>
      <c r="AA168" s="82">
        <v>90</v>
      </c>
      <c r="AB168" s="83">
        <f t="shared" si="200"/>
        <v>0</v>
      </c>
      <c r="AC168" s="84">
        <f t="shared" si="192"/>
        <v>0</v>
      </c>
      <c r="AD168" s="85"/>
      <c r="AE168" s="86">
        <f t="shared" si="166"/>
        <v>1.5</v>
      </c>
      <c r="AF168" s="87" t="e">
        <f t="shared" si="161"/>
        <v>#DIV/0!</v>
      </c>
      <c r="AG168" s="88">
        <f t="shared" si="164"/>
        <v>0</v>
      </c>
      <c r="AH168" s="89">
        <f t="shared" si="201"/>
        <v>0</v>
      </c>
      <c r="AI168" s="89">
        <v>7</v>
      </c>
      <c r="AJ168" s="90" t="e">
        <f t="shared" si="175"/>
        <v>#DIV/0!</v>
      </c>
      <c r="AK168" s="179"/>
      <c r="AL168" s="180"/>
      <c r="AM168" s="181"/>
      <c r="AN168" s="341" t="str">
        <f t="shared" si="202"/>
        <v/>
      </c>
      <c r="AO168" s="180"/>
      <c r="AP168" s="172"/>
      <c r="AQ168" s="183"/>
      <c r="AR168" s="180"/>
      <c r="AS168" s="181"/>
      <c r="AT168" s="341" t="str">
        <f t="shared" si="203"/>
        <v/>
      </c>
      <c r="AU168" s="184"/>
      <c r="AV168" s="172"/>
      <c r="AW168" s="179"/>
      <c r="AX168" s="180"/>
      <c r="AY168" s="181"/>
      <c r="AZ168" s="182" t="str">
        <f t="shared" si="204"/>
        <v/>
      </c>
      <c r="BA168" s="184"/>
      <c r="BB168" s="172"/>
      <c r="BC168" s="179"/>
      <c r="BD168" s="180"/>
      <c r="BE168" s="181"/>
      <c r="BF168" s="182" t="str">
        <f t="shared" si="205"/>
        <v/>
      </c>
      <c r="BG168" s="184"/>
      <c r="BH168" s="172"/>
      <c r="BI168" s="179"/>
      <c r="BJ168" s="180"/>
      <c r="BK168" s="181"/>
      <c r="BL168" s="341" t="str">
        <f t="shared" si="206"/>
        <v/>
      </c>
      <c r="BM168" s="184"/>
      <c r="BN168" s="172"/>
      <c r="BO168" s="179"/>
      <c r="BP168" s="180"/>
      <c r="BQ168" s="181"/>
      <c r="BR168" s="182" t="str">
        <f t="shared" si="207"/>
        <v/>
      </c>
      <c r="BS168" s="184"/>
      <c r="BT168" s="172"/>
      <c r="BU168" s="179"/>
      <c r="BV168" s="180"/>
      <c r="BW168" s="181"/>
      <c r="BX168" s="182" t="str">
        <f t="shared" si="208"/>
        <v/>
      </c>
      <c r="BY168" s="184"/>
      <c r="BZ168" s="172"/>
      <c r="CA168" s="179"/>
      <c r="CB168" s="180"/>
      <c r="CC168" s="181"/>
      <c r="CD168" s="182" t="str">
        <f t="shared" si="209"/>
        <v/>
      </c>
      <c r="CE168" s="184"/>
      <c r="CF168" s="172"/>
      <c r="CG168" s="179"/>
      <c r="CH168" s="180"/>
      <c r="CI168" s="181"/>
      <c r="CJ168" s="182" t="str">
        <f t="shared" si="210"/>
        <v/>
      </c>
      <c r="CK168" s="180"/>
      <c r="CL168" s="185">
        <f t="shared" si="211"/>
        <v>0</v>
      </c>
      <c r="CM168" s="99">
        <f t="shared" si="211"/>
        <v>0</v>
      </c>
      <c r="CN168" s="100">
        <f t="shared" si="211"/>
        <v>0</v>
      </c>
      <c r="CO168" s="101">
        <f t="shared" si="212"/>
        <v>0</v>
      </c>
      <c r="CP168" s="99">
        <f t="shared" si="213"/>
        <v>0</v>
      </c>
      <c r="CQ168" s="102">
        <f t="shared" si="214"/>
        <v>6.25E-2</v>
      </c>
      <c r="CR168" s="186">
        <f t="shared" si="215"/>
        <v>6.25E-2</v>
      </c>
      <c r="CS168" s="103">
        <f t="shared" si="216"/>
        <v>0</v>
      </c>
      <c r="CT168" s="104" t="e">
        <f t="shared" si="217"/>
        <v>#DIV/0!</v>
      </c>
    </row>
    <row r="169" spans="1:98">
      <c r="A169" s="472"/>
      <c r="B169" s="105">
        <v>32</v>
      </c>
      <c r="C169" s="74" t="s">
        <v>53</v>
      </c>
      <c r="D169" s="75">
        <v>43321</v>
      </c>
      <c r="E169" s="76"/>
      <c r="F169" s="77"/>
      <c r="G169" s="77"/>
      <c r="H169" s="77"/>
      <c r="I169" s="77"/>
      <c r="J169" s="77"/>
      <c r="K169" s="77"/>
      <c r="L169" s="77"/>
      <c r="M169" s="77"/>
      <c r="N169" s="77"/>
      <c r="O169" s="77"/>
      <c r="P169" s="77"/>
      <c r="Q169" s="77"/>
      <c r="R169" s="77"/>
      <c r="S169" s="78">
        <f t="shared" si="169"/>
        <v>0</v>
      </c>
      <c r="T169" s="76"/>
      <c r="U169" s="77"/>
      <c r="V169" s="77"/>
      <c r="W169" s="194">
        <f t="shared" si="165"/>
        <v>0</v>
      </c>
      <c r="X169" s="80">
        <f t="shared" si="197"/>
        <v>0</v>
      </c>
      <c r="Y169" s="81">
        <f t="shared" si="198"/>
        <v>0</v>
      </c>
      <c r="Z169" s="81">
        <f t="shared" si="199"/>
        <v>0</v>
      </c>
      <c r="AA169" s="82">
        <v>90</v>
      </c>
      <c r="AB169" s="83">
        <f t="shared" si="200"/>
        <v>0</v>
      </c>
      <c r="AC169" s="84">
        <f t="shared" si="192"/>
        <v>0</v>
      </c>
      <c r="AD169" s="85"/>
      <c r="AE169" s="86">
        <f t="shared" si="166"/>
        <v>1.5</v>
      </c>
      <c r="AF169" s="87" t="e">
        <f t="shared" si="161"/>
        <v>#DIV/0!</v>
      </c>
      <c r="AG169" s="88">
        <f t="shared" si="164"/>
        <v>0</v>
      </c>
      <c r="AH169" s="89">
        <f t="shared" si="201"/>
        <v>0</v>
      </c>
      <c r="AI169" s="89">
        <v>7</v>
      </c>
      <c r="AJ169" s="90" t="e">
        <f t="shared" si="175"/>
        <v>#DIV/0!</v>
      </c>
      <c r="AK169" s="179"/>
      <c r="AL169" s="180"/>
      <c r="AM169" s="181"/>
      <c r="AN169" s="341" t="str">
        <f t="shared" si="202"/>
        <v/>
      </c>
      <c r="AO169" s="180"/>
      <c r="AP169" s="172"/>
      <c r="AQ169" s="183"/>
      <c r="AR169" s="180"/>
      <c r="AS169" s="181"/>
      <c r="AT169" s="341" t="str">
        <f t="shared" si="203"/>
        <v/>
      </c>
      <c r="AU169" s="184"/>
      <c r="AV169" s="172"/>
      <c r="AW169" s="179"/>
      <c r="AX169" s="180"/>
      <c r="AY169" s="181"/>
      <c r="AZ169" s="182" t="str">
        <f t="shared" si="204"/>
        <v/>
      </c>
      <c r="BA169" s="184"/>
      <c r="BB169" s="172"/>
      <c r="BC169" s="179"/>
      <c r="BD169" s="180"/>
      <c r="BE169" s="181"/>
      <c r="BF169" s="182" t="str">
        <f t="shared" si="205"/>
        <v/>
      </c>
      <c r="BG169" s="184"/>
      <c r="BH169" s="172"/>
      <c r="BI169" s="179"/>
      <c r="BJ169" s="180"/>
      <c r="BK169" s="181"/>
      <c r="BL169" s="341" t="str">
        <f t="shared" si="206"/>
        <v/>
      </c>
      <c r="BM169" s="184"/>
      <c r="BN169" s="172"/>
      <c r="BO169" s="179"/>
      <c r="BP169" s="180"/>
      <c r="BQ169" s="181"/>
      <c r="BR169" s="182" t="str">
        <f t="shared" si="207"/>
        <v/>
      </c>
      <c r="BS169" s="184"/>
      <c r="BT169" s="172"/>
      <c r="BU169" s="179"/>
      <c r="BV169" s="180"/>
      <c r="BW169" s="181"/>
      <c r="BX169" s="182" t="str">
        <f t="shared" si="208"/>
        <v/>
      </c>
      <c r="BY169" s="184"/>
      <c r="BZ169" s="172"/>
      <c r="CA169" s="179"/>
      <c r="CB169" s="180"/>
      <c r="CC169" s="181"/>
      <c r="CD169" s="182" t="str">
        <f t="shared" si="209"/>
        <v/>
      </c>
      <c r="CE169" s="184"/>
      <c r="CF169" s="172"/>
      <c r="CG169" s="179"/>
      <c r="CH169" s="180"/>
      <c r="CI169" s="181"/>
      <c r="CJ169" s="182" t="str">
        <f t="shared" si="210"/>
        <v/>
      </c>
      <c r="CK169" s="180"/>
      <c r="CL169" s="185">
        <f t="shared" si="211"/>
        <v>0</v>
      </c>
      <c r="CM169" s="99">
        <f t="shared" si="211"/>
        <v>0</v>
      </c>
      <c r="CN169" s="100">
        <f t="shared" si="211"/>
        <v>0</v>
      </c>
      <c r="CO169" s="101">
        <f t="shared" si="212"/>
        <v>0</v>
      </c>
      <c r="CP169" s="99">
        <f t="shared" si="213"/>
        <v>0</v>
      </c>
      <c r="CQ169" s="102">
        <f t="shared" si="214"/>
        <v>6.25E-2</v>
      </c>
      <c r="CR169" s="186">
        <f t="shared" si="215"/>
        <v>6.25E-2</v>
      </c>
      <c r="CS169" s="103">
        <f t="shared" si="216"/>
        <v>0</v>
      </c>
      <c r="CT169" s="104" t="e">
        <f t="shared" si="217"/>
        <v>#DIV/0!</v>
      </c>
    </row>
    <row r="170" spans="1:98" ht="15.75" thickBot="1">
      <c r="A170" s="472"/>
      <c r="B170" s="106">
        <v>32</v>
      </c>
      <c r="C170" s="74" t="s">
        <v>54</v>
      </c>
      <c r="D170" s="75">
        <v>43322</v>
      </c>
      <c r="E170" s="76"/>
      <c r="F170" s="77"/>
      <c r="G170" s="77"/>
      <c r="H170" s="77"/>
      <c r="I170" s="77"/>
      <c r="J170" s="77"/>
      <c r="K170" s="77"/>
      <c r="L170" s="77"/>
      <c r="M170" s="77"/>
      <c r="N170" s="77"/>
      <c r="O170" s="77"/>
      <c r="P170" s="77"/>
      <c r="Q170" s="77"/>
      <c r="R170" s="77"/>
      <c r="S170" s="78">
        <f t="shared" si="169"/>
        <v>0</v>
      </c>
      <c r="T170" s="76"/>
      <c r="U170" s="77"/>
      <c r="V170" s="77"/>
      <c r="W170" s="194">
        <f t="shared" si="165"/>
        <v>0</v>
      </c>
      <c r="X170" s="80">
        <f t="shared" si="197"/>
        <v>0</v>
      </c>
      <c r="Y170" s="81">
        <f t="shared" si="198"/>
        <v>0</v>
      </c>
      <c r="Z170" s="81">
        <f t="shared" si="199"/>
        <v>0</v>
      </c>
      <c r="AA170" s="82">
        <v>90</v>
      </c>
      <c r="AB170" s="83">
        <f t="shared" si="200"/>
        <v>0</v>
      </c>
      <c r="AC170" s="84">
        <f t="shared" si="192"/>
        <v>0</v>
      </c>
      <c r="AD170" s="85"/>
      <c r="AE170" s="86">
        <f t="shared" si="166"/>
        <v>1.5</v>
      </c>
      <c r="AF170" s="87" t="e">
        <f t="shared" si="161"/>
        <v>#DIV/0!</v>
      </c>
      <c r="AG170" s="88">
        <f t="shared" si="164"/>
        <v>0</v>
      </c>
      <c r="AH170" s="89">
        <f t="shared" si="201"/>
        <v>0</v>
      </c>
      <c r="AI170" s="89">
        <v>7</v>
      </c>
      <c r="AJ170" s="90" t="e">
        <f t="shared" si="175"/>
        <v>#DIV/0!</v>
      </c>
      <c r="AK170" s="179"/>
      <c r="AL170" s="180"/>
      <c r="AM170" s="181"/>
      <c r="AN170" s="341" t="str">
        <f t="shared" si="202"/>
        <v/>
      </c>
      <c r="AO170" s="180"/>
      <c r="AP170" s="172"/>
      <c r="AQ170" s="183"/>
      <c r="AR170" s="180"/>
      <c r="AS170" s="181"/>
      <c r="AT170" s="341" t="str">
        <f t="shared" si="203"/>
        <v/>
      </c>
      <c r="AU170" s="184"/>
      <c r="AV170" s="172"/>
      <c r="AW170" s="179"/>
      <c r="AX170" s="180"/>
      <c r="AY170" s="181"/>
      <c r="AZ170" s="182" t="str">
        <f t="shared" si="204"/>
        <v/>
      </c>
      <c r="BA170" s="184"/>
      <c r="BB170" s="172"/>
      <c r="BC170" s="179"/>
      <c r="BD170" s="180"/>
      <c r="BE170" s="181"/>
      <c r="BF170" s="182" t="str">
        <f t="shared" si="205"/>
        <v/>
      </c>
      <c r="BG170" s="184"/>
      <c r="BH170" s="172"/>
      <c r="BI170" s="179"/>
      <c r="BJ170" s="180"/>
      <c r="BK170" s="181"/>
      <c r="BL170" s="341" t="str">
        <f t="shared" si="206"/>
        <v/>
      </c>
      <c r="BM170" s="184"/>
      <c r="BN170" s="172"/>
      <c r="BO170" s="179"/>
      <c r="BP170" s="180"/>
      <c r="BQ170" s="181"/>
      <c r="BR170" s="182" t="str">
        <f t="shared" si="207"/>
        <v/>
      </c>
      <c r="BS170" s="184"/>
      <c r="BT170" s="172"/>
      <c r="BU170" s="179"/>
      <c r="BV170" s="180"/>
      <c r="BW170" s="181"/>
      <c r="BX170" s="182" t="str">
        <f t="shared" si="208"/>
        <v/>
      </c>
      <c r="BY170" s="184"/>
      <c r="BZ170" s="172"/>
      <c r="CA170" s="179"/>
      <c r="CB170" s="180"/>
      <c r="CC170" s="181"/>
      <c r="CD170" s="182" t="str">
        <f t="shared" si="209"/>
        <v/>
      </c>
      <c r="CE170" s="184"/>
      <c r="CF170" s="172"/>
      <c r="CG170" s="179"/>
      <c r="CH170" s="180"/>
      <c r="CI170" s="181"/>
      <c r="CJ170" s="182" t="str">
        <f t="shared" si="210"/>
        <v/>
      </c>
      <c r="CK170" s="180"/>
      <c r="CL170" s="185">
        <f t="shared" si="211"/>
        <v>0</v>
      </c>
      <c r="CM170" s="99">
        <f t="shared" si="211"/>
        <v>0</v>
      </c>
      <c r="CN170" s="100">
        <f t="shared" si="211"/>
        <v>0</v>
      </c>
      <c r="CO170" s="101">
        <f t="shared" si="212"/>
        <v>0</v>
      </c>
      <c r="CP170" s="99">
        <f t="shared" si="213"/>
        <v>0</v>
      </c>
      <c r="CQ170" s="102">
        <f t="shared" si="214"/>
        <v>6.25E-2</v>
      </c>
      <c r="CR170" s="186">
        <f t="shared" si="215"/>
        <v>6.25E-2</v>
      </c>
      <c r="CS170" s="103">
        <f t="shared" si="216"/>
        <v>0</v>
      </c>
      <c r="CT170" s="104" t="e">
        <f t="shared" si="217"/>
        <v>#DIV/0!</v>
      </c>
    </row>
    <row r="171" spans="1:98">
      <c r="A171" s="472"/>
      <c r="B171" s="18">
        <v>33</v>
      </c>
      <c r="C171" s="19" t="s">
        <v>50</v>
      </c>
      <c r="D171" s="20">
        <v>43325</v>
      </c>
      <c r="E171" s="49"/>
      <c r="F171" s="50"/>
      <c r="G171" s="50"/>
      <c r="H171" s="50"/>
      <c r="I171" s="50"/>
      <c r="J171" s="50"/>
      <c r="K171" s="50"/>
      <c r="L171" s="50"/>
      <c r="M171" s="50"/>
      <c r="N171" s="50"/>
      <c r="O171" s="50"/>
      <c r="P171" s="50"/>
      <c r="Q171" s="50"/>
      <c r="R171" s="50"/>
      <c r="S171" s="23">
        <f t="shared" si="169"/>
        <v>0</v>
      </c>
      <c r="T171" s="49"/>
      <c r="U171" s="50"/>
      <c r="V171" s="50"/>
      <c r="W171" s="195">
        <f t="shared" si="165"/>
        <v>0</v>
      </c>
      <c r="X171" s="21">
        <f t="shared" si="197"/>
        <v>0</v>
      </c>
      <c r="Y171" s="22">
        <f t="shared" si="198"/>
        <v>0</v>
      </c>
      <c r="Z171" s="22">
        <f t="shared" si="199"/>
        <v>0</v>
      </c>
      <c r="AA171" s="25">
        <v>90</v>
      </c>
      <c r="AB171" s="68">
        <f t="shared" si="200"/>
        <v>0</v>
      </c>
      <c r="AC171" s="27">
        <f t="shared" si="192"/>
        <v>0</v>
      </c>
      <c r="AD171" s="28"/>
      <c r="AE171" s="29">
        <f t="shared" si="166"/>
        <v>1.5</v>
      </c>
      <c r="AF171" s="30" t="e">
        <f t="shared" si="161"/>
        <v>#DIV/0!</v>
      </c>
      <c r="AG171" s="51">
        <f t="shared" si="164"/>
        <v>0</v>
      </c>
      <c r="AH171" s="52">
        <f t="shared" si="201"/>
        <v>0</v>
      </c>
      <c r="AI171" s="52">
        <v>7</v>
      </c>
      <c r="AJ171" s="53" t="e">
        <f t="shared" si="175"/>
        <v>#DIV/0!</v>
      </c>
      <c r="AK171" s="168"/>
      <c r="AL171" s="169"/>
      <c r="AM171" s="170"/>
      <c r="AN171" s="348" t="str">
        <f t="shared" si="202"/>
        <v/>
      </c>
      <c r="AO171" s="169"/>
      <c r="AP171" s="172"/>
      <c r="AQ171" s="173"/>
      <c r="AR171" s="169"/>
      <c r="AS171" s="170"/>
      <c r="AT171" s="348" t="str">
        <f t="shared" si="203"/>
        <v/>
      </c>
      <c r="AU171" s="174"/>
      <c r="AV171" s="172"/>
      <c r="AW171" s="168"/>
      <c r="AX171" s="169"/>
      <c r="AY171" s="170"/>
      <c r="AZ171" s="171" t="str">
        <f t="shared" si="204"/>
        <v/>
      </c>
      <c r="BA171" s="174"/>
      <c r="BB171" s="172"/>
      <c r="BC171" s="168"/>
      <c r="BD171" s="169"/>
      <c r="BE171" s="170"/>
      <c r="BF171" s="171" t="str">
        <f t="shared" si="205"/>
        <v/>
      </c>
      <c r="BG171" s="174"/>
      <c r="BH171" s="172"/>
      <c r="BI171" s="168"/>
      <c r="BJ171" s="169"/>
      <c r="BK171" s="170"/>
      <c r="BL171" s="348" t="str">
        <f t="shared" si="206"/>
        <v/>
      </c>
      <c r="BM171" s="174"/>
      <c r="BN171" s="172"/>
      <c r="BO171" s="168"/>
      <c r="BP171" s="169"/>
      <c r="BQ171" s="170"/>
      <c r="BR171" s="171" t="str">
        <f t="shared" si="207"/>
        <v/>
      </c>
      <c r="BS171" s="174"/>
      <c r="BT171" s="172"/>
      <c r="BU171" s="168"/>
      <c r="BV171" s="169"/>
      <c r="BW171" s="170"/>
      <c r="BX171" s="171" t="str">
        <f t="shared" si="208"/>
        <v/>
      </c>
      <c r="BY171" s="174"/>
      <c r="BZ171" s="172"/>
      <c r="CA171" s="168"/>
      <c r="CB171" s="169"/>
      <c r="CC171" s="170"/>
      <c r="CD171" s="171" t="str">
        <f t="shared" si="209"/>
        <v/>
      </c>
      <c r="CE171" s="174"/>
      <c r="CF171" s="172"/>
      <c r="CG171" s="168"/>
      <c r="CH171" s="169"/>
      <c r="CI171" s="170"/>
      <c r="CJ171" s="171" t="str">
        <f t="shared" si="210"/>
        <v/>
      </c>
      <c r="CK171" s="169"/>
      <c r="CL171" s="177">
        <f t="shared" si="211"/>
        <v>0</v>
      </c>
      <c r="CM171" s="62">
        <f t="shared" si="211"/>
        <v>0</v>
      </c>
      <c r="CN171" s="69">
        <f t="shared" si="211"/>
        <v>0</v>
      </c>
      <c r="CO171" s="70">
        <f t="shared" si="212"/>
        <v>0</v>
      </c>
      <c r="CP171" s="62">
        <f t="shared" si="213"/>
        <v>0</v>
      </c>
      <c r="CQ171" s="65">
        <f t="shared" si="214"/>
        <v>6.25E-2</v>
      </c>
      <c r="CR171" s="178">
        <f t="shared" si="215"/>
        <v>6.25E-2</v>
      </c>
      <c r="CS171" s="66">
        <f t="shared" si="216"/>
        <v>0</v>
      </c>
      <c r="CT171" s="67" t="e">
        <f t="shared" si="217"/>
        <v>#DIV/0!</v>
      </c>
    </row>
    <row r="172" spans="1:98">
      <c r="A172" s="472"/>
      <c r="B172" s="48">
        <v>33</v>
      </c>
      <c r="C172" s="19" t="s">
        <v>52</v>
      </c>
      <c r="D172" s="20">
        <v>43326</v>
      </c>
      <c r="E172" s="49"/>
      <c r="F172" s="50"/>
      <c r="G172" s="50"/>
      <c r="H172" s="50"/>
      <c r="I172" s="50"/>
      <c r="J172" s="50"/>
      <c r="K172" s="50"/>
      <c r="L172" s="50"/>
      <c r="M172" s="50"/>
      <c r="N172" s="50"/>
      <c r="O172" s="50"/>
      <c r="P172" s="50"/>
      <c r="Q172" s="50"/>
      <c r="R172" s="50"/>
      <c r="S172" s="23">
        <f t="shared" si="169"/>
        <v>0</v>
      </c>
      <c r="T172" s="49"/>
      <c r="U172" s="50"/>
      <c r="V172" s="50"/>
      <c r="W172" s="195">
        <f t="shared" si="165"/>
        <v>0</v>
      </c>
      <c r="X172" s="21">
        <f t="shared" si="197"/>
        <v>0</v>
      </c>
      <c r="Y172" s="22">
        <f t="shared" si="198"/>
        <v>0</v>
      </c>
      <c r="Z172" s="22">
        <f t="shared" si="199"/>
        <v>0</v>
      </c>
      <c r="AA172" s="25">
        <v>90</v>
      </c>
      <c r="AB172" s="68">
        <f t="shared" si="200"/>
        <v>0</v>
      </c>
      <c r="AC172" s="27">
        <f t="shared" si="192"/>
        <v>0</v>
      </c>
      <c r="AD172" s="28"/>
      <c r="AE172" s="29">
        <f t="shared" si="166"/>
        <v>1.5</v>
      </c>
      <c r="AF172" s="30" t="e">
        <f t="shared" si="161"/>
        <v>#DIV/0!</v>
      </c>
      <c r="AG172" s="51">
        <f t="shared" si="164"/>
        <v>0</v>
      </c>
      <c r="AH172" s="52">
        <f t="shared" si="201"/>
        <v>0</v>
      </c>
      <c r="AI172" s="52">
        <v>7</v>
      </c>
      <c r="AJ172" s="53" t="e">
        <f t="shared" si="175"/>
        <v>#DIV/0!</v>
      </c>
      <c r="AK172" s="168"/>
      <c r="AL172" s="169"/>
      <c r="AM172" s="170"/>
      <c r="AN172" s="348" t="str">
        <f t="shared" si="202"/>
        <v/>
      </c>
      <c r="AO172" s="169"/>
      <c r="AP172" s="172"/>
      <c r="AQ172" s="173"/>
      <c r="AR172" s="169"/>
      <c r="AS172" s="170"/>
      <c r="AT172" s="348" t="str">
        <f t="shared" si="203"/>
        <v/>
      </c>
      <c r="AU172" s="174"/>
      <c r="AV172" s="172"/>
      <c r="AW172" s="168"/>
      <c r="AX172" s="169"/>
      <c r="AY172" s="170"/>
      <c r="AZ172" s="171" t="str">
        <f t="shared" si="204"/>
        <v/>
      </c>
      <c r="BA172" s="174"/>
      <c r="BB172" s="172"/>
      <c r="BC172" s="168"/>
      <c r="BD172" s="169"/>
      <c r="BE172" s="170"/>
      <c r="BF172" s="171" t="str">
        <f t="shared" si="205"/>
        <v/>
      </c>
      <c r="BG172" s="174"/>
      <c r="BH172" s="172"/>
      <c r="BI172" s="168"/>
      <c r="BJ172" s="169"/>
      <c r="BK172" s="170"/>
      <c r="BL172" s="348" t="str">
        <f t="shared" si="206"/>
        <v/>
      </c>
      <c r="BM172" s="174"/>
      <c r="BN172" s="172"/>
      <c r="BO172" s="168"/>
      <c r="BP172" s="169"/>
      <c r="BQ172" s="170"/>
      <c r="BR172" s="171" t="str">
        <f t="shared" si="207"/>
        <v/>
      </c>
      <c r="BS172" s="174"/>
      <c r="BT172" s="172"/>
      <c r="BU172" s="168"/>
      <c r="BV172" s="169"/>
      <c r="BW172" s="170"/>
      <c r="BX172" s="171" t="str">
        <f t="shared" si="208"/>
        <v/>
      </c>
      <c r="BY172" s="174"/>
      <c r="BZ172" s="172"/>
      <c r="CA172" s="168"/>
      <c r="CB172" s="169"/>
      <c r="CC172" s="170"/>
      <c r="CD172" s="171" t="str">
        <f t="shared" si="209"/>
        <v/>
      </c>
      <c r="CE172" s="174"/>
      <c r="CF172" s="172"/>
      <c r="CG172" s="168"/>
      <c r="CH172" s="169"/>
      <c r="CI172" s="170"/>
      <c r="CJ172" s="171" t="str">
        <f t="shared" si="210"/>
        <v/>
      </c>
      <c r="CK172" s="169"/>
      <c r="CL172" s="177">
        <f t="shared" si="211"/>
        <v>0</v>
      </c>
      <c r="CM172" s="62">
        <f t="shared" si="211"/>
        <v>0</v>
      </c>
      <c r="CN172" s="69">
        <f t="shared" si="211"/>
        <v>0</v>
      </c>
      <c r="CO172" s="70">
        <f t="shared" si="212"/>
        <v>0</v>
      </c>
      <c r="CP172" s="62">
        <f t="shared" si="213"/>
        <v>0</v>
      </c>
      <c r="CQ172" s="65">
        <f t="shared" si="214"/>
        <v>6.25E-2</v>
      </c>
      <c r="CR172" s="178">
        <f t="shared" si="215"/>
        <v>6.25E-2</v>
      </c>
      <c r="CS172" s="66">
        <f t="shared" si="216"/>
        <v>0</v>
      </c>
      <c r="CT172" s="67" t="e">
        <f t="shared" si="217"/>
        <v>#DIV/0!</v>
      </c>
    </row>
    <row r="173" spans="1:98">
      <c r="A173" s="472"/>
      <c r="B173" s="48">
        <v>33</v>
      </c>
      <c r="C173" s="19" t="s">
        <v>52</v>
      </c>
      <c r="D173" s="20">
        <v>43327</v>
      </c>
      <c r="E173" s="49"/>
      <c r="F173" s="50"/>
      <c r="G173" s="50"/>
      <c r="H173" s="50"/>
      <c r="I173" s="50"/>
      <c r="J173" s="50"/>
      <c r="K173" s="50"/>
      <c r="L173" s="50"/>
      <c r="M173" s="50"/>
      <c r="N173" s="50"/>
      <c r="O173" s="50"/>
      <c r="P173" s="50"/>
      <c r="Q173" s="50"/>
      <c r="R173" s="50"/>
      <c r="S173" s="23">
        <f t="shared" si="169"/>
        <v>0</v>
      </c>
      <c r="T173" s="49"/>
      <c r="U173" s="50"/>
      <c r="V173" s="50"/>
      <c r="W173" s="195">
        <f t="shared" si="165"/>
        <v>0</v>
      </c>
      <c r="X173" s="21">
        <f t="shared" si="197"/>
        <v>0</v>
      </c>
      <c r="Y173" s="22">
        <f t="shared" si="198"/>
        <v>0</v>
      </c>
      <c r="Z173" s="22">
        <f t="shared" si="199"/>
        <v>0</v>
      </c>
      <c r="AA173" s="25">
        <v>90</v>
      </c>
      <c r="AB173" s="68">
        <f t="shared" si="200"/>
        <v>0</v>
      </c>
      <c r="AC173" s="27">
        <f t="shared" si="192"/>
        <v>0</v>
      </c>
      <c r="AD173" s="28"/>
      <c r="AE173" s="29">
        <f t="shared" si="166"/>
        <v>1.5</v>
      </c>
      <c r="AF173" s="30" t="e">
        <f t="shared" si="161"/>
        <v>#DIV/0!</v>
      </c>
      <c r="AG173" s="51">
        <f t="shared" si="164"/>
        <v>0</v>
      </c>
      <c r="AH173" s="52">
        <f t="shared" si="201"/>
        <v>0</v>
      </c>
      <c r="AI173" s="52">
        <v>7</v>
      </c>
      <c r="AJ173" s="53" t="e">
        <f t="shared" si="175"/>
        <v>#DIV/0!</v>
      </c>
      <c r="AK173" s="168"/>
      <c r="AL173" s="169"/>
      <c r="AM173" s="170"/>
      <c r="AN173" s="348" t="str">
        <f t="shared" si="202"/>
        <v/>
      </c>
      <c r="AO173" s="169"/>
      <c r="AP173" s="172"/>
      <c r="AQ173" s="173"/>
      <c r="AR173" s="169"/>
      <c r="AS173" s="170"/>
      <c r="AT173" s="348" t="str">
        <f t="shared" si="203"/>
        <v/>
      </c>
      <c r="AU173" s="174"/>
      <c r="AV173" s="172"/>
      <c r="AW173" s="168"/>
      <c r="AX173" s="169"/>
      <c r="AY173" s="170"/>
      <c r="AZ173" s="171" t="str">
        <f t="shared" si="204"/>
        <v/>
      </c>
      <c r="BA173" s="174"/>
      <c r="BB173" s="172"/>
      <c r="BC173" s="168"/>
      <c r="BD173" s="169"/>
      <c r="BE173" s="170"/>
      <c r="BF173" s="171" t="str">
        <f t="shared" si="205"/>
        <v/>
      </c>
      <c r="BG173" s="174"/>
      <c r="BH173" s="172"/>
      <c r="BI173" s="168"/>
      <c r="BJ173" s="169"/>
      <c r="BK173" s="170"/>
      <c r="BL173" s="348" t="str">
        <f t="shared" si="206"/>
        <v/>
      </c>
      <c r="BM173" s="174"/>
      <c r="BN173" s="172"/>
      <c r="BO173" s="168"/>
      <c r="BP173" s="169"/>
      <c r="BQ173" s="170"/>
      <c r="BR173" s="171" t="str">
        <f t="shared" si="207"/>
        <v/>
      </c>
      <c r="BS173" s="174"/>
      <c r="BT173" s="172"/>
      <c r="BU173" s="168"/>
      <c r="BV173" s="169"/>
      <c r="BW173" s="170"/>
      <c r="BX173" s="171" t="str">
        <f t="shared" si="208"/>
        <v/>
      </c>
      <c r="BY173" s="174"/>
      <c r="BZ173" s="172"/>
      <c r="CA173" s="168"/>
      <c r="CB173" s="169"/>
      <c r="CC173" s="170"/>
      <c r="CD173" s="171" t="str">
        <f t="shared" si="209"/>
        <v/>
      </c>
      <c r="CE173" s="174"/>
      <c r="CF173" s="172"/>
      <c r="CG173" s="168"/>
      <c r="CH173" s="169"/>
      <c r="CI173" s="170"/>
      <c r="CJ173" s="171" t="str">
        <f t="shared" si="210"/>
        <v/>
      </c>
      <c r="CK173" s="169"/>
      <c r="CL173" s="177">
        <f t="shared" si="211"/>
        <v>0</v>
      </c>
      <c r="CM173" s="62">
        <f t="shared" si="211"/>
        <v>0</v>
      </c>
      <c r="CN173" s="69">
        <f t="shared" si="211"/>
        <v>0</v>
      </c>
      <c r="CO173" s="70">
        <f t="shared" si="212"/>
        <v>0</v>
      </c>
      <c r="CP173" s="62">
        <f t="shared" si="213"/>
        <v>0</v>
      </c>
      <c r="CQ173" s="65">
        <f t="shared" si="214"/>
        <v>6.25E-2</v>
      </c>
      <c r="CR173" s="178">
        <f t="shared" si="215"/>
        <v>6.25E-2</v>
      </c>
      <c r="CS173" s="66">
        <f t="shared" si="216"/>
        <v>0</v>
      </c>
      <c r="CT173" s="67" t="e">
        <f t="shared" si="217"/>
        <v>#DIV/0!</v>
      </c>
    </row>
    <row r="174" spans="1:98">
      <c r="A174" s="472"/>
      <c r="B174" s="48">
        <v>33</v>
      </c>
      <c r="C174" s="19" t="s">
        <v>53</v>
      </c>
      <c r="D174" s="20">
        <v>43328</v>
      </c>
      <c r="E174" s="49"/>
      <c r="F174" s="50"/>
      <c r="G174" s="50"/>
      <c r="H174" s="50"/>
      <c r="I174" s="50"/>
      <c r="J174" s="50"/>
      <c r="K174" s="50"/>
      <c r="L174" s="50"/>
      <c r="M174" s="50"/>
      <c r="N174" s="50"/>
      <c r="O174" s="50"/>
      <c r="P174" s="50"/>
      <c r="Q174" s="50"/>
      <c r="R174" s="50"/>
      <c r="S174" s="23">
        <f t="shared" si="169"/>
        <v>0</v>
      </c>
      <c r="T174" s="49"/>
      <c r="U174" s="50"/>
      <c r="V174" s="50"/>
      <c r="W174" s="195">
        <f t="shared" si="165"/>
        <v>0</v>
      </c>
      <c r="X174" s="21">
        <f t="shared" si="197"/>
        <v>0</v>
      </c>
      <c r="Y174" s="22">
        <f t="shared" si="198"/>
        <v>0</v>
      </c>
      <c r="Z174" s="22">
        <f t="shared" si="199"/>
        <v>0</v>
      </c>
      <c r="AA174" s="25">
        <v>90</v>
      </c>
      <c r="AB174" s="68">
        <f t="shared" si="200"/>
        <v>0</v>
      </c>
      <c r="AC174" s="27">
        <f t="shared" si="192"/>
        <v>0</v>
      </c>
      <c r="AD174" s="28"/>
      <c r="AE174" s="29">
        <f t="shared" si="166"/>
        <v>1.5</v>
      </c>
      <c r="AF174" s="30" t="e">
        <f t="shared" si="161"/>
        <v>#DIV/0!</v>
      </c>
      <c r="AG174" s="51">
        <f t="shared" si="164"/>
        <v>0</v>
      </c>
      <c r="AH174" s="52">
        <f t="shared" si="201"/>
        <v>0</v>
      </c>
      <c r="AI174" s="52">
        <v>7</v>
      </c>
      <c r="AJ174" s="53" t="e">
        <f t="shared" si="175"/>
        <v>#DIV/0!</v>
      </c>
      <c r="AK174" s="168"/>
      <c r="AL174" s="169"/>
      <c r="AM174" s="170"/>
      <c r="AN174" s="348" t="str">
        <f t="shared" si="202"/>
        <v/>
      </c>
      <c r="AO174" s="169"/>
      <c r="AP174" s="172"/>
      <c r="AQ174" s="173"/>
      <c r="AR174" s="169"/>
      <c r="AS174" s="170"/>
      <c r="AT174" s="348" t="str">
        <f t="shared" si="203"/>
        <v/>
      </c>
      <c r="AU174" s="174"/>
      <c r="AV174" s="172"/>
      <c r="AW174" s="168"/>
      <c r="AX174" s="169"/>
      <c r="AY174" s="170"/>
      <c r="AZ174" s="171" t="str">
        <f t="shared" si="204"/>
        <v/>
      </c>
      <c r="BA174" s="174"/>
      <c r="BB174" s="172"/>
      <c r="BC174" s="168"/>
      <c r="BD174" s="169"/>
      <c r="BE174" s="170"/>
      <c r="BF174" s="171" t="str">
        <f t="shared" si="205"/>
        <v/>
      </c>
      <c r="BG174" s="174"/>
      <c r="BH174" s="172"/>
      <c r="BI174" s="168"/>
      <c r="BJ174" s="169"/>
      <c r="BK174" s="170"/>
      <c r="BL174" s="348" t="str">
        <f t="shared" si="206"/>
        <v/>
      </c>
      <c r="BM174" s="174"/>
      <c r="BN174" s="172"/>
      <c r="BO174" s="168"/>
      <c r="BP174" s="169"/>
      <c r="BQ174" s="170"/>
      <c r="BR174" s="171" t="str">
        <f t="shared" si="207"/>
        <v/>
      </c>
      <c r="BS174" s="174"/>
      <c r="BT174" s="172"/>
      <c r="BU174" s="168"/>
      <c r="BV174" s="169"/>
      <c r="BW174" s="170"/>
      <c r="BX174" s="171" t="str">
        <f t="shared" si="208"/>
        <v/>
      </c>
      <c r="BY174" s="174"/>
      <c r="BZ174" s="172"/>
      <c r="CA174" s="168"/>
      <c r="CB174" s="169"/>
      <c r="CC174" s="170"/>
      <c r="CD174" s="171" t="str">
        <f t="shared" si="209"/>
        <v/>
      </c>
      <c r="CE174" s="174"/>
      <c r="CF174" s="172"/>
      <c r="CG174" s="168"/>
      <c r="CH174" s="169"/>
      <c r="CI174" s="170"/>
      <c r="CJ174" s="171" t="str">
        <f t="shared" si="210"/>
        <v/>
      </c>
      <c r="CK174" s="169"/>
      <c r="CL174" s="177">
        <f t="shared" si="211"/>
        <v>0</v>
      </c>
      <c r="CM174" s="62">
        <f t="shared" si="211"/>
        <v>0</v>
      </c>
      <c r="CN174" s="69">
        <f t="shared" si="211"/>
        <v>0</v>
      </c>
      <c r="CO174" s="70">
        <f t="shared" si="212"/>
        <v>0</v>
      </c>
      <c r="CP174" s="62">
        <f t="shared" si="213"/>
        <v>0</v>
      </c>
      <c r="CQ174" s="65">
        <f t="shared" si="214"/>
        <v>6.25E-2</v>
      </c>
      <c r="CR174" s="178">
        <f t="shared" si="215"/>
        <v>6.25E-2</v>
      </c>
      <c r="CS174" s="66">
        <f t="shared" si="216"/>
        <v>0</v>
      </c>
      <c r="CT174" s="67" t="e">
        <f t="shared" si="217"/>
        <v>#DIV/0!</v>
      </c>
    </row>
    <row r="175" spans="1:98" ht="15.75" thickBot="1">
      <c r="A175" s="472"/>
      <c r="B175" s="71">
        <v>33</v>
      </c>
      <c r="C175" s="19" t="s">
        <v>54</v>
      </c>
      <c r="D175" s="20">
        <v>43329</v>
      </c>
      <c r="E175" s="49"/>
      <c r="F175" s="50"/>
      <c r="G175" s="50"/>
      <c r="H175" s="50"/>
      <c r="I175" s="50"/>
      <c r="J175" s="50"/>
      <c r="K175" s="50"/>
      <c r="L175" s="50"/>
      <c r="M175" s="50"/>
      <c r="N175" s="50"/>
      <c r="O175" s="50"/>
      <c r="P175" s="50"/>
      <c r="Q175" s="50"/>
      <c r="R175" s="50"/>
      <c r="S175" s="23">
        <f t="shared" si="169"/>
        <v>0</v>
      </c>
      <c r="T175" s="49"/>
      <c r="U175" s="50"/>
      <c r="V175" s="50"/>
      <c r="W175" s="195">
        <f t="shared" si="165"/>
        <v>0</v>
      </c>
      <c r="X175" s="21">
        <f t="shared" si="197"/>
        <v>0</v>
      </c>
      <c r="Y175" s="22">
        <f t="shared" si="198"/>
        <v>0</v>
      </c>
      <c r="Z175" s="22">
        <f t="shared" si="199"/>
        <v>0</v>
      </c>
      <c r="AA175" s="25">
        <v>90</v>
      </c>
      <c r="AB175" s="68">
        <f t="shared" si="200"/>
        <v>0</v>
      </c>
      <c r="AC175" s="27">
        <f t="shared" si="192"/>
        <v>0</v>
      </c>
      <c r="AD175" s="28"/>
      <c r="AE175" s="29">
        <f t="shared" si="166"/>
        <v>1.5</v>
      </c>
      <c r="AF175" s="30" t="e">
        <f t="shared" si="161"/>
        <v>#DIV/0!</v>
      </c>
      <c r="AG175" s="51">
        <f t="shared" si="164"/>
        <v>0</v>
      </c>
      <c r="AH175" s="52">
        <f t="shared" si="201"/>
        <v>0</v>
      </c>
      <c r="AI175" s="52">
        <v>7</v>
      </c>
      <c r="AJ175" s="53" t="e">
        <f t="shared" si="175"/>
        <v>#DIV/0!</v>
      </c>
      <c r="AK175" s="168"/>
      <c r="AL175" s="169"/>
      <c r="AM175" s="170"/>
      <c r="AN175" s="348" t="str">
        <f t="shared" si="202"/>
        <v/>
      </c>
      <c r="AO175" s="169"/>
      <c r="AP175" s="172"/>
      <c r="AQ175" s="173"/>
      <c r="AR175" s="169"/>
      <c r="AS175" s="170"/>
      <c r="AT175" s="348" t="str">
        <f t="shared" si="203"/>
        <v/>
      </c>
      <c r="AU175" s="174"/>
      <c r="AV175" s="172"/>
      <c r="AW175" s="168"/>
      <c r="AX175" s="169"/>
      <c r="AY175" s="170"/>
      <c r="AZ175" s="171" t="str">
        <f t="shared" si="204"/>
        <v/>
      </c>
      <c r="BA175" s="174"/>
      <c r="BB175" s="172"/>
      <c r="BC175" s="168"/>
      <c r="BD175" s="169"/>
      <c r="BE175" s="170"/>
      <c r="BF175" s="171" t="str">
        <f t="shared" si="205"/>
        <v/>
      </c>
      <c r="BG175" s="174"/>
      <c r="BH175" s="172"/>
      <c r="BI175" s="168"/>
      <c r="BJ175" s="169"/>
      <c r="BK175" s="170"/>
      <c r="BL175" s="348" t="str">
        <f t="shared" si="206"/>
        <v/>
      </c>
      <c r="BM175" s="174"/>
      <c r="BN175" s="172"/>
      <c r="BO175" s="168"/>
      <c r="BP175" s="169"/>
      <c r="BQ175" s="170"/>
      <c r="BR175" s="171" t="str">
        <f t="shared" si="207"/>
        <v/>
      </c>
      <c r="BS175" s="174"/>
      <c r="BT175" s="172"/>
      <c r="BU175" s="168"/>
      <c r="BV175" s="169"/>
      <c r="BW175" s="170"/>
      <c r="BX175" s="171" t="str">
        <f t="shared" si="208"/>
        <v/>
      </c>
      <c r="BY175" s="174"/>
      <c r="BZ175" s="172"/>
      <c r="CA175" s="168"/>
      <c r="CB175" s="169"/>
      <c r="CC175" s="170"/>
      <c r="CD175" s="171" t="str">
        <f t="shared" si="209"/>
        <v/>
      </c>
      <c r="CE175" s="174"/>
      <c r="CF175" s="172"/>
      <c r="CG175" s="168"/>
      <c r="CH175" s="169"/>
      <c r="CI175" s="170"/>
      <c r="CJ175" s="171" t="str">
        <f t="shared" si="210"/>
        <v/>
      </c>
      <c r="CK175" s="169"/>
      <c r="CL175" s="177">
        <f t="shared" si="211"/>
        <v>0</v>
      </c>
      <c r="CM175" s="62">
        <f t="shared" si="211"/>
        <v>0</v>
      </c>
      <c r="CN175" s="69">
        <f t="shared" si="211"/>
        <v>0</v>
      </c>
      <c r="CO175" s="70">
        <f t="shared" si="212"/>
        <v>0</v>
      </c>
      <c r="CP175" s="62">
        <f t="shared" si="213"/>
        <v>0</v>
      </c>
      <c r="CQ175" s="65">
        <f t="shared" si="214"/>
        <v>6.25E-2</v>
      </c>
      <c r="CR175" s="178">
        <f t="shared" si="215"/>
        <v>6.25E-2</v>
      </c>
      <c r="CS175" s="66">
        <f t="shared" si="216"/>
        <v>0</v>
      </c>
      <c r="CT175" s="67" t="e">
        <f t="shared" si="217"/>
        <v>#DIV/0!</v>
      </c>
    </row>
    <row r="176" spans="1:98">
      <c r="A176" s="472"/>
      <c r="B176" s="73">
        <v>34</v>
      </c>
      <c r="C176" s="74" t="s">
        <v>50</v>
      </c>
      <c r="D176" s="75">
        <v>43332</v>
      </c>
      <c r="E176" s="76"/>
      <c r="F176" s="77"/>
      <c r="G176" s="77"/>
      <c r="H176" s="77"/>
      <c r="I176" s="77"/>
      <c r="J176" s="77"/>
      <c r="K176" s="77"/>
      <c r="L176" s="77"/>
      <c r="M176" s="77"/>
      <c r="N176" s="77"/>
      <c r="O176" s="77"/>
      <c r="P176" s="77"/>
      <c r="Q176" s="77"/>
      <c r="R176" s="77"/>
      <c r="S176" s="78">
        <f t="shared" si="169"/>
        <v>0</v>
      </c>
      <c r="T176" s="76"/>
      <c r="U176" s="77"/>
      <c r="V176" s="77"/>
      <c r="W176" s="194">
        <f t="shared" si="165"/>
        <v>0</v>
      </c>
      <c r="X176" s="80">
        <f t="shared" si="197"/>
        <v>0</v>
      </c>
      <c r="Y176" s="81">
        <f t="shared" si="198"/>
        <v>0</v>
      </c>
      <c r="Z176" s="81">
        <f t="shared" si="199"/>
        <v>0</v>
      </c>
      <c r="AA176" s="82">
        <v>90</v>
      </c>
      <c r="AB176" s="83">
        <f t="shared" si="200"/>
        <v>0</v>
      </c>
      <c r="AC176" s="84">
        <f t="shared" si="192"/>
        <v>0</v>
      </c>
      <c r="AD176" s="85"/>
      <c r="AE176" s="86">
        <f t="shared" si="166"/>
        <v>1.5</v>
      </c>
      <c r="AF176" s="87" t="e">
        <f t="shared" si="161"/>
        <v>#DIV/0!</v>
      </c>
      <c r="AG176" s="88">
        <f t="shared" si="164"/>
        <v>0</v>
      </c>
      <c r="AH176" s="89">
        <f t="shared" si="201"/>
        <v>0</v>
      </c>
      <c r="AI176" s="89">
        <v>7</v>
      </c>
      <c r="AJ176" s="90" t="e">
        <f t="shared" si="175"/>
        <v>#DIV/0!</v>
      </c>
      <c r="AK176" s="179"/>
      <c r="AL176" s="180"/>
      <c r="AM176" s="181"/>
      <c r="AN176" s="341" t="str">
        <f t="shared" si="202"/>
        <v/>
      </c>
      <c r="AO176" s="180"/>
      <c r="AP176" s="172"/>
      <c r="AQ176" s="183"/>
      <c r="AR176" s="180"/>
      <c r="AS176" s="181"/>
      <c r="AT176" s="341" t="str">
        <f t="shared" si="203"/>
        <v/>
      </c>
      <c r="AU176" s="184"/>
      <c r="AV176" s="172"/>
      <c r="AW176" s="179"/>
      <c r="AX176" s="180"/>
      <c r="AY176" s="181"/>
      <c r="AZ176" s="182" t="str">
        <f t="shared" si="204"/>
        <v/>
      </c>
      <c r="BA176" s="184"/>
      <c r="BB176" s="172"/>
      <c r="BC176" s="179"/>
      <c r="BD176" s="180"/>
      <c r="BE176" s="181"/>
      <c r="BF176" s="182" t="str">
        <f t="shared" si="205"/>
        <v/>
      </c>
      <c r="BG176" s="184"/>
      <c r="BH176" s="172"/>
      <c r="BI176" s="179"/>
      <c r="BJ176" s="180"/>
      <c r="BK176" s="181"/>
      <c r="BL176" s="341" t="str">
        <f t="shared" si="206"/>
        <v/>
      </c>
      <c r="BM176" s="184"/>
      <c r="BN176" s="172"/>
      <c r="BO176" s="179"/>
      <c r="BP176" s="180"/>
      <c r="BQ176" s="181"/>
      <c r="BR176" s="182" t="str">
        <f t="shared" si="207"/>
        <v/>
      </c>
      <c r="BS176" s="184"/>
      <c r="BT176" s="172"/>
      <c r="BU176" s="179"/>
      <c r="BV176" s="180"/>
      <c r="BW176" s="181"/>
      <c r="BX176" s="182" t="str">
        <f t="shared" si="208"/>
        <v/>
      </c>
      <c r="BY176" s="184"/>
      <c r="BZ176" s="172"/>
      <c r="CA176" s="179"/>
      <c r="CB176" s="180"/>
      <c r="CC176" s="181"/>
      <c r="CD176" s="182" t="str">
        <f t="shared" si="209"/>
        <v/>
      </c>
      <c r="CE176" s="184"/>
      <c r="CF176" s="172"/>
      <c r="CG176" s="179"/>
      <c r="CH176" s="180"/>
      <c r="CI176" s="181"/>
      <c r="CJ176" s="182" t="str">
        <f t="shared" si="210"/>
        <v/>
      </c>
      <c r="CK176" s="180"/>
      <c r="CL176" s="185">
        <f t="shared" si="211"/>
        <v>0</v>
      </c>
      <c r="CM176" s="99">
        <f t="shared" si="211"/>
        <v>0</v>
      </c>
      <c r="CN176" s="100">
        <f t="shared" si="211"/>
        <v>0</v>
      </c>
      <c r="CO176" s="101">
        <f t="shared" si="212"/>
        <v>0</v>
      </c>
      <c r="CP176" s="99">
        <f t="shared" si="213"/>
        <v>0</v>
      </c>
      <c r="CQ176" s="102">
        <f t="shared" si="214"/>
        <v>6.25E-2</v>
      </c>
      <c r="CR176" s="186">
        <f t="shared" si="215"/>
        <v>6.25E-2</v>
      </c>
      <c r="CS176" s="103">
        <f t="shared" si="216"/>
        <v>0</v>
      </c>
      <c r="CT176" s="104" t="e">
        <f t="shared" si="217"/>
        <v>#DIV/0!</v>
      </c>
    </row>
    <row r="177" spans="1:98">
      <c r="A177" s="472"/>
      <c r="B177" s="105">
        <v>34</v>
      </c>
      <c r="C177" s="74" t="s">
        <v>52</v>
      </c>
      <c r="D177" s="75">
        <v>43333</v>
      </c>
      <c r="E177" s="76"/>
      <c r="F177" s="77"/>
      <c r="G177" s="77"/>
      <c r="H177" s="77"/>
      <c r="I177" s="77"/>
      <c r="J177" s="77"/>
      <c r="K177" s="77"/>
      <c r="L177" s="77"/>
      <c r="M177" s="77"/>
      <c r="N177" s="77"/>
      <c r="O177" s="77"/>
      <c r="P177" s="77"/>
      <c r="Q177" s="77"/>
      <c r="R177" s="77"/>
      <c r="S177" s="78">
        <f t="shared" si="169"/>
        <v>0</v>
      </c>
      <c r="T177" s="76"/>
      <c r="U177" s="77"/>
      <c r="V177" s="77"/>
      <c r="W177" s="194">
        <f t="shared" si="165"/>
        <v>0</v>
      </c>
      <c r="X177" s="80">
        <f t="shared" si="197"/>
        <v>0</v>
      </c>
      <c r="Y177" s="81">
        <f t="shared" si="198"/>
        <v>0</v>
      </c>
      <c r="Z177" s="81">
        <f t="shared" si="199"/>
        <v>0</v>
      </c>
      <c r="AA177" s="82">
        <v>90</v>
      </c>
      <c r="AB177" s="83">
        <f t="shared" si="200"/>
        <v>0</v>
      </c>
      <c r="AC177" s="84">
        <f t="shared" si="192"/>
        <v>0</v>
      </c>
      <c r="AD177" s="85"/>
      <c r="AE177" s="86">
        <f t="shared" si="166"/>
        <v>1.5</v>
      </c>
      <c r="AF177" s="87" t="e">
        <f t="shared" si="161"/>
        <v>#DIV/0!</v>
      </c>
      <c r="AG177" s="88">
        <f t="shared" si="164"/>
        <v>0</v>
      </c>
      <c r="AH177" s="89">
        <f>AD177/7</f>
        <v>0</v>
      </c>
      <c r="AI177" s="89">
        <v>7</v>
      </c>
      <c r="AJ177" s="90" t="e">
        <f t="shared" si="175"/>
        <v>#DIV/0!</v>
      </c>
      <c r="AK177" s="179"/>
      <c r="AL177" s="180"/>
      <c r="AM177" s="181"/>
      <c r="AN177" s="341" t="str">
        <f t="shared" si="202"/>
        <v/>
      </c>
      <c r="AO177" s="180"/>
      <c r="AP177" s="172"/>
      <c r="AQ177" s="183"/>
      <c r="AR177" s="180"/>
      <c r="AS177" s="181"/>
      <c r="AT177" s="341" t="str">
        <f t="shared" si="203"/>
        <v/>
      </c>
      <c r="AU177" s="184"/>
      <c r="AV177" s="172"/>
      <c r="AW177" s="179"/>
      <c r="AX177" s="180"/>
      <c r="AY177" s="181"/>
      <c r="AZ177" s="182" t="str">
        <f t="shared" si="204"/>
        <v/>
      </c>
      <c r="BA177" s="184"/>
      <c r="BB177" s="172"/>
      <c r="BC177" s="179"/>
      <c r="BD177" s="180"/>
      <c r="BE177" s="181"/>
      <c r="BF177" s="182" t="str">
        <f t="shared" si="205"/>
        <v/>
      </c>
      <c r="BG177" s="184"/>
      <c r="BH177" s="172"/>
      <c r="BI177" s="179"/>
      <c r="BJ177" s="180"/>
      <c r="BK177" s="181"/>
      <c r="BL177" s="341" t="str">
        <f t="shared" si="206"/>
        <v/>
      </c>
      <c r="BM177" s="184"/>
      <c r="BN177" s="172"/>
      <c r="BO177" s="179"/>
      <c r="BP177" s="180"/>
      <c r="BQ177" s="181"/>
      <c r="BR177" s="182" t="str">
        <f t="shared" si="207"/>
        <v/>
      </c>
      <c r="BS177" s="184"/>
      <c r="BT177" s="172"/>
      <c r="BU177" s="179"/>
      <c r="BV177" s="180"/>
      <c r="BW177" s="181"/>
      <c r="BX177" s="182" t="str">
        <f t="shared" si="208"/>
        <v/>
      </c>
      <c r="BY177" s="184"/>
      <c r="BZ177" s="172"/>
      <c r="CA177" s="179"/>
      <c r="CB177" s="180"/>
      <c r="CC177" s="181"/>
      <c r="CD177" s="182" t="str">
        <f t="shared" si="209"/>
        <v/>
      </c>
      <c r="CE177" s="184"/>
      <c r="CF177" s="172"/>
      <c r="CG177" s="179"/>
      <c r="CH177" s="180"/>
      <c r="CI177" s="181"/>
      <c r="CJ177" s="182" t="str">
        <f t="shared" si="210"/>
        <v/>
      </c>
      <c r="CK177" s="180"/>
      <c r="CL177" s="185">
        <f t="shared" si="211"/>
        <v>0</v>
      </c>
      <c r="CM177" s="99">
        <f t="shared" si="211"/>
        <v>0</v>
      </c>
      <c r="CN177" s="100">
        <f t="shared" si="211"/>
        <v>0</v>
      </c>
      <c r="CO177" s="101">
        <f t="shared" si="212"/>
        <v>0</v>
      </c>
      <c r="CP177" s="99">
        <f t="shared" si="213"/>
        <v>0</v>
      </c>
      <c r="CQ177" s="102">
        <f t="shared" si="214"/>
        <v>6.25E-2</v>
      </c>
      <c r="CR177" s="186">
        <f t="shared" si="215"/>
        <v>6.25E-2</v>
      </c>
      <c r="CS177" s="103">
        <f t="shared" si="216"/>
        <v>0</v>
      </c>
      <c r="CT177" s="104" t="e">
        <f t="shared" si="217"/>
        <v>#DIV/0!</v>
      </c>
    </row>
    <row r="178" spans="1:98">
      <c r="A178" s="472"/>
      <c r="B178" s="105">
        <v>34</v>
      </c>
      <c r="C178" s="74" t="s">
        <v>52</v>
      </c>
      <c r="D178" s="75">
        <v>43334</v>
      </c>
      <c r="E178" s="302"/>
      <c r="F178" s="303"/>
      <c r="G178" s="303"/>
      <c r="H178" s="303"/>
      <c r="I178" s="77"/>
      <c r="J178" s="77"/>
      <c r="K178" s="77"/>
      <c r="L178" s="303"/>
      <c r="M178" s="77"/>
      <c r="N178" s="77"/>
      <c r="O178" s="303"/>
      <c r="P178" s="77"/>
      <c r="Q178" s="303"/>
      <c r="R178" s="77"/>
      <c r="S178" s="78">
        <f t="shared" si="169"/>
        <v>0</v>
      </c>
      <c r="T178" s="76"/>
      <c r="U178" s="77"/>
      <c r="V178" s="77"/>
      <c r="W178" s="194">
        <f t="shared" si="165"/>
        <v>0</v>
      </c>
      <c r="X178" s="80">
        <f t="shared" si="197"/>
        <v>0</v>
      </c>
      <c r="Y178" s="81">
        <f t="shared" si="198"/>
        <v>0</v>
      </c>
      <c r="Z178" s="81">
        <f t="shared" si="199"/>
        <v>0</v>
      </c>
      <c r="AA178" s="82">
        <v>90</v>
      </c>
      <c r="AB178" s="83">
        <f t="shared" si="200"/>
        <v>0</v>
      </c>
      <c r="AC178" s="84">
        <f t="shared" si="192"/>
        <v>0</v>
      </c>
      <c r="AD178" s="85"/>
      <c r="AE178" s="86">
        <f t="shared" si="166"/>
        <v>1.5</v>
      </c>
      <c r="AF178" s="87" t="e">
        <f t="shared" si="161"/>
        <v>#DIV/0!</v>
      </c>
      <c r="AG178" s="88">
        <f t="shared" si="164"/>
        <v>0</v>
      </c>
      <c r="AH178" s="89">
        <f>AD178/7</f>
        <v>0</v>
      </c>
      <c r="AI178" s="89">
        <v>7</v>
      </c>
      <c r="AJ178" s="90" t="e">
        <f t="shared" si="175"/>
        <v>#DIV/0!</v>
      </c>
      <c r="AK178" s="179"/>
      <c r="AL178" s="180"/>
      <c r="AM178" s="181"/>
      <c r="AN178" s="341" t="str">
        <f t="shared" si="202"/>
        <v/>
      </c>
      <c r="AO178" s="180"/>
      <c r="AP178" s="172"/>
      <c r="AQ178" s="183"/>
      <c r="AR178" s="180"/>
      <c r="AS178" s="181"/>
      <c r="AT178" s="341" t="str">
        <f t="shared" si="203"/>
        <v/>
      </c>
      <c r="AU178" s="184"/>
      <c r="AV178" s="172"/>
      <c r="AW178" s="179"/>
      <c r="AX178" s="180"/>
      <c r="AY178" s="181"/>
      <c r="AZ178" s="182" t="str">
        <f t="shared" si="204"/>
        <v/>
      </c>
      <c r="BA178" s="184"/>
      <c r="BB178" s="172"/>
      <c r="BC178" s="179"/>
      <c r="BD178" s="180"/>
      <c r="BE178" s="181"/>
      <c r="BF178" s="182" t="str">
        <f t="shared" si="205"/>
        <v/>
      </c>
      <c r="BG178" s="184"/>
      <c r="BH178" s="172"/>
      <c r="BI178" s="179"/>
      <c r="BJ178" s="180"/>
      <c r="BK178" s="181"/>
      <c r="BL178" s="341" t="str">
        <f t="shared" si="206"/>
        <v/>
      </c>
      <c r="BM178" s="184"/>
      <c r="BN178" s="172"/>
      <c r="BO178" s="179"/>
      <c r="BP178" s="180"/>
      <c r="BQ178" s="181"/>
      <c r="BR178" s="182" t="str">
        <f t="shared" si="207"/>
        <v/>
      </c>
      <c r="BS178" s="184"/>
      <c r="BT178" s="172"/>
      <c r="BU178" s="179"/>
      <c r="BV178" s="180"/>
      <c r="BW178" s="181"/>
      <c r="BX178" s="182" t="str">
        <f t="shared" si="208"/>
        <v/>
      </c>
      <c r="BY178" s="184"/>
      <c r="BZ178" s="172"/>
      <c r="CA178" s="179"/>
      <c r="CB178" s="180"/>
      <c r="CC178" s="181"/>
      <c r="CD178" s="182" t="str">
        <f t="shared" si="209"/>
        <v/>
      </c>
      <c r="CE178" s="184"/>
      <c r="CF178" s="172"/>
      <c r="CG178" s="179"/>
      <c r="CH178" s="180"/>
      <c r="CI178" s="181"/>
      <c r="CJ178" s="182" t="str">
        <f t="shared" si="210"/>
        <v/>
      </c>
      <c r="CK178" s="180"/>
      <c r="CL178" s="185">
        <f t="shared" si="211"/>
        <v>0</v>
      </c>
      <c r="CM178" s="99">
        <f t="shared" si="211"/>
        <v>0</v>
      </c>
      <c r="CN178" s="100">
        <f t="shared" si="211"/>
        <v>0</v>
      </c>
      <c r="CO178" s="101">
        <f t="shared" si="212"/>
        <v>0</v>
      </c>
      <c r="CP178" s="99">
        <f t="shared" si="213"/>
        <v>0</v>
      </c>
      <c r="CQ178" s="102">
        <f t="shared" si="214"/>
        <v>6.25E-2</v>
      </c>
      <c r="CR178" s="186">
        <f t="shared" si="215"/>
        <v>6.25E-2</v>
      </c>
      <c r="CS178" s="103">
        <f t="shared" si="216"/>
        <v>0</v>
      </c>
      <c r="CT178" s="104" t="e">
        <f t="shared" si="217"/>
        <v>#DIV/0!</v>
      </c>
    </row>
    <row r="179" spans="1:98">
      <c r="A179" s="472"/>
      <c r="B179" s="105">
        <v>34</v>
      </c>
      <c r="C179" s="74" t="s">
        <v>53</v>
      </c>
      <c r="D179" s="75">
        <v>43335</v>
      </c>
      <c r="E179" s="76"/>
      <c r="F179" s="77"/>
      <c r="G179" s="77"/>
      <c r="H179" s="77"/>
      <c r="I179" s="77"/>
      <c r="J179" s="77"/>
      <c r="K179" s="77"/>
      <c r="L179" s="77"/>
      <c r="M179" s="77"/>
      <c r="N179" s="77"/>
      <c r="O179" s="77"/>
      <c r="P179" s="77"/>
      <c r="Q179" s="77"/>
      <c r="R179" s="77"/>
      <c r="S179" s="78">
        <f t="shared" si="169"/>
        <v>0</v>
      </c>
      <c r="T179" s="76"/>
      <c r="U179" s="77"/>
      <c r="V179" s="77"/>
      <c r="W179" s="194">
        <f t="shared" si="165"/>
        <v>0</v>
      </c>
      <c r="X179" s="80">
        <f t="shared" si="197"/>
        <v>0</v>
      </c>
      <c r="Y179" s="81">
        <f t="shared" si="198"/>
        <v>0</v>
      </c>
      <c r="Z179" s="81">
        <f t="shared" si="199"/>
        <v>0</v>
      </c>
      <c r="AA179" s="82">
        <v>90</v>
      </c>
      <c r="AB179" s="83">
        <f t="shared" si="200"/>
        <v>0</v>
      </c>
      <c r="AC179" s="84">
        <f t="shared" si="192"/>
        <v>0</v>
      </c>
      <c r="AD179" s="85"/>
      <c r="AE179" s="86">
        <f t="shared" si="166"/>
        <v>1.5</v>
      </c>
      <c r="AF179" s="87" t="e">
        <f t="shared" si="161"/>
        <v>#DIV/0!</v>
      </c>
      <c r="AG179" s="88">
        <f t="shared" si="164"/>
        <v>0</v>
      </c>
      <c r="AH179" s="89">
        <f t="shared" si="201"/>
        <v>0</v>
      </c>
      <c r="AI179" s="89">
        <v>7</v>
      </c>
      <c r="AJ179" s="90" t="e">
        <f t="shared" si="175"/>
        <v>#DIV/0!</v>
      </c>
      <c r="AK179" s="179"/>
      <c r="AL179" s="180"/>
      <c r="AM179" s="181"/>
      <c r="AN179" s="341" t="str">
        <f t="shared" si="202"/>
        <v/>
      </c>
      <c r="AO179" s="180"/>
      <c r="AP179" s="172"/>
      <c r="AQ179" s="183"/>
      <c r="AR179" s="180"/>
      <c r="AS179" s="181"/>
      <c r="AT179" s="341" t="str">
        <f t="shared" si="203"/>
        <v/>
      </c>
      <c r="AU179" s="184"/>
      <c r="AV179" s="172"/>
      <c r="AW179" s="179"/>
      <c r="AX179" s="180"/>
      <c r="AY179" s="181"/>
      <c r="AZ179" s="182" t="str">
        <f t="shared" si="204"/>
        <v/>
      </c>
      <c r="BA179" s="184"/>
      <c r="BB179" s="172"/>
      <c r="BC179" s="179"/>
      <c r="BD179" s="180"/>
      <c r="BE179" s="181"/>
      <c r="BF179" s="182" t="str">
        <f t="shared" si="205"/>
        <v/>
      </c>
      <c r="BG179" s="184"/>
      <c r="BH179" s="172"/>
      <c r="BI179" s="179"/>
      <c r="BJ179" s="180"/>
      <c r="BK179" s="181"/>
      <c r="BL179" s="341" t="str">
        <f t="shared" si="206"/>
        <v/>
      </c>
      <c r="BM179" s="184"/>
      <c r="BN179" s="172"/>
      <c r="BO179" s="179"/>
      <c r="BP179" s="180"/>
      <c r="BQ179" s="181"/>
      <c r="BR179" s="182" t="str">
        <f t="shared" si="207"/>
        <v/>
      </c>
      <c r="BS179" s="184"/>
      <c r="BT179" s="172"/>
      <c r="BU179" s="179"/>
      <c r="BV179" s="180"/>
      <c r="BW179" s="181"/>
      <c r="BX179" s="182" t="str">
        <f t="shared" si="208"/>
        <v/>
      </c>
      <c r="BY179" s="184"/>
      <c r="BZ179" s="172"/>
      <c r="CA179" s="179"/>
      <c r="CB179" s="180"/>
      <c r="CC179" s="181"/>
      <c r="CD179" s="182" t="str">
        <f t="shared" si="209"/>
        <v/>
      </c>
      <c r="CE179" s="184"/>
      <c r="CF179" s="172"/>
      <c r="CG179" s="179"/>
      <c r="CH179" s="180"/>
      <c r="CI179" s="181"/>
      <c r="CJ179" s="182" t="str">
        <f t="shared" si="210"/>
        <v/>
      </c>
      <c r="CK179" s="180"/>
      <c r="CL179" s="185">
        <f t="shared" si="211"/>
        <v>0</v>
      </c>
      <c r="CM179" s="99">
        <f t="shared" si="211"/>
        <v>0</v>
      </c>
      <c r="CN179" s="100">
        <f t="shared" si="211"/>
        <v>0</v>
      </c>
      <c r="CO179" s="101">
        <f t="shared" si="212"/>
        <v>0</v>
      </c>
      <c r="CP179" s="99">
        <f t="shared" si="213"/>
        <v>0</v>
      </c>
      <c r="CQ179" s="102">
        <f t="shared" si="214"/>
        <v>6.25E-2</v>
      </c>
      <c r="CR179" s="186">
        <f t="shared" si="215"/>
        <v>6.25E-2</v>
      </c>
      <c r="CS179" s="103">
        <f t="shared" si="216"/>
        <v>0</v>
      </c>
      <c r="CT179" s="104" t="e">
        <f t="shared" si="217"/>
        <v>#DIV/0!</v>
      </c>
    </row>
    <row r="180" spans="1:98" ht="15.75" thickBot="1">
      <c r="A180" s="472"/>
      <c r="B180" s="106">
        <v>34</v>
      </c>
      <c r="C180" s="74" t="s">
        <v>54</v>
      </c>
      <c r="D180" s="75">
        <v>43336</v>
      </c>
      <c r="E180" s="76"/>
      <c r="F180" s="77"/>
      <c r="G180" s="77"/>
      <c r="H180" s="77"/>
      <c r="I180" s="77"/>
      <c r="J180" s="77"/>
      <c r="K180" s="77"/>
      <c r="L180" s="77"/>
      <c r="M180" s="77"/>
      <c r="N180" s="77"/>
      <c r="O180" s="77"/>
      <c r="P180" s="77"/>
      <c r="Q180" s="77"/>
      <c r="R180" s="77"/>
      <c r="S180" s="78">
        <f t="shared" si="169"/>
        <v>0</v>
      </c>
      <c r="T180" s="76"/>
      <c r="U180" s="77"/>
      <c r="V180" s="77"/>
      <c r="W180" s="194">
        <f t="shared" si="165"/>
        <v>0</v>
      </c>
      <c r="X180" s="80">
        <f t="shared" si="197"/>
        <v>0</v>
      </c>
      <c r="Y180" s="81">
        <f t="shared" si="198"/>
        <v>0</v>
      </c>
      <c r="Z180" s="81">
        <f t="shared" si="199"/>
        <v>0</v>
      </c>
      <c r="AA180" s="82">
        <v>90</v>
      </c>
      <c r="AB180" s="83">
        <f t="shared" si="200"/>
        <v>0</v>
      </c>
      <c r="AC180" s="84">
        <f t="shared" si="192"/>
        <v>0</v>
      </c>
      <c r="AD180" s="85"/>
      <c r="AE180" s="86">
        <f t="shared" si="166"/>
        <v>1.5</v>
      </c>
      <c r="AF180" s="87" t="e">
        <f t="shared" si="161"/>
        <v>#DIV/0!</v>
      </c>
      <c r="AG180" s="88">
        <f t="shared" si="164"/>
        <v>0</v>
      </c>
      <c r="AH180" s="89">
        <f t="shared" si="201"/>
        <v>0</v>
      </c>
      <c r="AI180" s="89">
        <v>7</v>
      </c>
      <c r="AJ180" s="90" t="e">
        <f t="shared" si="175"/>
        <v>#DIV/0!</v>
      </c>
      <c r="AK180" s="179"/>
      <c r="AL180" s="180"/>
      <c r="AM180" s="181"/>
      <c r="AN180" s="341" t="str">
        <f t="shared" si="202"/>
        <v/>
      </c>
      <c r="AO180" s="180"/>
      <c r="AP180" s="172"/>
      <c r="AQ180" s="183"/>
      <c r="AR180" s="180"/>
      <c r="AS180" s="181"/>
      <c r="AT180" s="341" t="str">
        <f t="shared" si="203"/>
        <v/>
      </c>
      <c r="AU180" s="184"/>
      <c r="AV180" s="172"/>
      <c r="AW180" s="179"/>
      <c r="AX180" s="180"/>
      <c r="AY180" s="181"/>
      <c r="AZ180" s="182" t="str">
        <f t="shared" si="204"/>
        <v/>
      </c>
      <c r="BA180" s="184"/>
      <c r="BB180" s="172"/>
      <c r="BC180" s="179"/>
      <c r="BD180" s="180"/>
      <c r="BE180" s="181"/>
      <c r="BF180" s="182" t="str">
        <f t="shared" si="205"/>
        <v/>
      </c>
      <c r="BG180" s="184"/>
      <c r="BH180" s="172"/>
      <c r="BI180" s="179"/>
      <c r="BJ180" s="180"/>
      <c r="BK180" s="181"/>
      <c r="BL180" s="341" t="str">
        <f t="shared" si="206"/>
        <v/>
      </c>
      <c r="BM180" s="184"/>
      <c r="BN180" s="172"/>
      <c r="BO180" s="179"/>
      <c r="BP180" s="180"/>
      <c r="BQ180" s="181"/>
      <c r="BR180" s="182" t="str">
        <f t="shared" si="207"/>
        <v/>
      </c>
      <c r="BS180" s="184"/>
      <c r="BT180" s="172"/>
      <c r="BU180" s="179"/>
      <c r="BV180" s="180"/>
      <c r="BW180" s="181"/>
      <c r="BX180" s="182" t="str">
        <f t="shared" si="208"/>
        <v/>
      </c>
      <c r="BY180" s="184"/>
      <c r="BZ180" s="172"/>
      <c r="CA180" s="179"/>
      <c r="CB180" s="180"/>
      <c r="CC180" s="181"/>
      <c r="CD180" s="182" t="str">
        <f t="shared" si="209"/>
        <v/>
      </c>
      <c r="CE180" s="184"/>
      <c r="CF180" s="172"/>
      <c r="CG180" s="179"/>
      <c r="CH180" s="180"/>
      <c r="CI180" s="181"/>
      <c r="CJ180" s="182" t="str">
        <f t="shared" si="210"/>
        <v/>
      </c>
      <c r="CK180" s="180"/>
      <c r="CL180" s="185">
        <f t="shared" si="211"/>
        <v>0</v>
      </c>
      <c r="CM180" s="99">
        <f t="shared" si="211"/>
        <v>0</v>
      </c>
      <c r="CN180" s="100">
        <f t="shared" si="211"/>
        <v>0</v>
      </c>
      <c r="CO180" s="101">
        <f t="shared" si="212"/>
        <v>0</v>
      </c>
      <c r="CP180" s="99">
        <f t="shared" si="213"/>
        <v>0</v>
      </c>
      <c r="CQ180" s="102">
        <f t="shared" si="214"/>
        <v>6.25E-2</v>
      </c>
      <c r="CR180" s="186">
        <f t="shared" si="215"/>
        <v>6.25E-2</v>
      </c>
      <c r="CS180" s="103">
        <f t="shared" si="216"/>
        <v>0</v>
      </c>
      <c r="CT180" s="104" t="e">
        <f t="shared" si="217"/>
        <v>#DIV/0!</v>
      </c>
    </row>
    <row r="181" spans="1:98">
      <c r="A181" s="472"/>
      <c r="B181" s="18">
        <v>35</v>
      </c>
      <c r="C181" s="19" t="s">
        <v>50</v>
      </c>
      <c r="D181" s="20">
        <v>43339</v>
      </c>
      <c r="E181" s="49"/>
      <c r="F181" s="50"/>
      <c r="G181" s="50"/>
      <c r="H181" s="50"/>
      <c r="I181" s="50"/>
      <c r="J181" s="50"/>
      <c r="K181" s="50"/>
      <c r="L181" s="50"/>
      <c r="M181" s="50"/>
      <c r="N181" s="50"/>
      <c r="O181" s="50"/>
      <c r="P181" s="50"/>
      <c r="Q181" s="50"/>
      <c r="R181" s="50"/>
      <c r="S181" s="23">
        <f t="shared" si="169"/>
        <v>0</v>
      </c>
      <c r="T181" s="49"/>
      <c r="U181" s="50"/>
      <c r="V181" s="50"/>
      <c r="W181" s="195">
        <f t="shared" si="165"/>
        <v>0</v>
      </c>
      <c r="X181" s="21">
        <f t="shared" si="197"/>
        <v>0</v>
      </c>
      <c r="Y181" s="22">
        <f t="shared" si="198"/>
        <v>0</v>
      </c>
      <c r="Z181" s="22">
        <f t="shared" si="199"/>
        <v>0</v>
      </c>
      <c r="AA181" s="25">
        <v>90</v>
      </c>
      <c r="AB181" s="68">
        <f t="shared" si="200"/>
        <v>0</v>
      </c>
      <c r="AC181" s="27">
        <f t="shared" si="192"/>
        <v>0</v>
      </c>
      <c r="AD181" s="28"/>
      <c r="AE181" s="29">
        <f t="shared" si="166"/>
        <v>1.5</v>
      </c>
      <c r="AF181" s="30" t="e">
        <f t="shared" si="161"/>
        <v>#DIV/0!</v>
      </c>
      <c r="AG181" s="51">
        <f t="shared" si="164"/>
        <v>0</v>
      </c>
      <c r="AH181" s="52">
        <f t="shared" si="201"/>
        <v>0</v>
      </c>
      <c r="AI181" s="52">
        <v>7</v>
      </c>
      <c r="AJ181" s="53" t="e">
        <f t="shared" si="175"/>
        <v>#DIV/0!</v>
      </c>
      <c r="AK181" s="168"/>
      <c r="AL181" s="169"/>
      <c r="AM181" s="170"/>
      <c r="AN181" s="348" t="str">
        <f t="shared" si="202"/>
        <v/>
      </c>
      <c r="AO181" s="169"/>
      <c r="AP181" s="172"/>
      <c r="AQ181" s="173"/>
      <c r="AR181" s="169"/>
      <c r="AS181" s="170"/>
      <c r="AT181" s="348" t="str">
        <f t="shared" si="203"/>
        <v/>
      </c>
      <c r="AU181" s="174"/>
      <c r="AV181" s="172"/>
      <c r="AW181" s="168"/>
      <c r="AX181" s="169"/>
      <c r="AY181" s="170"/>
      <c r="AZ181" s="171" t="str">
        <f t="shared" si="204"/>
        <v/>
      </c>
      <c r="BA181" s="174"/>
      <c r="BB181" s="172"/>
      <c r="BC181" s="168"/>
      <c r="BD181" s="169"/>
      <c r="BE181" s="170"/>
      <c r="BF181" s="171" t="str">
        <f t="shared" si="205"/>
        <v/>
      </c>
      <c r="BG181" s="174"/>
      <c r="BH181" s="172"/>
      <c r="BI181" s="168"/>
      <c r="BJ181" s="169"/>
      <c r="BK181" s="170"/>
      <c r="BL181" s="348" t="str">
        <f t="shared" si="206"/>
        <v/>
      </c>
      <c r="BM181" s="174"/>
      <c r="BN181" s="172"/>
      <c r="BO181" s="168"/>
      <c r="BP181" s="169"/>
      <c r="BQ181" s="170"/>
      <c r="BR181" s="171" t="str">
        <f t="shared" si="207"/>
        <v/>
      </c>
      <c r="BS181" s="174"/>
      <c r="BT181" s="172"/>
      <c r="BU181" s="168"/>
      <c r="BV181" s="169"/>
      <c r="BW181" s="170"/>
      <c r="BX181" s="171" t="str">
        <f t="shared" si="208"/>
        <v/>
      </c>
      <c r="BY181" s="174"/>
      <c r="BZ181" s="172"/>
      <c r="CA181" s="168"/>
      <c r="CB181" s="169"/>
      <c r="CC181" s="170"/>
      <c r="CD181" s="171" t="str">
        <f t="shared" si="209"/>
        <v/>
      </c>
      <c r="CE181" s="174"/>
      <c r="CF181" s="172"/>
      <c r="CG181" s="168"/>
      <c r="CH181" s="169"/>
      <c r="CI181" s="170"/>
      <c r="CJ181" s="171" t="str">
        <f t="shared" si="210"/>
        <v/>
      </c>
      <c r="CK181" s="169"/>
      <c r="CL181" s="177">
        <f t="shared" si="211"/>
        <v>0</v>
      </c>
      <c r="CM181" s="62">
        <f t="shared" si="211"/>
        <v>0</v>
      </c>
      <c r="CN181" s="69">
        <f t="shared" si="211"/>
        <v>0</v>
      </c>
      <c r="CO181" s="70">
        <f t="shared" si="212"/>
        <v>0</v>
      </c>
      <c r="CP181" s="62">
        <f t="shared" si="213"/>
        <v>0</v>
      </c>
      <c r="CQ181" s="65">
        <f t="shared" si="214"/>
        <v>6.25E-2</v>
      </c>
      <c r="CR181" s="178">
        <f t="shared" si="215"/>
        <v>6.25E-2</v>
      </c>
      <c r="CS181" s="66">
        <f t="shared" si="216"/>
        <v>0</v>
      </c>
      <c r="CT181" s="67" t="e">
        <f t="shared" si="217"/>
        <v>#DIV/0!</v>
      </c>
    </row>
    <row r="182" spans="1:98">
      <c r="A182" s="472"/>
      <c r="B182" s="48">
        <v>35</v>
      </c>
      <c r="C182" s="19" t="s">
        <v>52</v>
      </c>
      <c r="D182" s="20">
        <v>43340</v>
      </c>
      <c r="E182" s="49"/>
      <c r="F182" s="50"/>
      <c r="G182" s="50"/>
      <c r="H182" s="50"/>
      <c r="I182" s="50"/>
      <c r="J182" s="50"/>
      <c r="K182" s="50"/>
      <c r="L182" s="50"/>
      <c r="M182" s="50"/>
      <c r="N182" s="50"/>
      <c r="O182" s="50"/>
      <c r="P182" s="50"/>
      <c r="Q182" s="50"/>
      <c r="R182" s="50"/>
      <c r="S182" s="23">
        <f t="shared" si="169"/>
        <v>0</v>
      </c>
      <c r="T182" s="49"/>
      <c r="U182" s="50"/>
      <c r="V182" s="50"/>
      <c r="W182" s="195">
        <f t="shared" si="165"/>
        <v>0</v>
      </c>
      <c r="X182" s="21">
        <f t="shared" si="197"/>
        <v>0</v>
      </c>
      <c r="Y182" s="22">
        <f t="shared" si="198"/>
        <v>0</v>
      </c>
      <c r="Z182" s="22">
        <f t="shared" si="199"/>
        <v>0</v>
      </c>
      <c r="AA182" s="25">
        <v>90</v>
      </c>
      <c r="AB182" s="68">
        <f t="shared" si="200"/>
        <v>0</v>
      </c>
      <c r="AC182" s="27">
        <f t="shared" si="192"/>
        <v>0</v>
      </c>
      <c r="AD182" s="28"/>
      <c r="AE182" s="29">
        <f t="shared" si="166"/>
        <v>1.5</v>
      </c>
      <c r="AF182" s="30" t="e">
        <f t="shared" si="161"/>
        <v>#DIV/0!</v>
      </c>
      <c r="AG182" s="51">
        <f t="shared" si="164"/>
        <v>0</v>
      </c>
      <c r="AH182" s="52">
        <f t="shared" si="201"/>
        <v>0</v>
      </c>
      <c r="AI182" s="52">
        <v>7</v>
      </c>
      <c r="AJ182" s="53" t="e">
        <f t="shared" si="175"/>
        <v>#DIV/0!</v>
      </c>
      <c r="AK182" s="168"/>
      <c r="AL182" s="169"/>
      <c r="AM182" s="170"/>
      <c r="AN182" s="348" t="str">
        <f t="shared" si="202"/>
        <v/>
      </c>
      <c r="AO182" s="169"/>
      <c r="AP182" s="172"/>
      <c r="AQ182" s="173"/>
      <c r="AR182" s="169"/>
      <c r="AS182" s="170"/>
      <c r="AT182" s="348" t="str">
        <f t="shared" si="203"/>
        <v/>
      </c>
      <c r="AU182" s="174"/>
      <c r="AV182" s="172"/>
      <c r="AW182" s="168"/>
      <c r="AX182" s="169"/>
      <c r="AY182" s="170"/>
      <c r="AZ182" s="171" t="str">
        <f t="shared" si="204"/>
        <v/>
      </c>
      <c r="BA182" s="174"/>
      <c r="BB182" s="172"/>
      <c r="BC182" s="168"/>
      <c r="BD182" s="169"/>
      <c r="BE182" s="170"/>
      <c r="BF182" s="171" t="str">
        <f t="shared" si="205"/>
        <v/>
      </c>
      <c r="BG182" s="174"/>
      <c r="BH182" s="172"/>
      <c r="BI182" s="168"/>
      <c r="BJ182" s="169"/>
      <c r="BK182" s="170"/>
      <c r="BL182" s="348" t="str">
        <f t="shared" si="206"/>
        <v/>
      </c>
      <c r="BM182" s="174"/>
      <c r="BN182" s="172"/>
      <c r="BO182" s="168"/>
      <c r="BP182" s="169"/>
      <c r="BQ182" s="170"/>
      <c r="BR182" s="171" t="str">
        <f t="shared" si="207"/>
        <v/>
      </c>
      <c r="BS182" s="174"/>
      <c r="BT182" s="172"/>
      <c r="BU182" s="168"/>
      <c r="BV182" s="169"/>
      <c r="BW182" s="170"/>
      <c r="BX182" s="171" t="str">
        <f t="shared" si="208"/>
        <v/>
      </c>
      <c r="BY182" s="174"/>
      <c r="BZ182" s="172"/>
      <c r="CA182" s="168"/>
      <c r="CB182" s="169"/>
      <c r="CC182" s="170"/>
      <c r="CD182" s="171" t="str">
        <f t="shared" si="209"/>
        <v/>
      </c>
      <c r="CE182" s="174"/>
      <c r="CF182" s="172"/>
      <c r="CG182" s="168"/>
      <c r="CH182" s="169"/>
      <c r="CI182" s="170"/>
      <c r="CJ182" s="171" t="str">
        <f t="shared" si="210"/>
        <v/>
      </c>
      <c r="CK182" s="169"/>
      <c r="CL182" s="177">
        <f t="shared" si="211"/>
        <v>0</v>
      </c>
      <c r="CM182" s="62">
        <f t="shared" si="211"/>
        <v>0</v>
      </c>
      <c r="CN182" s="69">
        <f t="shared" si="211"/>
        <v>0</v>
      </c>
      <c r="CO182" s="70">
        <f t="shared" si="212"/>
        <v>0</v>
      </c>
      <c r="CP182" s="62">
        <f t="shared" si="213"/>
        <v>0</v>
      </c>
      <c r="CQ182" s="65">
        <f t="shared" si="214"/>
        <v>6.25E-2</v>
      </c>
      <c r="CR182" s="178">
        <f t="shared" si="215"/>
        <v>6.25E-2</v>
      </c>
      <c r="CS182" s="66">
        <f t="shared" si="216"/>
        <v>0</v>
      </c>
      <c r="CT182" s="67" t="e">
        <f t="shared" si="217"/>
        <v>#DIV/0!</v>
      </c>
    </row>
    <row r="183" spans="1:98">
      <c r="A183" s="472"/>
      <c r="B183" s="48">
        <v>35</v>
      </c>
      <c r="C183" s="19" t="s">
        <v>52</v>
      </c>
      <c r="D183" s="20">
        <v>43341</v>
      </c>
      <c r="E183" s="49"/>
      <c r="F183" s="50"/>
      <c r="G183" s="50"/>
      <c r="H183" s="50"/>
      <c r="I183" s="50"/>
      <c r="J183" s="50"/>
      <c r="K183" s="50"/>
      <c r="L183" s="50"/>
      <c r="M183" s="50"/>
      <c r="N183" s="50"/>
      <c r="O183" s="50"/>
      <c r="P183" s="50"/>
      <c r="Q183" s="50"/>
      <c r="R183" s="50"/>
      <c r="S183" s="23">
        <f t="shared" si="169"/>
        <v>0</v>
      </c>
      <c r="T183" s="49"/>
      <c r="U183" s="50"/>
      <c r="V183" s="50"/>
      <c r="W183" s="195">
        <f t="shared" ref="W183:W184" si="218">SUM(T183:V183)</f>
        <v>0</v>
      </c>
      <c r="X183" s="21">
        <f t="shared" si="197"/>
        <v>0</v>
      </c>
      <c r="Y183" s="22">
        <f t="shared" si="198"/>
        <v>0</v>
      </c>
      <c r="Z183" s="22">
        <f t="shared" si="199"/>
        <v>0</v>
      </c>
      <c r="AA183" s="25">
        <v>90</v>
      </c>
      <c r="AB183" s="68">
        <f t="shared" si="200"/>
        <v>0</v>
      </c>
      <c r="AC183" s="27">
        <f t="shared" si="192"/>
        <v>0</v>
      </c>
      <c r="AD183" s="28"/>
      <c r="AE183" s="29">
        <f t="shared" si="166"/>
        <v>1.5</v>
      </c>
      <c r="AF183" s="30" t="e">
        <f t="shared" si="161"/>
        <v>#DIV/0!</v>
      </c>
      <c r="AG183" s="51">
        <f t="shared" si="164"/>
        <v>0</v>
      </c>
      <c r="AH183" s="52">
        <f t="shared" si="201"/>
        <v>0</v>
      </c>
      <c r="AI183" s="52">
        <v>7</v>
      </c>
      <c r="AJ183" s="53" t="e">
        <f t="shared" si="175"/>
        <v>#DIV/0!</v>
      </c>
      <c r="AK183" s="168"/>
      <c r="AL183" s="169"/>
      <c r="AM183" s="170"/>
      <c r="AN183" s="348" t="str">
        <f t="shared" si="202"/>
        <v/>
      </c>
      <c r="AO183" s="169"/>
      <c r="AP183" s="172"/>
      <c r="AQ183" s="173"/>
      <c r="AR183" s="169"/>
      <c r="AS183" s="170"/>
      <c r="AT183" s="348" t="str">
        <f t="shared" si="203"/>
        <v/>
      </c>
      <c r="AU183" s="174"/>
      <c r="AV183" s="172"/>
      <c r="AW183" s="168"/>
      <c r="AX183" s="169"/>
      <c r="AY183" s="170"/>
      <c r="AZ183" s="171" t="str">
        <f t="shared" si="204"/>
        <v/>
      </c>
      <c r="BA183" s="174"/>
      <c r="BB183" s="172"/>
      <c r="BC183" s="168"/>
      <c r="BD183" s="169"/>
      <c r="BE183" s="170"/>
      <c r="BF183" s="171" t="str">
        <f t="shared" si="205"/>
        <v/>
      </c>
      <c r="BG183" s="174"/>
      <c r="BH183" s="172"/>
      <c r="BI183" s="168"/>
      <c r="BJ183" s="169"/>
      <c r="BK183" s="170"/>
      <c r="BL183" s="348" t="str">
        <f t="shared" si="206"/>
        <v/>
      </c>
      <c r="BM183" s="174"/>
      <c r="BN183" s="172"/>
      <c r="BO183" s="168"/>
      <c r="BP183" s="169"/>
      <c r="BQ183" s="170"/>
      <c r="BR183" s="171" t="str">
        <f t="shared" si="207"/>
        <v/>
      </c>
      <c r="BS183" s="174"/>
      <c r="BT183" s="172"/>
      <c r="BU183" s="168"/>
      <c r="BV183" s="169"/>
      <c r="BW183" s="170"/>
      <c r="BX183" s="171" t="str">
        <f t="shared" si="208"/>
        <v/>
      </c>
      <c r="BY183" s="174"/>
      <c r="BZ183" s="172"/>
      <c r="CA183" s="168"/>
      <c r="CB183" s="169"/>
      <c r="CC183" s="170"/>
      <c r="CD183" s="171" t="str">
        <f t="shared" si="209"/>
        <v/>
      </c>
      <c r="CE183" s="174"/>
      <c r="CF183" s="172"/>
      <c r="CG183" s="168"/>
      <c r="CH183" s="169"/>
      <c r="CI183" s="170"/>
      <c r="CJ183" s="171" t="str">
        <f t="shared" si="210"/>
        <v/>
      </c>
      <c r="CK183" s="169"/>
      <c r="CL183" s="177">
        <f t="shared" si="211"/>
        <v>0</v>
      </c>
      <c r="CM183" s="62">
        <f t="shared" si="211"/>
        <v>0</v>
      </c>
      <c r="CN183" s="69">
        <f t="shared" si="211"/>
        <v>0</v>
      </c>
      <c r="CO183" s="70">
        <f t="shared" si="212"/>
        <v>0</v>
      </c>
      <c r="CP183" s="62">
        <f t="shared" si="213"/>
        <v>0</v>
      </c>
      <c r="CQ183" s="65">
        <f t="shared" si="214"/>
        <v>6.25E-2</v>
      </c>
      <c r="CR183" s="178">
        <f t="shared" si="215"/>
        <v>6.25E-2</v>
      </c>
      <c r="CS183" s="66">
        <f t="shared" si="216"/>
        <v>0</v>
      </c>
      <c r="CT183" s="67" t="e">
        <f t="shared" si="217"/>
        <v>#DIV/0!</v>
      </c>
    </row>
    <row r="184" spans="1:98">
      <c r="A184" s="472"/>
      <c r="B184" s="48">
        <v>35</v>
      </c>
      <c r="C184" s="19" t="s">
        <v>53</v>
      </c>
      <c r="D184" s="20">
        <v>43342</v>
      </c>
      <c r="E184" s="49"/>
      <c r="F184" s="50"/>
      <c r="G184" s="50"/>
      <c r="H184" s="50"/>
      <c r="I184" s="50"/>
      <c r="J184" s="50"/>
      <c r="K184" s="50"/>
      <c r="L184" s="50"/>
      <c r="M184" s="50"/>
      <c r="N184" s="50"/>
      <c r="O184" s="50"/>
      <c r="P184" s="50"/>
      <c r="Q184" s="50"/>
      <c r="R184" s="50"/>
      <c r="S184" s="23">
        <f t="shared" si="169"/>
        <v>0</v>
      </c>
      <c r="T184" s="49"/>
      <c r="U184" s="50"/>
      <c r="V184" s="50"/>
      <c r="W184" s="195">
        <f t="shared" si="218"/>
        <v>0</v>
      </c>
      <c r="X184" s="21">
        <f t="shared" si="197"/>
        <v>0</v>
      </c>
      <c r="Y184" s="22">
        <f t="shared" si="198"/>
        <v>0</v>
      </c>
      <c r="Z184" s="22">
        <f t="shared" si="199"/>
        <v>0</v>
      </c>
      <c r="AA184" s="25">
        <v>90</v>
      </c>
      <c r="AB184" s="68">
        <f t="shared" si="200"/>
        <v>0</v>
      </c>
      <c r="AC184" s="27">
        <f t="shared" si="192"/>
        <v>0</v>
      </c>
      <c r="AD184" s="28"/>
      <c r="AE184" s="29">
        <f t="shared" si="166"/>
        <v>1.5</v>
      </c>
      <c r="AF184" s="30" t="e">
        <f t="shared" si="161"/>
        <v>#DIV/0!</v>
      </c>
      <c r="AG184" s="51">
        <f t="shared" si="164"/>
        <v>0</v>
      </c>
      <c r="AH184" s="52">
        <f t="shared" si="201"/>
        <v>0</v>
      </c>
      <c r="AI184" s="52">
        <v>7</v>
      </c>
      <c r="AJ184" s="53" t="e">
        <f t="shared" si="175"/>
        <v>#DIV/0!</v>
      </c>
      <c r="AK184" s="168"/>
      <c r="AL184" s="169"/>
      <c r="AM184" s="170"/>
      <c r="AN184" s="348" t="str">
        <f t="shared" si="202"/>
        <v/>
      </c>
      <c r="AO184" s="169"/>
      <c r="AP184" s="172"/>
      <c r="AQ184" s="173"/>
      <c r="AR184" s="169"/>
      <c r="AS184" s="170"/>
      <c r="AT184" s="348" t="str">
        <f t="shared" si="203"/>
        <v/>
      </c>
      <c r="AU184" s="174"/>
      <c r="AV184" s="172"/>
      <c r="AW184" s="168"/>
      <c r="AX184" s="169"/>
      <c r="AY184" s="170"/>
      <c r="AZ184" s="171" t="str">
        <f t="shared" si="204"/>
        <v/>
      </c>
      <c r="BA184" s="174"/>
      <c r="BB184" s="172"/>
      <c r="BC184" s="168"/>
      <c r="BD184" s="169"/>
      <c r="BE184" s="170"/>
      <c r="BF184" s="171" t="str">
        <f t="shared" si="205"/>
        <v/>
      </c>
      <c r="BG184" s="174"/>
      <c r="BH184" s="172"/>
      <c r="BI184" s="168"/>
      <c r="BJ184" s="169"/>
      <c r="BK184" s="170"/>
      <c r="BL184" s="348" t="str">
        <f t="shared" si="206"/>
        <v/>
      </c>
      <c r="BM184" s="174"/>
      <c r="BN184" s="172"/>
      <c r="BO184" s="168"/>
      <c r="BP184" s="169"/>
      <c r="BQ184" s="170"/>
      <c r="BR184" s="171" t="str">
        <f t="shared" si="207"/>
        <v/>
      </c>
      <c r="BS184" s="174"/>
      <c r="BT184" s="172"/>
      <c r="BU184" s="168"/>
      <c r="BV184" s="169"/>
      <c r="BW184" s="170"/>
      <c r="BX184" s="171" t="str">
        <f t="shared" si="208"/>
        <v/>
      </c>
      <c r="BY184" s="174"/>
      <c r="BZ184" s="172"/>
      <c r="CA184" s="168"/>
      <c r="CB184" s="169"/>
      <c r="CC184" s="170"/>
      <c r="CD184" s="171" t="str">
        <f t="shared" si="209"/>
        <v/>
      </c>
      <c r="CE184" s="174"/>
      <c r="CF184" s="172"/>
      <c r="CG184" s="168"/>
      <c r="CH184" s="169"/>
      <c r="CI184" s="170"/>
      <c r="CJ184" s="171" t="str">
        <f t="shared" si="210"/>
        <v/>
      </c>
      <c r="CK184" s="169"/>
      <c r="CL184" s="177">
        <f t="shared" si="211"/>
        <v>0</v>
      </c>
      <c r="CM184" s="62">
        <f t="shared" si="211"/>
        <v>0</v>
      </c>
      <c r="CN184" s="69">
        <f t="shared" si="211"/>
        <v>0</v>
      </c>
      <c r="CO184" s="70">
        <f t="shared" si="212"/>
        <v>0</v>
      </c>
      <c r="CP184" s="62">
        <f t="shared" si="213"/>
        <v>0</v>
      </c>
      <c r="CQ184" s="65">
        <f t="shared" si="214"/>
        <v>6.25E-2</v>
      </c>
      <c r="CR184" s="178">
        <f t="shared" si="215"/>
        <v>6.25E-2</v>
      </c>
      <c r="CS184" s="66">
        <f t="shared" si="216"/>
        <v>0</v>
      </c>
      <c r="CT184" s="67" t="e">
        <f t="shared" si="217"/>
        <v>#DIV/0!</v>
      </c>
    </row>
    <row r="185" spans="1:98" ht="15.75" thickBot="1">
      <c r="A185" s="473"/>
      <c r="B185" s="71">
        <v>35</v>
      </c>
      <c r="C185" s="115" t="s">
        <v>54</v>
      </c>
      <c r="D185" s="20">
        <v>43343</v>
      </c>
      <c r="E185" s="49"/>
      <c r="F185" s="50"/>
      <c r="G185" s="50"/>
      <c r="H185" s="50"/>
      <c r="I185" s="50"/>
      <c r="J185" s="50"/>
      <c r="K185" s="50"/>
      <c r="L185" s="50"/>
      <c r="M185" s="50"/>
      <c r="N185" s="50"/>
      <c r="O185" s="50"/>
      <c r="P185" s="50"/>
      <c r="Q185" s="50"/>
      <c r="R185" s="50"/>
      <c r="S185" s="23">
        <f t="shared" si="169"/>
        <v>0</v>
      </c>
      <c r="T185" s="49"/>
      <c r="U185" s="50"/>
      <c r="V185" s="50"/>
      <c r="W185" s="195">
        <f t="shared" si="165"/>
        <v>0</v>
      </c>
      <c r="X185" s="21">
        <f t="shared" si="197"/>
        <v>0</v>
      </c>
      <c r="Y185" s="22">
        <f t="shared" si="198"/>
        <v>0</v>
      </c>
      <c r="Z185" s="22">
        <f t="shared" si="199"/>
        <v>0</v>
      </c>
      <c r="AA185" s="25">
        <v>90</v>
      </c>
      <c r="AB185" s="68">
        <f t="shared" si="200"/>
        <v>0</v>
      </c>
      <c r="AC185" s="27">
        <f t="shared" si="192"/>
        <v>0</v>
      </c>
      <c r="AD185" s="28"/>
      <c r="AE185" s="29">
        <f t="shared" si="166"/>
        <v>1.5</v>
      </c>
      <c r="AF185" s="30" t="e">
        <f t="shared" si="161"/>
        <v>#DIV/0!</v>
      </c>
      <c r="AG185" s="51">
        <f t="shared" si="164"/>
        <v>0</v>
      </c>
      <c r="AH185" s="52">
        <f t="shared" si="201"/>
        <v>0</v>
      </c>
      <c r="AI185" s="52">
        <v>7</v>
      </c>
      <c r="AJ185" s="53" t="e">
        <f t="shared" si="175"/>
        <v>#DIV/0!</v>
      </c>
      <c r="AK185" s="168"/>
      <c r="AL185" s="169"/>
      <c r="AM185" s="170"/>
      <c r="AN185" s="348" t="str">
        <f t="shared" si="202"/>
        <v/>
      </c>
      <c r="AO185" s="169"/>
      <c r="AP185" s="172"/>
      <c r="AQ185" s="173"/>
      <c r="AR185" s="169"/>
      <c r="AS185" s="170"/>
      <c r="AT185" s="348" t="str">
        <f t="shared" si="203"/>
        <v/>
      </c>
      <c r="AU185" s="174"/>
      <c r="AV185" s="172"/>
      <c r="AW185" s="168"/>
      <c r="AX185" s="169"/>
      <c r="AY185" s="170"/>
      <c r="AZ185" s="171" t="str">
        <f t="shared" si="204"/>
        <v/>
      </c>
      <c r="BA185" s="174"/>
      <c r="BB185" s="172"/>
      <c r="BC185" s="168"/>
      <c r="BD185" s="169"/>
      <c r="BE185" s="170"/>
      <c r="BF185" s="171" t="str">
        <f t="shared" si="205"/>
        <v/>
      </c>
      <c r="BG185" s="174"/>
      <c r="BH185" s="172"/>
      <c r="BI185" s="168"/>
      <c r="BJ185" s="169"/>
      <c r="BK185" s="170"/>
      <c r="BL185" s="348" t="str">
        <f t="shared" si="206"/>
        <v/>
      </c>
      <c r="BM185" s="174"/>
      <c r="BN185" s="172"/>
      <c r="BO185" s="168"/>
      <c r="BP185" s="169"/>
      <c r="BQ185" s="170"/>
      <c r="BR185" s="171" t="str">
        <f t="shared" si="207"/>
        <v/>
      </c>
      <c r="BS185" s="174"/>
      <c r="BT185" s="172"/>
      <c r="BU185" s="168"/>
      <c r="BV185" s="169"/>
      <c r="BW185" s="170"/>
      <c r="BX185" s="171" t="str">
        <f t="shared" si="208"/>
        <v/>
      </c>
      <c r="BY185" s="174"/>
      <c r="BZ185" s="172"/>
      <c r="CA185" s="168"/>
      <c r="CB185" s="169"/>
      <c r="CC185" s="170"/>
      <c r="CD185" s="171" t="str">
        <f t="shared" si="209"/>
        <v/>
      </c>
      <c r="CE185" s="174"/>
      <c r="CF185" s="172"/>
      <c r="CG185" s="168"/>
      <c r="CH185" s="169"/>
      <c r="CI185" s="170"/>
      <c r="CJ185" s="171" t="str">
        <f t="shared" si="210"/>
        <v/>
      </c>
      <c r="CK185" s="169"/>
      <c r="CL185" s="187">
        <f t="shared" si="211"/>
        <v>0</v>
      </c>
      <c r="CM185" s="134">
        <f t="shared" si="211"/>
        <v>0</v>
      </c>
      <c r="CN185" s="135">
        <f t="shared" si="211"/>
        <v>0</v>
      </c>
      <c r="CO185" s="136">
        <f t="shared" si="212"/>
        <v>0</v>
      </c>
      <c r="CP185" s="134">
        <f t="shared" si="213"/>
        <v>0</v>
      </c>
      <c r="CQ185" s="137">
        <f t="shared" si="214"/>
        <v>6.25E-2</v>
      </c>
      <c r="CR185" s="188">
        <f t="shared" si="215"/>
        <v>6.25E-2</v>
      </c>
      <c r="CS185" s="138">
        <f t="shared" si="216"/>
        <v>0</v>
      </c>
      <c r="CT185" s="139" t="e">
        <f t="shared" si="217"/>
        <v>#DIV/0!</v>
      </c>
    </row>
    <row r="186" spans="1:98" ht="15.75" thickBot="1">
      <c r="A186" s="140"/>
      <c r="B186" s="141" t="s">
        <v>55</v>
      </c>
      <c r="C186" s="459" t="s">
        <v>56</v>
      </c>
      <c r="D186" s="460"/>
      <c r="E186" s="145">
        <f t="shared" ref="E186:Z186" si="219">SUM(E163:E185)</f>
        <v>0</v>
      </c>
      <c r="F186" s="143">
        <f t="shared" si="219"/>
        <v>0</v>
      </c>
      <c r="G186" s="143">
        <f t="shared" si="219"/>
        <v>0</v>
      </c>
      <c r="H186" s="143">
        <f t="shared" si="219"/>
        <v>0</v>
      </c>
      <c r="I186" s="143">
        <f t="shared" si="219"/>
        <v>0</v>
      </c>
      <c r="J186" s="143">
        <f t="shared" si="219"/>
        <v>0</v>
      </c>
      <c r="K186" s="143">
        <f t="shared" si="219"/>
        <v>0</v>
      </c>
      <c r="L186" s="143">
        <f t="shared" si="219"/>
        <v>0</v>
      </c>
      <c r="M186" s="143">
        <f t="shared" si="219"/>
        <v>0</v>
      </c>
      <c r="N186" s="143">
        <f t="shared" si="219"/>
        <v>0</v>
      </c>
      <c r="O186" s="143">
        <f t="shared" si="219"/>
        <v>0</v>
      </c>
      <c r="P186" s="143">
        <f t="shared" si="219"/>
        <v>0</v>
      </c>
      <c r="Q186" s="143">
        <f t="shared" si="219"/>
        <v>0</v>
      </c>
      <c r="R186" s="143">
        <f t="shared" si="219"/>
        <v>0</v>
      </c>
      <c r="S186" s="144">
        <f t="shared" si="219"/>
        <v>0</v>
      </c>
      <c r="T186" s="145">
        <f t="shared" si="219"/>
        <v>0</v>
      </c>
      <c r="U186" s="143">
        <f t="shared" si="219"/>
        <v>0</v>
      </c>
      <c r="V186" s="143">
        <f t="shared" si="219"/>
        <v>0</v>
      </c>
      <c r="W186" s="144">
        <f t="shared" si="219"/>
        <v>0</v>
      </c>
      <c r="X186" s="145">
        <f t="shared" si="219"/>
        <v>0</v>
      </c>
      <c r="Y186" s="145">
        <f t="shared" si="219"/>
        <v>0</v>
      </c>
      <c r="Z186" s="145">
        <f t="shared" si="219"/>
        <v>0</v>
      </c>
      <c r="AA186" s="145">
        <f>SUM(AA163:AA185)</f>
        <v>2070</v>
      </c>
      <c r="AB186" s="143"/>
      <c r="AC186" s="146">
        <f t="shared" ref="AC186:AH186" si="220">SUM(AC163:AC185)</f>
        <v>0</v>
      </c>
      <c r="AD186" s="189">
        <f t="shared" si="220"/>
        <v>0</v>
      </c>
      <c r="AE186" s="150">
        <f t="shared" si="220"/>
        <v>34.5</v>
      </c>
      <c r="AF186" s="151" t="e">
        <f t="shared" si="220"/>
        <v>#DIV/0!</v>
      </c>
      <c r="AG186" s="152">
        <f t="shared" si="220"/>
        <v>0</v>
      </c>
      <c r="AH186" s="153">
        <f t="shared" si="220"/>
        <v>0</v>
      </c>
      <c r="AI186" s="153">
        <v>7</v>
      </c>
      <c r="AJ186" s="154" t="e">
        <f>AVERAGE(AJ163:AJ185)</f>
        <v>#DIV/0!</v>
      </c>
      <c r="AK186" s="152">
        <f>SUM(AK163:AK185)</f>
        <v>0</v>
      </c>
      <c r="AL186" s="155">
        <f>SUM(AL163:AL185)</f>
        <v>0</v>
      </c>
      <c r="AM186" s="156">
        <f>SUM(AM163:AM185)</f>
        <v>0</v>
      </c>
      <c r="AN186" s="347">
        <f>SUM(AN163:AN185)</f>
        <v>0</v>
      </c>
      <c r="AO186" s="155">
        <f>SUM(AO163:AO185)</f>
        <v>0</v>
      </c>
      <c r="AP186" s="338"/>
      <c r="AQ186" s="159">
        <f>SUM(AQ163:AQ185)</f>
        <v>0</v>
      </c>
      <c r="AR186" s="155">
        <f>SUM(AR163:AR185)</f>
        <v>0</v>
      </c>
      <c r="AS186" s="156">
        <f>SUM(AS163:AS185)</f>
        <v>0</v>
      </c>
      <c r="AT186" s="347">
        <f>SUM(AT163:AT185)</f>
        <v>0</v>
      </c>
      <c r="AU186" s="190">
        <f>SUM(AU163:AU185)</f>
        <v>0</v>
      </c>
      <c r="AV186" s="338"/>
      <c r="AW186" s="152">
        <f>SUM(AW163:AW185)</f>
        <v>0</v>
      </c>
      <c r="AX186" s="155">
        <f>SUM(AX163:AX185)</f>
        <v>0</v>
      </c>
      <c r="AY186" s="156">
        <f>SUM(AY163:AY185)</f>
        <v>0</v>
      </c>
      <c r="AZ186" s="157">
        <f>SUM(AZ163:AZ185)</f>
        <v>0</v>
      </c>
      <c r="BA186" s="190">
        <f>SUM(BA163:BA185)</f>
        <v>0</v>
      </c>
      <c r="BB186" s="338"/>
      <c r="BC186" s="152">
        <f>SUM(BC163:BC185)</f>
        <v>0</v>
      </c>
      <c r="BD186" s="155">
        <f>SUM(BD163:BD185)</f>
        <v>0</v>
      </c>
      <c r="BE186" s="156">
        <f>SUM(BE163:BE185)</f>
        <v>0</v>
      </c>
      <c r="BF186" s="157">
        <f>SUM(BF163:BF185)</f>
        <v>0</v>
      </c>
      <c r="BG186" s="190">
        <f>SUM(BG163:BG185)</f>
        <v>0</v>
      </c>
      <c r="BH186" s="338"/>
      <c r="BI186" s="152">
        <f>SUM(BI163:BI185)</f>
        <v>0</v>
      </c>
      <c r="BJ186" s="155">
        <f>SUM(BJ163:BJ185)</f>
        <v>0</v>
      </c>
      <c r="BK186" s="156">
        <f>SUM(BK163:BK185)</f>
        <v>0</v>
      </c>
      <c r="BL186" s="347">
        <f>SUM(BL163:BL185)</f>
        <v>0</v>
      </c>
      <c r="BM186" s="190">
        <f>SUM(BM163:BM185)</f>
        <v>0</v>
      </c>
      <c r="BN186" s="338"/>
      <c r="BO186" s="152">
        <f>SUM(BO163:BO185)</f>
        <v>0</v>
      </c>
      <c r="BP186" s="155">
        <f>SUM(BP163:BP185)</f>
        <v>0</v>
      </c>
      <c r="BQ186" s="156">
        <f>SUM(BQ163:BQ185)</f>
        <v>0</v>
      </c>
      <c r="BR186" s="157">
        <f>SUM(BR163:BR185)</f>
        <v>0</v>
      </c>
      <c r="BS186" s="190">
        <f>SUM(BS163:BS185)</f>
        <v>0</v>
      </c>
      <c r="BT186" s="338"/>
      <c r="BU186" s="152">
        <f>SUM(BU163:BU185)</f>
        <v>0</v>
      </c>
      <c r="BV186" s="155">
        <f>SUM(BV163:BV185)</f>
        <v>0</v>
      </c>
      <c r="BW186" s="156">
        <f>SUM(BW163:BW185)</f>
        <v>0</v>
      </c>
      <c r="BX186" s="157">
        <f>SUM(BX163:BX185)</f>
        <v>0</v>
      </c>
      <c r="BY186" s="190">
        <f>SUM(BY163:BY185)</f>
        <v>0</v>
      </c>
      <c r="BZ186" s="338"/>
      <c r="CA186" s="152">
        <f>SUM(CA163:CA185)</f>
        <v>0</v>
      </c>
      <c r="CB186" s="155">
        <f>SUM(CB163:CB185)</f>
        <v>0</v>
      </c>
      <c r="CC186" s="156">
        <f>SUM(CC163:CC185)</f>
        <v>0</v>
      </c>
      <c r="CD186" s="157">
        <f>SUM(CD163:CD185)</f>
        <v>0</v>
      </c>
      <c r="CE186" s="190">
        <f>SUM(CE163:CE185)</f>
        <v>0</v>
      </c>
      <c r="CF186" s="338"/>
      <c r="CG186" s="152">
        <f t="shared" ref="CG186:CS186" si="221">SUM(CG163:CG185)</f>
        <v>0</v>
      </c>
      <c r="CH186" s="155">
        <f t="shared" si="221"/>
        <v>0</v>
      </c>
      <c r="CI186" s="156">
        <f t="shared" si="221"/>
        <v>0</v>
      </c>
      <c r="CJ186" s="157">
        <f t="shared" si="221"/>
        <v>0</v>
      </c>
      <c r="CK186" s="155">
        <f t="shared" si="221"/>
        <v>0</v>
      </c>
      <c r="CL186" s="161">
        <f t="shared" si="221"/>
        <v>0</v>
      </c>
      <c r="CM186" s="155">
        <f t="shared" si="221"/>
        <v>0</v>
      </c>
      <c r="CN186" s="191">
        <f t="shared" si="221"/>
        <v>0</v>
      </c>
      <c r="CO186" s="192">
        <f t="shared" si="221"/>
        <v>0</v>
      </c>
      <c r="CP186" s="155">
        <f t="shared" si="221"/>
        <v>0</v>
      </c>
      <c r="CQ186" s="164">
        <f t="shared" si="221"/>
        <v>1.4375</v>
      </c>
      <c r="CR186" s="165">
        <f t="shared" si="221"/>
        <v>1.4375</v>
      </c>
      <c r="CS186" s="193">
        <f t="shared" si="221"/>
        <v>0</v>
      </c>
      <c r="CT186" s="167" t="e">
        <f>CR186/CS186</f>
        <v>#DIV/0!</v>
      </c>
    </row>
    <row r="187" spans="1:98">
      <c r="A187" s="471"/>
      <c r="B187" s="73">
        <v>36</v>
      </c>
      <c r="C187" s="198" t="s">
        <v>50</v>
      </c>
      <c r="D187" s="75">
        <v>43346</v>
      </c>
      <c r="E187" s="80"/>
      <c r="F187" s="81"/>
      <c r="G187" s="81"/>
      <c r="H187" s="81"/>
      <c r="I187" s="81"/>
      <c r="J187" s="81"/>
      <c r="K187" s="81"/>
      <c r="L187" s="81"/>
      <c r="M187" s="81"/>
      <c r="N187" s="81"/>
      <c r="O187" s="81"/>
      <c r="P187" s="81"/>
      <c r="Q187" s="81"/>
      <c r="R187" s="81"/>
      <c r="S187" s="78">
        <f t="shared" si="169"/>
        <v>0</v>
      </c>
      <c r="T187" s="80"/>
      <c r="U187" s="81"/>
      <c r="V187" s="81"/>
      <c r="W187" s="194">
        <f t="shared" si="165"/>
        <v>0</v>
      </c>
      <c r="X187" s="80">
        <f t="shared" ref="X187:X191" si="222">SUM(E187+F187+G187+H187+I187+J187+K187+L187+M187+N187+T187)</f>
        <v>0</v>
      </c>
      <c r="Y187" s="81">
        <f t="shared" ref="Y187:Y206" si="223">SUM(O187+P187+Q187+U187)</f>
        <v>0</v>
      </c>
      <c r="Z187" s="81">
        <f t="shared" ref="Z187:Z206" si="224">SUM(R187+V187)</f>
        <v>0</v>
      </c>
      <c r="AA187" s="82">
        <v>90</v>
      </c>
      <c r="AB187" s="83">
        <f t="shared" ref="AB187:AB206" si="225">CP187*1440</f>
        <v>0</v>
      </c>
      <c r="AC187" s="84">
        <f t="shared" si="192"/>
        <v>0</v>
      </c>
      <c r="AD187" s="85"/>
      <c r="AE187" s="86">
        <f t="shared" si="166"/>
        <v>1.5</v>
      </c>
      <c r="AF187" s="87" t="e">
        <f t="shared" si="161"/>
        <v>#DIV/0!</v>
      </c>
      <c r="AG187" s="88">
        <f t="shared" si="164"/>
        <v>0</v>
      </c>
      <c r="AH187" s="89">
        <f t="shared" ref="AH187:AH206" si="226">AD187/7</f>
        <v>0</v>
      </c>
      <c r="AI187" s="89">
        <v>7</v>
      </c>
      <c r="AJ187" s="90" t="e">
        <f t="shared" si="175"/>
        <v>#DIV/0!</v>
      </c>
      <c r="AK187" s="179"/>
      <c r="AL187" s="180"/>
      <c r="AM187" s="181"/>
      <c r="AN187" s="341" t="str">
        <f t="shared" ref="AN187:AN206" si="227">IF(AM187=0,"",AM187*$EC$7)</f>
        <v/>
      </c>
      <c r="AO187" s="180"/>
      <c r="AP187" s="172"/>
      <c r="AQ187" s="183"/>
      <c r="AR187" s="180"/>
      <c r="AS187" s="181"/>
      <c r="AT187" s="341" t="str">
        <f t="shared" ref="AT187:AT206" si="228">IF(AS187=0,"",AS187*$EC$7)</f>
        <v/>
      </c>
      <c r="AU187" s="184"/>
      <c r="AV187" s="172"/>
      <c r="AW187" s="179"/>
      <c r="AX187" s="180"/>
      <c r="AY187" s="181"/>
      <c r="AZ187" s="182" t="str">
        <f t="shared" ref="AZ187:AZ206" si="229">IF(AY187=0,"",AY187*$EC$7)</f>
        <v/>
      </c>
      <c r="BA187" s="184"/>
      <c r="BB187" s="172"/>
      <c r="BC187" s="179"/>
      <c r="BD187" s="180"/>
      <c r="BE187" s="181"/>
      <c r="BF187" s="182" t="str">
        <f t="shared" ref="BF187:BF206" si="230">IF(BE187=0,"",BE187*$EC$7)</f>
        <v/>
      </c>
      <c r="BG187" s="184"/>
      <c r="BH187" s="172"/>
      <c r="BI187" s="179"/>
      <c r="BJ187" s="180"/>
      <c r="BK187" s="181"/>
      <c r="BL187" s="341" t="str">
        <f t="shared" ref="BL187:BL206" si="231">IF(BK187=0,"",BK187*$EC$7)</f>
        <v/>
      </c>
      <c r="BM187" s="184"/>
      <c r="BN187" s="172"/>
      <c r="BO187" s="179"/>
      <c r="BP187" s="180"/>
      <c r="BQ187" s="181"/>
      <c r="BR187" s="182" t="str">
        <f t="shared" ref="BR187:BR206" si="232">IF(BQ187=0,"",BQ187*$EC$7)</f>
        <v/>
      </c>
      <c r="BS187" s="184"/>
      <c r="BT187" s="172"/>
      <c r="BU187" s="179"/>
      <c r="BV187" s="180"/>
      <c r="BW187" s="181"/>
      <c r="BX187" s="182" t="str">
        <f t="shared" ref="BX187:BX206" si="233">IF(BW187=0,"",BW187*$EC$7)</f>
        <v/>
      </c>
      <c r="BY187" s="184"/>
      <c r="BZ187" s="172"/>
      <c r="CA187" s="179"/>
      <c r="CB187" s="180"/>
      <c r="CC187" s="181"/>
      <c r="CD187" s="182" t="str">
        <f t="shared" ref="CD187:CD206" si="234">IF(CC187=0,"",CC187*$EC$7)</f>
        <v/>
      </c>
      <c r="CE187" s="184"/>
      <c r="CF187" s="172"/>
      <c r="CG187" s="179"/>
      <c r="CH187" s="180"/>
      <c r="CI187" s="181"/>
      <c r="CJ187" s="182" t="str">
        <f t="shared" ref="CJ187:CJ206" si="235">IF(CI187=0,"",CI187*$EC$7)</f>
        <v/>
      </c>
      <c r="CK187" s="180"/>
      <c r="CL187" s="244">
        <f t="shared" ref="CL187:CN206" si="236">SUM(AK187+AQ187+AW187+BC187+BI187+BO187+BU187+CA187+CG187)</f>
        <v>0</v>
      </c>
      <c r="CM187" s="245">
        <f t="shared" si="236"/>
        <v>0</v>
      </c>
      <c r="CN187" s="246">
        <f t="shared" si="236"/>
        <v>0</v>
      </c>
      <c r="CO187" s="247">
        <f t="shared" ref="CO187:CO206" si="237">IF(CN187="","",CN187*$EC$7)</f>
        <v>0</v>
      </c>
      <c r="CP187" s="245">
        <f t="shared" ref="CP187:CP206" si="238">SUM(AO187+AU187+BA187+BG187+BM187+BS187+BY187+CE187+CK187)</f>
        <v>0</v>
      </c>
      <c r="CQ187" s="248">
        <f t="shared" ref="CQ187:CQ206" si="239">AA187/1440</f>
        <v>6.25E-2</v>
      </c>
      <c r="CR187" s="249">
        <f t="shared" ref="CR187:CR206" si="240">SUM(CM187+CO187+CP187+CQ187)+(V187*$EC$8)+(U187*$EC$9)+(T187*$EC$10)</f>
        <v>6.25E-2</v>
      </c>
      <c r="CS187" s="250">
        <f t="shared" ref="CS187:CS206" si="241">(INT(AD187)+MOD(AD187,1)*100/60)/24</f>
        <v>0</v>
      </c>
      <c r="CT187" s="251" t="e">
        <f t="shared" ref="CT187:CT206" si="242">CR187/CS187</f>
        <v>#DIV/0!</v>
      </c>
    </row>
    <row r="188" spans="1:98">
      <c r="A188" s="472"/>
      <c r="B188" s="105">
        <v>36</v>
      </c>
      <c r="C188" s="74" t="s">
        <v>52</v>
      </c>
      <c r="D188" s="75">
        <v>43347</v>
      </c>
      <c r="E188" s="76"/>
      <c r="F188" s="77"/>
      <c r="G188" s="77"/>
      <c r="H188" s="77"/>
      <c r="I188" s="77"/>
      <c r="J188" s="77"/>
      <c r="K188" s="77"/>
      <c r="L188" s="77"/>
      <c r="M188" s="77"/>
      <c r="N188" s="77"/>
      <c r="O188" s="77"/>
      <c r="P188" s="77"/>
      <c r="Q188" s="77"/>
      <c r="R188" s="77"/>
      <c r="S188" s="78">
        <f t="shared" si="169"/>
        <v>0</v>
      </c>
      <c r="T188" s="76"/>
      <c r="U188" s="77"/>
      <c r="V188" s="77"/>
      <c r="W188" s="194">
        <f t="shared" si="165"/>
        <v>0</v>
      </c>
      <c r="X188" s="80">
        <f t="shared" si="222"/>
        <v>0</v>
      </c>
      <c r="Y188" s="81">
        <f t="shared" si="223"/>
        <v>0</v>
      </c>
      <c r="Z188" s="81">
        <f t="shared" si="224"/>
        <v>0</v>
      </c>
      <c r="AA188" s="82">
        <v>90</v>
      </c>
      <c r="AB188" s="83">
        <f t="shared" si="225"/>
        <v>0</v>
      </c>
      <c r="AC188" s="84">
        <f t="shared" si="192"/>
        <v>0</v>
      </c>
      <c r="AD188" s="85"/>
      <c r="AE188" s="86">
        <f t="shared" si="166"/>
        <v>1.5</v>
      </c>
      <c r="AF188" s="87" t="e">
        <f t="shared" si="161"/>
        <v>#DIV/0!</v>
      </c>
      <c r="AG188" s="88">
        <f t="shared" si="164"/>
        <v>0</v>
      </c>
      <c r="AH188" s="89">
        <f t="shared" si="226"/>
        <v>0</v>
      </c>
      <c r="AI188" s="89">
        <v>7</v>
      </c>
      <c r="AJ188" s="90" t="e">
        <f t="shared" si="175"/>
        <v>#DIV/0!</v>
      </c>
      <c r="AK188" s="179"/>
      <c r="AL188" s="180"/>
      <c r="AM188" s="181"/>
      <c r="AN188" s="341" t="str">
        <f t="shared" si="227"/>
        <v/>
      </c>
      <c r="AO188" s="180"/>
      <c r="AP188" s="172"/>
      <c r="AQ188" s="183"/>
      <c r="AR188" s="180"/>
      <c r="AS188" s="181"/>
      <c r="AT188" s="341" t="str">
        <f t="shared" si="228"/>
        <v/>
      </c>
      <c r="AU188" s="184"/>
      <c r="AV188" s="172"/>
      <c r="AW188" s="179"/>
      <c r="AX188" s="180"/>
      <c r="AY188" s="181"/>
      <c r="AZ188" s="182" t="str">
        <f t="shared" si="229"/>
        <v/>
      </c>
      <c r="BA188" s="184"/>
      <c r="BB188" s="172"/>
      <c r="BC188" s="179"/>
      <c r="BD188" s="180"/>
      <c r="BE188" s="181"/>
      <c r="BF188" s="182" t="str">
        <f t="shared" si="230"/>
        <v/>
      </c>
      <c r="BG188" s="184"/>
      <c r="BH188" s="172"/>
      <c r="BI188" s="179"/>
      <c r="BJ188" s="180"/>
      <c r="BK188" s="181"/>
      <c r="BL188" s="341" t="str">
        <f t="shared" si="231"/>
        <v/>
      </c>
      <c r="BM188" s="184"/>
      <c r="BN188" s="172"/>
      <c r="BO188" s="179"/>
      <c r="BP188" s="180"/>
      <c r="BQ188" s="181"/>
      <c r="BR188" s="182" t="str">
        <f t="shared" si="232"/>
        <v/>
      </c>
      <c r="BS188" s="184"/>
      <c r="BT188" s="172"/>
      <c r="BU188" s="179"/>
      <c r="BV188" s="180"/>
      <c r="BW188" s="181"/>
      <c r="BX188" s="182" t="str">
        <f t="shared" si="233"/>
        <v/>
      </c>
      <c r="BY188" s="184"/>
      <c r="BZ188" s="172"/>
      <c r="CA188" s="179"/>
      <c r="CB188" s="180"/>
      <c r="CC188" s="181"/>
      <c r="CD188" s="182" t="str">
        <f t="shared" si="234"/>
        <v/>
      </c>
      <c r="CE188" s="184"/>
      <c r="CF188" s="172"/>
      <c r="CG188" s="179"/>
      <c r="CH188" s="180"/>
      <c r="CI188" s="181"/>
      <c r="CJ188" s="182" t="str">
        <f t="shared" si="235"/>
        <v/>
      </c>
      <c r="CK188" s="180"/>
      <c r="CL188" s="185">
        <f t="shared" si="236"/>
        <v>0</v>
      </c>
      <c r="CM188" s="99">
        <f t="shared" si="236"/>
        <v>0</v>
      </c>
      <c r="CN188" s="100">
        <f t="shared" si="236"/>
        <v>0</v>
      </c>
      <c r="CO188" s="101">
        <f t="shared" si="237"/>
        <v>0</v>
      </c>
      <c r="CP188" s="99">
        <f t="shared" si="238"/>
        <v>0</v>
      </c>
      <c r="CQ188" s="102">
        <f t="shared" si="239"/>
        <v>6.25E-2</v>
      </c>
      <c r="CR188" s="186">
        <f t="shared" si="240"/>
        <v>6.25E-2</v>
      </c>
      <c r="CS188" s="103">
        <f t="shared" si="241"/>
        <v>0</v>
      </c>
      <c r="CT188" s="104" t="e">
        <f t="shared" si="242"/>
        <v>#DIV/0!</v>
      </c>
    </row>
    <row r="189" spans="1:98">
      <c r="A189" s="472"/>
      <c r="B189" s="105">
        <v>36</v>
      </c>
      <c r="C189" s="74" t="s">
        <v>52</v>
      </c>
      <c r="D189" s="75">
        <v>43348</v>
      </c>
      <c r="E189" s="76"/>
      <c r="F189" s="77"/>
      <c r="G189" s="77"/>
      <c r="H189" s="77"/>
      <c r="I189" s="77"/>
      <c r="J189" s="77"/>
      <c r="K189" s="77"/>
      <c r="L189" s="77"/>
      <c r="M189" s="77"/>
      <c r="N189" s="77"/>
      <c r="O189" s="77"/>
      <c r="P189" s="77"/>
      <c r="Q189" s="77"/>
      <c r="R189" s="77"/>
      <c r="S189" s="78">
        <f t="shared" si="169"/>
        <v>0</v>
      </c>
      <c r="T189" s="76"/>
      <c r="U189" s="77"/>
      <c r="V189" s="77"/>
      <c r="W189" s="194">
        <f t="shared" si="165"/>
        <v>0</v>
      </c>
      <c r="X189" s="80">
        <f t="shared" si="222"/>
        <v>0</v>
      </c>
      <c r="Y189" s="81">
        <f t="shared" si="223"/>
        <v>0</v>
      </c>
      <c r="Z189" s="81">
        <f t="shared" si="224"/>
        <v>0</v>
      </c>
      <c r="AA189" s="82">
        <v>90</v>
      </c>
      <c r="AB189" s="83">
        <f t="shared" si="225"/>
        <v>0</v>
      </c>
      <c r="AC189" s="84">
        <f t="shared" si="192"/>
        <v>0</v>
      </c>
      <c r="AD189" s="85"/>
      <c r="AE189" s="86">
        <f t="shared" si="166"/>
        <v>1.5</v>
      </c>
      <c r="AF189" s="87" t="e">
        <f t="shared" si="161"/>
        <v>#DIV/0!</v>
      </c>
      <c r="AG189" s="88">
        <f t="shared" si="164"/>
        <v>0</v>
      </c>
      <c r="AH189" s="89">
        <f t="shared" si="226"/>
        <v>0</v>
      </c>
      <c r="AI189" s="89">
        <v>7</v>
      </c>
      <c r="AJ189" s="90" t="e">
        <f t="shared" si="175"/>
        <v>#DIV/0!</v>
      </c>
      <c r="AK189" s="179"/>
      <c r="AL189" s="180"/>
      <c r="AM189" s="181"/>
      <c r="AN189" s="341" t="str">
        <f t="shared" si="227"/>
        <v/>
      </c>
      <c r="AO189" s="180"/>
      <c r="AP189" s="172"/>
      <c r="AQ189" s="183"/>
      <c r="AR189" s="180"/>
      <c r="AS189" s="181"/>
      <c r="AT189" s="341" t="str">
        <f t="shared" si="228"/>
        <v/>
      </c>
      <c r="AU189" s="184"/>
      <c r="AV189" s="172"/>
      <c r="AW189" s="179"/>
      <c r="AX189" s="180"/>
      <c r="AY189" s="181"/>
      <c r="AZ189" s="182" t="str">
        <f t="shared" si="229"/>
        <v/>
      </c>
      <c r="BA189" s="184"/>
      <c r="BB189" s="172"/>
      <c r="BC189" s="179"/>
      <c r="BD189" s="180"/>
      <c r="BE189" s="181"/>
      <c r="BF189" s="182" t="str">
        <f t="shared" si="230"/>
        <v/>
      </c>
      <c r="BG189" s="184"/>
      <c r="BH189" s="172"/>
      <c r="BI189" s="179"/>
      <c r="BJ189" s="180"/>
      <c r="BK189" s="181"/>
      <c r="BL189" s="341" t="str">
        <f t="shared" si="231"/>
        <v/>
      </c>
      <c r="BM189" s="184"/>
      <c r="BN189" s="172"/>
      <c r="BO189" s="179"/>
      <c r="BP189" s="180"/>
      <c r="BQ189" s="181"/>
      <c r="BR189" s="182" t="str">
        <f t="shared" si="232"/>
        <v/>
      </c>
      <c r="BS189" s="184"/>
      <c r="BT189" s="172"/>
      <c r="BU189" s="179"/>
      <c r="BV189" s="180"/>
      <c r="BW189" s="181"/>
      <c r="BX189" s="182" t="str">
        <f t="shared" si="233"/>
        <v/>
      </c>
      <c r="BY189" s="184"/>
      <c r="BZ189" s="172"/>
      <c r="CA189" s="179"/>
      <c r="CB189" s="180"/>
      <c r="CC189" s="181"/>
      <c r="CD189" s="182" t="str">
        <f t="shared" si="234"/>
        <v/>
      </c>
      <c r="CE189" s="184"/>
      <c r="CF189" s="172"/>
      <c r="CG189" s="179"/>
      <c r="CH189" s="180"/>
      <c r="CI189" s="181"/>
      <c r="CJ189" s="182" t="str">
        <f t="shared" si="235"/>
        <v/>
      </c>
      <c r="CK189" s="180"/>
      <c r="CL189" s="185">
        <f t="shared" si="236"/>
        <v>0</v>
      </c>
      <c r="CM189" s="99">
        <f t="shared" si="236"/>
        <v>0</v>
      </c>
      <c r="CN189" s="100">
        <f t="shared" si="236"/>
        <v>0</v>
      </c>
      <c r="CO189" s="101">
        <f t="shared" si="237"/>
        <v>0</v>
      </c>
      <c r="CP189" s="99">
        <f t="shared" si="238"/>
        <v>0</v>
      </c>
      <c r="CQ189" s="102">
        <f t="shared" si="239"/>
        <v>6.25E-2</v>
      </c>
      <c r="CR189" s="186">
        <f t="shared" si="240"/>
        <v>6.25E-2</v>
      </c>
      <c r="CS189" s="103">
        <f t="shared" si="241"/>
        <v>0</v>
      </c>
      <c r="CT189" s="104" t="e">
        <f t="shared" si="242"/>
        <v>#DIV/0!</v>
      </c>
    </row>
    <row r="190" spans="1:98">
      <c r="A190" s="472"/>
      <c r="B190" s="105">
        <v>36</v>
      </c>
      <c r="C190" s="74" t="s">
        <v>53</v>
      </c>
      <c r="D190" s="75">
        <v>43349</v>
      </c>
      <c r="E190" s="76"/>
      <c r="F190" s="77"/>
      <c r="G190" s="77"/>
      <c r="H190" s="77"/>
      <c r="I190" s="77"/>
      <c r="J190" s="77"/>
      <c r="K190" s="77"/>
      <c r="L190" s="77"/>
      <c r="M190" s="77"/>
      <c r="N190" s="77"/>
      <c r="O190" s="77"/>
      <c r="P190" s="77"/>
      <c r="Q190" s="77"/>
      <c r="R190" s="77"/>
      <c r="S190" s="78">
        <f t="shared" si="169"/>
        <v>0</v>
      </c>
      <c r="T190" s="76"/>
      <c r="U190" s="77"/>
      <c r="V190" s="77"/>
      <c r="W190" s="194">
        <f t="shared" si="165"/>
        <v>0</v>
      </c>
      <c r="X190" s="80">
        <f t="shared" si="222"/>
        <v>0</v>
      </c>
      <c r="Y190" s="81">
        <f t="shared" si="223"/>
        <v>0</v>
      </c>
      <c r="Z190" s="81">
        <f t="shared" si="224"/>
        <v>0</v>
      </c>
      <c r="AA190" s="82">
        <v>90</v>
      </c>
      <c r="AB190" s="83">
        <f t="shared" si="225"/>
        <v>0</v>
      </c>
      <c r="AC190" s="84">
        <f t="shared" si="192"/>
        <v>0</v>
      </c>
      <c r="AD190" s="85"/>
      <c r="AE190" s="86">
        <f t="shared" si="166"/>
        <v>1.5</v>
      </c>
      <c r="AF190" s="87" t="e">
        <f t="shared" si="161"/>
        <v>#DIV/0!</v>
      </c>
      <c r="AG190" s="88">
        <f t="shared" si="164"/>
        <v>0</v>
      </c>
      <c r="AH190" s="89">
        <f t="shared" si="226"/>
        <v>0</v>
      </c>
      <c r="AI190" s="89">
        <v>7</v>
      </c>
      <c r="AJ190" s="90" t="e">
        <f t="shared" si="175"/>
        <v>#DIV/0!</v>
      </c>
      <c r="AK190" s="179"/>
      <c r="AL190" s="180"/>
      <c r="AM190" s="181"/>
      <c r="AN190" s="341" t="str">
        <f t="shared" si="227"/>
        <v/>
      </c>
      <c r="AO190" s="180"/>
      <c r="AP190" s="172"/>
      <c r="AQ190" s="183"/>
      <c r="AR190" s="180"/>
      <c r="AS190" s="181"/>
      <c r="AT190" s="341" t="str">
        <f t="shared" si="228"/>
        <v/>
      </c>
      <c r="AU190" s="184"/>
      <c r="AV190" s="172"/>
      <c r="AW190" s="179"/>
      <c r="AX190" s="180"/>
      <c r="AY190" s="181"/>
      <c r="AZ190" s="182" t="str">
        <f t="shared" si="229"/>
        <v/>
      </c>
      <c r="BA190" s="184"/>
      <c r="BB190" s="172"/>
      <c r="BC190" s="179"/>
      <c r="BD190" s="180"/>
      <c r="BE190" s="181"/>
      <c r="BF190" s="182" t="str">
        <f t="shared" si="230"/>
        <v/>
      </c>
      <c r="BG190" s="184"/>
      <c r="BH190" s="172"/>
      <c r="BI190" s="179"/>
      <c r="BJ190" s="180"/>
      <c r="BK190" s="181"/>
      <c r="BL190" s="341" t="str">
        <f t="shared" si="231"/>
        <v/>
      </c>
      <c r="BM190" s="184"/>
      <c r="BN190" s="172"/>
      <c r="BO190" s="179"/>
      <c r="BP190" s="180"/>
      <c r="BQ190" s="181"/>
      <c r="BR190" s="182" t="str">
        <f t="shared" si="232"/>
        <v/>
      </c>
      <c r="BS190" s="184"/>
      <c r="BT190" s="172"/>
      <c r="BU190" s="179"/>
      <c r="BV190" s="180"/>
      <c r="BW190" s="181"/>
      <c r="BX190" s="182" t="str">
        <f t="shared" si="233"/>
        <v/>
      </c>
      <c r="BY190" s="184"/>
      <c r="BZ190" s="172"/>
      <c r="CA190" s="179"/>
      <c r="CB190" s="180"/>
      <c r="CC190" s="181"/>
      <c r="CD190" s="182" t="str">
        <f t="shared" si="234"/>
        <v/>
      </c>
      <c r="CE190" s="184"/>
      <c r="CF190" s="172"/>
      <c r="CG190" s="179"/>
      <c r="CH190" s="180"/>
      <c r="CI190" s="181"/>
      <c r="CJ190" s="182" t="str">
        <f t="shared" si="235"/>
        <v/>
      </c>
      <c r="CK190" s="180"/>
      <c r="CL190" s="185">
        <f t="shared" si="236"/>
        <v>0</v>
      </c>
      <c r="CM190" s="99">
        <f t="shared" si="236"/>
        <v>0</v>
      </c>
      <c r="CN190" s="100">
        <f t="shared" si="236"/>
        <v>0</v>
      </c>
      <c r="CO190" s="101">
        <f t="shared" si="237"/>
        <v>0</v>
      </c>
      <c r="CP190" s="99">
        <f t="shared" si="238"/>
        <v>0</v>
      </c>
      <c r="CQ190" s="102">
        <f t="shared" si="239"/>
        <v>6.25E-2</v>
      </c>
      <c r="CR190" s="186">
        <f t="shared" si="240"/>
        <v>6.25E-2</v>
      </c>
      <c r="CS190" s="103">
        <f t="shared" si="241"/>
        <v>0</v>
      </c>
      <c r="CT190" s="104" t="e">
        <f t="shared" si="242"/>
        <v>#DIV/0!</v>
      </c>
    </row>
    <row r="191" spans="1:98" ht="15.75" thickBot="1">
      <c r="A191" s="472"/>
      <c r="B191" s="106">
        <v>36</v>
      </c>
      <c r="C191" s="74" t="s">
        <v>54</v>
      </c>
      <c r="D191" s="75">
        <v>43350</v>
      </c>
      <c r="E191" s="76"/>
      <c r="F191" s="77"/>
      <c r="G191" s="77"/>
      <c r="H191" s="77"/>
      <c r="I191" s="77"/>
      <c r="J191" s="77"/>
      <c r="K191" s="77"/>
      <c r="L191" s="77"/>
      <c r="M191" s="77"/>
      <c r="N191" s="77"/>
      <c r="O191" s="77"/>
      <c r="P191" s="77"/>
      <c r="Q191" s="77"/>
      <c r="R191" s="77"/>
      <c r="S191" s="78">
        <f t="shared" si="169"/>
        <v>0</v>
      </c>
      <c r="T191" s="76"/>
      <c r="U191" s="77"/>
      <c r="V191" s="77"/>
      <c r="W191" s="194">
        <f t="shared" si="165"/>
        <v>0</v>
      </c>
      <c r="X191" s="80">
        <f t="shared" si="222"/>
        <v>0</v>
      </c>
      <c r="Y191" s="81">
        <f t="shared" si="223"/>
        <v>0</v>
      </c>
      <c r="Z191" s="81">
        <f t="shared" si="224"/>
        <v>0</v>
      </c>
      <c r="AA191" s="82">
        <v>90</v>
      </c>
      <c r="AB191" s="83">
        <f t="shared" si="225"/>
        <v>0</v>
      </c>
      <c r="AC191" s="84">
        <f t="shared" si="192"/>
        <v>0</v>
      </c>
      <c r="AD191" s="85"/>
      <c r="AE191" s="86">
        <f t="shared" si="166"/>
        <v>1.5</v>
      </c>
      <c r="AF191" s="87" t="e">
        <f t="shared" si="161"/>
        <v>#DIV/0!</v>
      </c>
      <c r="AG191" s="88">
        <f t="shared" si="164"/>
        <v>0</v>
      </c>
      <c r="AH191" s="89">
        <f t="shared" si="226"/>
        <v>0</v>
      </c>
      <c r="AI191" s="89">
        <v>7</v>
      </c>
      <c r="AJ191" s="90" t="e">
        <f t="shared" si="175"/>
        <v>#DIV/0!</v>
      </c>
      <c r="AK191" s="179"/>
      <c r="AL191" s="180"/>
      <c r="AM191" s="181"/>
      <c r="AN191" s="341" t="str">
        <f t="shared" si="227"/>
        <v/>
      </c>
      <c r="AO191" s="180"/>
      <c r="AP191" s="172"/>
      <c r="AQ191" s="183"/>
      <c r="AR191" s="180"/>
      <c r="AS191" s="181"/>
      <c r="AT191" s="341" t="str">
        <f t="shared" si="228"/>
        <v/>
      </c>
      <c r="AU191" s="184"/>
      <c r="AV191" s="172"/>
      <c r="AW191" s="179"/>
      <c r="AX191" s="180"/>
      <c r="AY191" s="181"/>
      <c r="AZ191" s="182" t="str">
        <f t="shared" si="229"/>
        <v/>
      </c>
      <c r="BA191" s="184"/>
      <c r="BB191" s="172"/>
      <c r="BC191" s="179"/>
      <c r="BD191" s="180"/>
      <c r="BE191" s="181"/>
      <c r="BF191" s="182" t="str">
        <f t="shared" si="230"/>
        <v/>
      </c>
      <c r="BG191" s="184"/>
      <c r="BH191" s="172"/>
      <c r="BI191" s="179"/>
      <c r="BJ191" s="180"/>
      <c r="BK191" s="181"/>
      <c r="BL191" s="341" t="str">
        <f t="shared" si="231"/>
        <v/>
      </c>
      <c r="BM191" s="184"/>
      <c r="BN191" s="172"/>
      <c r="BO191" s="179"/>
      <c r="BP191" s="180"/>
      <c r="BQ191" s="181"/>
      <c r="BR191" s="182" t="str">
        <f t="shared" si="232"/>
        <v/>
      </c>
      <c r="BS191" s="184"/>
      <c r="BT191" s="172"/>
      <c r="BU191" s="179"/>
      <c r="BV191" s="180"/>
      <c r="BW191" s="181"/>
      <c r="BX191" s="182" t="str">
        <f t="shared" si="233"/>
        <v/>
      </c>
      <c r="BY191" s="184"/>
      <c r="BZ191" s="172"/>
      <c r="CA191" s="179"/>
      <c r="CB191" s="180"/>
      <c r="CC191" s="181"/>
      <c r="CD191" s="182" t="str">
        <f t="shared" si="234"/>
        <v/>
      </c>
      <c r="CE191" s="184"/>
      <c r="CF191" s="172"/>
      <c r="CG191" s="179"/>
      <c r="CH191" s="180"/>
      <c r="CI191" s="181"/>
      <c r="CJ191" s="182" t="str">
        <f t="shared" si="235"/>
        <v/>
      </c>
      <c r="CK191" s="180"/>
      <c r="CL191" s="185">
        <f t="shared" si="236"/>
        <v>0</v>
      </c>
      <c r="CM191" s="99">
        <f t="shared" si="236"/>
        <v>0</v>
      </c>
      <c r="CN191" s="100">
        <f t="shared" si="236"/>
        <v>0</v>
      </c>
      <c r="CO191" s="101">
        <f t="shared" si="237"/>
        <v>0</v>
      </c>
      <c r="CP191" s="99">
        <f t="shared" si="238"/>
        <v>0</v>
      </c>
      <c r="CQ191" s="102">
        <f t="shared" si="239"/>
        <v>6.25E-2</v>
      </c>
      <c r="CR191" s="186">
        <f t="shared" si="240"/>
        <v>6.25E-2</v>
      </c>
      <c r="CS191" s="103">
        <f t="shared" si="241"/>
        <v>0</v>
      </c>
      <c r="CT191" s="104" t="e">
        <f t="shared" si="242"/>
        <v>#DIV/0!</v>
      </c>
    </row>
    <row r="192" spans="1:98">
      <c r="A192" s="472"/>
      <c r="B192" s="18">
        <v>37</v>
      </c>
      <c r="C192" s="19" t="s">
        <v>50</v>
      </c>
      <c r="D192" s="20">
        <v>43353</v>
      </c>
      <c r="E192" s="49"/>
      <c r="F192" s="50"/>
      <c r="G192" s="50"/>
      <c r="H192" s="50"/>
      <c r="I192" s="50"/>
      <c r="J192" s="50"/>
      <c r="K192" s="50"/>
      <c r="L192" s="50"/>
      <c r="M192" s="50"/>
      <c r="N192" s="50"/>
      <c r="O192" s="50"/>
      <c r="P192" s="50"/>
      <c r="Q192" s="50"/>
      <c r="R192" s="50"/>
      <c r="S192" s="23">
        <f t="shared" si="169"/>
        <v>0</v>
      </c>
      <c r="T192" s="49"/>
      <c r="U192" s="50"/>
      <c r="V192" s="50"/>
      <c r="W192" s="195">
        <f t="shared" si="165"/>
        <v>0</v>
      </c>
      <c r="X192" s="21">
        <f t="shared" ref="X192:X201" si="243">SUM(E192+F192+G192+H192+I192+J192+K192+L192+M192+N192+T192)</f>
        <v>0</v>
      </c>
      <c r="Y192" s="22">
        <f t="shared" si="223"/>
        <v>0</v>
      </c>
      <c r="Z192" s="22">
        <f t="shared" si="224"/>
        <v>0</v>
      </c>
      <c r="AA192" s="25">
        <v>90</v>
      </c>
      <c r="AB192" s="68">
        <f t="shared" si="225"/>
        <v>0</v>
      </c>
      <c r="AC192" s="27">
        <f t="shared" si="192"/>
        <v>0</v>
      </c>
      <c r="AD192" s="28"/>
      <c r="AE192" s="29">
        <f t="shared" si="166"/>
        <v>1.5</v>
      </c>
      <c r="AF192" s="30" t="e">
        <f t="shared" si="161"/>
        <v>#DIV/0!</v>
      </c>
      <c r="AG192" s="51">
        <f t="shared" si="164"/>
        <v>0</v>
      </c>
      <c r="AH192" s="52">
        <f t="shared" si="226"/>
        <v>0</v>
      </c>
      <c r="AI192" s="52">
        <v>7</v>
      </c>
      <c r="AJ192" s="53" t="e">
        <f t="shared" si="175"/>
        <v>#DIV/0!</v>
      </c>
      <c r="AK192" s="168"/>
      <c r="AL192" s="169"/>
      <c r="AM192" s="170"/>
      <c r="AN192" s="348" t="str">
        <f t="shared" si="227"/>
        <v/>
      </c>
      <c r="AO192" s="169"/>
      <c r="AP192" s="172"/>
      <c r="AQ192" s="173"/>
      <c r="AR192" s="169"/>
      <c r="AS192" s="170"/>
      <c r="AT192" s="348" t="str">
        <f t="shared" si="228"/>
        <v/>
      </c>
      <c r="AU192" s="174"/>
      <c r="AV192" s="172"/>
      <c r="AW192" s="168"/>
      <c r="AX192" s="169"/>
      <c r="AY192" s="170"/>
      <c r="AZ192" s="171" t="str">
        <f t="shared" si="229"/>
        <v/>
      </c>
      <c r="BA192" s="174"/>
      <c r="BB192" s="172"/>
      <c r="BC192" s="168"/>
      <c r="BD192" s="169"/>
      <c r="BE192" s="170"/>
      <c r="BF192" s="171" t="str">
        <f t="shared" si="230"/>
        <v/>
      </c>
      <c r="BG192" s="174"/>
      <c r="BH192" s="172"/>
      <c r="BI192" s="168"/>
      <c r="BJ192" s="169"/>
      <c r="BK192" s="170"/>
      <c r="BL192" s="348" t="str">
        <f t="shared" si="231"/>
        <v/>
      </c>
      <c r="BM192" s="174"/>
      <c r="BN192" s="172"/>
      <c r="BO192" s="168"/>
      <c r="BP192" s="169"/>
      <c r="BQ192" s="170"/>
      <c r="BR192" s="171" t="str">
        <f t="shared" si="232"/>
        <v/>
      </c>
      <c r="BS192" s="174"/>
      <c r="BT192" s="172"/>
      <c r="BU192" s="168"/>
      <c r="BV192" s="169"/>
      <c r="BW192" s="170"/>
      <c r="BX192" s="171" t="str">
        <f t="shared" si="233"/>
        <v/>
      </c>
      <c r="BY192" s="174"/>
      <c r="BZ192" s="172"/>
      <c r="CA192" s="168"/>
      <c r="CB192" s="169"/>
      <c r="CC192" s="170"/>
      <c r="CD192" s="171" t="str">
        <f t="shared" si="234"/>
        <v/>
      </c>
      <c r="CE192" s="174"/>
      <c r="CF192" s="172"/>
      <c r="CG192" s="168"/>
      <c r="CH192" s="169"/>
      <c r="CI192" s="170"/>
      <c r="CJ192" s="171" t="str">
        <f t="shared" si="235"/>
        <v/>
      </c>
      <c r="CK192" s="169"/>
      <c r="CL192" s="177">
        <f t="shared" si="236"/>
        <v>0</v>
      </c>
      <c r="CM192" s="62">
        <f t="shared" si="236"/>
        <v>0</v>
      </c>
      <c r="CN192" s="69">
        <f t="shared" si="236"/>
        <v>0</v>
      </c>
      <c r="CO192" s="70">
        <f t="shared" si="237"/>
        <v>0</v>
      </c>
      <c r="CP192" s="62">
        <f t="shared" si="238"/>
        <v>0</v>
      </c>
      <c r="CQ192" s="65">
        <f t="shared" si="239"/>
        <v>6.25E-2</v>
      </c>
      <c r="CR192" s="178">
        <f t="shared" si="240"/>
        <v>6.25E-2</v>
      </c>
      <c r="CS192" s="66">
        <f t="shared" si="241"/>
        <v>0</v>
      </c>
      <c r="CT192" s="67" t="e">
        <f t="shared" si="242"/>
        <v>#DIV/0!</v>
      </c>
    </row>
    <row r="193" spans="1:98">
      <c r="A193" s="472"/>
      <c r="B193" s="48">
        <v>37</v>
      </c>
      <c r="C193" s="19" t="s">
        <v>52</v>
      </c>
      <c r="D193" s="20">
        <v>43354</v>
      </c>
      <c r="E193" s="49"/>
      <c r="F193" s="50"/>
      <c r="G193" s="50"/>
      <c r="H193" s="50"/>
      <c r="I193" s="50"/>
      <c r="J193" s="50"/>
      <c r="K193" s="50"/>
      <c r="L193" s="50"/>
      <c r="M193" s="50"/>
      <c r="N193" s="50"/>
      <c r="O193" s="50"/>
      <c r="P193" s="50"/>
      <c r="Q193" s="50"/>
      <c r="R193" s="50"/>
      <c r="S193" s="23">
        <f t="shared" si="169"/>
        <v>0</v>
      </c>
      <c r="T193" s="49"/>
      <c r="U193" s="50"/>
      <c r="V193" s="50"/>
      <c r="W193" s="195">
        <f t="shared" si="165"/>
        <v>0</v>
      </c>
      <c r="X193" s="21">
        <f t="shared" si="243"/>
        <v>0</v>
      </c>
      <c r="Y193" s="22">
        <f t="shared" si="223"/>
        <v>0</v>
      </c>
      <c r="Z193" s="22">
        <f t="shared" si="224"/>
        <v>0</v>
      </c>
      <c r="AA193" s="25">
        <v>90</v>
      </c>
      <c r="AB193" s="68">
        <f t="shared" si="225"/>
        <v>0</v>
      </c>
      <c r="AC193" s="27">
        <f t="shared" si="192"/>
        <v>0</v>
      </c>
      <c r="AD193" s="28"/>
      <c r="AE193" s="29">
        <f t="shared" si="166"/>
        <v>1.5</v>
      </c>
      <c r="AF193" s="30" t="e">
        <f t="shared" si="161"/>
        <v>#DIV/0!</v>
      </c>
      <c r="AG193" s="51">
        <f t="shared" si="164"/>
        <v>0</v>
      </c>
      <c r="AH193" s="52">
        <f t="shared" si="226"/>
        <v>0</v>
      </c>
      <c r="AI193" s="52">
        <v>7</v>
      </c>
      <c r="AJ193" s="53" t="e">
        <f t="shared" si="175"/>
        <v>#DIV/0!</v>
      </c>
      <c r="AK193" s="168"/>
      <c r="AL193" s="169"/>
      <c r="AM193" s="170"/>
      <c r="AN193" s="348" t="str">
        <f t="shared" si="227"/>
        <v/>
      </c>
      <c r="AO193" s="169"/>
      <c r="AP193" s="172"/>
      <c r="AQ193" s="173"/>
      <c r="AR193" s="169"/>
      <c r="AS193" s="170"/>
      <c r="AT193" s="348" t="str">
        <f t="shared" si="228"/>
        <v/>
      </c>
      <c r="AU193" s="174"/>
      <c r="AV193" s="172"/>
      <c r="AW193" s="168"/>
      <c r="AX193" s="169"/>
      <c r="AY193" s="170"/>
      <c r="AZ193" s="171" t="str">
        <f t="shared" si="229"/>
        <v/>
      </c>
      <c r="BA193" s="174"/>
      <c r="BB193" s="172"/>
      <c r="BC193" s="168"/>
      <c r="BD193" s="169"/>
      <c r="BE193" s="170"/>
      <c r="BF193" s="171" t="str">
        <f t="shared" si="230"/>
        <v/>
      </c>
      <c r="BG193" s="174"/>
      <c r="BH193" s="172"/>
      <c r="BI193" s="168"/>
      <c r="BJ193" s="169"/>
      <c r="BK193" s="170"/>
      <c r="BL193" s="348" t="str">
        <f t="shared" si="231"/>
        <v/>
      </c>
      <c r="BM193" s="174"/>
      <c r="BN193" s="172"/>
      <c r="BO193" s="168"/>
      <c r="BP193" s="169"/>
      <c r="BQ193" s="170"/>
      <c r="BR193" s="171" t="str">
        <f t="shared" si="232"/>
        <v/>
      </c>
      <c r="BS193" s="174"/>
      <c r="BT193" s="172"/>
      <c r="BU193" s="168"/>
      <c r="BV193" s="169"/>
      <c r="BW193" s="170"/>
      <c r="BX193" s="171" t="str">
        <f t="shared" si="233"/>
        <v/>
      </c>
      <c r="BY193" s="174"/>
      <c r="BZ193" s="172"/>
      <c r="CA193" s="168"/>
      <c r="CB193" s="169"/>
      <c r="CC193" s="170"/>
      <c r="CD193" s="171" t="str">
        <f t="shared" si="234"/>
        <v/>
      </c>
      <c r="CE193" s="174"/>
      <c r="CF193" s="172"/>
      <c r="CG193" s="168"/>
      <c r="CH193" s="169"/>
      <c r="CI193" s="170"/>
      <c r="CJ193" s="171" t="str">
        <f t="shared" si="235"/>
        <v/>
      </c>
      <c r="CK193" s="169"/>
      <c r="CL193" s="177">
        <f t="shared" si="236"/>
        <v>0</v>
      </c>
      <c r="CM193" s="62">
        <f t="shared" si="236"/>
        <v>0</v>
      </c>
      <c r="CN193" s="69">
        <f t="shared" si="236"/>
        <v>0</v>
      </c>
      <c r="CO193" s="70">
        <f t="shared" si="237"/>
        <v>0</v>
      </c>
      <c r="CP193" s="62">
        <f t="shared" si="238"/>
        <v>0</v>
      </c>
      <c r="CQ193" s="65">
        <f t="shared" si="239"/>
        <v>6.25E-2</v>
      </c>
      <c r="CR193" s="178">
        <f t="shared" si="240"/>
        <v>6.25E-2</v>
      </c>
      <c r="CS193" s="66">
        <f t="shared" si="241"/>
        <v>0</v>
      </c>
      <c r="CT193" s="67" t="e">
        <f t="shared" si="242"/>
        <v>#DIV/0!</v>
      </c>
    </row>
    <row r="194" spans="1:98">
      <c r="A194" s="472"/>
      <c r="B194" s="48">
        <v>37</v>
      </c>
      <c r="C194" s="19" t="s">
        <v>52</v>
      </c>
      <c r="D194" s="20">
        <v>43355</v>
      </c>
      <c r="E194" s="49"/>
      <c r="F194" s="50"/>
      <c r="G194" s="50"/>
      <c r="H194" s="50"/>
      <c r="I194" s="50"/>
      <c r="J194" s="50"/>
      <c r="K194" s="50"/>
      <c r="L194" s="50"/>
      <c r="M194" s="50"/>
      <c r="N194" s="50"/>
      <c r="O194" s="50"/>
      <c r="P194" s="50"/>
      <c r="Q194" s="50"/>
      <c r="R194" s="50"/>
      <c r="S194" s="23">
        <f t="shared" si="169"/>
        <v>0</v>
      </c>
      <c r="T194" s="49"/>
      <c r="U194" s="50"/>
      <c r="V194" s="50"/>
      <c r="W194" s="195">
        <f t="shared" si="165"/>
        <v>0</v>
      </c>
      <c r="X194" s="21">
        <f t="shared" si="243"/>
        <v>0</v>
      </c>
      <c r="Y194" s="22">
        <f t="shared" si="223"/>
        <v>0</v>
      </c>
      <c r="Z194" s="22">
        <f t="shared" si="224"/>
        <v>0</v>
      </c>
      <c r="AA194" s="25">
        <v>90</v>
      </c>
      <c r="AB194" s="68">
        <f t="shared" si="225"/>
        <v>0</v>
      </c>
      <c r="AC194" s="27">
        <f t="shared" si="192"/>
        <v>0</v>
      </c>
      <c r="AD194" s="28"/>
      <c r="AE194" s="29">
        <f t="shared" si="166"/>
        <v>1.5</v>
      </c>
      <c r="AF194" s="30" t="e">
        <f t="shared" si="161"/>
        <v>#DIV/0!</v>
      </c>
      <c r="AG194" s="51">
        <f t="shared" si="164"/>
        <v>0</v>
      </c>
      <c r="AH194" s="52">
        <f t="shared" si="226"/>
        <v>0</v>
      </c>
      <c r="AI194" s="52">
        <v>7</v>
      </c>
      <c r="AJ194" s="53" t="e">
        <f t="shared" si="175"/>
        <v>#DIV/0!</v>
      </c>
      <c r="AK194" s="168"/>
      <c r="AL194" s="169"/>
      <c r="AM194" s="170"/>
      <c r="AN194" s="348" t="str">
        <f t="shared" si="227"/>
        <v/>
      </c>
      <c r="AO194" s="169"/>
      <c r="AP194" s="172"/>
      <c r="AQ194" s="173"/>
      <c r="AR194" s="169"/>
      <c r="AS194" s="170"/>
      <c r="AT194" s="348" t="str">
        <f t="shared" si="228"/>
        <v/>
      </c>
      <c r="AU194" s="174"/>
      <c r="AV194" s="172"/>
      <c r="AW194" s="168"/>
      <c r="AX194" s="169"/>
      <c r="AY194" s="170"/>
      <c r="AZ194" s="171" t="str">
        <f t="shared" si="229"/>
        <v/>
      </c>
      <c r="BA194" s="174"/>
      <c r="BB194" s="172"/>
      <c r="BC194" s="168"/>
      <c r="BD194" s="169"/>
      <c r="BE194" s="170"/>
      <c r="BF194" s="171" t="str">
        <f t="shared" si="230"/>
        <v/>
      </c>
      <c r="BG194" s="174"/>
      <c r="BH194" s="172"/>
      <c r="BI194" s="168"/>
      <c r="BJ194" s="169"/>
      <c r="BK194" s="170"/>
      <c r="BL194" s="348" t="str">
        <f t="shared" si="231"/>
        <v/>
      </c>
      <c r="BM194" s="174"/>
      <c r="BN194" s="172"/>
      <c r="BO194" s="168"/>
      <c r="BP194" s="169"/>
      <c r="BQ194" s="170"/>
      <c r="BR194" s="171" t="str">
        <f t="shared" si="232"/>
        <v/>
      </c>
      <c r="BS194" s="174"/>
      <c r="BT194" s="172"/>
      <c r="BU194" s="168"/>
      <c r="BV194" s="169"/>
      <c r="BW194" s="170"/>
      <c r="BX194" s="171" t="str">
        <f t="shared" si="233"/>
        <v/>
      </c>
      <c r="BY194" s="174"/>
      <c r="BZ194" s="172"/>
      <c r="CA194" s="168"/>
      <c r="CB194" s="169"/>
      <c r="CC194" s="170"/>
      <c r="CD194" s="171" t="str">
        <f t="shared" si="234"/>
        <v/>
      </c>
      <c r="CE194" s="174"/>
      <c r="CF194" s="172"/>
      <c r="CG194" s="168"/>
      <c r="CH194" s="169"/>
      <c r="CI194" s="170"/>
      <c r="CJ194" s="171" t="str">
        <f t="shared" si="235"/>
        <v/>
      </c>
      <c r="CK194" s="169"/>
      <c r="CL194" s="177">
        <f t="shared" si="236"/>
        <v>0</v>
      </c>
      <c r="CM194" s="62">
        <f t="shared" si="236"/>
        <v>0</v>
      </c>
      <c r="CN194" s="69">
        <f t="shared" si="236"/>
        <v>0</v>
      </c>
      <c r="CO194" s="70">
        <f t="shared" si="237"/>
        <v>0</v>
      </c>
      <c r="CP194" s="62">
        <f t="shared" si="238"/>
        <v>0</v>
      </c>
      <c r="CQ194" s="65">
        <f t="shared" si="239"/>
        <v>6.25E-2</v>
      </c>
      <c r="CR194" s="178">
        <f t="shared" si="240"/>
        <v>6.25E-2</v>
      </c>
      <c r="CS194" s="66">
        <f t="shared" si="241"/>
        <v>0</v>
      </c>
      <c r="CT194" s="67" t="e">
        <f t="shared" si="242"/>
        <v>#DIV/0!</v>
      </c>
    </row>
    <row r="195" spans="1:98">
      <c r="A195" s="472"/>
      <c r="B195" s="48">
        <v>37</v>
      </c>
      <c r="C195" s="19" t="s">
        <v>53</v>
      </c>
      <c r="D195" s="20">
        <v>43356</v>
      </c>
      <c r="E195" s="49"/>
      <c r="F195" s="50"/>
      <c r="G195" s="50"/>
      <c r="H195" s="50"/>
      <c r="I195" s="50"/>
      <c r="J195" s="50"/>
      <c r="K195" s="50"/>
      <c r="L195" s="50"/>
      <c r="M195" s="50"/>
      <c r="N195" s="50"/>
      <c r="O195" s="50"/>
      <c r="P195" s="50"/>
      <c r="Q195" s="50"/>
      <c r="R195" s="50"/>
      <c r="S195" s="23">
        <f t="shared" si="169"/>
        <v>0</v>
      </c>
      <c r="T195" s="49"/>
      <c r="U195" s="50"/>
      <c r="V195" s="50"/>
      <c r="W195" s="195">
        <f t="shared" si="165"/>
        <v>0</v>
      </c>
      <c r="X195" s="21">
        <f t="shared" si="243"/>
        <v>0</v>
      </c>
      <c r="Y195" s="22">
        <f t="shared" si="223"/>
        <v>0</v>
      </c>
      <c r="Z195" s="22">
        <f t="shared" si="224"/>
        <v>0</v>
      </c>
      <c r="AA195" s="25">
        <v>90</v>
      </c>
      <c r="AB195" s="68">
        <f t="shared" si="225"/>
        <v>0</v>
      </c>
      <c r="AC195" s="27">
        <f t="shared" si="192"/>
        <v>0</v>
      </c>
      <c r="AD195" s="28"/>
      <c r="AE195" s="29">
        <f t="shared" si="166"/>
        <v>1.5</v>
      </c>
      <c r="AF195" s="30" t="e">
        <f t="shared" si="161"/>
        <v>#DIV/0!</v>
      </c>
      <c r="AG195" s="51">
        <f t="shared" si="164"/>
        <v>0</v>
      </c>
      <c r="AH195" s="52">
        <f t="shared" si="226"/>
        <v>0</v>
      </c>
      <c r="AI195" s="52">
        <v>7</v>
      </c>
      <c r="AJ195" s="53" t="e">
        <f t="shared" si="175"/>
        <v>#DIV/0!</v>
      </c>
      <c r="AK195" s="168"/>
      <c r="AL195" s="169"/>
      <c r="AM195" s="170"/>
      <c r="AN195" s="348" t="str">
        <f t="shared" si="227"/>
        <v/>
      </c>
      <c r="AO195" s="169"/>
      <c r="AP195" s="172"/>
      <c r="AQ195" s="173"/>
      <c r="AR195" s="169"/>
      <c r="AS195" s="170"/>
      <c r="AT195" s="348" t="str">
        <f t="shared" si="228"/>
        <v/>
      </c>
      <c r="AU195" s="174"/>
      <c r="AV195" s="172"/>
      <c r="AW195" s="168"/>
      <c r="AX195" s="169"/>
      <c r="AY195" s="170"/>
      <c r="AZ195" s="171" t="str">
        <f t="shared" si="229"/>
        <v/>
      </c>
      <c r="BA195" s="174"/>
      <c r="BB195" s="172"/>
      <c r="BC195" s="168"/>
      <c r="BD195" s="169"/>
      <c r="BE195" s="170"/>
      <c r="BF195" s="171" t="str">
        <f t="shared" si="230"/>
        <v/>
      </c>
      <c r="BG195" s="174"/>
      <c r="BH195" s="172"/>
      <c r="BI195" s="168"/>
      <c r="BJ195" s="169"/>
      <c r="BK195" s="170"/>
      <c r="BL195" s="348" t="str">
        <f t="shared" si="231"/>
        <v/>
      </c>
      <c r="BM195" s="174"/>
      <c r="BN195" s="172"/>
      <c r="BO195" s="168"/>
      <c r="BP195" s="169"/>
      <c r="BQ195" s="170"/>
      <c r="BR195" s="171" t="str">
        <f t="shared" si="232"/>
        <v/>
      </c>
      <c r="BS195" s="174"/>
      <c r="BT195" s="172"/>
      <c r="BU195" s="168"/>
      <c r="BV195" s="169"/>
      <c r="BW195" s="170"/>
      <c r="BX195" s="171" t="str">
        <f t="shared" si="233"/>
        <v/>
      </c>
      <c r="BY195" s="174"/>
      <c r="BZ195" s="172"/>
      <c r="CA195" s="168"/>
      <c r="CB195" s="169"/>
      <c r="CC195" s="170"/>
      <c r="CD195" s="171" t="str">
        <f t="shared" si="234"/>
        <v/>
      </c>
      <c r="CE195" s="174"/>
      <c r="CF195" s="172"/>
      <c r="CG195" s="168"/>
      <c r="CH195" s="169"/>
      <c r="CI195" s="170"/>
      <c r="CJ195" s="171" t="str">
        <f t="shared" si="235"/>
        <v/>
      </c>
      <c r="CK195" s="169"/>
      <c r="CL195" s="177">
        <f t="shared" si="236"/>
        <v>0</v>
      </c>
      <c r="CM195" s="62">
        <f t="shared" si="236"/>
        <v>0</v>
      </c>
      <c r="CN195" s="69">
        <f t="shared" si="236"/>
        <v>0</v>
      </c>
      <c r="CO195" s="70">
        <f t="shared" si="237"/>
        <v>0</v>
      </c>
      <c r="CP195" s="62">
        <f t="shared" si="238"/>
        <v>0</v>
      </c>
      <c r="CQ195" s="65">
        <f t="shared" si="239"/>
        <v>6.25E-2</v>
      </c>
      <c r="CR195" s="178">
        <f t="shared" si="240"/>
        <v>6.25E-2</v>
      </c>
      <c r="CS195" s="66">
        <f t="shared" si="241"/>
        <v>0</v>
      </c>
      <c r="CT195" s="67" t="e">
        <f t="shared" si="242"/>
        <v>#DIV/0!</v>
      </c>
    </row>
    <row r="196" spans="1:98" ht="15.75" thickBot="1">
      <c r="A196" s="472"/>
      <c r="B196" s="71">
        <v>37</v>
      </c>
      <c r="C196" s="19" t="s">
        <v>54</v>
      </c>
      <c r="D196" s="20">
        <v>43357</v>
      </c>
      <c r="E196" s="304"/>
      <c r="F196" s="50"/>
      <c r="G196" s="50"/>
      <c r="H196" s="50"/>
      <c r="I196" s="50"/>
      <c r="J196" s="50"/>
      <c r="K196" s="50"/>
      <c r="L196" s="50"/>
      <c r="M196" s="50"/>
      <c r="N196" s="50"/>
      <c r="O196" s="50"/>
      <c r="P196" s="50"/>
      <c r="Q196" s="50"/>
      <c r="R196" s="50"/>
      <c r="S196" s="23">
        <f t="shared" si="169"/>
        <v>0</v>
      </c>
      <c r="T196" s="49"/>
      <c r="U196" s="50"/>
      <c r="V196" s="50"/>
      <c r="W196" s="195">
        <f t="shared" si="165"/>
        <v>0</v>
      </c>
      <c r="X196" s="21">
        <f t="shared" si="243"/>
        <v>0</v>
      </c>
      <c r="Y196" s="22">
        <f t="shared" si="223"/>
        <v>0</v>
      </c>
      <c r="Z196" s="22">
        <f t="shared" si="224"/>
        <v>0</v>
      </c>
      <c r="AA196" s="25">
        <v>90</v>
      </c>
      <c r="AB196" s="68">
        <f t="shared" si="225"/>
        <v>0</v>
      </c>
      <c r="AC196" s="27">
        <f t="shared" si="192"/>
        <v>0</v>
      </c>
      <c r="AD196" s="28"/>
      <c r="AE196" s="29">
        <f t="shared" si="166"/>
        <v>1.5</v>
      </c>
      <c r="AF196" s="30" t="e">
        <f t="shared" si="161"/>
        <v>#DIV/0!</v>
      </c>
      <c r="AG196" s="51">
        <f t="shared" si="164"/>
        <v>0</v>
      </c>
      <c r="AH196" s="52">
        <f t="shared" si="226"/>
        <v>0</v>
      </c>
      <c r="AI196" s="52">
        <v>7</v>
      </c>
      <c r="AJ196" s="53" t="e">
        <f t="shared" si="175"/>
        <v>#DIV/0!</v>
      </c>
      <c r="AK196" s="168"/>
      <c r="AL196" s="169"/>
      <c r="AM196" s="170"/>
      <c r="AN196" s="348" t="str">
        <f t="shared" si="227"/>
        <v/>
      </c>
      <c r="AO196" s="169"/>
      <c r="AP196" s="172"/>
      <c r="AQ196" s="173"/>
      <c r="AR196" s="169"/>
      <c r="AS196" s="170"/>
      <c r="AT196" s="348" t="str">
        <f t="shared" si="228"/>
        <v/>
      </c>
      <c r="AU196" s="174"/>
      <c r="AV196" s="172"/>
      <c r="AW196" s="168"/>
      <c r="AX196" s="169"/>
      <c r="AY196" s="170"/>
      <c r="AZ196" s="171" t="str">
        <f t="shared" si="229"/>
        <v/>
      </c>
      <c r="BA196" s="174"/>
      <c r="BB196" s="172"/>
      <c r="BC196" s="168"/>
      <c r="BD196" s="169"/>
      <c r="BE196" s="170"/>
      <c r="BF196" s="171" t="str">
        <f t="shared" si="230"/>
        <v/>
      </c>
      <c r="BG196" s="174"/>
      <c r="BH196" s="172"/>
      <c r="BI196" s="168"/>
      <c r="BJ196" s="169"/>
      <c r="BK196" s="170"/>
      <c r="BL196" s="348" t="str">
        <f t="shared" si="231"/>
        <v/>
      </c>
      <c r="BM196" s="174"/>
      <c r="BN196" s="172"/>
      <c r="BO196" s="168"/>
      <c r="BP196" s="169"/>
      <c r="BQ196" s="170"/>
      <c r="BR196" s="171" t="str">
        <f t="shared" si="232"/>
        <v/>
      </c>
      <c r="BS196" s="174"/>
      <c r="BT196" s="172"/>
      <c r="BU196" s="168"/>
      <c r="BV196" s="169"/>
      <c r="BW196" s="170"/>
      <c r="BX196" s="171" t="str">
        <f t="shared" si="233"/>
        <v/>
      </c>
      <c r="BY196" s="174"/>
      <c r="BZ196" s="172"/>
      <c r="CA196" s="168"/>
      <c r="CB196" s="169"/>
      <c r="CC196" s="170"/>
      <c r="CD196" s="171" t="str">
        <f t="shared" si="234"/>
        <v/>
      </c>
      <c r="CE196" s="174"/>
      <c r="CF196" s="172"/>
      <c r="CG196" s="168"/>
      <c r="CH196" s="169"/>
      <c r="CI196" s="170"/>
      <c r="CJ196" s="171" t="str">
        <f t="shared" si="235"/>
        <v/>
      </c>
      <c r="CK196" s="169"/>
      <c r="CL196" s="177">
        <f t="shared" si="236"/>
        <v>0</v>
      </c>
      <c r="CM196" s="62">
        <f t="shared" si="236"/>
        <v>0</v>
      </c>
      <c r="CN196" s="69">
        <f t="shared" si="236"/>
        <v>0</v>
      </c>
      <c r="CO196" s="70">
        <f t="shared" si="237"/>
        <v>0</v>
      </c>
      <c r="CP196" s="62">
        <f t="shared" si="238"/>
        <v>0</v>
      </c>
      <c r="CQ196" s="65">
        <f t="shared" si="239"/>
        <v>6.25E-2</v>
      </c>
      <c r="CR196" s="178">
        <f t="shared" si="240"/>
        <v>6.25E-2</v>
      </c>
      <c r="CS196" s="66">
        <f t="shared" si="241"/>
        <v>0</v>
      </c>
      <c r="CT196" s="67" t="e">
        <f t="shared" si="242"/>
        <v>#DIV/0!</v>
      </c>
    </row>
    <row r="197" spans="1:98">
      <c r="A197" s="472"/>
      <c r="B197" s="73">
        <v>38</v>
      </c>
      <c r="C197" s="74" t="s">
        <v>50</v>
      </c>
      <c r="D197" s="75">
        <v>43360</v>
      </c>
      <c r="E197" s="76"/>
      <c r="F197" s="77"/>
      <c r="G197" s="77"/>
      <c r="H197" s="77"/>
      <c r="I197" s="77"/>
      <c r="J197" s="77"/>
      <c r="K197" s="77"/>
      <c r="L197" s="77"/>
      <c r="M197" s="77"/>
      <c r="N197" s="77"/>
      <c r="O197" s="77"/>
      <c r="P197" s="77"/>
      <c r="Q197" s="77"/>
      <c r="R197" s="77"/>
      <c r="S197" s="78">
        <f t="shared" si="169"/>
        <v>0</v>
      </c>
      <c r="T197" s="76"/>
      <c r="U197" s="77"/>
      <c r="V197" s="77"/>
      <c r="W197" s="194">
        <f t="shared" si="165"/>
        <v>0</v>
      </c>
      <c r="X197" s="80">
        <f t="shared" si="243"/>
        <v>0</v>
      </c>
      <c r="Y197" s="81">
        <f t="shared" si="223"/>
        <v>0</v>
      </c>
      <c r="Z197" s="81">
        <f t="shared" si="224"/>
        <v>0</v>
      </c>
      <c r="AA197" s="82">
        <v>90</v>
      </c>
      <c r="AB197" s="83">
        <f t="shared" si="225"/>
        <v>0</v>
      </c>
      <c r="AC197" s="84">
        <f t="shared" si="192"/>
        <v>0</v>
      </c>
      <c r="AD197" s="85"/>
      <c r="AE197" s="86">
        <f t="shared" si="166"/>
        <v>1.5</v>
      </c>
      <c r="AF197" s="87" t="e">
        <f t="shared" si="161"/>
        <v>#DIV/0!</v>
      </c>
      <c r="AG197" s="88">
        <f t="shared" si="164"/>
        <v>0</v>
      </c>
      <c r="AH197" s="89">
        <f t="shared" si="226"/>
        <v>0</v>
      </c>
      <c r="AI197" s="89">
        <v>7</v>
      </c>
      <c r="AJ197" s="90" t="e">
        <f t="shared" si="175"/>
        <v>#DIV/0!</v>
      </c>
      <c r="AK197" s="179"/>
      <c r="AL197" s="180"/>
      <c r="AM197" s="181"/>
      <c r="AN197" s="341" t="str">
        <f t="shared" si="227"/>
        <v/>
      </c>
      <c r="AO197" s="180"/>
      <c r="AP197" s="172"/>
      <c r="AQ197" s="183"/>
      <c r="AR197" s="180"/>
      <c r="AS197" s="181"/>
      <c r="AT197" s="341" t="str">
        <f t="shared" si="228"/>
        <v/>
      </c>
      <c r="AU197" s="184"/>
      <c r="AV197" s="172"/>
      <c r="AW197" s="179"/>
      <c r="AX197" s="180"/>
      <c r="AY197" s="181"/>
      <c r="AZ197" s="182" t="str">
        <f t="shared" si="229"/>
        <v/>
      </c>
      <c r="BA197" s="184"/>
      <c r="BB197" s="172"/>
      <c r="BC197" s="179"/>
      <c r="BD197" s="180"/>
      <c r="BE197" s="181"/>
      <c r="BF197" s="182" t="str">
        <f t="shared" si="230"/>
        <v/>
      </c>
      <c r="BG197" s="184"/>
      <c r="BH197" s="172"/>
      <c r="BI197" s="179"/>
      <c r="BJ197" s="180"/>
      <c r="BK197" s="181"/>
      <c r="BL197" s="341" t="str">
        <f t="shared" si="231"/>
        <v/>
      </c>
      <c r="BM197" s="184"/>
      <c r="BN197" s="172"/>
      <c r="BO197" s="179"/>
      <c r="BP197" s="180"/>
      <c r="BQ197" s="181"/>
      <c r="BR197" s="182" t="str">
        <f t="shared" si="232"/>
        <v/>
      </c>
      <c r="BS197" s="184"/>
      <c r="BT197" s="172"/>
      <c r="BU197" s="179"/>
      <c r="BV197" s="180"/>
      <c r="BW197" s="181"/>
      <c r="BX197" s="182" t="str">
        <f t="shared" si="233"/>
        <v/>
      </c>
      <c r="BY197" s="184"/>
      <c r="BZ197" s="172"/>
      <c r="CA197" s="179"/>
      <c r="CB197" s="180"/>
      <c r="CC197" s="181"/>
      <c r="CD197" s="182" t="str">
        <f t="shared" si="234"/>
        <v/>
      </c>
      <c r="CE197" s="184"/>
      <c r="CF197" s="172"/>
      <c r="CG197" s="179"/>
      <c r="CH197" s="180"/>
      <c r="CI197" s="181"/>
      <c r="CJ197" s="182" t="str">
        <f t="shared" si="235"/>
        <v/>
      </c>
      <c r="CK197" s="180"/>
      <c r="CL197" s="185">
        <f t="shared" si="236"/>
        <v>0</v>
      </c>
      <c r="CM197" s="99">
        <f t="shared" si="236"/>
        <v>0</v>
      </c>
      <c r="CN197" s="100">
        <f t="shared" si="236"/>
        <v>0</v>
      </c>
      <c r="CO197" s="101">
        <f t="shared" si="237"/>
        <v>0</v>
      </c>
      <c r="CP197" s="99">
        <f t="shared" si="238"/>
        <v>0</v>
      </c>
      <c r="CQ197" s="102">
        <f t="shared" si="239"/>
        <v>6.25E-2</v>
      </c>
      <c r="CR197" s="186">
        <f t="shared" si="240"/>
        <v>6.25E-2</v>
      </c>
      <c r="CS197" s="103">
        <f t="shared" si="241"/>
        <v>0</v>
      </c>
      <c r="CT197" s="104" t="e">
        <f t="shared" si="242"/>
        <v>#DIV/0!</v>
      </c>
    </row>
    <row r="198" spans="1:98">
      <c r="A198" s="472"/>
      <c r="B198" s="105">
        <v>38</v>
      </c>
      <c r="C198" s="74" t="s">
        <v>52</v>
      </c>
      <c r="D198" s="75">
        <v>43361</v>
      </c>
      <c r="E198" s="76"/>
      <c r="F198" s="77"/>
      <c r="G198" s="77"/>
      <c r="H198" s="77"/>
      <c r="I198" s="77"/>
      <c r="J198" s="77"/>
      <c r="K198" s="77"/>
      <c r="L198" s="77"/>
      <c r="M198" s="77"/>
      <c r="N198" s="77"/>
      <c r="O198" s="77"/>
      <c r="P198" s="77"/>
      <c r="Q198" s="77"/>
      <c r="R198" s="77"/>
      <c r="S198" s="78">
        <f t="shared" si="169"/>
        <v>0</v>
      </c>
      <c r="T198" s="76"/>
      <c r="U198" s="77"/>
      <c r="V198" s="77"/>
      <c r="W198" s="194">
        <f t="shared" si="165"/>
        <v>0</v>
      </c>
      <c r="X198" s="80">
        <f t="shared" si="243"/>
        <v>0</v>
      </c>
      <c r="Y198" s="81">
        <f t="shared" si="223"/>
        <v>0</v>
      </c>
      <c r="Z198" s="81">
        <f t="shared" si="224"/>
        <v>0</v>
      </c>
      <c r="AA198" s="82">
        <v>90</v>
      </c>
      <c r="AB198" s="83">
        <f t="shared" si="225"/>
        <v>0</v>
      </c>
      <c r="AC198" s="84">
        <f t="shared" si="192"/>
        <v>0</v>
      </c>
      <c r="AD198" s="85"/>
      <c r="AE198" s="86">
        <f t="shared" si="166"/>
        <v>1.5</v>
      </c>
      <c r="AF198" s="87" t="e">
        <f t="shared" si="161"/>
        <v>#DIV/0!</v>
      </c>
      <c r="AG198" s="88">
        <f t="shared" si="164"/>
        <v>0</v>
      </c>
      <c r="AH198" s="89">
        <f t="shared" si="226"/>
        <v>0</v>
      </c>
      <c r="AI198" s="89">
        <v>7</v>
      </c>
      <c r="AJ198" s="90" t="e">
        <f t="shared" si="175"/>
        <v>#DIV/0!</v>
      </c>
      <c r="AK198" s="179"/>
      <c r="AL198" s="180"/>
      <c r="AM198" s="181"/>
      <c r="AN198" s="341" t="str">
        <f t="shared" si="227"/>
        <v/>
      </c>
      <c r="AO198" s="180"/>
      <c r="AP198" s="172"/>
      <c r="AQ198" s="183"/>
      <c r="AR198" s="180"/>
      <c r="AS198" s="181"/>
      <c r="AT198" s="341" t="str">
        <f t="shared" si="228"/>
        <v/>
      </c>
      <c r="AU198" s="184"/>
      <c r="AV198" s="172"/>
      <c r="AW198" s="179"/>
      <c r="AX198" s="180"/>
      <c r="AY198" s="181"/>
      <c r="AZ198" s="182" t="str">
        <f t="shared" si="229"/>
        <v/>
      </c>
      <c r="BA198" s="184"/>
      <c r="BB198" s="172"/>
      <c r="BC198" s="179"/>
      <c r="BD198" s="180"/>
      <c r="BE198" s="181"/>
      <c r="BF198" s="182" t="str">
        <f t="shared" si="230"/>
        <v/>
      </c>
      <c r="BG198" s="184"/>
      <c r="BH198" s="172"/>
      <c r="BI198" s="179"/>
      <c r="BJ198" s="180"/>
      <c r="BK198" s="181"/>
      <c r="BL198" s="341" t="str">
        <f t="shared" si="231"/>
        <v/>
      </c>
      <c r="BM198" s="184"/>
      <c r="BN198" s="172"/>
      <c r="BO198" s="179"/>
      <c r="BP198" s="180"/>
      <c r="BQ198" s="181"/>
      <c r="BR198" s="182" t="str">
        <f t="shared" si="232"/>
        <v/>
      </c>
      <c r="BS198" s="184"/>
      <c r="BT198" s="172"/>
      <c r="BU198" s="179"/>
      <c r="BV198" s="180"/>
      <c r="BW198" s="181"/>
      <c r="BX198" s="182" t="str">
        <f t="shared" si="233"/>
        <v/>
      </c>
      <c r="BY198" s="184"/>
      <c r="BZ198" s="172"/>
      <c r="CA198" s="179"/>
      <c r="CB198" s="180"/>
      <c r="CC198" s="181"/>
      <c r="CD198" s="182" t="str">
        <f t="shared" si="234"/>
        <v/>
      </c>
      <c r="CE198" s="184"/>
      <c r="CF198" s="172"/>
      <c r="CG198" s="179"/>
      <c r="CH198" s="180"/>
      <c r="CI198" s="181"/>
      <c r="CJ198" s="182" t="str">
        <f t="shared" si="235"/>
        <v/>
      </c>
      <c r="CK198" s="180"/>
      <c r="CL198" s="185">
        <f t="shared" si="236"/>
        <v>0</v>
      </c>
      <c r="CM198" s="99">
        <f t="shared" si="236"/>
        <v>0</v>
      </c>
      <c r="CN198" s="100">
        <f t="shared" si="236"/>
        <v>0</v>
      </c>
      <c r="CO198" s="101">
        <f t="shared" si="237"/>
        <v>0</v>
      </c>
      <c r="CP198" s="99">
        <f t="shared" si="238"/>
        <v>0</v>
      </c>
      <c r="CQ198" s="102">
        <f t="shared" si="239"/>
        <v>6.25E-2</v>
      </c>
      <c r="CR198" s="186">
        <f t="shared" si="240"/>
        <v>6.25E-2</v>
      </c>
      <c r="CS198" s="103">
        <f t="shared" si="241"/>
        <v>0</v>
      </c>
      <c r="CT198" s="104" t="e">
        <f t="shared" si="242"/>
        <v>#DIV/0!</v>
      </c>
    </row>
    <row r="199" spans="1:98">
      <c r="A199" s="472"/>
      <c r="B199" s="105">
        <v>38</v>
      </c>
      <c r="C199" s="74" t="s">
        <v>52</v>
      </c>
      <c r="D199" s="75">
        <v>43362</v>
      </c>
      <c r="E199" s="76"/>
      <c r="F199" s="77"/>
      <c r="G199" s="77"/>
      <c r="H199" s="77"/>
      <c r="I199" s="77"/>
      <c r="J199" s="77"/>
      <c r="K199" s="77"/>
      <c r="L199" s="77"/>
      <c r="M199" s="77"/>
      <c r="N199" s="77"/>
      <c r="O199" s="77"/>
      <c r="P199" s="77"/>
      <c r="Q199" s="77"/>
      <c r="R199" s="77"/>
      <c r="S199" s="78">
        <f t="shared" si="169"/>
        <v>0</v>
      </c>
      <c r="T199" s="76"/>
      <c r="U199" s="77"/>
      <c r="V199" s="77"/>
      <c r="W199" s="194">
        <f t="shared" si="165"/>
        <v>0</v>
      </c>
      <c r="X199" s="80">
        <f t="shared" si="243"/>
        <v>0</v>
      </c>
      <c r="Y199" s="81">
        <f t="shared" si="223"/>
        <v>0</v>
      </c>
      <c r="Z199" s="81">
        <f t="shared" si="224"/>
        <v>0</v>
      </c>
      <c r="AA199" s="82">
        <v>90</v>
      </c>
      <c r="AB199" s="83">
        <f t="shared" si="225"/>
        <v>0</v>
      </c>
      <c r="AC199" s="84">
        <f t="shared" si="192"/>
        <v>0</v>
      </c>
      <c r="AD199" s="85"/>
      <c r="AE199" s="86">
        <f t="shared" si="166"/>
        <v>1.5</v>
      </c>
      <c r="AF199" s="87" t="e">
        <f t="shared" si="161"/>
        <v>#DIV/0!</v>
      </c>
      <c r="AG199" s="88">
        <f t="shared" si="164"/>
        <v>0</v>
      </c>
      <c r="AH199" s="89">
        <f t="shared" si="226"/>
        <v>0</v>
      </c>
      <c r="AI199" s="89">
        <v>7</v>
      </c>
      <c r="AJ199" s="90" t="e">
        <f t="shared" si="175"/>
        <v>#DIV/0!</v>
      </c>
      <c r="AK199" s="179"/>
      <c r="AL199" s="180"/>
      <c r="AM199" s="181"/>
      <c r="AN199" s="341" t="str">
        <f t="shared" si="227"/>
        <v/>
      </c>
      <c r="AO199" s="180"/>
      <c r="AP199" s="172"/>
      <c r="AQ199" s="183"/>
      <c r="AR199" s="180"/>
      <c r="AS199" s="181"/>
      <c r="AT199" s="341" t="str">
        <f t="shared" si="228"/>
        <v/>
      </c>
      <c r="AU199" s="184"/>
      <c r="AV199" s="172"/>
      <c r="AW199" s="179"/>
      <c r="AX199" s="180"/>
      <c r="AY199" s="181"/>
      <c r="AZ199" s="182" t="str">
        <f t="shared" si="229"/>
        <v/>
      </c>
      <c r="BA199" s="184"/>
      <c r="BB199" s="172"/>
      <c r="BC199" s="179"/>
      <c r="BD199" s="180"/>
      <c r="BE199" s="181"/>
      <c r="BF199" s="182" t="str">
        <f t="shared" si="230"/>
        <v/>
      </c>
      <c r="BG199" s="184"/>
      <c r="BH199" s="172"/>
      <c r="BI199" s="179"/>
      <c r="BJ199" s="180"/>
      <c r="BK199" s="181"/>
      <c r="BL199" s="341" t="str">
        <f t="shared" si="231"/>
        <v/>
      </c>
      <c r="BM199" s="184"/>
      <c r="BN199" s="172"/>
      <c r="BO199" s="179"/>
      <c r="BP199" s="180"/>
      <c r="BQ199" s="181"/>
      <c r="BR199" s="182" t="str">
        <f t="shared" si="232"/>
        <v/>
      </c>
      <c r="BS199" s="184"/>
      <c r="BT199" s="172"/>
      <c r="BU199" s="179"/>
      <c r="BV199" s="180"/>
      <c r="BW199" s="181"/>
      <c r="BX199" s="182" t="str">
        <f t="shared" si="233"/>
        <v/>
      </c>
      <c r="BY199" s="184"/>
      <c r="BZ199" s="172"/>
      <c r="CA199" s="179"/>
      <c r="CB199" s="180"/>
      <c r="CC199" s="181"/>
      <c r="CD199" s="182" t="str">
        <f t="shared" si="234"/>
        <v/>
      </c>
      <c r="CE199" s="184"/>
      <c r="CF199" s="172"/>
      <c r="CG199" s="179"/>
      <c r="CH199" s="180"/>
      <c r="CI199" s="181"/>
      <c r="CJ199" s="182" t="str">
        <f t="shared" si="235"/>
        <v/>
      </c>
      <c r="CK199" s="180"/>
      <c r="CL199" s="185">
        <f t="shared" si="236"/>
        <v>0</v>
      </c>
      <c r="CM199" s="99">
        <f t="shared" si="236"/>
        <v>0</v>
      </c>
      <c r="CN199" s="100">
        <f t="shared" si="236"/>
        <v>0</v>
      </c>
      <c r="CO199" s="101">
        <f t="shared" si="237"/>
        <v>0</v>
      </c>
      <c r="CP199" s="99">
        <f t="shared" si="238"/>
        <v>0</v>
      </c>
      <c r="CQ199" s="102">
        <f t="shared" si="239"/>
        <v>6.25E-2</v>
      </c>
      <c r="CR199" s="186">
        <f t="shared" si="240"/>
        <v>6.25E-2</v>
      </c>
      <c r="CS199" s="103">
        <f t="shared" si="241"/>
        <v>0</v>
      </c>
      <c r="CT199" s="104" t="e">
        <f t="shared" si="242"/>
        <v>#DIV/0!</v>
      </c>
    </row>
    <row r="200" spans="1:98">
      <c r="A200" s="472"/>
      <c r="B200" s="105">
        <v>38</v>
      </c>
      <c r="C200" s="74" t="s">
        <v>53</v>
      </c>
      <c r="D200" s="75">
        <v>43363</v>
      </c>
      <c r="E200" s="76"/>
      <c r="F200" s="77"/>
      <c r="G200" s="77"/>
      <c r="H200" s="77"/>
      <c r="I200" s="77"/>
      <c r="J200" s="77"/>
      <c r="K200" s="77"/>
      <c r="L200" s="77"/>
      <c r="M200" s="77"/>
      <c r="N200" s="77"/>
      <c r="O200" s="77"/>
      <c r="P200" s="77"/>
      <c r="Q200" s="77"/>
      <c r="R200" s="77"/>
      <c r="S200" s="78">
        <f t="shared" si="169"/>
        <v>0</v>
      </c>
      <c r="T200" s="76"/>
      <c r="U200" s="77"/>
      <c r="V200" s="77"/>
      <c r="W200" s="194">
        <f t="shared" si="165"/>
        <v>0</v>
      </c>
      <c r="X200" s="80">
        <f t="shared" si="243"/>
        <v>0</v>
      </c>
      <c r="Y200" s="81">
        <f t="shared" si="223"/>
        <v>0</v>
      </c>
      <c r="Z200" s="81">
        <f t="shared" si="224"/>
        <v>0</v>
      </c>
      <c r="AA200" s="82">
        <v>90</v>
      </c>
      <c r="AB200" s="83">
        <f t="shared" si="225"/>
        <v>0</v>
      </c>
      <c r="AC200" s="84">
        <f t="shared" si="192"/>
        <v>0</v>
      </c>
      <c r="AD200" s="85"/>
      <c r="AE200" s="86">
        <f t="shared" si="166"/>
        <v>1.5</v>
      </c>
      <c r="AF200" s="87" t="e">
        <f t="shared" si="161"/>
        <v>#DIV/0!</v>
      </c>
      <c r="AG200" s="88">
        <f t="shared" si="164"/>
        <v>0</v>
      </c>
      <c r="AH200" s="89">
        <f t="shared" si="226"/>
        <v>0</v>
      </c>
      <c r="AI200" s="89">
        <v>7</v>
      </c>
      <c r="AJ200" s="90" t="e">
        <f t="shared" si="175"/>
        <v>#DIV/0!</v>
      </c>
      <c r="AK200" s="179"/>
      <c r="AL200" s="180"/>
      <c r="AM200" s="181"/>
      <c r="AN200" s="341" t="str">
        <f t="shared" si="227"/>
        <v/>
      </c>
      <c r="AO200" s="180"/>
      <c r="AP200" s="172"/>
      <c r="AQ200" s="183"/>
      <c r="AR200" s="180"/>
      <c r="AS200" s="181"/>
      <c r="AT200" s="341" t="str">
        <f t="shared" si="228"/>
        <v/>
      </c>
      <c r="AU200" s="184"/>
      <c r="AV200" s="172"/>
      <c r="AW200" s="179"/>
      <c r="AX200" s="180"/>
      <c r="AY200" s="181"/>
      <c r="AZ200" s="182" t="str">
        <f t="shared" si="229"/>
        <v/>
      </c>
      <c r="BA200" s="184"/>
      <c r="BB200" s="172"/>
      <c r="BC200" s="179"/>
      <c r="BD200" s="180"/>
      <c r="BE200" s="181"/>
      <c r="BF200" s="182" t="str">
        <f t="shared" si="230"/>
        <v/>
      </c>
      <c r="BG200" s="184"/>
      <c r="BH200" s="172"/>
      <c r="BI200" s="179"/>
      <c r="BJ200" s="180"/>
      <c r="BK200" s="181"/>
      <c r="BL200" s="341" t="str">
        <f t="shared" si="231"/>
        <v/>
      </c>
      <c r="BM200" s="184"/>
      <c r="BN200" s="172"/>
      <c r="BO200" s="179"/>
      <c r="BP200" s="180"/>
      <c r="BQ200" s="181"/>
      <c r="BR200" s="182" t="str">
        <f t="shared" si="232"/>
        <v/>
      </c>
      <c r="BS200" s="184"/>
      <c r="BT200" s="172"/>
      <c r="BU200" s="179"/>
      <c r="BV200" s="180"/>
      <c r="BW200" s="181"/>
      <c r="BX200" s="182" t="str">
        <f t="shared" si="233"/>
        <v/>
      </c>
      <c r="BY200" s="184"/>
      <c r="BZ200" s="172"/>
      <c r="CA200" s="179"/>
      <c r="CB200" s="180"/>
      <c r="CC200" s="181"/>
      <c r="CD200" s="182" t="str">
        <f t="shared" si="234"/>
        <v/>
      </c>
      <c r="CE200" s="184"/>
      <c r="CF200" s="172"/>
      <c r="CG200" s="179"/>
      <c r="CH200" s="180"/>
      <c r="CI200" s="181"/>
      <c r="CJ200" s="182" t="str">
        <f t="shared" si="235"/>
        <v/>
      </c>
      <c r="CK200" s="180"/>
      <c r="CL200" s="185">
        <f t="shared" si="236"/>
        <v>0</v>
      </c>
      <c r="CM200" s="99">
        <f t="shared" si="236"/>
        <v>0</v>
      </c>
      <c r="CN200" s="100">
        <f t="shared" si="236"/>
        <v>0</v>
      </c>
      <c r="CO200" s="101">
        <f t="shared" si="237"/>
        <v>0</v>
      </c>
      <c r="CP200" s="99">
        <f t="shared" si="238"/>
        <v>0</v>
      </c>
      <c r="CQ200" s="102">
        <f t="shared" si="239"/>
        <v>6.25E-2</v>
      </c>
      <c r="CR200" s="186">
        <f t="shared" si="240"/>
        <v>6.25E-2</v>
      </c>
      <c r="CS200" s="103">
        <f t="shared" si="241"/>
        <v>0</v>
      </c>
      <c r="CT200" s="104" t="e">
        <f t="shared" si="242"/>
        <v>#DIV/0!</v>
      </c>
    </row>
    <row r="201" spans="1:98" ht="15.75" thickBot="1">
      <c r="A201" s="472"/>
      <c r="B201" s="106">
        <v>38</v>
      </c>
      <c r="C201" s="74" t="s">
        <v>54</v>
      </c>
      <c r="D201" s="75">
        <v>43364</v>
      </c>
      <c r="E201" s="76"/>
      <c r="F201" s="77"/>
      <c r="G201" s="77"/>
      <c r="H201" s="77"/>
      <c r="I201" s="77"/>
      <c r="J201" s="77"/>
      <c r="K201" s="77"/>
      <c r="L201" s="77"/>
      <c r="M201" s="77"/>
      <c r="N201" s="77"/>
      <c r="O201" s="77"/>
      <c r="P201" s="77"/>
      <c r="Q201" s="77"/>
      <c r="R201" s="77"/>
      <c r="S201" s="78">
        <f t="shared" si="169"/>
        <v>0</v>
      </c>
      <c r="T201" s="76"/>
      <c r="U201" s="77"/>
      <c r="V201" s="77"/>
      <c r="W201" s="194">
        <f t="shared" si="165"/>
        <v>0</v>
      </c>
      <c r="X201" s="80">
        <f t="shared" si="243"/>
        <v>0</v>
      </c>
      <c r="Y201" s="81">
        <f t="shared" si="223"/>
        <v>0</v>
      </c>
      <c r="Z201" s="81">
        <f t="shared" si="224"/>
        <v>0</v>
      </c>
      <c r="AA201" s="82">
        <v>90</v>
      </c>
      <c r="AB201" s="83">
        <f t="shared" si="225"/>
        <v>0</v>
      </c>
      <c r="AC201" s="84">
        <f t="shared" si="192"/>
        <v>0</v>
      </c>
      <c r="AD201" s="85"/>
      <c r="AE201" s="86">
        <f t="shared" si="166"/>
        <v>1.5</v>
      </c>
      <c r="AF201" s="87" t="e">
        <f t="shared" ref="AF201:AF266" si="244">(AE201/AD201)*100</f>
        <v>#DIV/0!</v>
      </c>
      <c r="AG201" s="88">
        <f t="shared" ref="AG201:AG266" si="245">SUM(X201:Z201)</f>
        <v>0</v>
      </c>
      <c r="AH201" s="89">
        <f t="shared" si="226"/>
        <v>0</v>
      </c>
      <c r="AI201" s="89">
        <v>7</v>
      </c>
      <c r="AJ201" s="90" t="e">
        <f t="shared" si="175"/>
        <v>#DIV/0!</v>
      </c>
      <c r="AK201" s="179"/>
      <c r="AL201" s="180"/>
      <c r="AM201" s="181"/>
      <c r="AN201" s="341" t="str">
        <f t="shared" si="227"/>
        <v/>
      </c>
      <c r="AO201" s="180"/>
      <c r="AP201" s="172"/>
      <c r="AQ201" s="183"/>
      <c r="AR201" s="180"/>
      <c r="AS201" s="181"/>
      <c r="AT201" s="341" t="str">
        <f t="shared" si="228"/>
        <v/>
      </c>
      <c r="AU201" s="184"/>
      <c r="AV201" s="172"/>
      <c r="AW201" s="179"/>
      <c r="AX201" s="180"/>
      <c r="AY201" s="181"/>
      <c r="AZ201" s="182" t="str">
        <f t="shared" si="229"/>
        <v/>
      </c>
      <c r="BA201" s="184"/>
      <c r="BB201" s="172"/>
      <c r="BC201" s="179"/>
      <c r="BD201" s="180"/>
      <c r="BE201" s="181"/>
      <c r="BF201" s="182" t="str">
        <f t="shared" si="230"/>
        <v/>
      </c>
      <c r="BG201" s="184"/>
      <c r="BH201" s="172"/>
      <c r="BI201" s="179"/>
      <c r="BJ201" s="180"/>
      <c r="BK201" s="181"/>
      <c r="BL201" s="341" t="str">
        <f t="shared" si="231"/>
        <v/>
      </c>
      <c r="BM201" s="184"/>
      <c r="BN201" s="172"/>
      <c r="BO201" s="179"/>
      <c r="BP201" s="180"/>
      <c r="BQ201" s="181"/>
      <c r="BR201" s="182" t="str">
        <f t="shared" si="232"/>
        <v/>
      </c>
      <c r="BS201" s="184"/>
      <c r="BT201" s="172"/>
      <c r="BU201" s="179"/>
      <c r="BV201" s="180"/>
      <c r="BW201" s="181"/>
      <c r="BX201" s="182" t="str">
        <f t="shared" si="233"/>
        <v/>
      </c>
      <c r="BY201" s="184"/>
      <c r="BZ201" s="172"/>
      <c r="CA201" s="179"/>
      <c r="CB201" s="180"/>
      <c r="CC201" s="181"/>
      <c r="CD201" s="182" t="str">
        <f t="shared" si="234"/>
        <v/>
      </c>
      <c r="CE201" s="184"/>
      <c r="CF201" s="172"/>
      <c r="CG201" s="179"/>
      <c r="CH201" s="180"/>
      <c r="CI201" s="181"/>
      <c r="CJ201" s="182" t="str">
        <f t="shared" si="235"/>
        <v/>
      </c>
      <c r="CK201" s="180"/>
      <c r="CL201" s="185">
        <f t="shared" si="236"/>
        <v>0</v>
      </c>
      <c r="CM201" s="99">
        <f t="shared" si="236"/>
        <v>0</v>
      </c>
      <c r="CN201" s="100">
        <f t="shared" si="236"/>
        <v>0</v>
      </c>
      <c r="CO201" s="101">
        <f t="shared" si="237"/>
        <v>0</v>
      </c>
      <c r="CP201" s="99">
        <f t="shared" si="238"/>
        <v>0</v>
      </c>
      <c r="CQ201" s="102">
        <f t="shared" si="239"/>
        <v>6.25E-2</v>
      </c>
      <c r="CR201" s="186">
        <f t="shared" si="240"/>
        <v>6.25E-2</v>
      </c>
      <c r="CS201" s="103">
        <f t="shared" si="241"/>
        <v>0</v>
      </c>
      <c r="CT201" s="104" t="e">
        <f t="shared" si="242"/>
        <v>#DIV/0!</v>
      </c>
    </row>
    <row r="202" spans="1:98">
      <c r="A202" s="472"/>
      <c r="B202" s="18">
        <v>39</v>
      </c>
      <c r="C202" s="19" t="s">
        <v>50</v>
      </c>
      <c r="D202" s="20">
        <v>43367</v>
      </c>
      <c r="E202" s="49"/>
      <c r="F202" s="50"/>
      <c r="G202" s="50"/>
      <c r="H202" s="50"/>
      <c r="I202" s="50"/>
      <c r="J202" s="50"/>
      <c r="K202" s="50"/>
      <c r="L202" s="50"/>
      <c r="M202" s="50"/>
      <c r="N202" s="50"/>
      <c r="O202" s="50"/>
      <c r="P202" s="50"/>
      <c r="Q202" s="50"/>
      <c r="R202" s="50"/>
      <c r="S202" s="23">
        <f t="shared" si="169"/>
        <v>0</v>
      </c>
      <c r="T202" s="49"/>
      <c r="U202" s="50"/>
      <c r="V202" s="50"/>
      <c r="W202" s="195">
        <f t="shared" si="165"/>
        <v>0</v>
      </c>
      <c r="X202" s="21">
        <f t="shared" ref="X202:X206" si="246">SUM(E202+F202+G202+H202+I202+J202+K202+L202+M202+N202+T202)</f>
        <v>0</v>
      </c>
      <c r="Y202" s="22">
        <f t="shared" si="223"/>
        <v>0</v>
      </c>
      <c r="Z202" s="22">
        <f t="shared" si="224"/>
        <v>0</v>
      </c>
      <c r="AA202" s="25">
        <v>90</v>
      </c>
      <c r="AB202" s="68">
        <f t="shared" si="225"/>
        <v>0</v>
      </c>
      <c r="AC202" s="27">
        <f t="shared" si="192"/>
        <v>0</v>
      </c>
      <c r="AD202" s="28"/>
      <c r="AE202" s="29">
        <f t="shared" si="166"/>
        <v>1.5</v>
      </c>
      <c r="AF202" s="30" t="e">
        <f t="shared" si="244"/>
        <v>#DIV/0!</v>
      </c>
      <c r="AG202" s="51">
        <f t="shared" si="245"/>
        <v>0</v>
      </c>
      <c r="AH202" s="52">
        <f t="shared" si="226"/>
        <v>0</v>
      </c>
      <c r="AI202" s="52">
        <v>7</v>
      </c>
      <c r="AJ202" s="53" t="e">
        <f t="shared" si="175"/>
        <v>#DIV/0!</v>
      </c>
      <c r="AK202" s="168"/>
      <c r="AL202" s="169"/>
      <c r="AM202" s="170"/>
      <c r="AN202" s="348" t="str">
        <f t="shared" si="227"/>
        <v/>
      </c>
      <c r="AO202" s="169"/>
      <c r="AP202" s="172"/>
      <c r="AQ202" s="173"/>
      <c r="AR202" s="169"/>
      <c r="AS202" s="170"/>
      <c r="AT202" s="348" t="str">
        <f t="shared" si="228"/>
        <v/>
      </c>
      <c r="AU202" s="174"/>
      <c r="AV202" s="172"/>
      <c r="AW202" s="168"/>
      <c r="AX202" s="169"/>
      <c r="AY202" s="170"/>
      <c r="AZ202" s="171" t="str">
        <f t="shared" si="229"/>
        <v/>
      </c>
      <c r="BA202" s="174"/>
      <c r="BB202" s="172"/>
      <c r="BC202" s="168"/>
      <c r="BD202" s="169"/>
      <c r="BE202" s="170"/>
      <c r="BF202" s="171" t="str">
        <f t="shared" si="230"/>
        <v/>
      </c>
      <c r="BG202" s="174"/>
      <c r="BH202" s="172"/>
      <c r="BI202" s="168"/>
      <c r="BJ202" s="169"/>
      <c r="BK202" s="170"/>
      <c r="BL202" s="348" t="str">
        <f t="shared" si="231"/>
        <v/>
      </c>
      <c r="BM202" s="174"/>
      <c r="BN202" s="172"/>
      <c r="BO202" s="168"/>
      <c r="BP202" s="169"/>
      <c r="BQ202" s="170"/>
      <c r="BR202" s="171" t="str">
        <f t="shared" si="232"/>
        <v/>
      </c>
      <c r="BS202" s="174"/>
      <c r="BT202" s="172"/>
      <c r="BU202" s="168"/>
      <c r="BV202" s="169"/>
      <c r="BW202" s="170"/>
      <c r="BX202" s="171" t="str">
        <f t="shared" si="233"/>
        <v/>
      </c>
      <c r="BY202" s="174"/>
      <c r="BZ202" s="172"/>
      <c r="CA202" s="168"/>
      <c r="CB202" s="169"/>
      <c r="CC202" s="170"/>
      <c r="CD202" s="171" t="str">
        <f t="shared" si="234"/>
        <v/>
      </c>
      <c r="CE202" s="174"/>
      <c r="CF202" s="172"/>
      <c r="CG202" s="168"/>
      <c r="CH202" s="169"/>
      <c r="CI202" s="170"/>
      <c r="CJ202" s="171" t="str">
        <f t="shared" si="235"/>
        <v/>
      </c>
      <c r="CK202" s="169"/>
      <c r="CL202" s="177">
        <f t="shared" si="236"/>
        <v>0</v>
      </c>
      <c r="CM202" s="62">
        <f t="shared" si="236"/>
        <v>0</v>
      </c>
      <c r="CN202" s="69">
        <f t="shared" si="236"/>
        <v>0</v>
      </c>
      <c r="CO202" s="70">
        <f t="shared" si="237"/>
        <v>0</v>
      </c>
      <c r="CP202" s="62">
        <f t="shared" si="238"/>
        <v>0</v>
      </c>
      <c r="CQ202" s="65">
        <f t="shared" si="239"/>
        <v>6.25E-2</v>
      </c>
      <c r="CR202" s="178">
        <f t="shared" si="240"/>
        <v>6.25E-2</v>
      </c>
      <c r="CS202" s="66">
        <f t="shared" si="241"/>
        <v>0</v>
      </c>
      <c r="CT202" s="67" t="e">
        <f t="shared" si="242"/>
        <v>#DIV/0!</v>
      </c>
    </row>
    <row r="203" spans="1:98">
      <c r="A203" s="472"/>
      <c r="B203" s="48">
        <v>39</v>
      </c>
      <c r="C203" s="19" t="s">
        <v>52</v>
      </c>
      <c r="D203" s="20">
        <v>43368</v>
      </c>
      <c r="E203" s="49"/>
      <c r="F203" s="50"/>
      <c r="G203" s="50"/>
      <c r="H203" s="50"/>
      <c r="I203" s="50"/>
      <c r="J203" s="50"/>
      <c r="K203" s="50"/>
      <c r="L203" s="50"/>
      <c r="M203" s="50"/>
      <c r="N203" s="50"/>
      <c r="O203" s="50"/>
      <c r="P203" s="50"/>
      <c r="Q203" s="50"/>
      <c r="R203" s="50"/>
      <c r="S203" s="23">
        <f t="shared" si="169"/>
        <v>0</v>
      </c>
      <c r="T203" s="49"/>
      <c r="U203" s="50"/>
      <c r="V203" s="50"/>
      <c r="W203" s="195">
        <f t="shared" ref="W203:W268" si="247">SUM(T203:V203)</f>
        <v>0</v>
      </c>
      <c r="X203" s="21">
        <f t="shared" si="246"/>
        <v>0</v>
      </c>
      <c r="Y203" s="22">
        <f t="shared" si="223"/>
        <v>0</v>
      </c>
      <c r="Z203" s="22">
        <f t="shared" si="224"/>
        <v>0</v>
      </c>
      <c r="AA203" s="25">
        <v>90</v>
      </c>
      <c r="AB203" s="68">
        <f t="shared" si="225"/>
        <v>0</v>
      </c>
      <c r="AC203" s="27">
        <f t="shared" si="192"/>
        <v>0</v>
      </c>
      <c r="AD203" s="28"/>
      <c r="AE203" s="29">
        <f t="shared" ref="AE203:AE268" si="248">((E203*4)+(F203*4)+(G203*5)+(H203*4)+(I203*6)+(J203*2)+(K203*6)+(L203*7)+(M203*2)+(N203*8)+(O203*3)+(P203*3)+(Q203*3)+(R203*4)+(T203*3)+(U203*3)+(V203*1)+AA203+AB203)/60</f>
        <v>1.5</v>
      </c>
      <c r="AF203" s="30" t="e">
        <f t="shared" si="244"/>
        <v>#DIV/0!</v>
      </c>
      <c r="AG203" s="51">
        <f t="shared" si="245"/>
        <v>0</v>
      </c>
      <c r="AH203" s="52">
        <f t="shared" si="226"/>
        <v>0</v>
      </c>
      <c r="AI203" s="52">
        <v>7</v>
      </c>
      <c r="AJ203" s="53" t="e">
        <f t="shared" si="175"/>
        <v>#DIV/0!</v>
      </c>
      <c r="AK203" s="168"/>
      <c r="AL203" s="169"/>
      <c r="AM203" s="170"/>
      <c r="AN203" s="348" t="str">
        <f t="shared" si="227"/>
        <v/>
      </c>
      <c r="AO203" s="169"/>
      <c r="AP203" s="172"/>
      <c r="AQ203" s="173"/>
      <c r="AR203" s="169"/>
      <c r="AS203" s="170"/>
      <c r="AT203" s="348" t="str">
        <f t="shared" si="228"/>
        <v/>
      </c>
      <c r="AU203" s="174"/>
      <c r="AV203" s="172"/>
      <c r="AW203" s="168"/>
      <c r="AX203" s="169"/>
      <c r="AY203" s="170"/>
      <c r="AZ203" s="171" t="str">
        <f t="shared" si="229"/>
        <v/>
      </c>
      <c r="BA203" s="174"/>
      <c r="BB203" s="172"/>
      <c r="BC203" s="168"/>
      <c r="BD203" s="169"/>
      <c r="BE203" s="170"/>
      <c r="BF203" s="171" t="str">
        <f t="shared" si="230"/>
        <v/>
      </c>
      <c r="BG203" s="174"/>
      <c r="BH203" s="172"/>
      <c r="BI203" s="168"/>
      <c r="BJ203" s="169"/>
      <c r="BK203" s="170"/>
      <c r="BL203" s="348" t="str">
        <f t="shared" si="231"/>
        <v/>
      </c>
      <c r="BM203" s="174"/>
      <c r="BN203" s="172"/>
      <c r="BO203" s="168"/>
      <c r="BP203" s="169"/>
      <c r="BQ203" s="170"/>
      <c r="BR203" s="171" t="str">
        <f t="shared" si="232"/>
        <v/>
      </c>
      <c r="BS203" s="174"/>
      <c r="BT203" s="172"/>
      <c r="BU203" s="168"/>
      <c r="BV203" s="169"/>
      <c r="BW203" s="170"/>
      <c r="BX203" s="171" t="str">
        <f t="shared" si="233"/>
        <v/>
      </c>
      <c r="BY203" s="174"/>
      <c r="BZ203" s="172"/>
      <c r="CA203" s="168"/>
      <c r="CB203" s="169"/>
      <c r="CC203" s="170"/>
      <c r="CD203" s="171" t="str">
        <f t="shared" si="234"/>
        <v/>
      </c>
      <c r="CE203" s="174"/>
      <c r="CF203" s="172"/>
      <c r="CG203" s="168"/>
      <c r="CH203" s="169"/>
      <c r="CI203" s="170"/>
      <c r="CJ203" s="171" t="str">
        <f t="shared" si="235"/>
        <v/>
      </c>
      <c r="CK203" s="169"/>
      <c r="CL203" s="177">
        <f t="shared" si="236"/>
        <v>0</v>
      </c>
      <c r="CM203" s="62">
        <f t="shared" si="236"/>
        <v>0</v>
      </c>
      <c r="CN203" s="69">
        <f t="shared" si="236"/>
        <v>0</v>
      </c>
      <c r="CO203" s="70">
        <f t="shared" si="237"/>
        <v>0</v>
      </c>
      <c r="CP203" s="62">
        <f t="shared" si="238"/>
        <v>0</v>
      </c>
      <c r="CQ203" s="65">
        <f t="shared" si="239"/>
        <v>6.25E-2</v>
      </c>
      <c r="CR203" s="178">
        <f t="shared" si="240"/>
        <v>6.25E-2</v>
      </c>
      <c r="CS203" s="66">
        <f t="shared" si="241"/>
        <v>0</v>
      </c>
      <c r="CT203" s="67" t="e">
        <f t="shared" si="242"/>
        <v>#DIV/0!</v>
      </c>
    </row>
    <row r="204" spans="1:98">
      <c r="A204" s="472"/>
      <c r="B204" s="48">
        <v>39</v>
      </c>
      <c r="C204" s="19" t="s">
        <v>52</v>
      </c>
      <c r="D204" s="20">
        <v>43369</v>
      </c>
      <c r="E204" s="49"/>
      <c r="F204" s="50"/>
      <c r="G204" s="50"/>
      <c r="H204" s="50"/>
      <c r="I204" s="50"/>
      <c r="J204" s="50"/>
      <c r="K204" s="50"/>
      <c r="L204" s="50"/>
      <c r="M204" s="50"/>
      <c r="N204" s="50"/>
      <c r="O204" s="50"/>
      <c r="P204" s="50"/>
      <c r="Q204" s="50"/>
      <c r="R204" s="50"/>
      <c r="S204" s="23">
        <f t="shared" ref="S204:S268" si="249">SUM(E204:R204)</f>
        <v>0</v>
      </c>
      <c r="T204" s="49"/>
      <c r="U204" s="50"/>
      <c r="V204" s="50"/>
      <c r="W204" s="195">
        <f t="shared" si="247"/>
        <v>0</v>
      </c>
      <c r="X204" s="21">
        <f t="shared" si="246"/>
        <v>0</v>
      </c>
      <c r="Y204" s="22">
        <f t="shared" si="223"/>
        <v>0</v>
      </c>
      <c r="Z204" s="22">
        <f t="shared" si="224"/>
        <v>0</v>
      </c>
      <c r="AA204" s="25">
        <v>90</v>
      </c>
      <c r="AB204" s="68">
        <f t="shared" si="225"/>
        <v>0</v>
      </c>
      <c r="AC204" s="27">
        <f t="shared" si="192"/>
        <v>0</v>
      </c>
      <c r="AD204" s="28"/>
      <c r="AE204" s="29">
        <f t="shared" si="248"/>
        <v>1.5</v>
      </c>
      <c r="AF204" s="30" t="e">
        <f t="shared" si="244"/>
        <v>#DIV/0!</v>
      </c>
      <c r="AG204" s="51">
        <f t="shared" si="245"/>
        <v>0</v>
      </c>
      <c r="AH204" s="52">
        <f t="shared" si="226"/>
        <v>0</v>
      </c>
      <c r="AI204" s="52">
        <v>7</v>
      </c>
      <c r="AJ204" s="53" t="e">
        <f t="shared" ref="AJ204:AJ270" si="250">AG204/AH204/AI204</f>
        <v>#DIV/0!</v>
      </c>
      <c r="AK204" s="168"/>
      <c r="AL204" s="169"/>
      <c r="AM204" s="170"/>
      <c r="AN204" s="348" t="str">
        <f t="shared" si="227"/>
        <v/>
      </c>
      <c r="AO204" s="169"/>
      <c r="AP204" s="172"/>
      <c r="AQ204" s="173"/>
      <c r="AR204" s="169"/>
      <c r="AS204" s="170"/>
      <c r="AT204" s="348" t="str">
        <f t="shared" si="228"/>
        <v/>
      </c>
      <c r="AU204" s="174"/>
      <c r="AV204" s="172"/>
      <c r="AW204" s="168"/>
      <c r="AX204" s="169"/>
      <c r="AY204" s="170"/>
      <c r="AZ204" s="171" t="str">
        <f t="shared" si="229"/>
        <v/>
      </c>
      <c r="BA204" s="174"/>
      <c r="BB204" s="172"/>
      <c r="BC204" s="168"/>
      <c r="BD204" s="169"/>
      <c r="BE204" s="170"/>
      <c r="BF204" s="171" t="str">
        <f t="shared" si="230"/>
        <v/>
      </c>
      <c r="BG204" s="174"/>
      <c r="BH204" s="172"/>
      <c r="BI204" s="168"/>
      <c r="BJ204" s="169"/>
      <c r="BK204" s="170"/>
      <c r="BL204" s="348" t="str">
        <f t="shared" si="231"/>
        <v/>
      </c>
      <c r="BM204" s="174"/>
      <c r="BN204" s="172"/>
      <c r="BO204" s="168"/>
      <c r="BP204" s="169"/>
      <c r="BQ204" s="170"/>
      <c r="BR204" s="171" t="str">
        <f t="shared" si="232"/>
        <v/>
      </c>
      <c r="BS204" s="174"/>
      <c r="BT204" s="172"/>
      <c r="BU204" s="168"/>
      <c r="BV204" s="169"/>
      <c r="BW204" s="170"/>
      <c r="BX204" s="171" t="str">
        <f t="shared" si="233"/>
        <v/>
      </c>
      <c r="BY204" s="174"/>
      <c r="BZ204" s="172"/>
      <c r="CA204" s="168"/>
      <c r="CB204" s="169"/>
      <c r="CC204" s="170"/>
      <c r="CD204" s="171" t="str">
        <f t="shared" si="234"/>
        <v/>
      </c>
      <c r="CE204" s="174"/>
      <c r="CF204" s="172"/>
      <c r="CG204" s="168"/>
      <c r="CH204" s="169"/>
      <c r="CI204" s="170"/>
      <c r="CJ204" s="171" t="str">
        <f t="shared" si="235"/>
        <v/>
      </c>
      <c r="CK204" s="169"/>
      <c r="CL204" s="177">
        <f t="shared" si="236"/>
        <v>0</v>
      </c>
      <c r="CM204" s="62">
        <f t="shared" si="236"/>
        <v>0</v>
      </c>
      <c r="CN204" s="69">
        <f t="shared" si="236"/>
        <v>0</v>
      </c>
      <c r="CO204" s="70">
        <f t="shared" si="237"/>
        <v>0</v>
      </c>
      <c r="CP204" s="62">
        <f t="shared" si="238"/>
        <v>0</v>
      </c>
      <c r="CQ204" s="65">
        <f t="shared" si="239"/>
        <v>6.25E-2</v>
      </c>
      <c r="CR204" s="178">
        <f t="shared" si="240"/>
        <v>6.25E-2</v>
      </c>
      <c r="CS204" s="66">
        <f t="shared" si="241"/>
        <v>0</v>
      </c>
      <c r="CT204" s="67" t="e">
        <f t="shared" si="242"/>
        <v>#DIV/0!</v>
      </c>
    </row>
    <row r="205" spans="1:98">
      <c r="A205" s="472"/>
      <c r="B205" s="48">
        <v>39</v>
      </c>
      <c r="C205" s="19" t="s">
        <v>53</v>
      </c>
      <c r="D205" s="20">
        <v>43370</v>
      </c>
      <c r="E205" s="49"/>
      <c r="F205" s="50"/>
      <c r="G205" s="50"/>
      <c r="H205" s="50"/>
      <c r="I205" s="50"/>
      <c r="J205" s="50"/>
      <c r="K205" s="50"/>
      <c r="L205" s="50"/>
      <c r="M205" s="50"/>
      <c r="N205" s="50"/>
      <c r="O205" s="50"/>
      <c r="P205" s="50"/>
      <c r="Q205" s="50"/>
      <c r="R205" s="50"/>
      <c r="S205" s="23">
        <f t="shared" si="249"/>
        <v>0</v>
      </c>
      <c r="T205" s="49"/>
      <c r="U205" s="50"/>
      <c r="V205" s="50"/>
      <c r="W205" s="195">
        <f t="shared" si="247"/>
        <v>0</v>
      </c>
      <c r="X205" s="21">
        <f t="shared" si="246"/>
        <v>0</v>
      </c>
      <c r="Y205" s="22">
        <f t="shared" si="223"/>
        <v>0</v>
      </c>
      <c r="Z205" s="22">
        <f t="shared" si="224"/>
        <v>0</v>
      </c>
      <c r="AA205" s="25">
        <v>90</v>
      </c>
      <c r="AB205" s="68">
        <f t="shared" si="225"/>
        <v>0</v>
      </c>
      <c r="AC205" s="27">
        <f t="shared" si="192"/>
        <v>0</v>
      </c>
      <c r="AD205" s="28"/>
      <c r="AE205" s="29">
        <f t="shared" si="248"/>
        <v>1.5</v>
      </c>
      <c r="AF205" s="30" t="e">
        <f t="shared" si="244"/>
        <v>#DIV/0!</v>
      </c>
      <c r="AG205" s="51">
        <f t="shared" si="245"/>
        <v>0</v>
      </c>
      <c r="AH205" s="52">
        <f t="shared" si="226"/>
        <v>0</v>
      </c>
      <c r="AI205" s="52">
        <v>7</v>
      </c>
      <c r="AJ205" s="53" t="e">
        <f t="shared" si="250"/>
        <v>#DIV/0!</v>
      </c>
      <c r="AK205" s="168"/>
      <c r="AL205" s="169"/>
      <c r="AM205" s="170"/>
      <c r="AN205" s="348" t="str">
        <f t="shared" si="227"/>
        <v/>
      </c>
      <c r="AO205" s="169"/>
      <c r="AP205" s="172"/>
      <c r="AQ205" s="173"/>
      <c r="AR205" s="169"/>
      <c r="AS205" s="170"/>
      <c r="AT205" s="348" t="str">
        <f t="shared" si="228"/>
        <v/>
      </c>
      <c r="AU205" s="174"/>
      <c r="AV205" s="172"/>
      <c r="AW205" s="168"/>
      <c r="AX205" s="169"/>
      <c r="AY205" s="170"/>
      <c r="AZ205" s="171" t="str">
        <f t="shared" si="229"/>
        <v/>
      </c>
      <c r="BA205" s="174"/>
      <c r="BB205" s="172"/>
      <c r="BC205" s="168"/>
      <c r="BD205" s="169"/>
      <c r="BE205" s="170"/>
      <c r="BF205" s="171" t="str">
        <f t="shared" si="230"/>
        <v/>
      </c>
      <c r="BG205" s="174"/>
      <c r="BH205" s="172"/>
      <c r="BI205" s="168"/>
      <c r="BJ205" s="169"/>
      <c r="BK205" s="170"/>
      <c r="BL205" s="348" t="str">
        <f t="shared" si="231"/>
        <v/>
      </c>
      <c r="BM205" s="174"/>
      <c r="BN205" s="172"/>
      <c r="BO205" s="168"/>
      <c r="BP205" s="169"/>
      <c r="BQ205" s="170"/>
      <c r="BR205" s="171" t="str">
        <f t="shared" si="232"/>
        <v/>
      </c>
      <c r="BS205" s="174"/>
      <c r="BT205" s="172"/>
      <c r="BU205" s="168"/>
      <c r="BV205" s="169"/>
      <c r="BW205" s="170"/>
      <c r="BX205" s="171" t="str">
        <f t="shared" si="233"/>
        <v/>
      </c>
      <c r="BY205" s="174"/>
      <c r="BZ205" s="172"/>
      <c r="CA205" s="168"/>
      <c r="CB205" s="169"/>
      <c r="CC205" s="170"/>
      <c r="CD205" s="171" t="str">
        <f t="shared" si="234"/>
        <v/>
      </c>
      <c r="CE205" s="174"/>
      <c r="CF205" s="172"/>
      <c r="CG205" s="168"/>
      <c r="CH205" s="169"/>
      <c r="CI205" s="170"/>
      <c r="CJ205" s="171" t="str">
        <f t="shared" si="235"/>
        <v/>
      </c>
      <c r="CK205" s="169"/>
      <c r="CL205" s="177">
        <f t="shared" si="236"/>
        <v>0</v>
      </c>
      <c r="CM205" s="62">
        <f t="shared" si="236"/>
        <v>0</v>
      </c>
      <c r="CN205" s="69">
        <f t="shared" si="236"/>
        <v>0</v>
      </c>
      <c r="CO205" s="70">
        <f t="shared" si="237"/>
        <v>0</v>
      </c>
      <c r="CP205" s="62">
        <f t="shared" si="238"/>
        <v>0</v>
      </c>
      <c r="CQ205" s="65">
        <f t="shared" si="239"/>
        <v>6.25E-2</v>
      </c>
      <c r="CR205" s="178">
        <f t="shared" si="240"/>
        <v>6.25E-2</v>
      </c>
      <c r="CS205" s="66">
        <f t="shared" si="241"/>
        <v>0</v>
      </c>
      <c r="CT205" s="67" t="e">
        <f t="shared" si="242"/>
        <v>#DIV/0!</v>
      </c>
    </row>
    <row r="206" spans="1:98" ht="15.75" thickBot="1">
      <c r="A206" s="473"/>
      <c r="B206" s="71">
        <v>39</v>
      </c>
      <c r="C206" s="115" t="s">
        <v>54</v>
      </c>
      <c r="D206" s="20">
        <v>43371</v>
      </c>
      <c r="E206" s="49"/>
      <c r="F206" s="50"/>
      <c r="G206" s="50"/>
      <c r="H206" s="50"/>
      <c r="I206" s="50"/>
      <c r="J206" s="50"/>
      <c r="K206" s="50"/>
      <c r="L206" s="50"/>
      <c r="M206" s="50"/>
      <c r="N206" s="50"/>
      <c r="O206" s="50"/>
      <c r="P206" s="50"/>
      <c r="Q206" s="50"/>
      <c r="R206" s="50"/>
      <c r="S206" s="23">
        <f t="shared" si="249"/>
        <v>0</v>
      </c>
      <c r="T206" s="49"/>
      <c r="U206" s="50"/>
      <c r="V206" s="50"/>
      <c r="W206" s="195">
        <f t="shared" si="247"/>
        <v>0</v>
      </c>
      <c r="X206" s="21">
        <f t="shared" si="246"/>
        <v>0</v>
      </c>
      <c r="Y206" s="22">
        <f t="shared" si="223"/>
        <v>0</v>
      </c>
      <c r="Z206" s="22">
        <f t="shared" si="224"/>
        <v>0</v>
      </c>
      <c r="AA206" s="25">
        <v>90</v>
      </c>
      <c r="AB206" s="68">
        <f t="shared" si="225"/>
        <v>0</v>
      </c>
      <c r="AC206" s="27">
        <f t="shared" si="192"/>
        <v>0</v>
      </c>
      <c r="AD206" s="28"/>
      <c r="AE206" s="29">
        <f t="shared" si="248"/>
        <v>1.5</v>
      </c>
      <c r="AF206" s="30" t="e">
        <f t="shared" si="244"/>
        <v>#DIV/0!</v>
      </c>
      <c r="AG206" s="51">
        <f t="shared" si="245"/>
        <v>0</v>
      </c>
      <c r="AH206" s="52">
        <f t="shared" si="226"/>
        <v>0</v>
      </c>
      <c r="AI206" s="52">
        <v>7</v>
      </c>
      <c r="AJ206" s="53" t="e">
        <f t="shared" si="250"/>
        <v>#DIV/0!</v>
      </c>
      <c r="AK206" s="168"/>
      <c r="AL206" s="169"/>
      <c r="AM206" s="170"/>
      <c r="AN206" s="348" t="str">
        <f t="shared" si="227"/>
        <v/>
      </c>
      <c r="AO206" s="169"/>
      <c r="AP206" s="172"/>
      <c r="AQ206" s="173"/>
      <c r="AR206" s="169"/>
      <c r="AS206" s="170"/>
      <c r="AT206" s="348" t="str">
        <f t="shared" si="228"/>
        <v/>
      </c>
      <c r="AU206" s="174"/>
      <c r="AV206" s="172"/>
      <c r="AW206" s="168"/>
      <c r="AX206" s="169"/>
      <c r="AY206" s="170"/>
      <c r="AZ206" s="171" t="str">
        <f t="shared" si="229"/>
        <v/>
      </c>
      <c r="BA206" s="174"/>
      <c r="BB206" s="172"/>
      <c r="BC206" s="168"/>
      <c r="BD206" s="169"/>
      <c r="BE206" s="170"/>
      <c r="BF206" s="171" t="str">
        <f t="shared" si="230"/>
        <v/>
      </c>
      <c r="BG206" s="174"/>
      <c r="BH206" s="172"/>
      <c r="BI206" s="168"/>
      <c r="BJ206" s="169"/>
      <c r="BK206" s="170"/>
      <c r="BL206" s="348" t="str">
        <f t="shared" si="231"/>
        <v/>
      </c>
      <c r="BM206" s="174"/>
      <c r="BN206" s="172"/>
      <c r="BO206" s="168"/>
      <c r="BP206" s="169"/>
      <c r="BQ206" s="170"/>
      <c r="BR206" s="171" t="str">
        <f t="shared" si="232"/>
        <v/>
      </c>
      <c r="BS206" s="174"/>
      <c r="BT206" s="172"/>
      <c r="BU206" s="168"/>
      <c r="BV206" s="169"/>
      <c r="BW206" s="170"/>
      <c r="BX206" s="171" t="str">
        <f t="shared" si="233"/>
        <v/>
      </c>
      <c r="BY206" s="174"/>
      <c r="BZ206" s="172"/>
      <c r="CA206" s="168"/>
      <c r="CB206" s="169"/>
      <c r="CC206" s="170"/>
      <c r="CD206" s="171" t="str">
        <f t="shared" si="234"/>
        <v/>
      </c>
      <c r="CE206" s="174"/>
      <c r="CF206" s="172"/>
      <c r="CG206" s="168"/>
      <c r="CH206" s="169"/>
      <c r="CI206" s="170"/>
      <c r="CJ206" s="171" t="str">
        <f t="shared" si="235"/>
        <v/>
      </c>
      <c r="CK206" s="169"/>
      <c r="CL206" s="187">
        <f t="shared" si="236"/>
        <v>0</v>
      </c>
      <c r="CM206" s="134">
        <f t="shared" si="236"/>
        <v>0</v>
      </c>
      <c r="CN206" s="135">
        <f t="shared" si="236"/>
        <v>0</v>
      </c>
      <c r="CO206" s="136">
        <f t="shared" si="237"/>
        <v>0</v>
      </c>
      <c r="CP206" s="134">
        <f t="shared" si="238"/>
        <v>0</v>
      </c>
      <c r="CQ206" s="137">
        <f t="shared" si="239"/>
        <v>6.25E-2</v>
      </c>
      <c r="CR206" s="188">
        <f t="shared" si="240"/>
        <v>6.25E-2</v>
      </c>
      <c r="CS206" s="138">
        <f t="shared" si="241"/>
        <v>0</v>
      </c>
      <c r="CT206" s="139" t="e">
        <f t="shared" si="242"/>
        <v>#DIV/0!</v>
      </c>
    </row>
    <row r="207" spans="1:98" ht="15.75" thickBot="1">
      <c r="A207" s="140"/>
      <c r="B207" s="141" t="s">
        <v>55</v>
      </c>
      <c r="C207" s="459" t="s">
        <v>56</v>
      </c>
      <c r="D207" s="460"/>
      <c r="E207" s="305">
        <f t="shared" ref="E207:AH207" si="251">SUM(E187:E206)</f>
        <v>0</v>
      </c>
      <c r="F207" s="306">
        <f t="shared" si="251"/>
        <v>0</v>
      </c>
      <c r="G207" s="306">
        <f t="shared" si="251"/>
        <v>0</v>
      </c>
      <c r="H207" s="306">
        <f t="shared" si="251"/>
        <v>0</v>
      </c>
      <c r="I207" s="306">
        <f t="shared" si="251"/>
        <v>0</v>
      </c>
      <c r="J207" s="306">
        <f t="shared" si="251"/>
        <v>0</v>
      </c>
      <c r="K207" s="306">
        <f t="shared" si="251"/>
        <v>0</v>
      </c>
      <c r="L207" s="306">
        <f t="shared" si="251"/>
        <v>0</v>
      </c>
      <c r="M207" s="306">
        <f t="shared" si="251"/>
        <v>0</v>
      </c>
      <c r="N207" s="306">
        <f t="shared" si="251"/>
        <v>0</v>
      </c>
      <c r="O207" s="306">
        <f t="shared" si="251"/>
        <v>0</v>
      </c>
      <c r="P207" s="306">
        <f t="shared" si="251"/>
        <v>0</v>
      </c>
      <c r="Q207" s="306">
        <f t="shared" si="251"/>
        <v>0</v>
      </c>
      <c r="R207" s="306">
        <f t="shared" si="251"/>
        <v>0</v>
      </c>
      <c r="S207" s="307">
        <f t="shared" si="251"/>
        <v>0</v>
      </c>
      <c r="T207" s="305">
        <f t="shared" si="251"/>
        <v>0</v>
      </c>
      <c r="U207" s="306">
        <f t="shared" si="251"/>
        <v>0</v>
      </c>
      <c r="V207" s="306">
        <f t="shared" si="251"/>
        <v>0</v>
      </c>
      <c r="W207" s="307">
        <f t="shared" si="251"/>
        <v>0</v>
      </c>
      <c r="X207" s="305">
        <f t="shared" si="251"/>
        <v>0</v>
      </c>
      <c r="Y207" s="306">
        <f t="shared" si="251"/>
        <v>0</v>
      </c>
      <c r="Z207" s="306">
        <f t="shared" si="251"/>
        <v>0</v>
      </c>
      <c r="AA207" s="306">
        <f t="shared" si="251"/>
        <v>1800</v>
      </c>
      <c r="AB207" s="306">
        <f t="shared" si="251"/>
        <v>0</v>
      </c>
      <c r="AC207" s="308">
        <f t="shared" si="251"/>
        <v>0</v>
      </c>
      <c r="AD207" s="309">
        <f t="shared" si="251"/>
        <v>0</v>
      </c>
      <c r="AE207" s="310">
        <f t="shared" si="251"/>
        <v>30</v>
      </c>
      <c r="AF207" s="311" t="e">
        <f t="shared" si="251"/>
        <v>#DIV/0!</v>
      </c>
      <c r="AG207" s="312">
        <f t="shared" si="251"/>
        <v>0</v>
      </c>
      <c r="AH207" s="313">
        <f t="shared" si="251"/>
        <v>0</v>
      </c>
      <c r="AI207" s="313">
        <v>7</v>
      </c>
      <c r="AJ207" s="314" t="e">
        <f>AVERAGE(AJ187:AJ206)</f>
        <v>#DIV/0!</v>
      </c>
      <c r="AK207" s="152">
        <f>SUM(AK187:AK206)</f>
        <v>0</v>
      </c>
      <c r="AL207" s="315">
        <f>SUM(AL187:AL206)</f>
        <v>0</v>
      </c>
      <c r="AM207" s="316">
        <f>SUM(AM187:AM206)</f>
        <v>0</v>
      </c>
      <c r="AN207" s="353">
        <f>SUM(AN187:AN206)</f>
        <v>0</v>
      </c>
      <c r="AO207" s="315">
        <f>SUM(AO187:AO206)</f>
        <v>0</v>
      </c>
      <c r="AP207" s="338"/>
      <c r="AQ207" s="159">
        <f>SUM(AQ187:AQ206)</f>
        <v>0</v>
      </c>
      <c r="AR207" s="315">
        <f>SUM(AR187:AR206)</f>
        <v>0</v>
      </c>
      <c r="AS207" s="316">
        <f>SUM(AS187:AS206)</f>
        <v>0</v>
      </c>
      <c r="AT207" s="353">
        <f>SUM(AT187:AT206)</f>
        <v>0</v>
      </c>
      <c r="AU207" s="318">
        <f>SUM(AU187:AU206)</f>
        <v>0</v>
      </c>
      <c r="AV207" s="338"/>
      <c r="AW207" s="152">
        <f>SUM(AW187:AW206)</f>
        <v>0</v>
      </c>
      <c r="AX207" s="315">
        <f>SUM(AX187:AX206)</f>
        <v>0</v>
      </c>
      <c r="AY207" s="316">
        <f>SUM(AY187:AY206)</f>
        <v>0</v>
      </c>
      <c r="AZ207" s="317">
        <f>SUM(AZ187:AZ206)</f>
        <v>0</v>
      </c>
      <c r="BA207" s="318">
        <f>SUM(BA187:BA206)</f>
        <v>0</v>
      </c>
      <c r="BB207" s="338"/>
      <c r="BC207" s="152">
        <f>SUM(BC187:BC206)</f>
        <v>0</v>
      </c>
      <c r="BD207" s="315">
        <f>SUM(BD187:BD206)</f>
        <v>0</v>
      </c>
      <c r="BE207" s="316">
        <f>SUM(BE187:BE206)</f>
        <v>0</v>
      </c>
      <c r="BF207" s="317">
        <f>SUM(BF187:BF206)</f>
        <v>0</v>
      </c>
      <c r="BG207" s="318">
        <f>SUM(BG187:BG206)</f>
        <v>0</v>
      </c>
      <c r="BH207" s="338"/>
      <c r="BI207" s="152">
        <f>SUM(BI187:BI206)</f>
        <v>0</v>
      </c>
      <c r="BJ207" s="315">
        <f>SUM(BJ187:BJ206)</f>
        <v>0</v>
      </c>
      <c r="BK207" s="316">
        <f>SUM(BK187:BK206)</f>
        <v>0</v>
      </c>
      <c r="BL207" s="353">
        <f>SUM(BL187:BL206)</f>
        <v>0</v>
      </c>
      <c r="BM207" s="318">
        <f>SUM(BM187:BM206)</f>
        <v>0</v>
      </c>
      <c r="BN207" s="338"/>
      <c r="BO207" s="152">
        <f>SUM(BO187:BO206)</f>
        <v>0</v>
      </c>
      <c r="BP207" s="315">
        <f>SUM(BP187:BP206)</f>
        <v>0</v>
      </c>
      <c r="BQ207" s="316">
        <f>SUM(BQ187:BQ206)</f>
        <v>0</v>
      </c>
      <c r="BR207" s="317">
        <f>SUM(BR187:BR206)</f>
        <v>0</v>
      </c>
      <c r="BS207" s="318">
        <f>SUM(BS187:BS206)</f>
        <v>0</v>
      </c>
      <c r="BT207" s="338"/>
      <c r="BU207" s="152">
        <f>SUM(BU187:BU206)</f>
        <v>0</v>
      </c>
      <c r="BV207" s="315">
        <f>SUM(BV187:BV206)</f>
        <v>0</v>
      </c>
      <c r="BW207" s="316">
        <f>SUM(BW187:BW206)</f>
        <v>0</v>
      </c>
      <c r="BX207" s="317">
        <f>SUM(BX187:BX206)</f>
        <v>0</v>
      </c>
      <c r="BY207" s="318">
        <f>SUM(BY187:BY206)</f>
        <v>0</v>
      </c>
      <c r="BZ207" s="338"/>
      <c r="CA207" s="152">
        <f>SUM(CA187:CA206)</f>
        <v>0</v>
      </c>
      <c r="CB207" s="315">
        <f>SUM(CB187:CB206)</f>
        <v>0</v>
      </c>
      <c r="CC207" s="316">
        <f>SUM(CC187:CC206)</f>
        <v>0</v>
      </c>
      <c r="CD207" s="317">
        <f>SUM(CD187:CD206)</f>
        <v>0</v>
      </c>
      <c r="CE207" s="318">
        <f>SUM(CE187:CE206)</f>
        <v>0</v>
      </c>
      <c r="CF207" s="338"/>
      <c r="CG207" s="152">
        <f t="shared" ref="CG207:CS207" si="252">SUM(CG187:CG206)</f>
        <v>0</v>
      </c>
      <c r="CH207" s="315">
        <f t="shared" si="252"/>
        <v>0</v>
      </c>
      <c r="CI207" s="316">
        <f t="shared" si="252"/>
        <v>0</v>
      </c>
      <c r="CJ207" s="317">
        <f t="shared" si="252"/>
        <v>0</v>
      </c>
      <c r="CK207" s="315">
        <f t="shared" si="252"/>
        <v>0</v>
      </c>
      <c r="CL207" s="161">
        <f t="shared" si="252"/>
        <v>0</v>
      </c>
      <c r="CM207" s="155">
        <f t="shared" si="252"/>
        <v>0</v>
      </c>
      <c r="CN207" s="191">
        <f t="shared" si="252"/>
        <v>0</v>
      </c>
      <c r="CO207" s="192">
        <f t="shared" si="252"/>
        <v>0</v>
      </c>
      <c r="CP207" s="155">
        <f t="shared" si="252"/>
        <v>0</v>
      </c>
      <c r="CQ207" s="164">
        <f t="shared" si="252"/>
        <v>1.25</v>
      </c>
      <c r="CR207" s="165">
        <f t="shared" si="252"/>
        <v>1.25</v>
      </c>
      <c r="CS207" s="193">
        <f t="shared" si="252"/>
        <v>0</v>
      </c>
      <c r="CT207" s="319" t="e">
        <f>CR207/CS207</f>
        <v>#DIV/0!</v>
      </c>
    </row>
    <row r="208" spans="1:98">
      <c r="A208" s="471" t="s">
        <v>64</v>
      </c>
      <c r="B208" s="73">
        <v>40</v>
      </c>
      <c r="C208" s="198" t="s">
        <v>50</v>
      </c>
      <c r="D208" s="75">
        <v>43374</v>
      </c>
      <c r="E208" s="76"/>
      <c r="F208" s="77"/>
      <c r="G208" s="77"/>
      <c r="H208" s="77"/>
      <c r="I208" s="77"/>
      <c r="J208" s="77"/>
      <c r="K208" s="77"/>
      <c r="L208" s="77"/>
      <c r="M208" s="77"/>
      <c r="N208" s="77"/>
      <c r="O208" s="77"/>
      <c r="P208" s="77"/>
      <c r="Q208" s="77"/>
      <c r="R208" s="77"/>
      <c r="S208" s="78">
        <f t="shared" si="249"/>
        <v>0</v>
      </c>
      <c r="T208" s="76"/>
      <c r="U208" s="77"/>
      <c r="V208" s="77"/>
      <c r="W208" s="194">
        <f t="shared" si="247"/>
        <v>0</v>
      </c>
      <c r="X208" s="80">
        <f t="shared" ref="X208:X210" si="253">SUM(E208+F208+G208+H208+I208+J208+K208+L208+M208+N208+T208)</f>
        <v>0</v>
      </c>
      <c r="Y208" s="81">
        <f t="shared" ref="Y208:Y271" si="254">SUM(O208+P208+Q208+U208)</f>
        <v>0</v>
      </c>
      <c r="Z208" s="81">
        <f t="shared" ref="Z208:Z271" si="255">SUM(R208+V208)</f>
        <v>0</v>
      </c>
      <c r="AA208" s="82">
        <v>90</v>
      </c>
      <c r="AB208" s="83">
        <f t="shared" ref="AB208:AB230" si="256">CP208*1440</f>
        <v>0</v>
      </c>
      <c r="AC208" s="84">
        <f t="shared" si="192"/>
        <v>0</v>
      </c>
      <c r="AD208" s="85"/>
      <c r="AE208" s="86">
        <f t="shared" si="248"/>
        <v>1.5</v>
      </c>
      <c r="AF208" s="87" t="e">
        <f t="shared" si="244"/>
        <v>#DIV/0!</v>
      </c>
      <c r="AG208" s="88">
        <f t="shared" si="245"/>
        <v>0</v>
      </c>
      <c r="AH208" s="89">
        <f t="shared" ref="AH208:AH230" si="257">AD208/7</f>
        <v>0</v>
      </c>
      <c r="AI208" s="89">
        <v>7</v>
      </c>
      <c r="AJ208" s="90" t="e">
        <f t="shared" si="250"/>
        <v>#DIV/0!</v>
      </c>
      <c r="AK208" s="179"/>
      <c r="AL208" s="180"/>
      <c r="AM208" s="181"/>
      <c r="AN208" s="341" t="str">
        <f t="shared" ref="AN208:AN230" si="258">IF(AM208=0,"",AM208*$EC$7)</f>
        <v/>
      </c>
      <c r="AO208" s="180"/>
      <c r="AP208" s="172"/>
      <c r="AQ208" s="183"/>
      <c r="AR208" s="180"/>
      <c r="AS208" s="181"/>
      <c r="AT208" s="341" t="str">
        <f t="shared" ref="AT208:AT230" si="259">IF(AS208=0,"",AS208*$EC$7)</f>
        <v/>
      </c>
      <c r="AU208" s="184"/>
      <c r="AV208" s="172"/>
      <c r="AW208" s="179"/>
      <c r="AX208" s="180"/>
      <c r="AY208" s="181"/>
      <c r="AZ208" s="182" t="str">
        <f t="shared" ref="AZ208:AZ230" si="260">IF(AY208=0,"",AY208*$EC$7)</f>
        <v/>
      </c>
      <c r="BA208" s="184"/>
      <c r="BB208" s="172"/>
      <c r="BC208" s="179"/>
      <c r="BD208" s="180"/>
      <c r="BE208" s="181"/>
      <c r="BF208" s="182" t="str">
        <f t="shared" ref="BF208:BF230" si="261">IF(BE208=0,"",BE208*$EC$7)</f>
        <v/>
      </c>
      <c r="BG208" s="184"/>
      <c r="BH208" s="172"/>
      <c r="BI208" s="179"/>
      <c r="BJ208" s="180"/>
      <c r="BK208" s="181"/>
      <c r="BL208" s="341" t="str">
        <f t="shared" ref="BL208:BL230" si="262">IF(BK208=0,"",BK208*$EC$7)</f>
        <v/>
      </c>
      <c r="BM208" s="184"/>
      <c r="BN208" s="172"/>
      <c r="BO208" s="179"/>
      <c r="BP208" s="180"/>
      <c r="BQ208" s="181"/>
      <c r="BR208" s="182" t="str">
        <f t="shared" ref="BR208:BR230" si="263">IF(BQ208=0,"",BQ208*$EC$7)</f>
        <v/>
      </c>
      <c r="BS208" s="184"/>
      <c r="BT208" s="172"/>
      <c r="BU208" s="179"/>
      <c r="BV208" s="180"/>
      <c r="BW208" s="181"/>
      <c r="BX208" s="182" t="str">
        <f t="shared" ref="BX208:BX230" si="264">IF(BW208=0,"",BW208*$EC$7)</f>
        <v/>
      </c>
      <c r="BY208" s="184"/>
      <c r="BZ208" s="172"/>
      <c r="CA208" s="179"/>
      <c r="CB208" s="180"/>
      <c r="CC208" s="181"/>
      <c r="CD208" s="182" t="str">
        <f t="shared" ref="CD208:CD230" si="265">IF(CC208=0,"",CC208*$EC$7)</f>
        <v/>
      </c>
      <c r="CE208" s="184"/>
      <c r="CF208" s="172"/>
      <c r="CG208" s="179"/>
      <c r="CH208" s="180"/>
      <c r="CI208" s="181"/>
      <c r="CJ208" s="182" t="str">
        <f t="shared" ref="CJ208:CJ230" si="266">IF(CI208=0,"",CI208*$EC$7)</f>
        <v/>
      </c>
      <c r="CK208" s="180"/>
      <c r="CL208" s="244">
        <f t="shared" ref="CL208:CN230" si="267">SUM(AK208+AQ208+AW208+BC208+BI208+BO208+BU208+CA208+CG208)</f>
        <v>0</v>
      </c>
      <c r="CM208" s="245">
        <f t="shared" si="267"/>
        <v>0</v>
      </c>
      <c r="CN208" s="246">
        <f t="shared" si="267"/>
        <v>0</v>
      </c>
      <c r="CO208" s="247">
        <f t="shared" ref="CO208:CO230" si="268">IF(CN208="","",CN208*$EC$7)</f>
        <v>0</v>
      </c>
      <c r="CP208" s="245">
        <f t="shared" ref="CP208:CP230" si="269">SUM(AO208+AU208+BA208+BG208+BM208+BS208+BY208+CE208+CK208)</f>
        <v>0</v>
      </c>
      <c r="CQ208" s="248">
        <f t="shared" ref="CQ208:CQ230" si="270">AA208/1440</f>
        <v>6.25E-2</v>
      </c>
      <c r="CR208" s="249">
        <f t="shared" ref="CR208:CR230" si="271">SUM(CM208+CO208+CP208+CQ208)+(V208*$EC$8)+(U208*$EC$9)+(T208*$EC$10)</f>
        <v>6.25E-2</v>
      </c>
      <c r="CS208" s="250">
        <f t="shared" ref="CS208:CS230" si="272">(INT(AD208)+MOD(AD208,1)*100/60)/24</f>
        <v>0</v>
      </c>
      <c r="CT208" s="251" t="e">
        <f t="shared" ref="CT208:CT230" si="273">CR208/CS208</f>
        <v>#DIV/0!</v>
      </c>
    </row>
    <row r="209" spans="1:98">
      <c r="A209" s="472"/>
      <c r="B209" s="105">
        <v>40</v>
      </c>
      <c r="C209" s="74" t="s">
        <v>52</v>
      </c>
      <c r="D209" s="75">
        <v>43375</v>
      </c>
      <c r="E209" s="76"/>
      <c r="F209" s="77"/>
      <c r="G209" s="77"/>
      <c r="H209" s="77"/>
      <c r="I209" s="77"/>
      <c r="J209" s="77"/>
      <c r="K209" s="77"/>
      <c r="L209" s="77"/>
      <c r="M209" s="77"/>
      <c r="N209" s="77"/>
      <c r="O209" s="77"/>
      <c r="P209" s="77"/>
      <c r="Q209" s="77"/>
      <c r="R209" s="77"/>
      <c r="S209" s="78">
        <f t="shared" si="249"/>
        <v>0</v>
      </c>
      <c r="T209" s="76"/>
      <c r="U209" s="77"/>
      <c r="V209" s="77"/>
      <c r="W209" s="194">
        <f t="shared" si="247"/>
        <v>0</v>
      </c>
      <c r="X209" s="80">
        <f t="shared" si="253"/>
        <v>0</v>
      </c>
      <c r="Y209" s="81">
        <f t="shared" si="254"/>
        <v>0</v>
      </c>
      <c r="Z209" s="81">
        <f t="shared" si="255"/>
        <v>0</v>
      </c>
      <c r="AA209" s="82">
        <v>90</v>
      </c>
      <c r="AB209" s="83">
        <f t="shared" si="256"/>
        <v>0</v>
      </c>
      <c r="AC209" s="84">
        <f t="shared" si="192"/>
        <v>0</v>
      </c>
      <c r="AD209" s="85"/>
      <c r="AE209" s="86">
        <f t="shared" si="248"/>
        <v>1.5</v>
      </c>
      <c r="AF209" s="87" t="e">
        <f t="shared" si="244"/>
        <v>#DIV/0!</v>
      </c>
      <c r="AG209" s="88">
        <f t="shared" si="245"/>
        <v>0</v>
      </c>
      <c r="AH209" s="89">
        <f t="shared" si="257"/>
        <v>0</v>
      </c>
      <c r="AI209" s="89">
        <v>7</v>
      </c>
      <c r="AJ209" s="90" t="e">
        <f t="shared" si="250"/>
        <v>#DIV/0!</v>
      </c>
      <c r="AK209" s="179"/>
      <c r="AL209" s="180"/>
      <c r="AM209" s="181"/>
      <c r="AN209" s="341" t="str">
        <f t="shared" si="258"/>
        <v/>
      </c>
      <c r="AO209" s="180"/>
      <c r="AP209" s="172"/>
      <c r="AQ209" s="183"/>
      <c r="AR209" s="180"/>
      <c r="AS209" s="181"/>
      <c r="AT209" s="341" t="str">
        <f t="shared" si="259"/>
        <v/>
      </c>
      <c r="AU209" s="184"/>
      <c r="AV209" s="172"/>
      <c r="AW209" s="179"/>
      <c r="AX209" s="180"/>
      <c r="AY209" s="181"/>
      <c r="AZ209" s="182" t="str">
        <f t="shared" si="260"/>
        <v/>
      </c>
      <c r="BA209" s="184"/>
      <c r="BB209" s="172"/>
      <c r="BC209" s="179"/>
      <c r="BD209" s="180"/>
      <c r="BE209" s="181"/>
      <c r="BF209" s="182" t="str">
        <f t="shared" si="261"/>
        <v/>
      </c>
      <c r="BG209" s="184"/>
      <c r="BH209" s="172"/>
      <c r="BI209" s="179"/>
      <c r="BJ209" s="180"/>
      <c r="BK209" s="181"/>
      <c r="BL209" s="341" t="str">
        <f t="shared" si="262"/>
        <v/>
      </c>
      <c r="BM209" s="184"/>
      <c r="BN209" s="172"/>
      <c r="BO209" s="179"/>
      <c r="BP209" s="180"/>
      <c r="BQ209" s="181"/>
      <c r="BR209" s="182" t="str">
        <f t="shared" si="263"/>
        <v/>
      </c>
      <c r="BS209" s="184"/>
      <c r="BT209" s="172"/>
      <c r="BU209" s="179"/>
      <c r="BV209" s="180"/>
      <c r="BW209" s="181"/>
      <c r="BX209" s="182" t="str">
        <f t="shared" si="264"/>
        <v/>
      </c>
      <c r="BY209" s="184"/>
      <c r="BZ209" s="172"/>
      <c r="CA209" s="179"/>
      <c r="CB209" s="180"/>
      <c r="CC209" s="181"/>
      <c r="CD209" s="182" t="str">
        <f t="shared" si="265"/>
        <v/>
      </c>
      <c r="CE209" s="184"/>
      <c r="CF209" s="172"/>
      <c r="CG209" s="179"/>
      <c r="CH209" s="180"/>
      <c r="CI209" s="181"/>
      <c r="CJ209" s="182" t="str">
        <f t="shared" si="266"/>
        <v/>
      </c>
      <c r="CK209" s="180"/>
      <c r="CL209" s="185">
        <f t="shared" si="267"/>
        <v>0</v>
      </c>
      <c r="CM209" s="99">
        <f t="shared" si="267"/>
        <v>0</v>
      </c>
      <c r="CN209" s="100">
        <f t="shared" si="267"/>
        <v>0</v>
      </c>
      <c r="CO209" s="101">
        <f t="shared" si="268"/>
        <v>0</v>
      </c>
      <c r="CP209" s="99">
        <f t="shared" si="269"/>
        <v>0</v>
      </c>
      <c r="CQ209" s="102">
        <f t="shared" si="270"/>
        <v>6.25E-2</v>
      </c>
      <c r="CR209" s="186">
        <f t="shared" si="271"/>
        <v>6.25E-2</v>
      </c>
      <c r="CS209" s="103">
        <f t="shared" si="272"/>
        <v>0</v>
      </c>
      <c r="CT209" s="104" t="e">
        <f t="shared" si="273"/>
        <v>#DIV/0!</v>
      </c>
    </row>
    <row r="210" spans="1:98">
      <c r="A210" s="472"/>
      <c r="B210" s="105">
        <v>40</v>
      </c>
      <c r="C210" s="74" t="s">
        <v>52</v>
      </c>
      <c r="D210" s="75">
        <v>43376</v>
      </c>
      <c r="E210" s="76"/>
      <c r="F210" s="77"/>
      <c r="G210" s="77"/>
      <c r="H210" s="77"/>
      <c r="I210" s="77"/>
      <c r="J210" s="77"/>
      <c r="K210" s="77"/>
      <c r="L210" s="77"/>
      <c r="M210" s="77"/>
      <c r="N210" s="77"/>
      <c r="O210" s="77"/>
      <c r="P210" s="77"/>
      <c r="Q210" s="77"/>
      <c r="R210" s="77"/>
      <c r="S210" s="78">
        <f t="shared" si="249"/>
        <v>0</v>
      </c>
      <c r="T210" s="76"/>
      <c r="U210" s="77"/>
      <c r="V210" s="77"/>
      <c r="W210" s="194">
        <f t="shared" si="247"/>
        <v>0</v>
      </c>
      <c r="X210" s="80">
        <f t="shared" si="253"/>
        <v>0</v>
      </c>
      <c r="Y210" s="81">
        <f t="shared" si="254"/>
        <v>0</v>
      </c>
      <c r="Z210" s="81">
        <f t="shared" si="255"/>
        <v>0</v>
      </c>
      <c r="AA210" s="82">
        <v>90</v>
      </c>
      <c r="AB210" s="83">
        <f t="shared" si="256"/>
        <v>0</v>
      </c>
      <c r="AC210" s="84">
        <f t="shared" si="192"/>
        <v>0</v>
      </c>
      <c r="AD210" s="85"/>
      <c r="AE210" s="86">
        <f t="shared" si="248"/>
        <v>1.5</v>
      </c>
      <c r="AF210" s="87" t="e">
        <f t="shared" si="244"/>
        <v>#DIV/0!</v>
      </c>
      <c r="AG210" s="88">
        <f t="shared" si="245"/>
        <v>0</v>
      </c>
      <c r="AH210" s="89">
        <f t="shared" si="257"/>
        <v>0</v>
      </c>
      <c r="AI210" s="89">
        <v>7</v>
      </c>
      <c r="AJ210" s="90" t="e">
        <f t="shared" si="250"/>
        <v>#DIV/0!</v>
      </c>
      <c r="AK210" s="179"/>
      <c r="AL210" s="180"/>
      <c r="AM210" s="181"/>
      <c r="AN210" s="341" t="str">
        <f t="shared" si="258"/>
        <v/>
      </c>
      <c r="AO210" s="180"/>
      <c r="AP210" s="172"/>
      <c r="AQ210" s="183"/>
      <c r="AR210" s="180"/>
      <c r="AS210" s="181"/>
      <c r="AT210" s="341" t="str">
        <f t="shared" si="259"/>
        <v/>
      </c>
      <c r="AU210" s="184"/>
      <c r="AV210" s="172"/>
      <c r="AW210" s="179"/>
      <c r="AX210" s="180"/>
      <c r="AY210" s="181"/>
      <c r="AZ210" s="182" t="str">
        <f t="shared" si="260"/>
        <v/>
      </c>
      <c r="BA210" s="184"/>
      <c r="BB210" s="172"/>
      <c r="BC210" s="179"/>
      <c r="BD210" s="180"/>
      <c r="BE210" s="181"/>
      <c r="BF210" s="182" t="str">
        <f t="shared" si="261"/>
        <v/>
      </c>
      <c r="BG210" s="184"/>
      <c r="BH210" s="172"/>
      <c r="BI210" s="179"/>
      <c r="BJ210" s="180"/>
      <c r="BK210" s="181"/>
      <c r="BL210" s="341" t="str">
        <f t="shared" si="262"/>
        <v/>
      </c>
      <c r="BM210" s="184"/>
      <c r="BN210" s="172"/>
      <c r="BO210" s="179"/>
      <c r="BP210" s="180"/>
      <c r="BQ210" s="181"/>
      <c r="BR210" s="182" t="str">
        <f t="shared" si="263"/>
        <v/>
      </c>
      <c r="BS210" s="184"/>
      <c r="BT210" s="172"/>
      <c r="BU210" s="179"/>
      <c r="BV210" s="180"/>
      <c r="BW210" s="181"/>
      <c r="BX210" s="182" t="str">
        <f t="shared" si="264"/>
        <v/>
      </c>
      <c r="BY210" s="184"/>
      <c r="BZ210" s="172"/>
      <c r="CA210" s="179"/>
      <c r="CB210" s="180"/>
      <c r="CC210" s="181"/>
      <c r="CD210" s="182" t="str">
        <f t="shared" si="265"/>
        <v/>
      </c>
      <c r="CE210" s="184"/>
      <c r="CF210" s="172"/>
      <c r="CG210" s="179"/>
      <c r="CH210" s="180"/>
      <c r="CI210" s="181"/>
      <c r="CJ210" s="182" t="str">
        <f t="shared" si="266"/>
        <v/>
      </c>
      <c r="CK210" s="180"/>
      <c r="CL210" s="185">
        <f t="shared" si="267"/>
        <v>0</v>
      </c>
      <c r="CM210" s="99">
        <f t="shared" si="267"/>
        <v>0</v>
      </c>
      <c r="CN210" s="100">
        <f t="shared" si="267"/>
        <v>0</v>
      </c>
      <c r="CO210" s="101">
        <f t="shared" si="268"/>
        <v>0</v>
      </c>
      <c r="CP210" s="99">
        <f t="shared" si="269"/>
        <v>0</v>
      </c>
      <c r="CQ210" s="102">
        <f t="shared" si="270"/>
        <v>6.25E-2</v>
      </c>
      <c r="CR210" s="186">
        <f t="shared" si="271"/>
        <v>6.25E-2</v>
      </c>
      <c r="CS210" s="103">
        <f t="shared" si="272"/>
        <v>0</v>
      </c>
      <c r="CT210" s="104" t="e">
        <f t="shared" si="273"/>
        <v>#DIV/0!</v>
      </c>
    </row>
    <row r="211" spans="1:98">
      <c r="A211" s="472"/>
      <c r="B211" s="105">
        <v>40</v>
      </c>
      <c r="C211" s="74" t="s">
        <v>53</v>
      </c>
      <c r="D211" s="75">
        <v>43377</v>
      </c>
      <c r="E211" s="76"/>
      <c r="F211" s="77"/>
      <c r="G211" s="77"/>
      <c r="H211" s="77"/>
      <c r="I211" s="77"/>
      <c r="J211" s="77"/>
      <c r="K211" s="77"/>
      <c r="L211" s="77"/>
      <c r="M211" s="77"/>
      <c r="N211" s="77"/>
      <c r="O211" s="77"/>
      <c r="P211" s="77"/>
      <c r="Q211" s="77"/>
      <c r="R211" s="77"/>
      <c r="S211" s="78">
        <f t="shared" si="249"/>
        <v>0</v>
      </c>
      <c r="T211" s="76"/>
      <c r="U211" s="77"/>
      <c r="V211" s="77"/>
      <c r="W211" s="194">
        <f t="shared" si="247"/>
        <v>0</v>
      </c>
      <c r="X211" s="80">
        <f t="shared" ref="X211:X274" si="274">SUM(E211+F211+G211+H211+I211+J211+K211+L211+M211+N211+T211)</f>
        <v>0</v>
      </c>
      <c r="Y211" s="81">
        <f t="shared" si="254"/>
        <v>0</v>
      </c>
      <c r="Z211" s="81">
        <f t="shared" si="255"/>
        <v>0</v>
      </c>
      <c r="AA211" s="82">
        <v>90</v>
      </c>
      <c r="AB211" s="83">
        <f t="shared" si="256"/>
        <v>0</v>
      </c>
      <c r="AC211" s="84">
        <f t="shared" ref="AC211:AC274" si="275">SUM(X211:Z211)</f>
        <v>0</v>
      </c>
      <c r="AD211" s="85"/>
      <c r="AE211" s="86">
        <f t="shared" si="248"/>
        <v>1.5</v>
      </c>
      <c r="AF211" s="87" t="e">
        <f t="shared" si="244"/>
        <v>#DIV/0!</v>
      </c>
      <c r="AG211" s="88">
        <f t="shared" si="245"/>
        <v>0</v>
      </c>
      <c r="AH211" s="89">
        <f t="shared" si="257"/>
        <v>0</v>
      </c>
      <c r="AI211" s="89">
        <v>7</v>
      </c>
      <c r="AJ211" s="90" t="e">
        <f t="shared" si="250"/>
        <v>#DIV/0!</v>
      </c>
      <c r="AK211" s="179"/>
      <c r="AL211" s="180"/>
      <c r="AM211" s="181"/>
      <c r="AN211" s="341" t="str">
        <f t="shared" si="258"/>
        <v/>
      </c>
      <c r="AO211" s="180"/>
      <c r="AP211" s="172"/>
      <c r="AQ211" s="183"/>
      <c r="AR211" s="180"/>
      <c r="AS211" s="181"/>
      <c r="AT211" s="341" t="str">
        <f t="shared" si="259"/>
        <v/>
      </c>
      <c r="AU211" s="184"/>
      <c r="AV211" s="172"/>
      <c r="AW211" s="179"/>
      <c r="AX211" s="180"/>
      <c r="AY211" s="181"/>
      <c r="AZ211" s="182" t="str">
        <f t="shared" si="260"/>
        <v/>
      </c>
      <c r="BA211" s="184"/>
      <c r="BB211" s="172"/>
      <c r="BC211" s="179"/>
      <c r="BD211" s="180"/>
      <c r="BE211" s="181"/>
      <c r="BF211" s="182" t="str">
        <f t="shared" si="261"/>
        <v/>
      </c>
      <c r="BG211" s="184"/>
      <c r="BH211" s="172"/>
      <c r="BI211" s="179"/>
      <c r="BJ211" s="180"/>
      <c r="BK211" s="181"/>
      <c r="BL211" s="341" t="str">
        <f t="shared" si="262"/>
        <v/>
      </c>
      <c r="BM211" s="184"/>
      <c r="BN211" s="172"/>
      <c r="BO211" s="179"/>
      <c r="BP211" s="180"/>
      <c r="BQ211" s="181"/>
      <c r="BR211" s="182" t="str">
        <f t="shared" si="263"/>
        <v/>
      </c>
      <c r="BS211" s="184"/>
      <c r="BT211" s="172"/>
      <c r="BU211" s="179"/>
      <c r="BV211" s="180"/>
      <c r="BW211" s="181"/>
      <c r="BX211" s="182" t="str">
        <f t="shared" si="264"/>
        <v/>
      </c>
      <c r="BY211" s="184"/>
      <c r="BZ211" s="172"/>
      <c r="CA211" s="179"/>
      <c r="CB211" s="180"/>
      <c r="CC211" s="181"/>
      <c r="CD211" s="182" t="str">
        <f t="shared" si="265"/>
        <v/>
      </c>
      <c r="CE211" s="184"/>
      <c r="CF211" s="172"/>
      <c r="CG211" s="179"/>
      <c r="CH211" s="180"/>
      <c r="CI211" s="181"/>
      <c r="CJ211" s="182" t="str">
        <f t="shared" si="266"/>
        <v/>
      </c>
      <c r="CK211" s="180"/>
      <c r="CL211" s="185">
        <f t="shared" si="267"/>
        <v>0</v>
      </c>
      <c r="CM211" s="99">
        <f t="shared" si="267"/>
        <v>0</v>
      </c>
      <c r="CN211" s="100">
        <f t="shared" si="267"/>
        <v>0</v>
      </c>
      <c r="CO211" s="101">
        <f t="shared" si="268"/>
        <v>0</v>
      </c>
      <c r="CP211" s="99">
        <f t="shared" si="269"/>
        <v>0</v>
      </c>
      <c r="CQ211" s="102">
        <f t="shared" si="270"/>
        <v>6.25E-2</v>
      </c>
      <c r="CR211" s="186">
        <f t="shared" si="271"/>
        <v>6.25E-2</v>
      </c>
      <c r="CS211" s="103">
        <f t="shared" si="272"/>
        <v>0</v>
      </c>
      <c r="CT211" s="104" t="e">
        <f t="shared" si="273"/>
        <v>#DIV/0!</v>
      </c>
    </row>
    <row r="212" spans="1:98" ht="15.75" thickBot="1">
      <c r="A212" s="472"/>
      <c r="B212" s="106">
        <v>40</v>
      </c>
      <c r="C212" s="74" t="s">
        <v>54</v>
      </c>
      <c r="D212" s="75">
        <v>43378</v>
      </c>
      <c r="E212" s="76"/>
      <c r="F212" s="77"/>
      <c r="G212" s="77"/>
      <c r="H212" s="77"/>
      <c r="I212" s="77"/>
      <c r="J212" s="77"/>
      <c r="K212" s="77"/>
      <c r="L212" s="77"/>
      <c r="M212" s="77"/>
      <c r="N212" s="77"/>
      <c r="O212" s="77"/>
      <c r="P212" s="77"/>
      <c r="Q212" s="77"/>
      <c r="R212" s="77"/>
      <c r="S212" s="78">
        <f t="shared" si="249"/>
        <v>0</v>
      </c>
      <c r="T212" s="76"/>
      <c r="U212" s="77"/>
      <c r="V212" s="77"/>
      <c r="W212" s="194">
        <f t="shared" si="247"/>
        <v>0</v>
      </c>
      <c r="X212" s="80">
        <f t="shared" si="274"/>
        <v>0</v>
      </c>
      <c r="Y212" s="81">
        <f t="shared" si="254"/>
        <v>0</v>
      </c>
      <c r="Z212" s="81">
        <f t="shared" si="255"/>
        <v>0</v>
      </c>
      <c r="AA212" s="82">
        <v>90</v>
      </c>
      <c r="AB212" s="83">
        <f t="shared" si="256"/>
        <v>0</v>
      </c>
      <c r="AC212" s="84">
        <f t="shared" si="275"/>
        <v>0</v>
      </c>
      <c r="AD212" s="85"/>
      <c r="AE212" s="86">
        <f t="shared" si="248"/>
        <v>1.5</v>
      </c>
      <c r="AF212" s="87" t="e">
        <f t="shared" si="244"/>
        <v>#DIV/0!</v>
      </c>
      <c r="AG212" s="88">
        <f t="shared" si="245"/>
        <v>0</v>
      </c>
      <c r="AH212" s="89">
        <f t="shared" si="257"/>
        <v>0</v>
      </c>
      <c r="AI212" s="89">
        <v>7</v>
      </c>
      <c r="AJ212" s="90" t="e">
        <f t="shared" si="250"/>
        <v>#DIV/0!</v>
      </c>
      <c r="AK212" s="179"/>
      <c r="AL212" s="180"/>
      <c r="AM212" s="181"/>
      <c r="AN212" s="341" t="str">
        <f t="shared" si="258"/>
        <v/>
      </c>
      <c r="AO212" s="180"/>
      <c r="AP212" s="172"/>
      <c r="AQ212" s="183"/>
      <c r="AR212" s="180"/>
      <c r="AS212" s="181"/>
      <c r="AT212" s="341" t="str">
        <f t="shared" si="259"/>
        <v/>
      </c>
      <c r="AU212" s="184"/>
      <c r="AV212" s="172"/>
      <c r="AW212" s="179"/>
      <c r="AX212" s="180"/>
      <c r="AY212" s="181"/>
      <c r="AZ212" s="182" t="str">
        <f t="shared" si="260"/>
        <v/>
      </c>
      <c r="BA212" s="184"/>
      <c r="BB212" s="172"/>
      <c r="BC212" s="179"/>
      <c r="BD212" s="180"/>
      <c r="BE212" s="181"/>
      <c r="BF212" s="182" t="str">
        <f t="shared" si="261"/>
        <v/>
      </c>
      <c r="BG212" s="184"/>
      <c r="BH212" s="172"/>
      <c r="BI212" s="179"/>
      <c r="BJ212" s="180"/>
      <c r="BK212" s="181"/>
      <c r="BL212" s="341" t="str">
        <f t="shared" si="262"/>
        <v/>
      </c>
      <c r="BM212" s="184"/>
      <c r="BN212" s="172"/>
      <c r="BO212" s="179"/>
      <c r="BP212" s="180"/>
      <c r="BQ212" s="181"/>
      <c r="BR212" s="182" t="str">
        <f t="shared" si="263"/>
        <v/>
      </c>
      <c r="BS212" s="184"/>
      <c r="BT212" s="172"/>
      <c r="BU212" s="179"/>
      <c r="BV212" s="180"/>
      <c r="BW212" s="181"/>
      <c r="BX212" s="182" t="str">
        <f t="shared" si="264"/>
        <v/>
      </c>
      <c r="BY212" s="184"/>
      <c r="BZ212" s="172"/>
      <c r="CA212" s="179"/>
      <c r="CB212" s="180"/>
      <c r="CC212" s="181"/>
      <c r="CD212" s="182" t="str">
        <f t="shared" si="265"/>
        <v/>
      </c>
      <c r="CE212" s="184"/>
      <c r="CF212" s="172"/>
      <c r="CG212" s="179"/>
      <c r="CH212" s="180"/>
      <c r="CI212" s="181"/>
      <c r="CJ212" s="182" t="str">
        <f t="shared" si="266"/>
        <v/>
      </c>
      <c r="CK212" s="180"/>
      <c r="CL212" s="185">
        <f t="shared" si="267"/>
        <v>0</v>
      </c>
      <c r="CM212" s="99">
        <f t="shared" si="267"/>
        <v>0</v>
      </c>
      <c r="CN212" s="100">
        <f t="shared" si="267"/>
        <v>0</v>
      </c>
      <c r="CO212" s="101">
        <f t="shared" si="268"/>
        <v>0</v>
      </c>
      <c r="CP212" s="99">
        <f t="shared" si="269"/>
        <v>0</v>
      </c>
      <c r="CQ212" s="102">
        <f t="shared" si="270"/>
        <v>6.25E-2</v>
      </c>
      <c r="CR212" s="186">
        <f t="shared" si="271"/>
        <v>6.25E-2</v>
      </c>
      <c r="CS212" s="103">
        <f t="shared" si="272"/>
        <v>0</v>
      </c>
      <c r="CT212" s="104" t="e">
        <f t="shared" si="273"/>
        <v>#DIV/0!</v>
      </c>
    </row>
    <row r="213" spans="1:98">
      <c r="A213" s="472"/>
      <c r="B213" s="18">
        <v>41</v>
      </c>
      <c r="C213" s="19" t="s">
        <v>50</v>
      </c>
      <c r="D213" s="20">
        <v>43381</v>
      </c>
      <c r="E213" s="49"/>
      <c r="F213" s="50"/>
      <c r="G213" s="50"/>
      <c r="H213" s="50"/>
      <c r="I213" s="50"/>
      <c r="J213" s="50"/>
      <c r="K213" s="50"/>
      <c r="L213" s="50"/>
      <c r="M213" s="50"/>
      <c r="N213" s="50"/>
      <c r="O213" s="50"/>
      <c r="P213" s="50"/>
      <c r="Q213" s="50"/>
      <c r="R213" s="50"/>
      <c r="S213" s="23">
        <f t="shared" si="249"/>
        <v>0</v>
      </c>
      <c r="T213" s="49"/>
      <c r="U213" s="50"/>
      <c r="V213" s="50"/>
      <c r="W213" s="195">
        <f t="shared" si="247"/>
        <v>0</v>
      </c>
      <c r="X213" s="21">
        <f t="shared" si="274"/>
        <v>0</v>
      </c>
      <c r="Y213" s="22">
        <f t="shared" si="254"/>
        <v>0</v>
      </c>
      <c r="Z213" s="22">
        <f t="shared" si="255"/>
        <v>0</v>
      </c>
      <c r="AA213" s="25">
        <v>90</v>
      </c>
      <c r="AB213" s="68">
        <f t="shared" si="256"/>
        <v>0</v>
      </c>
      <c r="AC213" s="27">
        <f t="shared" si="275"/>
        <v>0</v>
      </c>
      <c r="AD213" s="28"/>
      <c r="AE213" s="29">
        <f t="shared" si="248"/>
        <v>1.5</v>
      </c>
      <c r="AF213" s="30" t="e">
        <f t="shared" si="244"/>
        <v>#DIV/0!</v>
      </c>
      <c r="AG213" s="51">
        <f t="shared" si="245"/>
        <v>0</v>
      </c>
      <c r="AH213" s="52">
        <f t="shared" si="257"/>
        <v>0</v>
      </c>
      <c r="AI213" s="52">
        <v>7</v>
      </c>
      <c r="AJ213" s="53" t="e">
        <f t="shared" si="250"/>
        <v>#DIV/0!</v>
      </c>
      <c r="AK213" s="168"/>
      <c r="AL213" s="169"/>
      <c r="AM213" s="170"/>
      <c r="AN213" s="348" t="str">
        <f t="shared" si="258"/>
        <v/>
      </c>
      <c r="AO213" s="169"/>
      <c r="AP213" s="172"/>
      <c r="AQ213" s="173"/>
      <c r="AR213" s="169"/>
      <c r="AS213" s="170"/>
      <c r="AT213" s="348" t="str">
        <f t="shared" si="259"/>
        <v/>
      </c>
      <c r="AU213" s="174"/>
      <c r="AV213" s="172"/>
      <c r="AW213" s="168"/>
      <c r="AX213" s="169"/>
      <c r="AY213" s="170"/>
      <c r="AZ213" s="171" t="str">
        <f t="shared" si="260"/>
        <v/>
      </c>
      <c r="BA213" s="174"/>
      <c r="BB213" s="172"/>
      <c r="BC213" s="168"/>
      <c r="BD213" s="169"/>
      <c r="BE213" s="170"/>
      <c r="BF213" s="171" t="str">
        <f t="shared" si="261"/>
        <v/>
      </c>
      <c r="BG213" s="174"/>
      <c r="BH213" s="172"/>
      <c r="BI213" s="168"/>
      <c r="BJ213" s="169"/>
      <c r="BK213" s="170"/>
      <c r="BL213" s="348" t="str">
        <f t="shared" si="262"/>
        <v/>
      </c>
      <c r="BM213" s="174"/>
      <c r="BN213" s="172"/>
      <c r="BO213" s="168"/>
      <c r="BP213" s="169"/>
      <c r="BQ213" s="170"/>
      <c r="BR213" s="171" t="str">
        <f t="shared" si="263"/>
        <v/>
      </c>
      <c r="BS213" s="174"/>
      <c r="BT213" s="172"/>
      <c r="BU213" s="168"/>
      <c r="BV213" s="169"/>
      <c r="BW213" s="170"/>
      <c r="BX213" s="171" t="str">
        <f t="shared" si="264"/>
        <v/>
      </c>
      <c r="BY213" s="174"/>
      <c r="BZ213" s="172"/>
      <c r="CA213" s="168"/>
      <c r="CB213" s="169"/>
      <c r="CC213" s="170"/>
      <c r="CD213" s="171" t="str">
        <f t="shared" si="265"/>
        <v/>
      </c>
      <c r="CE213" s="174"/>
      <c r="CF213" s="172"/>
      <c r="CG213" s="168"/>
      <c r="CH213" s="169"/>
      <c r="CI213" s="170"/>
      <c r="CJ213" s="171" t="str">
        <f t="shared" si="266"/>
        <v/>
      </c>
      <c r="CK213" s="169"/>
      <c r="CL213" s="177">
        <f t="shared" si="267"/>
        <v>0</v>
      </c>
      <c r="CM213" s="62">
        <f t="shared" si="267"/>
        <v>0</v>
      </c>
      <c r="CN213" s="69">
        <f t="shared" si="267"/>
        <v>0</v>
      </c>
      <c r="CO213" s="70">
        <f t="shared" si="268"/>
        <v>0</v>
      </c>
      <c r="CP213" s="62">
        <f t="shared" si="269"/>
        <v>0</v>
      </c>
      <c r="CQ213" s="65">
        <f t="shared" si="270"/>
        <v>6.25E-2</v>
      </c>
      <c r="CR213" s="178">
        <f t="shared" si="271"/>
        <v>6.25E-2</v>
      </c>
      <c r="CS213" s="66">
        <f t="shared" si="272"/>
        <v>0</v>
      </c>
      <c r="CT213" s="67" t="e">
        <f t="shared" si="273"/>
        <v>#DIV/0!</v>
      </c>
    </row>
    <row r="214" spans="1:98">
      <c r="A214" s="472"/>
      <c r="B214" s="48">
        <v>41</v>
      </c>
      <c r="C214" s="19" t="s">
        <v>52</v>
      </c>
      <c r="D214" s="20">
        <v>43382</v>
      </c>
      <c r="E214" s="49"/>
      <c r="F214" s="50"/>
      <c r="G214" s="50"/>
      <c r="H214" s="50"/>
      <c r="I214" s="50"/>
      <c r="J214" s="50"/>
      <c r="K214" s="50"/>
      <c r="L214" s="50"/>
      <c r="M214" s="50"/>
      <c r="N214" s="50"/>
      <c r="O214" s="50"/>
      <c r="P214" s="50"/>
      <c r="Q214" s="50"/>
      <c r="R214" s="50"/>
      <c r="S214" s="23">
        <f t="shared" si="249"/>
        <v>0</v>
      </c>
      <c r="T214" s="49"/>
      <c r="U214" s="50"/>
      <c r="V214" s="50"/>
      <c r="W214" s="195">
        <f t="shared" si="247"/>
        <v>0</v>
      </c>
      <c r="X214" s="21">
        <f t="shared" si="274"/>
        <v>0</v>
      </c>
      <c r="Y214" s="22">
        <f t="shared" si="254"/>
        <v>0</v>
      </c>
      <c r="Z214" s="22">
        <f t="shared" si="255"/>
        <v>0</v>
      </c>
      <c r="AA214" s="25">
        <v>90</v>
      </c>
      <c r="AB214" s="68">
        <f t="shared" si="256"/>
        <v>0</v>
      </c>
      <c r="AC214" s="27">
        <f t="shared" si="275"/>
        <v>0</v>
      </c>
      <c r="AD214" s="28"/>
      <c r="AE214" s="29">
        <f t="shared" si="248"/>
        <v>1.5</v>
      </c>
      <c r="AF214" s="30" t="e">
        <f t="shared" si="244"/>
        <v>#DIV/0!</v>
      </c>
      <c r="AG214" s="51">
        <f t="shared" si="245"/>
        <v>0</v>
      </c>
      <c r="AH214" s="52">
        <f t="shared" si="257"/>
        <v>0</v>
      </c>
      <c r="AI214" s="52">
        <v>7</v>
      </c>
      <c r="AJ214" s="53" t="e">
        <f t="shared" si="250"/>
        <v>#DIV/0!</v>
      </c>
      <c r="AK214" s="168"/>
      <c r="AL214" s="169"/>
      <c r="AM214" s="170"/>
      <c r="AN214" s="348" t="str">
        <f t="shared" si="258"/>
        <v/>
      </c>
      <c r="AO214" s="169"/>
      <c r="AP214" s="172"/>
      <c r="AQ214" s="173"/>
      <c r="AR214" s="169"/>
      <c r="AS214" s="170"/>
      <c r="AT214" s="348" t="str">
        <f t="shared" si="259"/>
        <v/>
      </c>
      <c r="AU214" s="174"/>
      <c r="AV214" s="172"/>
      <c r="AW214" s="168"/>
      <c r="AX214" s="169"/>
      <c r="AY214" s="170"/>
      <c r="AZ214" s="171" t="str">
        <f t="shared" si="260"/>
        <v/>
      </c>
      <c r="BA214" s="174"/>
      <c r="BB214" s="172"/>
      <c r="BC214" s="168"/>
      <c r="BD214" s="169"/>
      <c r="BE214" s="170"/>
      <c r="BF214" s="171" t="str">
        <f t="shared" si="261"/>
        <v/>
      </c>
      <c r="BG214" s="174"/>
      <c r="BH214" s="172"/>
      <c r="BI214" s="168"/>
      <c r="BJ214" s="169"/>
      <c r="BK214" s="170"/>
      <c r="BL214" s="348" t="str">
        <f t="shared" si="262"/>
        <v/>
      </c>
      <c r="BM214" s="174"/>
      <c r="BN214" s="172"/>
      <c r="BO214" s="168"/>
      <c r="BP214" s="169"/>
      <c r="BQ214" s="170"/>
      <c r="BR214" s="171" t="str">
        <f t="shared" si="263"/>
        <v/>
      </c>
      <c r="BS214" s="174"/>
      <c r="BT214" s="172"/>
      <c r="BU214" s="168"/>
      <c r="BV214" s="169"/>
      <c r="BW214" s="170"/>
      <c r="BX214" s="171" t="str">
        <f t="shared" si="264"/>
        <v/>
      </c>
      <c r="BY214" s="174"/>
      <c r="BZ214" s="172"/>
      <c r="CA214" s="168"/>
      <c r="CB214" s="169"/>
      <c r="CC214" s="170"/>
      <c r="CD214" s="171" t="str">
        <f t="shared" si="265"/>
        <v/>
      </c>
      <c r="CE214" s="174"/>
      <c r="CF214" s="172"/>
      <c r="CG214" s="168"/>
      <c r="CH214" s="169"/>
      <c r="CI214" s="170"/>
      <c r="CJ214" s="171" t="str">
        <f t="shared" si="266"/>
        <v/>
      </c>
      <c r="CK214" s="169"/>
      <c r="CL214" s="177">
        <f t="shared" si="267"/>
        <v>0</v>
      </c>
      <c r="CM214" s="62">
        <f t="shared" si="267"/>
        <v>0</v>
      </c>
      <c r="CN214" s="69">
        <f t="shared" si="267"/>
        <v>0</v>
      </c>
      <c r="CO214" s="70">
        <f t="shared" si="268"/>
        <v>0</v>
      </c>
      <c r="CP214" s="62">
        <f t="shared" si="269"/>
        <v>0</v>
      </c>
      <c r="CQ214" s="65">
        <f t="shared" si="270"/>
        <v>6.25E-2</v>
      </c>
      <c r="CR214" s="178">
        <f t="shared" si="271"/>
        <v>6.25E-2</v>
      </c>
      <c r="CS214" s="66">
        <f t="shared" si="272"/>
        <v>0</v>
      </c>
      <c r="CT214" s="67" t="e">
        <f t="shared" si="273"/>
        <v>#DIV/0!</v>
      </c>
    </row>
    <row r="215" spans="1:98">
      <c r="A215" s="472"/>
      <c r="B215" s="48">
        <v>41</v>
      </c>
      <c r="C215" s="19" t="s">
        <v>52</v>
      </c>
      <c r="D215" s="20">
        <v>43383</v>
      </c>
      <c r="E215" s="49"/>
      <c r="F215" s="50"/>
      <c r="G215" s="50"/>
      <c r="H215" s="50"/>
      <c r="I215" s="50"/>
      <c r="J215" s="50"/>
      <c r="K215" s="50"/>
      <c r="L215" s="50"/>
      <c r="M215" s="50"/>
      <c r="N215" s="50"/>
      <c r="O215" s="50"/>
      <c r="P215" s="50"/>
      <c r="Q215" s="50"/>
      <c r="R215" s="50"/>
      <c r="S215" s="23">
        <f t="shared" si="249"/>
        <v>0</v>
      </c>
      <c r="T215" s="49"/>
      <c r="U215" s="50"/>
      <c r="V215" s="50"/>
      <c r="W215" s="195">
        <f t="shared" si="247"/>
        <v>0</v>
      </c>
      <c r="X215" s="21">
        <f t="shared" si="274"/>
        <v>0</v>
      </c>
      <c r="Y215" s="22">
        <f t="shared" si="254"/>
        <v>0</v>
      </c>
      <c r="Z215" s="22">
        <f t="shared" si="255"/>
        <v>0</v>
      </c>
      <c r="AA215" s="25">
        <v>90</v>
      </c>
      <c r="AB215" s="68">
        <f t="shared" si="256"/>
        <v>0</v>
      </c>
      <c r="AC215" s="27">
        <f t="shared" si="275"/>
        <v>0</v>
      </c>
      <c r="AD215" s="28"/>
      <c r="AE215" s="29">
        <f t="shared" si="248"/>
        <v>1.5</v>
      </c>
      <c r="AF215" s="30" t="e">
        <f t="shared" si="244"/>
        <v>#DIV/0!</v>
      </c>
      <c r="AG215" s="51">
        <f t="shared" si="245"/>
        <v>0</v>
      </c>
      <c r="AH215" s="52">
        <f t="shared" si="257"/>
        <v>0</v>
      </c>
      <c r="AI215" s="52">
        <v>7</v>
      </c>
      <c r="AJ215" s="53" t="e">
        <f t="shared" si="250"/>
        <v>#DIV/0!</v>
      </c>
      <c r="AK215" s="168"/>
      <c r="AL215" s="169"/>
      <c r="AM215" s="170"/>
      <c r="AN215" s="348" t="str">
        <f t="shared" si="258"/>
        <v/>
      </c>
      <c r="AO215" s="169"/>
      <c r="AP215" s="172"/>
      <c r="AQ215" s="173"/>
      <c r="AR215" s="169"/>
      <c r="AS215" s="170"/>
      <c r="AT215" s="348" t="str">
        <f t="shared" si="259"/>
        <v/>
      </c>
      <c r="AU215" s="174"/>
      <c r="AV215" s="172"/>
      <c r="AW215" s="168"/>
      <c r="AX215" s="169"/>
      <c r="AY215" s="170"/>
      <c r="AZ215" s="171" t="str">
        <f t="shared" si="260"/>
        <v/>
      </c>
      <c r="BA215" s="174"/>
      <c r="BB215" s="172"/>
      <c r="BC215" s="168"/>
      <c r="BD215" s="169"/>
      <c r="BE215" s="170"/>
      <c r="BF215" s="171" t="str">
        <f t="shared" si="261"/>
        <v/>
      </c>
      <c r="BG215" s="174"/>
      <c r="BH215" s="172"/>
      <c r="BI215" s="168"/>
      <c r="BJ215" s="169"/>
      <c r="BK215" s="170"/>
      <c r="BL215" s="348" t="str">
        <f t="shared" si="262"/>
        <v/>
      </c>
      <c r="BM215" s="174"/>
      <c r="BN215" s="172"/>
      <c r="BO215" s="168"/>
      <c r="BP215" s="169"/>
      <c r="BQ215" s="170"/>
      <c r="BR215" s="171" t="str">
        <f t="shared" si="263"/>
        <v/>
      </c>
      <c r="BS215" s="174"/>
      <c r="BT215" s="172"/>
      <c r="BU215" s="168"/>
      <c r="BV215" s="169"/>
      <c r="BW215" s="170"/>
      <c r="BX215" s="171" t="str">
        <f t="shared" si="264"/>
        <v/>
      </c>
      <c r="BY215" s="174"/>
      <c r="BZ215" s="172"/>
      <c r="CA215" s="168"/>
      <c r="CB215" s="169"/>
      <c r="CC215" s="170"/>
      <c r="CD215" s="171" t="str">
        <f t="shared" si="265"/>
        <v/>
      </c>
      <c r="CE215" s="174"/>
      <c r="CF215" s="172"/>
      <c r="CG215" s="168"/>
      <c r="CH215" s="169"/>
      <c r="CI215" s="170"/>
      <c r="CJ215" s="171" t="str">
        <f t="shared" si="266"/>
        <v/>
      </c>
      <c r="CK215" s="169"/>
      <c r="CL215" s="177">
        <f t="shared" si="267"/>
        <v>0</v>
      </c>
      <c r="CM215" s="62">
        <f t="shared" si="267"/>
        <v>0</v>
      </c>
      <c r="CN215" s="69">
        <f t="shared" si="267"/>
        <v>0</v>
      </c>
      <c r="CO215" s="70">
        <f t="shared" si="268"/>
        <v>0</v>
      </c>
      <c r="CP215" s="62">
        <f t="shared" si="269"/>
        <v>0</v>
      </c>
      <c r="CQ215" s="65">
        <f t="shared" si="270"/>
        <v>6.25E-2</v>
      </c>
      <c r="CR215" s="178">
        <f t="shared" si="271"/>
        <v>6.25E-2</v>
      </c>
      <c r="CS215" s="66">
        <f t="shared" si="272"/>
        <v>0</v>
      </c>
      <c r="CT215" s="67" t="e">
        <f t="shared" si="273"/>
        <v>#DIV/0!</v>
      </c>
    </row>
    <row r="216" spans="1:98">
      <c r="A216" s="472"/>
      <c r="B216" s="48">
        <v>41</v>
      </c>
      <c r="C216" s="19" t="s">
        <v>53</v>
      </c>
      <c r="D216" s="20">
        <v>43384</v>
      </c>
      <c r="E216" s="49"/>
      <c r="F216" s="50"/>
      <c r="G216" s="50"/>
      <c r="H216" s="50"/>
      <c r="I216" s="50"/>
      <c r="J216" s="50"/>
      <c r="K216" s="50"/>
      <c r="L216" s="50"/>
      <c r="M216" s="50"/>
      <c r="N216" s="50"/>
      <c r="O216" s="50"/>
      <c r="P216" s="50"/>
      <c r="Q216" s="50"/>
      <c r="R216" s="50"/>
      <c r="S216" s="23">
        <f t="shared" si="249"/>
        <v>0</v>
      </c>
      <c r="T216" s="49"/>
      <c r="U216" s="50"/>
      <c r="V216" s="50"/>
      <c r="W216" s="195">
        <f t="shared" si="247"/>
        <v>0</v>
      </c>
      <c r="X216" s="21">
        <f t="shared" si="274"/>
        <v>0</v>
      </c>
      <c r="Y216" s="22">
        <f t="shared" si="254"/>
        <v>0</v>
      </c>
      <c r="Z216" s="22">
        <f t="shared" si="255"/>
        <v>0</v>
      </c>
      <c r="AA216" s="25">
        <v>90</v>
      </c>
      <c r="AB216" s="68">
        <f t="shared" si="256"/>
        <v>0</v>
      </c>
      <c r="AC216" s="27">
        <f t="shared" si="275"/>
        <v>0</v>
      </c>
      <c r="AD216" s="28"/>
      <c r="AE216" s="29">
        <f t="shared" si="248"/>
        <v>1.5</v>
      </c>
      <c r="AF216" s="30" t="e">
        <f t="shared" si="244"/>
        <v>#DIV/0!</v>
      </c>
      <c r="AG216" s="51">
        <f t="shared" si="245"/>
        <v>0</v>
      </c>
      <c r="AH216" s="52">
        <f t="shared" si="257"/>
        <v>0</v>
      </c>
      <c r="AI216" s="52">
        <v>7</v>
      </c>
      <c r="AJ216" s="53" t="e">
        <f t="shared" si="250"/>
        <v>#DIV/0!</v>
      </c>
      <c r="AK216" s="168"/>
      <c r="AL216" s="169"/>
      <c r="AM216" s="170"/>
      <c r="AN216" s="348" t="str">
        <f t="shared" si="258"/>
        <v/>
      </c>
      <c r="AO216" s="169"/>
      <c r="AP216" s="172"/>
      <c r="AQ216" s="173"/>
      <c r="AR216" s="169"/>
      <c r="AS216" s="170"/>
      <c r="AT216" s="348" t="str">
        <f t="shared" si="259"/>
        <v/>
      </c>
      <c r="AU216" s="174"/>
      <c r="AV216" s="172"/>
      <c r="AW216" s="168"/>
      <c r="AX216" s="169"/>
      <c r="AY216" s="170"/>
      <c r="AZ216" s="171" t="str">
        <f t="shared" si="260"/>
        <v/>
      </c>
      <c r="BA216" s="174"/>
      <c r="BB216" s="172"/>
      <c r="BC216" s="168"/>
      <c r="BD216" s="169"/>
      <c r="BE216" s="170"/>
      <c r="BF216" s="171" t="str">
        <f t="shared" si="261"/>
        <v/>
      </c>
      <c r="BG216" s="174"/>
      <c r="BH216" s="172"/>
      <c r="BI216" s="168"/>
      <c r="BJ216" s="169"/>
      <c r="BK216" s="170"/>
      <c r="BL216" s="348" t="str">
        <f t="shared" si="262"/>
        <v/>
      </c>
      <c r="BM216" s="174"/>
      <c r="BN216" s="172"/>
      <c r="BO216" s="168"/>
      <c r="BP216" s="169"/>
      <c r="BQ216" s="170"/>
      <c r="BR216" s="171" t="str">
        <f t="shared" si="263"/>
        <v/>
      </c>
      <c r="BS216" s="174"/>
      <c r="BT216" s="172"/>
      <c r="BU216" s="168"/>
      <c r="BV216" s="169"/>
      <c r="BW216" s="170"/>
      <c r="BX216" s="171" t="str">
        <f t="shared" si="264"/>
        <v/>
      </c>
      <c r="BY216" s="174"/>
      <c r="BZ216" s="172"/>
      <c r="CA216" s="168"/>
      <c r="CB216" s="169"/>
      <c r="CC216" s="170"/>
      <c r="CD216" s="171" t="str">
        <f t="shared" si="265"/>
        <v/>
      </c>
      <c r="CE216" s="174"/>
      <c r="CF216" s="172"/>
      <c r="CG216" s="168"/>
      <c r="CH216" s="169"/>
      <c r="CI216" s="170"/>
      <c r="CJ216" s="171" t="str">
        <f t="shared" si="266"/>
        <v/>
      </c>
      <c r="CK216" s="169"/>
      <c r="CL216" s="177">
        <f t="shared" si="267"/>
        <v>0</v>
      </c>
      <c r="CM216" s="62">
        <f t="shared" si="267"/>
        <v>0</v>
      </c>
      <c r="CN216" s="69">
        <f t="shared" si="267"/>
        <v>0</v>
      </c>
      <c r="CO216" s="70">
        <f t="shared" si="268"/>
        <v>0</v>
      </c>
      <c r="CP216" s="62">
        <f t="shared" si="269"/>
        <v>0</v>
      </c>
      <c r="CQ216" s="65">
        <f t="shared" si="270"/>
        <v>6.25E-2</v>
      </c>
      <c r="CR216" s="178">
        <f t="shared" si="271"/>
        <v>6.25E-2</v>
      </c>
      <c r="CS216" s="66">
        <f t="shared" si="272"/>
        <v>0</v>
      </c>
      <c r="CT216" s="67" t="e">
        <f t="shared" si="273"/>
        <v>#DIV/0!</v>
      </c>
    </row>
    <row r="217" spans="1:98" ht="15.75" thickBot="1">
      <c r="A217" s="472"/>
      <c r="B217" s="71">
        <v>41</v>
      </c>
      <c r="C217" s="19" t="s">
        <v>54</v>
      </c>
      <c r="D217" s="20">
        <v>43385</v>
      </c>
      <c r="E217" s="49"/>
      <c r="F217" s="50"/>
      <c r="G217" s="50"/>
      <c r="H217" s="50"/>
      <c r="I217" s="50"/>
      <c r="J217" s="50"/>
      <c r="K217" s="50"/>
      <c r="L217" s="50"/>
      <c r="M217" s="50"/>
      <c r="N217" s="50"/>
      <c r="O217" s="50"/>
      <c r="P217" s="50"/>
      <c r="Q217" s="50"/>
      <c r="R217" s="50"/>
      <c r="S217" s="23">
        <f t="shared" si="249"/>
        <v>0</v>
      </c>
      <c r="T217" s="49"/>
      <c r="U217" s="50"/>
      <c r="V217" s="50"/>
      <c r="W217" s="195">
        <f t="shared" si="247"/>
        <v>0</v>
      </c>
      <c r="X217" s="21">
        <f t="shared" si="274"/>
        <v>0</v>
      </c>
      <c r="Y217" s="22">
        <f t="shared" si="254"/>
        <v>0</v>
      </c>
      <c r="Z217" s="22">
        <f t="shared" si="255"/>
        <v>0</v>
      </c>
      <c r="AA217" s="25">
        <v>90</v>
      </c>
      <c r="AB217" s="68">
        <f t="shared" si="256"/>
        <v>0</v>
      </c>
      <c r="AC217" s="27">
        <f t="shared" si="275"/>
        <v>0</v>
      </c>
      <c r="AD217" s="28"/>
      <c r="AE217" s="29">
        <f t="shared" si="248"/>
        <v>1.5</v>
      </c>
      <c r="AF217" s="30" t="e">
        <f t="shared" si="244"/>
        <v>#DIV/0!</v>
      </c>
      <c r="AG217" s="51">
        <f t="shared" si="245"/>
        <v>0</v>
      </c>
      <c r="AH217" s="52">
        <f t="shared" si="257"/>
        <v>0</v>
      </c>
      <c r="AI217" s="52">
        <v>7</v>
      </c>
      <c r="AJ217" s="53" t="e">
        <f t="shared" si="250"/>
        <v>#DIV/0!</v>
      </c>
      <c r="AK217" s="168"/>
      <c r="AL217" s="169"/>
      <c r="AM217" s="170"/>
      <c r="AN217" s="348" t="str">
        <f t="shared" si="258"/>
        <v/>
      </c>
      <c r="AO217" s="169"/>
      <c r="AP217" s="172"/>
      <c r="AQ217" s="173"/>
      <c r="AR217" s="169"/>
      <c r="AS217" s="170"/>
      <c r="AT217" s="348" t="str">
        <f t="shared" si="259"/>
        <v/>
      </c>
      <c r="AU217" s="174"/>
      <c r="AV217" s="172"/>
      <c r="AW217" s="168"/>
      <c r="AX217" s="169"/>
      <c r="AY217" s="170"/>
      <c r="AZ217" s="171" t="str">
        <f t="shared" si="260"/>
        <v/>
      </c>
      <c r="BA217" s="174"/>
      <c r="BB217" s="172"/>
      <c r="BC217" s="168"/>
      <c r="BD217" s="169"/>
      <c r="BE217" s="170"/>
      <c r="BF217" s="171" t="str">
        <f t="shared" si="261"/>
        <v/>
      </c>
      <c r="BG217" s="174"/>
      <c r="BH217" s="172"/>
      <c r="BI217" s="168"/>
      <c r="BJ217" s="169"/>
      <c r="BK217" s="170"/>
      <c r="BL217" s="348" t="str">
        <f t="shared" si="262"/>
        <v/>
      </c>
      <c r="BM217" s="174"/>
      <c r="BN217" s="172"/>
      <c r="BO217" s="168"/>
      <c r="BP217" s="169"/>
      <c r="BQ217" s="170"/>
      <c r="BR217" s="171" t="str">
        <f t="shared" si="263"/>
        <v/>
      </c>
      <c r="BS217" s="174"/>
      <c r="BT217" s="172"/>
      <c r="BU217" s="168"/>
      <c r="BV217" s="169"/>
      <c r="BW217" s="170"/>
      <c r="BX217" s="171" t="str">
        <f t="shared" si="264"/>
        <v/>
      </c>
      <c r="BY217" s="174"/>
      <c r="BZ217" s="172"/>
      <c r="CA217" s="168"/>
      <c r="CB217" s="169"/>
      <c r="CC217" s="170"/>
      <c r="CD217" s="171" t="str">
        <f t="shared" si="265"/>
        <v/>
      </c>
      <c r="CE217" s="174"/>
      <c r="CF217" s="172"/>
      <c r="CG217" s="168"/>
      <c r="CH217" s="169"/>
      <c r="CI217" s="170"/>
      <c r="CJ217" s="171" t="str">
        <f t="shared" si="266"/>
        <v/>
      </c>
      <c r="CK217" s="169"/>
      <c r="CL217" s="177">
        <f t="shared" si="267"/>
        <v>0</v>
      </c>
      <c r="CM217" s="62">
        <f t="shared" si="267"/>
        <v>0</v>
      </c>
      <c r="CN217" s="69">
        <f t="shared" si="267"/>
        <v>0</v>
      </c>
      <c r="CO217" s="70">
        <f t="shared" si="268"/>
        <v>0</v>
      </c>
      <c r="CP217" s="62">
        <f t="shared" si="269"/>
        <v>0</v>
      </c>
      <c r="CQ217" s="65">
        <f t="shared" si="270"/>
        <v>6.25E-2</v>
      </c>
      <c r="CR217" s="178">
        <f t="shared" si="271"/>
        <v>6.25E-2</v>
      </c>
      <c r="CS217" s="66">
        <f t="shared" si="272"/>
        <v>0</v>
      </c>
      <c r="CT217" s="67" t="e">
        <f t="shared" si="273"/>
        <v>#DIV/0!</v>
      </c>
    </row>
    <row r="218" spans="1:98">
      <c r="A218" s="472"/>
      <c r="B218" s="73">
        <v>42</v>
      </c>
      <c r="C218" s="74" t="s">
        <v>50</v>
      </c>
      <c r="D218" s="75">
        <v>43388</v>
      </c>
      <c r="E218" s="76"/>
      <c r="F218" s="77"/>
      <c r="G218" s="77"/>
      <c r="H218" s="77"/>
      <c r="I218" s="77"/>
      <c r="J218" s="77"/>
      <c r="K218" s="77"/>
      <c r="L218" s="77"/>
      <c r="M218" s="77"/>
      <c r="N218" s="77"/>
      <c r="O218" s="77"/>
      <c r="P218" s="77"/>
      <c r="Q218" s="77"/>
      <c r="R218" s="77"/>
      <c r="S218" s="78">
        <f t="shared" si="249"/>
        <v>0</v>
      </c>
      <c r="T218" s="76"/>
      <c r="U218" s="77"/>
      <c r="V218" s="77"/>
      <c r="W218" s="194">
        <f t="shared" si="247"/>
        <v>0</v>
      </c>
      <c r="X218" s="80">
        <f t="shared" si="274"/>
        <v>0</v>
      </c>
      <c r="Y218" s="81">
        <f t="shared" si="254"/>
        <v>0</v>
      </c>
      <c r="Z218" s="81">
        <f t="shared" si="255"/>
        <v>0</v>
      </c>
      <c r="AA218" s="82">
        <v>90</v>
      </c>
      <c r="AB218" s="83">
        <f t="shared" si="256"/>
        <v>0</v>
      </c>
      <c r="AC218" s="84">
        <f t="shared" si="275"/>
        <v>0</v>
      </c>
      <c r="AD218" s="85"/>
      <c r="AE218" s="86">
        <f t="shared" si="248"/>
        <v>1.5</v>
      </c>
      <c r="AF218" s="87" t="e">
        <f t="shared" si="244"/>
        <v>#DIV/0!</v>
      </c>
      <c r="AG218" s="88">
        <f t="shared" si="245"/>
        <v>0</v>
      </c>
      <c r="AH218" s="89">
        <f t="shared" si="257"/>
        <v>0</v>
      </c>
      <c r="AI218" s="89">
        <v>7</v>
      </c>
      <c r="AJ218" s="90" t="e">
        <f t="shared" si="250"/>
        <v>#DIV/0!</v>
      </c>
      <c r="AK218" s="179"/>
      <c r="AL218" s="180"/>
      <c r="AM218" s="181"/>
      <c r="AN218" s="341" t="str">
        <f t="shared" si="258"/>
        <v/>
      </c>
      <c r="AO218" s="180"/>
      <c r="AP218" s="172"/>
      <c r="AQ218" s="183"/>
      <c r="AR218" s="180"/>
      <c r="AS218" s="181"/>
      <c r="AT218" s="341" t="str">
        <f t="shared" si="259"/>
        <v/>
      </c>
      <c r="AU218" s="184"/>
      <c r="AV218" s="172"/>
      <c r="AW218" s="179"/>
      <c r="AX218" s="180"/>
      <c r="AY218" s="181"/>
      <c r="AZ218" s="182" t="str">
        <f t="shared" si="260"/>
        <v/>
      </c>
      <c r="BA218" s="184"/>
      <c r="BB218" s="172"/>
      <c r="BC218" s="179"/>
      <c r="BD218" s="180"/>
      <c r="BE218" s="181"/>
      <c r="BF218" s="182" t="str">
        <f t="shared" si="261"/>
        <v/>
      </c>
      <c r="BG218" s="184"/>
      <c r="BH218" s="172"/>
      <c r="BI218" s="179"/>
      <c r="BJ218" s="180"/>
      <c r="BK218" s="181"/>
      <c r="BL218" s="341" t="str">
        <f t="shared" si="262"/>
        <v/>
      </c>
      <c r="BM218" s="184"/>
      <c r="BN218" s="172"/>
      <c r="BO218" s="179"/>
      <c r="BP218" s="180"/>
      <c r="BQ218" s="181"/>
      <c r="BR218" s="182" t="str">
        <f t="shared" si="263"/>
        <v/>
      </c>
      <c r="BS218" s="184"/>
      <c r="BT218" s="172"/>
      <c r="BU218" s="179"/>
      <c r="BV218" s="180"/>
      <c r="BW218" s="181"/>
      <c r="BX218" s="182" t="str">
        <f t="shared" si="264"/>
        <v/>
      </c>
      <c r="BY218" s="184"/>
      <c r="BZ218" s="172"/>
      <c r="CA218" s="179"/>
      <c r="CB218" s="180"/>
      <c r="CC218" s="181"/>
      <c r="CD218" s="182" t="str">
        <f t="shared" si="265"/>
        <v/>
      </c>
      <c r="CE218" s="184"/>
      <c r="CF218" s="172"/>
      <c r="CG218" s="179"/>
      <c r="CH218" s="180"/>
      <c r="CI218" s="181"/>
      <c r="CJ218" s="182" t="str">
        <f t="shared" si="266"/>
        <v/>
      </c>
      <c r="CK218" s="180"/>
      <c r="CL218" s="185">
        <f t="shared" si="267"/>
        <v>0</v>
      </c>
      <c r="CM218" s="99">
        <f t="shared" si="267"/>
        <v>0</v>
      </c>
      <c r="CN218" s="100">
        <f t="shared" si="267"/>
        <v>0</v>
      </c>
      <c r="CO218" s="101">
        <f t="shared" si="268"/>
        <v>0</v>
      </c>
      <c r="CP218" s="99">
        <f t="shared" si="269"/>
        <v>0</v>
      </c>
      <c r="CQ218" s="102">
        <f t="shared" si="270"/>
        <v>6.25E-2</v>
      </c>
      <c r="CR218" s="186">
        <f t="shared" si="271"/>
        <v>6.25E-2</v>
      </c>
      <c r="CS218" s="103">
        <f t="shared" si="272"/>
        <v>0</v>
      </c>
      <c r="CT218" s="104" t="e">
        <f t="shared" si="273"/>
        <v>#DIV/0!</v>
      </c>
    </row>
    <row r="219" spans="1:98">
      <c r="A219" s="472"/>
      <c r="B219" s="105">
        <v>42</v>
      </c>
      <c r="C219" s="74" t="s">
        <v>52</v>
      </c>
      <c r="D219" s="75">
        <v>43389</v>
      </c>
      <c r="E219" s="76"/>
      <c r="F219" s="77"/>
      <c r="G219" s="77"/>
      <c r="H219" s="77"/>
      <c r="I219" s="77"/>
      <c r="J219" s="77"/>
      <c r="K219" s="77"/>
      <c r="L219" s="77"/>
      <c r="M219" s="77"/>
      <c r="N219" s="77"/>
      <c r="O219" s="77"/>
      <c r="P219" s="77"/>
      <c r="Q219" s="77"/>
      <c r="R219" s="77"/>
      <c r="S219" s="78">
        <f t="shared" si="249"/>
        <v>0</v>
      </c>
      <c r="T219" s="76"/>
      <c r="U219" s="77"/>
      <c r="V219" s="77"/>
      <c r="W219" s="194">
        <f t="shared" si="247"/>
        <v>0</v>
      </c>
      <c r="X219" s="80">
        <f t="shared" si="274"/>
        <v>0</v>
      </c>
      <c r="Y219" s="81">
        <f t="shared" si="254"/>
        <v>0</v>
      </c>
      <c r="Z219" s="81">
        <f t="shared" si="255"/>
        <v>0</v>
      </c>
      <c r="AA219" s="82">
        <v>90</v>
      </c>
      <c r="AB219" s="83">
        <f t="shared" si="256"/>
        <v>0</v>
      </c>
      <c r="AC219" s="84">
        <f t="shared" si="275"/>
        <v>0</v>
      </c>
      <c r="AD219" s="85"/>
      <c r="AE219" s="86">
        <f t="shared" si="248"/>
        <v>1.5</v>
      </c>
      <c r="AF219" s="87" t="e">
        <f t="shared" si="244"/>
        <v>#DIV/0!</v>
      </c>
      <c r="AG219" s="88">
        <f t="shared" si="245"/>
        <v>0</v>
      </c>
      <c r="AH219" s="89">
        <f t="shared" si="257"/>
        <v>0</v>
      </c>
      <c r="AI219" s="89">
        <v>7</v>
      </c>
      <c r="AJ219" s="90" t="e">
        <f t="shared" si="250"/>
        <v>#DIV/0!</v>
      </c>
      <c r="AK219" s="179"/>
      <c r="AL219" s="180"/>
      <c r="AM219" s="181"/>
      <c r="AN219" s="341" t="str">
        <f t="shared" si="258"/>
        <v/>
      </c>
      <c r="AO219" s="180"/>
      <c r="AP219" s="172"/>
      <c r="AQ219" s="183"/>
      <c r="AR219" s="180"/>
      <c r="AS219" s="181"/>
      <c r="AT219" s="341" t="str">
        <f t="shared" si="259"/>
        <v/>
      </c>
      <c r="AU219" s="184"/>
      <c r="AV219" s="172"/>
      <c r="AW219" s="179"/>
      <c r="AX219" s="180"/>
      <c r="AY219" s="181"/>
      <c r="AZ219" s="182" t="str">
        <f t="shared" si="260"/>
        <v/>
      </c>
      <c r="BA219" s="184"/>
      <c r="BB219" s="172"/>
      <c r="BC219" s="179"/>
      <c r="BD219" s="180"/>
      <c r="BE219" s="181"/>
      <c r="BF219" s="182" t="str">
        <f t="shared" si="261"/>
        <v/>
      </c>
      <c r="BG219" s="184"/>
      <c r="BH219" s="172"/>
      <c r="BI219" s="179"/>
      <c r="BJ219" s="180"/>
      <c r="BK219" s="181"/>
      <c r="BL219" s="341" t="str">
        <f t="shared" si="262"/>
        <v/>
      </c>
      <c r="BM219" s="184"/>
      <c r="BN219" s="172"/>
      <c r="BO219" s="179"/>
      <c r="BP219" s="180"/>
      <c r="BQ219" s="181"/>
      <c r="BR219" s="182" t="str">
        <f t="shared" si="263"/>
        <v/>
      </c>
      <c r="BS219" s="184"/>
      <c r="BT219" s="172"/>
      <c r="BU219" s="179"/>
      <c r="BV219" s="180"/>
      <c r="BW219" s="181"/>
      <c r="BX219" s="182" t="str">
        <f t="shared" si="264"/>
        <v/>
      </c>
      <c r="BY219" s="184"/>
      <c r="BZ219" s="172"/>
      <c r="CA219" s="179"/>
      <c r="CB219" s="180"/>
      <c r="CC219" s="181"/>
      <c r="CD219" s="182" t="str">
        <f t="shared" si="265"/>
        <v/>
      </c>
      <c r="CE219" s="184"/>
      <c r="CF219" s="172"/>
      <c r="CG219" s="179"/>
      <c r="CH219" s="180"/>
      <c r="CI219" s="181"/>
      <c r="CJ219" s="182" t="str">
        <f t="shared" si="266"/>
        <v/>
      </c>
      <c r="CK219" s="180"/>
      <c r="CL219" s="185">
        <f t="shared" si="267"/>
        <v>0</v>
      </c>
      <c r="CM219" s="99">
        <f t="shared" si="267"/>
        <v>0</v>
      </c>
      <c r="CN219" s="100">
        <f t="shared" si="267"/>
        <v>0</v>
      </c>
      <c r="CO219" s="101">
        <f t="shared" si="268"/>
        <v>0</v>
      </c>
      <c r="CP219" s="99">
        <f t="shared" si="269"/>
        <v>0</v>
      </c>
      <c r="CQ219" s="102">
        <f t="shared" si="270"/>
        <v>6.25E-2</v>
      </c>
      <c r="CR219" s="186">
        <f t="shared" si="271"/>
        <v>6.25E-2</v>
      </c>
      <c r="CS219" s="103">
        <f t="shared" si="272"/>
        <v>0</v>
      </c>
      <c r="CT219" s="104" t="e">
        <f t="shared" si="273"/>
        <v>#DIV/0!</v>
      </c>
    </row>
    <row r="220" spans="1:98">
      <c r="A220" s="472"/>
      <c r="B220" s="105">
        <v>42</v>
      </c>
      <c r="C220" s="74" t="s">
        <v>52</v>
      </c>
      <c r="D220" s="75">
        <v>43390</v>
      </c>
      <c r="E220" s="76"/>
      <c r="F220" s="77"/>
      <c r="G220" s="77"/>
      <c r="H220" s="77"/>
      <c r="I220" s="77"/>
      <c r="J220" s="77"/>
      <c r="K220" s="77"/>
      <c r="L220" s="77"/>
      <c r="M220" s="77"/>
      <c r="N220" s="77"/>
      <c r="O220" s="77"/>
      <c r="P220" s="77"/>
      <c r="Q220" s="77"/>
      <c r="R220" s="77"/>
      <c r="S220" s="78">
        <f t="shared" si="249"/>
        <v>0</v>
      </c>
      <c r="T220" s="76"/>
      <c r="U220" s="77"/>
      <c r="V220" s="77"/>
      <c r="W220" s="194">
        <f t="shared" si="247"/>
        <v>0</v>
      </c>
      <c r="X220" s="80">
        <f t="shared" si="274"/>
        <v>0</v>
      </c>
      <c r="Y220" s="81">
        <f t="shared" si="254"/>
        <v>0</v>
      </c>
      <c r="Z220" s="81">
        <f t="shared" si="255"/>
        <v>0</v>
      </c>
      <c r="AA220" s="82">
        <v>90</v>
      </c>
      <c r="AB220" s="83">
        <f t="shared" si="256"/>
        <v>0</v>
      </c>
      <c r="AC220" s="84">
        <f t="shared" si="275"/>
        <v>0</v>
      </c>
      <c r="AD220" s="85"/>
      <c r="AE220" s="86">
        <f t="shared" si="248"/>
        <v>1.5</v>
      </c>
      <c r="AF220" s="87" t="e">
        <f t="shared" si="244"/>
        <v>#DIV/0!</v>
      </c>
      <c r="AG220" s="88">
        <f t="shared" si="245"/>
        <v>0</v>
      </c>
      <c r="AH220" s="89">
        <f t="shared" si="257"/>
        <v>0</v>
      </c>
      <c r="AI220" s="89">
        <v>7</v>
      </c>
      <c r="AJ220" s="90" t="e">
        <f t="shared" si="250"/>
        <v>#DIV/0!</v>
      </c>
      <c r="AK220" s="179"/>
      <c r="AL220" s="180"/>
      <c r="AM220" s="181"/>
      <c r="AN220" s="341" t="str">
        <f t="shared" si="258"/>
        <v/>
      </c>
      <c r="AO220" s="180"/>
      <c r="AP220" s="172"/>
      <c r="AQ220" s="183"/>
      <c r="AR220" s="180"/>
      <c r="AS220" s="181"/>
      <c r="AT220" s="341" t="str">
        <f t="shared" si="259"/>
        <v/>
      </c>
      <c r="AU220" s="184"/>
      <c r="AV220" s="172"/>
      <c r="AW220" s="179"/>
      <c r="AX220" s="180"/>
      <c r="AY220" s="181"/>
      <c r="AZ220" s="182" t="str">
        <f t="shared" si="260"/>
        <v/>
      </c>
      <c r="BA220" s="184"/>
      <c r="BB220" s="172"/>
      <c r="BC220" s="179"/>
      <c r="BD220" s="180"/>
      <c r="BE220" s="181"/>
      <c r="BF220" s="182" t="str">
        <f t="shared" si="261"/>
        <v/>
      </c>
      <c r="BG220" s="184"/>
      <c r="BH220" s="172"/>
      <c r="BI220" s="179"/>
      <c r="BJ220" s="180"/>
      <c r="BK220" s="181"/>
      <c r="BL220" s="341" t="str">
        <f t="shared" si="262"/>
        <v/>
      </c>
      <c r="BM220" s="184"/>
      <c r="BN220" s="172"/>
      <c r="BO220" s="179"/>
      <c r="BP220" s="180"/>
      <c r="BQ220" s="181"/>
      <c r="BR220" s="182" t="str">
        <f t="shared" si="263"/>
        <v/>
      </c>
      <c r="BS220" s="184"/>
      <c r="BT220" s="172"/>
      <c r="BU220" s="179"/>
      <c r="BV220" s="180"/>
      <c r="BW220" s="181"/>
      <c r="BX220" s="182" t="str">
        <f t="shared" si="264"/>
        <v/>
      </c>
      <c r="BY220" s="184"/>
      <c r="BZ220" s="172"/>
      <c r="CA220" s="179"/>
      <c r="CB220" s="180"/>
      <c r="CC220" s="181"/>
      <c r="CD220" s="182" t="str">
        <f t="shared" si="265"/>
        <v/>
      </c>
      <c r="CE220" s="184"/>
      <c r="CF220" s="172"/>
      <c r="CG220" s="179"/>
      <c r="CH220" s="180"/>
      <c r="CI220" s="181"/>
      <c r="CJ220" s="182" t="str">
        <f t="shared" si="266"/>
        <v/>
      </c>
      <c r="CK220" s="180"/>
      <c r="CL220" s="185">
        <f t="shared" si="267"/>
        <v>0</v>
      </c>
      <c r="CM220" s="99">
        <f t="shared" si="267"/>
        <v>0</v>
      </c>
      <c r="CN220" s="100">
        <f t="shared" si="267"/>
        <v>0</v>
      </c>
      <c r="CO220" s="101">
        <f t="shared" si="268"/>
        <v>0</v>
      </c>
      <c r="CP220" s="99">
        <f t="shared" si="269"/>
        <v>0</v>
      </c>
      <c r="CQ220" s="102">
        <f t="shared" si="270"/>
        <v>6.25E-2</v>
      </c>
      <c r="CR220" s="186">
        <f t="shared" si="271"/>
        <v>6.25E-2</v>
      </c>
      <c r="CS220" s="103">
        <f t="shared" si="272"/>
        <v>0</v>
      </c>
      <c r="CT220" s="104" t="e">
        <f t="shared" si="273"/>
        <v>#DIV/0!</v>
      </c>
    </row>
    <row r="221" spans="1:98">
      <c r="A221" s="472"/>
      <c r="B221" s="105">
        <v>42</v>
      </c>
      <c r="C221" s="74" t="s">
        <v>53</v>
      </c>
      <c r="D221" s="75">
        <v>43391</v>
      </c>
      <c r="E221" s="76"/>
      <c r="F221" s="77"/>
      <c r="G221" s="77"/>
      <c r="H221" s="77"/>
      <c r="I221" s="77"/>
      <c r="J221" s="77"/>
      <c r="K221" s="77"/>
      <c r="L221" s="77"/>
      <c r="M221" s="77"/>
      <c r="N221" s="77"/>
      <c r="O221" s="77"/>
      <c r="P221" s="77"/>
      <c r="Q221" s="77"/>
      <c r="R221" s="77"/>
      <c r="S221" s="78">
        <f t="shared" si="249"/>
        <v>0</v>
      </c>
      <c r="T221" s="76"/>
      <c r="U221" s="77"/>
      <c r="V221" s="77"/>
      <c r="W221" s="194">
        <f t="shared" si="247"/>
        <v>0</v>
      </c>
      <c r="X221" s="80">
        <f t="shared" si="274"/>
        <v>0</v>
      </c>
      <c r="Y221" s="81">
        <f t="shared" si="254"/>
        <v>0</v>
      </c>
      <c r="Z221" s="81">
        <f t="shared" si="255"/>
        <v>0</v>
      </c>
      <c r="AA221" s="82">
        <v>90</v>
      </c>
      <c r="AB221" s="83">
        <f t="shared" si="256"/>
        <v>0</v>
      </c>
      <c r="AC221" s="84">
        <f t="shared" si="275"/>
        <v>0</v>
      </c>
      <c r="AD221" s="85"/>
      <c r="AE221" s="86">
        <f t="shared" si="248"/>
        <v>1.5</v>
      </c>
      <c r="AF221" s="87" t="e">
        <f t="shared" si="244"/>
        <v>#DIV/0!</v>
      </c>
      <c r="AG221" s="88">
        <f t="shared" si="245"/>
        <v>0</v>
      </c>
      <c r="AH221" s="89">
        <f t="shared" si="257"/>
        <v>0</v>
      </c>
      <c r="AI221" s="89">
        <v>7</v>
      </c>
      <c r="AJ221" s="90" t="e">
        <f t="shared" si="250"/>
        <v>#DIV/0!</v>
      </c>
      <c r="AK221" s="179"/>
      <c r="AL221" s="180"/>
      <c r="AM221" s="181"/>
      <c r="AN221" s="341" t="str">
        <f t="shared" si="258"/>
        <v/>
      </c>
      <c r="AO221" s="180"/>
      <c r="AP221" s="172"/>
      <c r="AQ221" s="183"/>
      <c r="AR221" s="180"/>
      <c r="AS221" s="181"/>
      <c r="AT221" s="341" t="str">
        <f t="shared" si="259"/>
        <v/>
      </c>
      <c r="AU221" s="184"/>
      <c r="AV221" s="172"/>
      <c r="AW221" s="179"/>
      <c r="AX221" s="180"/>
      <c r="AY221" s="181"/>
      <c r="AZ221" s="182" t="str">
        <f t="shared" si="260"/>
        <v/>
      </c>
      <c r="BA221" s="184"/>
      <c r="BB221" s="172"/>
      <c r="BC221" s="179"/>
      <c r="BD221" s="180"/>
      <c r="BE221" s="181"/>
      <c r="BF221" s="182" t="str">
        <f t="shared" si="261"/>
        <v/>
      </c>
      <c r="BG221" s="184"/>
      <c r="BH221" s="172"/>
      <c r="BI221" s="179"/>
      <c r="BJ221" s="180"/>
      <c r="BK221" s="181"/>
      <c r="BL221" s="341" t="str">
        <f t="shared" si="262"/>
        <v/>
      </c>
      <c r="BM221" s="184"/>
      <c r="BN221" s="172"/>
      <c r="BO221" s="179"/>
      <c r="BP221" s="180"/>
      <c r="BQ221" s="181"/>
      <c r="BR221" s="182" t="str">
        <f t="shared" si="263"/>
        <v/>
      </c>
      <c r="BS221" s="184"/>
      <c r="BT221" s="172"/>
      <c r="BU221" s="179"/>
      <c r="BV221" s="180"/>
      <c r="BW221" s="181"/>
      <c r="BX221" s="182" t="str">
        <f t="shared" si="264"/>
        <v/>
      </c>
      <c r="BY221" s="184"/>
      <c r="BZ221" s="172"/>
      <c r="CA221" s="179"/>
      <c r="CB221" s="180"/>
      <c r="CC221" s="181"/>
      <c r="CD221" s="182" t="str">
        <f t="shared" si="265"/>
        <v/>
      </c>
      <c r="CE221" s="184"/>
      <c r="CF221" s="172"/>
      <c r="CG221" s="179"/>
      <c r="CH221" s="180"/>
      <c r="CI221" s="181"/>
      <c r="CJ221" s="182" t="str">
        <f t="shared" si="266"/>
        <v/>
      </c>
      <c r="CK221" s="180"/>
      <c r="CL221" s="185">
        <f t="shared" si="267"/>
        <v>0</v>
      </c>
      <c r="CM221" s="99">
        <f t="shared" si="267"/>
        <v>0</v>
      </c>
      <c r="CN221" s="100">
        <f t="shared" si="267"/>
        <v>0</v>
      </c>
      <c r="CO221" s="101">
        <f t="shared" si="268"/>
        <v>0</v>
      </c>
      <c r="CP221" s="99">
        <f t="shared" si="269"/>
        <v>0</v>
      </c>
      <c r="CQ221" s="102">
        <f t="shared" si="270"/>
        <v>6.25E-2</v>
      </c>
      <c r="CR221" s="186">
        <f t="shared" si="271"/>
        <v>6.25E-2</v>
      </c>
      <c r="CS221" s="103">
        <f t="shared" si="272"/>
        <v>0</v>
      </c>
      <c r="CT221" s="104" t="e">
        <f t="shared" si="273"/>
        <v>#DIV/0!</v>
      </c>
    </row>
    <row r="222" spans="1:98" ht="15.75" thickBot="1">
      <c r="A222" s="472"/>
      <c r="B222" s="106">
        <v>42</v>
      </c>
      <c r="C222" s="74" t="s">
        <v>54</v>
      </c>
      <c r="D222" s="75">
        <v>43392</v>
      </c>
      <c r="E222" s="76"/>
      <c r="F222" s="77"/>
      <c r="G222" s="77"/>
      <c r="H222" s="77"/>
      <c r="I222" s="77"/>
      <c r="J222" s="77"/>
      <c r="K222" s="77"/>
      <c r="L222" s="77"/>
      <c r="M222" s="77"/>
      <c r="N222" s="77"/>
      <c r="O222" s="77"/>
      <c r="P222" s="77"/>
      <c r="Q222" s="77"/>
      <c r="R222" s="77"/>
      <c r="S222" s="78">
        <f t="shared" si="249"/>
        <v>0</v>
      </c>
      <c r="T222" s="76"/>
      <c r="U222" s="77"/>
      <c r="V222" s="77"/>
      <c r="W222" s="194">
        <f t="shared" si="247"/>
        <v>0</v>
      </c>
      <c r="X222" s="80">
        <f t="shared" si="274"/>
        <v>0</v>
      </c>
      <c r="Y222" s="81">
        <f t="shared" si="254"/>
        <v>0</v>
      </c>
      <c r="Z222" s="81">
        <f t="shared" si="255"/>
        <v>0</v>
      </c>
      <c r="AA222" s="82">
        <v>90</v>
      </c>
      <c r="AB222" s="83">
        <f t="shared" si="256"/>
        <v>0</v>
      </c>
      <c r="AC222" s="84">
        <f t="shared" si="275"/>
        <v>0</v>
      </c>
      <c r="AD222" s="85"/>
      <c r="AE222" s="86">
        <f t="shared" si="248"/>
        <v>1.5</v>
      </c>
      <c r="AF222" s="87" t="e">
        <f t="shared" si="244"/>
        <v>#DIV/0!</v>
      </c>
      <c r="AG222" s="88">
        <f t="shared" si="245"/>
        <v>0</v>
      </c>
      <c r="AH222" s="89">
        <f t="shared" si="257"/>
        <v>0</v>
      </c>
      <c r="AI222" s="89">
        <v>7</v>
      </c>
      <c r="AJ222" s="90" t="e">
        <f t="shared" si="250"/>
        <v>#DIV/0!</v>
      </c>
      <c r="AK222" s="179"/>
      <c r="AL222" s="180"/>
      <c r="AM222" s="181"/>
      <c r="AN222" s="341" t="str">
        <f t="shared" si="258"/>
        <v/>
      </c>
      <c r="AO222" s="180"/>
      <c r="AP222" s="172"/>
      <c r="AQ222" s="183"/>
      <c r="AR222" s="180"/>
      <c r="AS222" s="181"/>
      <c r="AT222" s="341" t="str">
        <f t="shared" si="259"/>
        <v/>
      </c>
      <c r="AU222" s="184"/>
      <c r="AV222" s="172"/>
      <c r="AW222" s="179"/>
      <c r="AX222" s="180"/>
      <c r="AY222" s="181"/>
      <c r="AZ222" s="182" t="str">
        <f t="shared" si="260"/>
        <v/>
      </c>
      <c r="BA222" s="184"/>
      <c r="BB222" s="172"/>
      <c r="BC222" s="179"/>
      <c r="BD222" s="180"/>
      <c r="BE222" s="181"/>
      <c r="BF222" s="182" t="str">
        <f t="shared" si="261"/>
        <v/>
      </c>
      <c r="BG222" s="184"/>
      <c r="BH222" s="172"/>
      <c r="BI222" s="179"/>
      <c r="BJ222" s="180"/>
      <c r="BK222" s="181"/>
      <c r="BL222" s="341" t="str">
        <f t="shared" si="262"/>
        <v/>
      </c>
      <c r="BM222" s="184"/>
      <c r="BN222" s="172"/>
      <c r="BO222" s="179"/>
      <c r="BP222" s="180"/>
      <c r="BQ222" s="181"/>
      <c r="BR222" s="182" t="str">
        <f t="shared" si="263"/>
        <v/>
      </c>
      <c r="BS222" s="184"/>
      <c r="BT222" s="172"/>
      <c r="BU222" s="179"/>
      <c r="BV222" s="180"/>
      <c r="BW222" s="181"/>
      <c r="BX222" s="182" t="str">
        <f t="shared" si="264"/>
        <v/>
      </c>
      <c r="BY222" s="184"/>
      <c r="BZ222" s="172"/>
      <c r="CA222" s="179"/>
      <c r="CB222" s="180"/>
      <c r="CC222" s="181"/>
      <c r="CD222" s="182" t="str">
        <f t="shared" si="265"/>
        <v/>
      </c>
      <c r="CE222" s="184"/>
      <c r="CF222" s="172"/>
      <c r="CG222" s="179"/>
      <c r="CH222" s="180"/>
      <c r="CI222" s="181"/>
      <c r="CJ222" s="182" t="str">
        <f t="shared" si="266"/>
        <v/>
      </c>
      <c r="CK222" s="180"/>
      <c r="CL222" s="185">
        <f t="shared" si="267"/>
        <v>0</v>
      </c>
      <c r="CM222" s="99">
        <f t="shared" si="267"/>
        <v>0</v>
      </c>
      <c r="CN222" s="100">
        <f t="shared" si="267"/>
        <v>0</v>
      </c>
      <c r="CO222" s="101">
        <f t="shared" si="268"/>
        <v>0</v>
      </c>
      <c r="CP222" s="99">
        <f t="shared" si="269"/>
        <v>0</v>
      </c>
      <c r="CQ222" s="102">
        <f t="shared" si="270"/>
        <v>6.25E-2</v>
      </c>
      <c r="CR222" s="186">
        <f t="shared" si="271"/>
        <v>6.25E-2</v>
      </c>
      <c r="CS222" s="103">
        <f t="shared" si="272"/>
        <v>0</v>
      </c>
      <c r="CT222" s="104" t="e">
        <f t="shared" si="273"/>
        <v>#DIV/0!</v>
      </c>
    </row>
    <row r="223" spans="1:98">
      <c r="A223" s="472"/>
      <c r="B223" s="18">
        <v>43</v>
      </c>
      <c r="C223" s="19" t="s">
        <v>50</v>
      </c>
      <c r="D223" s="20">
        <v>43395</v>
      </c>
      <c r="E223" s="49"/>
      <c r="F223" s="50"/>
      <c r="G223" s="50"/>
      <c r="H223" s="50"/>
      <c r="I223" s="50"/>
      <c r="J223" s="50"/>
      <c r="K223" s="50"/>
      <c r="L223" s="50"/>
      <c r="M223" s="50"/>
      <c r="N223" s="50"/>
      <c r="O223" s="50"/>
      <c r="P223" s="50"/>
      <c r="Q223" s="50"/>
      <c r="R223" s="50"/>
      <c r="S223" s="23">
        <f t="shared" si="249"/>
        <v>0</v>
      </c>
      <c r="T223" s="49"/>
      <c r="U223" s="50"/>
      <c r="V223" s="50"/>
      <c r="W223" s="195">
        <f t="shared" si="247"/>
        <v>0</v>
      </c>
      <c r="X223" s="21">
        <f t="shared" si="274"/>
        <v>0</v>
      </c>
      <c r="Y223" s="22">
        <f t="shared" si="254"/>
        <v>0</v>
      </c>
      <c r="Z223" s="22">
        <f t="shared" si="255"/>
        <v>0</v>
      </c>
      <c r="AA223" s="25">
        <v>90</v>
      </c>
      <c r="AB223" s="68">
        <f t="shared" si="256"/>
        <v>0</v>
      </c>
      <c r="AC223" s="27">
        <f t="shared" si="275"/>
        <v>0</v>
      </c>
      <c r="AD223" s="28"/>
      <c r="AE223" s="29">
        <f t="shared" si="248"/>
        <v>1.5</v>
      </c>
      <c r="AF223" s="30" t="e">
        <f t="shared" si="244"/>
        <v>#DIV/0!</v>
      </c>
      <c r="AG223" s="51">
        <f t="shared" si="245"/>
        <v>0</v>
      </c>
      <c r="AH223" s="52">
        <f t="shared" si="257"/>
        <v>0</v>
      </c>
      <c r="AI223" s="52">
        <v>7</v>
      </c>
      <c r="AJ223" s="53" t="e">
        <f t="shared" si="250"/>
        <v>#DIV/0!</v>
      </c>
      <c r="AK223" s="168"/>
      <c r="AL223" s="169"/>
      <c r="AM223" s="170"/>
      <c r="AN223" s="348" t="str">
        <f t="shared" si="258"/>
        <v/>
      </c>
      <c r="AO223" s="169"/>
      <c r="AP223" s="172"/>
      <c r="AQ223" s="173"/>
      <c r="AR223" s="169"/>
      <c r="AS223" s="170"/>
      <c r="AT223" s="348" t="str">
        <f t="shared" si="259"/>
        <v/>
      </c>
      <c r="AU223" s="174"/>
      <c r="AV223" s="172"/>
      <c r="AW223" s="168"/>
      <c r="AX223" s="169"/>
      <c r="AY223" s="170"/>
      <c r="AZ223" s="171" t="str">
        <f t="shared" si="260"/>
        <v/>
      </c>
      <c r="BA223" s="174"/>
      <c r="BB223" s="172"/>
      <c r="BC223" s="168"/>
      <c r="BD223" s="169"/>
      <c r="BE223" s="170"/>
      <c r="BF223" s="171" t="str">
        <f t="shared" si="261"/>
        <v/>
      </c>
      <c r="BG223" s="174"/>
      <c r="BH223" s="172"/>
      <c r="BI223" s="168"/>
      <c r="BJ223" s="169"/>
      <c r="BK223" s="170"/>
      <c r="BL223" s="348" t="str">
        <f t="shared" si="262"/>
        <v/>
      </c>
      <c r="BM223" s="174"/>
      <c r="BN223" s="172"/>
      <c r="BO223" s="168"/>
      <c r="BP223" s="169"/>
      <c r="BQ223" s="170"/>
      <c r="BR223" s="171" t="str">
        <f t="shared" si="263"/>
        <v/>
      </c>
      <c r="BS223" s="174"/>
      <c r="BT223" s="172"/>
      <c r="BU223" s="168"/>
      <c r="BV223" s="169"/>
      <c r="BW223" s="170"/>
      <c r="BX223" s="171" t="str">
        <f t="shared" si="264"/>
        <v/>
      </c>
      <c r="BY223" s="174"/>
      <c r="BZ223" s="172"/>
      <c r="CA223" s="168"/>
      <c r="CB223" s="169"/>
      <c r="CC223" s="170"/>
      <c r="CD223" s="171" t="str">
        <f t="shared" si="265"/>
        <v/>
      </c>
      <c r="CE223" s="174"/>
      <c r="CF223" s="172"/>
      <c r="CG223" s="168"/>
      <c r="CH223" s="169"/>
      <c r="CI223" s="170"/>
      <c r="CJ223" s="171" t="str">
        <f t="shared" si="266"/>
        <v/>
      </c>
      <c r="CK223" s="169"/>
      <c r="CL223" s="177">
        <f t="shared" si="267"/>
        <v>0</v>
      </c>
      <c r="CM223" s="62">
        <f t="shared" si="267"/>
        <v>0</v>
      </c>
      <c r="CN223" s="69">
        <f t="shared" si="267"/>
        <v>0</v>
      </c>
      <c r="CO223" s="70">
        <f t="shared" si="268"/>
        <v>0</v>
      </c>
      <c r="CP223" s="62">
        <f t="shared" si="269"/>
        <v>0</v>
      </c>
      <c r="CQ223" s="65">
        <f t="shared" si="270"/>
        <v>6.25E-2</v>
      </c>
      <c r="CR223" s="178">
        <f t="shared" si="271"/>
        <v>6.25E-2</v>
      </c>
      <c r="CS223" s="66">
        <f t="shared" si="272"/>
        <v>0</v>
      </c>
      <c r="CT223" s="67" t="e">
        <f t="shared" si="273"/>
        <v>#DIV/0!</v>
      </c>
    </row>
    <row r="224" spans="1:98">
      <c r="A224" s="472"/>
      <c r="B224" s="48">
        <v>43</v>
      </c>
      <c r="C224" s="19" t="s">
        <v>52</v>
      </c>
      <c r="D224" s="20">
        <v>43396</v>
      </c>
      <c r="E224" s="49"/>
      <c r="F224" s="50"/>
      <c r="G224" s="50"/>
      <c r="H224" s="50"/>
      <c r="I224" s="50"/>
      <c r="J224" s="50"/>
      <c r="K224" s="50"/>
      <c r="L224" s="50"/>
      <c r="M224" s="50"/>
      <c r="N224" s="50"/>
      <c r="O224" s="50"/>
      <c r="P224" s="50"/>
      <c r="Q224" s="50"/>
      <c r="R224" s="50"/>
      <c r="S224" s="23">
        <f t="shared" si="249"/>
        <v>0</v>
      </c>
      <c r="T224" s="49"/>
      <c r="U224" s="50"/>
      <c r="V224" s="50"/>
      <c r="W224" s="195">
        <f t="shared" si="247"/>
        <v>0</v>
      </c>
      <c r="X224" s="21">
        <f t="shared" si="274"/>
        <v>0</v>
      </c>
      <c r="Y224" s="22">
        <f t="shared" si="254"/>
        <v>0</v>
      </c>
      <c r="Z224" s="22">
        <f t="shared" si="255"/>
        <v>0</v>
      </c>
      <c r="AA224" s="25">
        <v>90</v>
      </c>
      <c r="AB224" s="68">
        <f t="shared" si="256"/>
        <v>0</v>
      </c>
      <c r="AC224" s="27">
        <f t="shared" si="275"/>
        <v>0</v>
      </c>
      <c r="AD224" s="28"/>
      <c r="AE224" s="29">
        <f t="shared" si="248"/>
        <v>1.5</v>
      </c>
      <c r="AF224" s="30" t="e">
        <f t="shared" si="244"/>
        <v>#DIV/0!</v>
      </c>
      <c r="AG224" s="51">
        <f t="shared" si="245"/>
        <v>0</v>
      </c>
      <c r="AH224" s="52">
        <f t="shared" si="257"/>
        <v>0</v>
      </c>
      <c r="AI224" s="52">
        <v>7</v>
      </c>
      <c r="AJ224" s="53" t="e">
        <f t="shared" si="250"/>
        <v>#DIV/0!</v>
      </c>
      <c r="AK224" s="168"/>
      <c r="AL224" s="169"/>
      <c r="AM224" s="170"/>
      <c r="AN224" s="348" t="str">
        <f t="shared" si="258"/>
        <v/>
      </c>
      <c r="AO224" s="169"/>
      <c r="AP224" s="172"/>
      <c r="AQ224" s="173"/>
      <c r="AR224" s="169"/>
      <c r="AS224" s="170"/>
      <c r="AT224" s="348" t="str">
        <f t="shared" si="259"/>
        <v/>
      </c>
      <c r="AU224" s="174"/>
      <c r="AV224" s="172"/>
      <c r="AW224" s="168"/>
      <c r="AX224" s="169"/>
      <c r="AY224" s="170"/>
      <c r="AZ224" s="171" t="str">
        <f t="shared" si="260"/>
        <v/>
      </c>
      <c r="BA224" s="174"/>
      <c r="BB224" s="172"/>
      <c r="BC224" s="168"/>
      <c r="BD224" s="169"/>
      <c r="BE224" s="170"/>
      <c r="BF224" s="171" t="str">
        <f t="shared" si="261"/>
        <v/>
      </c>
      <c r="BG224" s="174"/>
      <c r="BH224" s="172"/>
      <c r="BI224" s="168"/>
      <c r="BJ224" s="169"/>
      <c r="BK224" s="170"/>
      <c r="BL224" s="348" t="str">
        <f t="shared" si="262"/>
        <v/>
      </c>
      <c r="BM224" s="174"/>
      <c r="BN224" s="172"/>
      <c r="BO224" s="168"/>
      <c r="BP224" s="169"/>
      <c r="BQ224" s="170"/>
      <c r="BR224" s="171" t="str">
        <f t="shared" si="263"/>
        <v/>
      </c>
      <c r="BS224" s="174"/>
      <c r="BT224" s="172"/>
      <c r="BU224" s="168"/>
      <c r="BV224" s="169"/>
      <c r="BW224" s="170"/>
      <c r="BX224" s="171" t="str">
        <f t="shared" si="264"/>
        <v/>
      </c>
      <c r="BY224" s="174"/>
      <c r="BZ224" s="172"/>
      <c r="CA224" s="168"/>
      <c r="CB224" s="169"/>
      <c r="CC224" s="170"/>
      <c r="CD224" s="171" t="str">
        <f t="shared" si="265"/>
        <v/>
      </c>
      <c r="CE224" s="174"/>
      <c r="CF224" s="172"/>
      <c r="CG224" s="168"/>
      <c r="CH224" s="169"/>
      <c r="CI224" s="170"/>
      <c r="CJ224" s="171" t="str">
        <f t="shared" si="266"/>
        <v/>
      </c>
      <c r="CK224" s="169"/>
      <c r="CL224" s="177">
        <f t="shared" si="267"/>
        <v>0</v>
      </c>
      <c r="CM224" s="62">
        <f t="shared" si="267"/>
        <v>0</v>
      </c>
      <c r="CN224" s="69">
        <f t="shared" si="267"/>
        <v>0</v>
      </c>
      <c r="CO224" s="70">
        <f t="shared" si="268"/>
        <v>0</v>
      </c>
      <c r="CP224" s="62">
        <f t="shared" si="269"/>
        <v>0</v>
      </c>
      <c r="CQ224" s="65">
        <f t="shared" si="270"/>
        <v>6.25E-2</v>
      </c>
      <c r="CR224" s="178">
        <f t="shared" si="271"/>
        <v>6.25E-2</v>
      </c>
      <c r="CS224" s="66">
        <f t="shared" si="272"/>
        <v>0</v>
      </c>
      <c r="CT224" s="67" t="e">
        <f t="shared" si="273"/>
        <v>#DIV/0!</v>
      </c>
    </row>
    <row r="225" spans="1:98">
      <c r="A225" s="472"/>
      <c r="B225" s="48">
        <v>43</v>
      </c>
      <c r="C225" s="19" t="s">
        <v>52</v>
      </c>
      <c r="D225" s="20">
        <v>43397</v>
      </c>
      <c r="E225" s="49"/>
      <c r="F225" s="50"/>
      <c r="G225" s="50"/>
      <c r="H225" s="50"/>
      <c r="I225" s="50"/>
      <c r="J225" s="50"/>
      <c r="K225" s="50"/>
      <c r="L225" s="50"/>
      <c r="M225" s="50"/>
      <c r="N225" s="50"/>
      <c r="O225" s="50"/>
      <c r="P225" s="50"/>
      <c r="Q225" s="50"/>
      <c r="R225" s="50"/>
      <c r="S225" s="23">
        <f t="shared" si="249"/>
        <v>0</v>
      </c>
      <c r="T225" s="49"/>
      <c r="U225" s="50"/>
      <c r="V225" s="50"/>
      <c r="W225" s="195">
        <f t="shared" si="247"/>
        <v>0</v>
      </c>
      <c r="X225" s="21">
        <f t="shared" si="274"/>
        <v>0</v>
      </c>
      <c r="Y225" s="22">
        <f t="shared" si="254"/>
        <v>0</v>
      </c>
      <c r="Z225" s="22">
        <f t="shared" si="255"/>
        <v>0</v>
      </c>
      <c r="AA225" s="25">
        <v>90</v>
      </c>
      <c r="AB225" s="68">
        <f t="shared" si="256"/>
        <v>0</v>
      </c>
      <c r="AC225" s="27">
        <f t="shared" si="275"/>
        <v>0</v>
      </c>
      <c r="AD225" s="28"/>
      <c r="AE225" s="29">
        <f t="shared" si="248"/>
        <v>1.5</v>
      </c>
      <c r="AF225" s="30" t="e">
        <f t="shared" si="244"/>
        <v>#DIV/0!</v>
      </c>
      <c r="AG225" s="51">
        <f t="shared" si="245"/>
        <v>0</v>
      </c>
      <c r="AH225" s="52">
        <f t="shared" si="257"/>
        <v>0</v>
      </c>
      <c r="AI225" s="52">
        <v>7</v>
      </c>
      <c r="AJ225" s="53" t="e">
        <f t="shared" si="250"/>
        <v>#DIV/0!</v>
      </c>
      <c r="AK225" s="168"/>
      <c r="AL225" s="169"/>
      <c r="AM225" s="170"/>
      <c r="AN225" s="348" t="str">
        <f t="shared" si="258"/>
        <v/>
      </c>
      <c r="AO225" s="169"/>
      <c r="AP225" s="172"/>
      <c r="AQ225" s="173"/>
      <c r="AR225" s="169"/>
      <c r="AS225" s="170"/>
      <c r="AT225" s="348" t="str">
        <f t="shared" si="259"/>
        <v/>
      </c>
      <c r="AU225" s="174"/>
      <c r="AV225" s="172"/>
      <c r="AW225" s="168"/>
      <c r="AX225" s="169"/>
      <c r="AY225" s="170"/>
      <c r="AZ225" s="171" t="str">
        <f t="shared" si="260"/>
        <v/>
      </c>
      <c r="BA225" s="174"/>
      <c r="BB225" s="172"/>
      <c r="BC225" s="168"/>
      <c r="BD225" s="169"/>
      <c r="BE225" s="170"/>
      <c r="BF225" s="171" t="str">
        <f t="shared" si="261"/>
        <v/>
      </c>
      <c r="BG225" s="174"/>
      <c r="BH225" s="172"/>
      <c r="BI225" s="168"/>
      <c r="BJ225" s="169"/>
      <c r="BK225" s="170"/>
      <c r="BL225" s="348" t="str">
        <f t="shared" si="262"/>
        <v/>
      </c>
      <c r="BM225" s="174"/>
      <c r="BN225" s="172"/>
      <c r="BO225" s="168"/>
      <c r="BP225" s="169"/>
      <c r="BQ225" s="170"/>
      <c r="BR225" s="171" t="str">
        <f t="shared" si="263"/>
        <v/>
      </c>
      <c r="BS225" s="174"/>
      <c r="BT225" s="172"/>
      <c r="BU225" s="168"/>
      <c r="BV225" s="169"/>
      <c r="BW225" s="170"/>
      <c r="BX225" s="171" t="str">
        <f t="shared" si="264"/>
        <v/>
      </c>
      <c r="BY225" s="174"/>
      <c r="BZ225" s="172"/>
      <c r="CA225" s="168"/>
      <c r="CB225" s="169"/>
      <c r="CC225" s="170"/>
      <c r="CD225" s="171" t="str">
        <f t="shared" si="265"/>
        <v/>
      </c>
      <c r="CE225" s="174"/>
      <c r="CF225" s="172"/>
      <c r="CG225" s="168"/>
      <c r="CH225" s="169"/>
      <c r="CI225" s="170"/>
      <c r="CJ225" s="171" t="str">
        <f t="shared" si="266"/>
        <v/>
      </c>
      <c r="CK225" s="169"/>
      <c r="CL225" s="177">
        <f t="shared" si="267"/>
        <v>0</v>
      </c>
      <c r="CM225" s="62">
        <f t="shared" si="267"/>
        <v>0</v>
      </c>
      <c r="CN225" s="69">
        <f t="shared" si="267"/>
        <v>0</v>
      </c>
      <c r="CO225" s="70">
        <f t="shared" si="268"/>
        <v>0</v>
      </c>
      <c r="CP225" s="62">
        <f t="shared" si="269"/>
        <v>0</v>
      </c>
      <c r="CQ225" s="65">
        <f t="shared" si="270"/>
        <v>6.25E-2</v>
      </c>
      <c r="CR225" s="178">
        <f t="shared" si="271"/>
        <v>6.25E-2</v>
      </c>
      <c r="CS225" s="66">
        <f t="shared" si="272"/>
        <v>0</v>
      </c>
      <c r="CT225" s="67" t="e">
        <f t="shared" si="273"/>
        <v>#DIV/0!</v>
      </c>
    </row>
    <row r="226" spans="1:98">
      <c r="A226" s="472"/>
      <c r="B226" s="48">
        <v>43</v>
      </c>
      <c r="C226" s="19" t="s">
        <v>53</v>
      </c>
      <c r="D226" s="20">
        <v>43398</v>
      </c>
      <c r="E226" s="49"/>
      <c r="F226" s="50"/>
      <c r="G226" s="50"/>
      <c r="H226" s="50"/>
      <c r="I226" s="50"/>
      <c r="J226" s="50"/>
      <c r="K226" s="50"/>
      <c r="L226" s="50"/>
      <c r="M226" s="50"/>
      <c r="N226" s="50"/>
      <c r="O226" s="50"/>
      <c r="P226" s="50"/>
      <c r="Q226" s="50"/>
      <c r="R226" s="50"/>
      <c r="S226" s="23">
        <f t="shared" si="249"/>
        <v>0</v>
      </c>
      <c r="T226" s="49"/>
      <c r="U226" s="50"/>
      <c r="V226" s="50"/>
      <c r="W226" s="195">
        <f t="shared" si="247"/>
        <v>0</v>
      </c>
      <c r="X226" s="21">
        <f t="shared" si="274"/>
        <v>0</v>
      </c>
      <c r="Y226" s="22">
        <f t="shared" si="254"/>
        <v>0</v>
      </c>
      <c r="Z226" s="22">
        <f t="shared" si="255"/>
        <v>0</v>
      </c>
      <c r="AA226" s="25">
        <v>90</v>
      </c>
      <c r="AB226" s="68">
        <f t="shared" si="256"/>
        <v>0</v>
      </c>
      <c r="AC226" s="27">
        <f t="shared" si="275"/>
        <v>0</v>
      </c>
      <c r="AD226" s="28"/>
      <c r="AE226" s="29">
        <f t="shared" si="248"/>
        <v>1.5</v>
      </c>
      <c r="AF226" s="30" t="e">
        <f t="shared" si="244"/>
        <v>#DIV/0!</v>
      </c>
      <c r="AG226" s="51">
        <f t="shared" si="245"/>
        <v>0</v>
      </c>
      <c r="AH226" s="52">
        <f t="shared" si="257"/>
        <v>0</v>
      </c>
      <c r="AI226" s="52">
        <v>7</v>
      </c>
      <c r="AJ226" s="53" t="e">
        <f t="shared" si="250"/>
        <v>#DIV/0!</v>
      </c>
      <c r="AK226" s="168"/>
      <c r="AL226" s="169"/>
      <c r="AM226" s="170"/>
      <c r="AN226" s="348" t="str">
        <f t="shared" si="258"/>
        <v/>
      </c>
      <c r="AO226" s="169"/>
      <c r="AP226" s="172"/>
      <c r="AQ226" s="173"/>
      <c r="AR226" s="169"/>
      <c r="AS226" s="170"/>
      <c r="AT226" s="348" t="str">
        <f t="shared" si="259"/>
        <v/>
      </c>
      <c r="AU226" s="174"/>
      <c r="AV226" s="172"/>
      <c r="AW226" s="168"/>
      <c r="AX226" s="169"/>
      <c r="AY226" s="170"/>
      <c r="AZ226" s="171" t="str">
        <f t="shared" si="260"/>
        <v/>
      </c>
      <c r="BA226" s="174"/>
      <c r="BB226" s="172"/>
      <c r="BC226" s="168"/>
      <c r="BD226" s="169"/>
      <c r="BE226" s="170"/>
      <c r="BF226" s="171" t="str">
        <f t="shared" si="261"/>
        <v/>
      </c>
      <c r="BG226" s="174"/>
      <c r="BH226" s="172"/>
      <c r="BI226" s="168"/>
      <c r="BJ226" s="169"/>
      <c r="BK226" s="170"/>
      <c r="BL226" s="348" t="str">
        <f t="shared" si="262"/>
        <v/>
      </c>
      <c r="BM226" s="174"/>
      <c r="BN226" s="172"/>
      <c r="BO226" s="168"/>
      <c r="BP226" s="169"/>
      <c r="BQ226" s="170"/>
      <c r="BR226" s="171" t="str">
        <f t="shared" si="263"/>
        <v/>
      </c>
      <c r="BS226" s="174"/>
      <c r="BT226" s="172"/>
      <c r="BU226" s="168"/>
      <c r="BV226" s="169"/>
      <c r="BW226" s="170"/>
      <c r="BX226" s="171" t="str">
        <f t="shared" si="264"/>
        <v/>
      </c>
      <c r="BY226" s="174"/>
      <c r="BZ226" s="172"/>
      <c r="CA226" s="168"/>
      <c r="CB226" s="169"/>
      <c r="CC226" s="170"/>
      <c r="CD226" s="171" t="str">
        <f t="shared" si="265"/>
        <v/>
      </c>
      <c r="CE226" s="174"/>
      <c r="CF226" s="172"/>
      <c r="CG226" s="168"/>
      <c r="CH226" s="169"/>
      <c r="CI226" s="170"/>
      <c r="CJ226" s="171" t="str">
        <f t="shared" si="266"/>
        <v/>
      </c>
      <c r="CK226" s="169"/>
      <c r="CL226" s="177">
        <f t="shared" si="267"/>
        <v>0</v>
      </c>
      <c r="CM226" s="62">
        <f t="shared" si="267"/>
        <v>0</v>
      </c>
      <c r="CN226" s="69">
        <f t="shared" si="267"/>
        <v>0</v>
      </c>
      <c r="CO226" s="70">
        <f t="shared" si="268"/>
        <v>0</v>
      </c>
      <c r="CP226" s="62">
        <f t="shared" si="269"/>
        <v>0</v>
      </c>
      <c r="CQ226" s="65">
        <f t="shared" si="270"/>
        <v>6.25E-2</v>
      </c>
      <c r="CR226" s="178">
        <f t="shared" si="271"/>
        <v>6.25E-2</v>
      </c>
      <c r="CS226" s="66">
        <f t="shared" si="272"/>
        <v>0</v>
      </c>
      <c r="CT226" s="67" t="e">
        <f t="shared" si="273"/>
        <v>#DIV/0!</v>
      </c>
    </row>
    <row r="227" spans="1:98" ht="15.75" thickBot="1">
      <c r="A227" s="472"/>
      <c r="B227" s="71">
        <v>43</v>
      </c>
      <c r="C227" s="19" t="s">
        <v>54</v>
      </c>
      <c r="D227" s="20">
        <v>43399</v>
      </c>
      <c r="E227" s="49"/>
      <c r="F227" s="50"/>
      <c r="G227" s="50"/>
      <c r="H227" s="50"/>
      <c r="I227" s="50"/>
      <c r="J227" s="50"/>
      <c r="K227" s="50"/>
      <c r="L227" s="50"/>
      <c r="M227" s="50"/>
      <c r="N227" s="50"/>
      <c r="O227" s="50"/>
      <c r="P227" s="50"/>
      <c r="Q227" s="50"/>
      <c r="R227" s="50"/>
      <c r="S227" s="23">
        <f t="shared" si="249"/>
        <v>0</v>
      </c>
      <c r="T227" s="49"/>
      <c r="U227" s="50"/>
      <c r="V227" s="50"/>
      <c r="W227" s="195">
        <f t="shared" ref="W227:W229" si="276">SUM(T227:V227)</f>
        <v>0</v>
      </c>
      <c r="X227" s="21">
        <f t="shared" ref="X227:X229" si="277">SUM(E227+F227+G227+H227+I227+J227+K227+L227+M227+N227+T227)</f>
        <v>0</v>
      </c>
      <c r="Y227" s="22">
        <f t="shared" si="254"/>
        <v>0</v>
      </c>
      <c r="Z227" s="22">
        <f t="shared" si="255"/>
        <v>0</v>
      </c>
      <c r="AA227" s="25">
        <v>90</v>
      </c>
      <c r="AB227" s="68">
        <f t="shared" si="256"/>
        <v>0</v>
      </c>
      <c r="AC227" s="27">
        <f t="shared" si="275"/>
        <v>0</v>
      </c>
      <c r="AD227" s="28"/>
      <c r="AE227" s="29">
        <f t="shared" si="248"/>
        <v>1.5</v>
      </c>
      <c r="AF227" s="30" t="e">
        <f t="shared" si="244"/>
        <v>#DIV/0!</v>
      </c>
      <c r="AG227" s="51">
        <f t="shared" si="245"/>
        <v>0</v>
      </c>
      <c r="AH227" s="52">
        <f t="shared" si="257"/>
        <v>0</v>
      </c>
      <c r="AI227" s="52">
        <v>7</v>
      </c>
      <c r="AJ227" s="53" t="e">
        <f t="shared" si="250"/>
        <v>#DIV/0!</v>
      </c>
      <c r="AK227" s="168"/>
      <c r="AL227" s="169"/>
      <c r="AM227" s="170"/>
      <c r="AN227" s="348" t="str">
        <f t="shared" si="258"/>
        <v/>
      </c>
      <c r="AO227" s="169"/>
      <c r="AP227" s="172"/>
      <c r="AQ227" s="173"/>
      <c r="AR227" s="169"/>
      <c r="AS227" s="170"/>
      <c r="AT227" s="348" t="str">
        <f t="shared" si="259"/>
        <v/>
      </c>
      <c r="AU227" s="174"/>
      <c r="AV227" s="172"/>
      <c r="AW227" s="168"/>
      <c r="AX227" s="169"/>
      <c r="AY227" s="170"/>
      <c r="AZ227" s="171" t="str">
        <f t="shared" si="260"/>
        <v/>
      </c>
      <c r="BA227" s="174"/>
      <c r="BB227" s="172"/>
      <c r="BC227" s="168"/>
      <c r="BD227" s="169"/>
      <c r="BE227" s="170"/>
      <c r="BF227" s="171" t="str">
        <f t="shared" si="261"/>
        <v/>
      </c>
      <c r="BG227" s="174"/>
      <c r="BH227" s="172"/>
      <c r="BI227" s="168"/>
      <c r="BJ227" s="169"/>
      <c r="BK227" s="170"/>
      <c r="BL227" s="348" t="str">
        <f t="shared" si="262"/>
        <v/>
      </c>
      <c r="BM227" s="174"/>
      <c r="BN227" s="172"/>
      <c r="BO227" s="168"/>
      <c r="BP227" s="169"/>
      <c r="BQ227" s="170"/>
      <c r="BR227" s="171" t="str">
        <f t="shared" si="263"/>
        <v/>
      </c>
      <c r="BS227" s="174"/>
      <c r="BT227" s="172"/>
      <c r="BU227" s="168"/>
      <c r="BV227" s="169"/>
      <c r="BW227" s="170"/>
      <c r="BX227" s="171" t="str">
        <f t="shared" si="264"/>
        <v/>
      </c>
      <c r="BY227" s="174"/>
      <c r="BZ227" s="172"/>
      <c r="CA227" s="168"/>
      <c r="CB227" s="169"/>
      <c r="CC227" s="170"/>
      <c r="CD227" s="171" t="str">
        <f t="shared" si="265"/>
        <v/>
      </c>
      <c r="CE227" s="174"/>
      <c r="CF227" s="172"/>
      <c r="CG227" s="168"/>
      <c r="CH227" s="169"/>
      <c r="CI227" s="170"/>
      <c r="CJ227" s="171" t="str">
        <f t="shared" si="266"/>
        <v/>
      </c>
      <c r="CK227" s="169"/>
      <c r="CL227" s="177">
        <f t="shared" si="267"/>
        <v>0</v>
      </c>
      <c r="CM227" s="62">
        <f t="shared" si="267"/>
        <v>0</v>
      </c>
      <c r="CN227" s="69">
        <f t="shared" si="267"/>
        <v>0</v>
      </c>
      <c r="CO227" s="70">
        <f t="shared" si="268"/>
        <v>0</v>
      </c>
      <c r="CP227" s="62">
        <f t="shared" si="269"/>
        <v>0</v>
      </c>
      <c r="CQ227" s="65">
        <f t="shared" si="270"/>
        <v>6.25E-2</v>
      </c>
      <c r="CR227" s="178">
        <f t="shared" si="271"/>
        <v>6.25E-2</v>
      </c>
      <c r="CS227" s="66">
        <f t="shared" si="272"/>
        <v>0</v>
      </c>
      <c r="CT227" s="67" t="e">
        <f t="shared" si="273"/>
        <v>#DIV/0!</v>
      </c>
    </row>
    <row r="228" spans="1:98">
      <c r="A228" s="472"/>
      <c r="B228" s="73">
        <v>44</v>
      </c>
      <c r="C228" s="74" t="s">
        <v>50</v>
      </c>
      <c r="D228" s="75">
        <v>43402</v>
      </c>
      <c r="E228" s="199"/>
      <c r="F228" s="200"/>
      <c r="G228" s="200"/>
      <c r="H228" s="200"/>
      <c r="I228" s="200"/>
      <c r="J228" s="200"/>
      <c r="K228" s="200"/>
      <c r="L228" s="200"/>
      <c r="M228" s="200"/>
      <c r="N228" s="200"/>
      <c r="O228" s="200"/>
      <c r="P228" s="200"/>
      <c r="Q228" s="200"/>
      <c r="R228" s="200"/>
      <c r="S228" s="78">
        <f t="shared" si="249"/>
        <v>0</v>
      </c>
      <c r="T228" s="199"/>
      <c r="U228" s="200"/>
      <c r="V228" s="200"/>
      <c r="W228" s="202">
        <f t="shared" si="276"/>
        <v>0</v>
      </c>
      <c r="X228" s="203">
        <f t="shared" si="277"/>
        <v>0</v>
      </c>
      <c r="Y228" s="204">
        <f t="shared" si="254"/>
        <v>0</v>
      </c>
      <c r="Z228" s="204">
        <f t="shared" si="255"/>
        <v>0</v>
      </c>
      <c r="AA228" s="205">
        <v>90</v>
      </c>
      <c r="AB228" s="206">
        <f t="shared" si="256"/>
        <v>0</v>
      </c>
      <c r="AC228" s="320">
        <f t="shared" si="275"/>
        <v>0</v>
      </c>
      <c r="AD228" s="208"/>
      <c r="AE228" s="209">
        <f t="shared" si="248"/>
        <v>1.5</v>
      </c>
      <c r="AF228" s="210" t="e">
        <f t="shared" si="244"/>
        <v>#DIV/0!</v>
      </c>
      <c r="AG228" s="211">
        <f t="shared" si="245"/>
        <v>0</v>
      </c>
      <c r="AH228" s="212">
        <f t="shared" si="257"/>
        <v>0</v>
      </c>
      <c r="AI228" s="212">
        <v>7</v>
      </c>
      <c r="AJ228" s="213" t="e">
        <f t="shared" si="250"/>
        <v>#DIV/0!</v>
      </c>
      <c r="AK228" s="214"/>
      <c r="AL228" s="215"/>
      <c r="AM228" s="216"/>
      <c r="AN228" s="350" t="str">
        <f t="shared" si="258"/>
        <v/>
      </c>
      <c r="AO228" s="215"/>
      <c r="AP228" s="172"/>
      <c r="AQ228" s="218"/>
      <c r="AR228" s="215"/>
      <c r="AS228" s="216"/>
      <c r="AT228" s="350" t="str">
        <f t="shared" si="259"/>
        <v/>
      </c>
      <c r="AU228" s="219"/>
      <c r="AV228" s="172"/>
      <c r="AW228" s="214"/>
      <c r="AX228" s="215"/>
      <c r="AY228" s="216"/>
      <c r="AZ228" s="217" t="str">
        <f t="shared" si="260"/>
        <v/>
      </c>
      <c r="BA228" s="219"/>
      <c r="BB228" s="172"/>
      <c r="BC228" s="214"/>
      <c r="BD228" s="215"/>
      <c r="BE228" s="216"/>
      <c r="BF228" s="217" t="str">
        <f t="shared" si="261"/>
        <v/>
      </c>
      <c r="BG228" s="219"/>
      <c r="BH228" s="172"/>
      <c r="BI228" s="214"/>
      <c r="BJ228" s="215"/>
      <c r="BK228" s="216"/>
      <c r="BL228" s="350" t="str">
        <f t="shared" si="262"/>
        <v/>
      </c>
      <c r="BM228" s="219"/>
      <c r="BN228" s="172"/>
      <c r="BO228" s="214"/>
      <c r="BP228" s="215"/>
      <c r="BQ228" s="216"/>
      <c r="BR228" s="217" t="str">
        <f t="shared" si="263"/>
        <v/>
      </c>
      <c r="BS228" s="219"/>
      <c r="BT228" s="172"/>
      <c r="BU228" s="214"/>
      <c r="BV228" s="215"/>
      <c r="BW228" s="216"/>
      <c r="BX228" s="217" t="str">
        <f t="shared" si="264"/>
        <v/>
      </c>
      <c r="BY228" s="219"/>
      <c r="BZ228" s="172"/>
      <c r="CA228" s="214"/>
      <c r="CB228" s="215"/>
      <c r="CC228" s="216"/>
      <c r="CD228" s="217" t="str">
        <f t="shared" si="265"/>
        <v/>
      </c>
      <c r="CE228" s="219"/>
      <c r="CF228" s="172"/>
      <c r="CG228" s="214"/>
      <c r="CH228" s="215"/>
      <c r="CI228" s="216"/>
      <c r="CJ228" s="217" t="str">
        <f t="shared" si="266"/>
        <v/>
      </c>
      <c r="CK228" s="215"/>
      <c r="CL228" s="228">
        <f t="shared" si="267"/>
        <v>0</v>
      </c>
      <c r="CM228" s="229">
        <f t="shared" si="267"/>
        <v>0</v>
      </c>
      <c r="CN228" s="230">
        <f t="shared" si="267"/>
        <v>0</v>
      </c>
      <c r="CO228" s="231">
        <f t="shared" si="268"/>
        <v>0</v>
      </c>
      <c r="CP228" s="229">
        <f t="shared" si="269"/>
        <v>0</v>
      </c>
      <c r="CQ228" s="232">
        <f t="shared" si="270"/>
        <v>6.25E-2</v>
      </c>
      <c r="CR228" s="233">
        <f t="shared" si="271"/>
        <v>6.25E-2</v>
      </c>
      <c r="CS228" s="234">
        <f t="shared" si="272"/>
        <v>0</v>
      </c>
      <c r="CT228" s="235" t="e">
        <f t="shared" si="273"/>
        <v>#DIV/0!</v>
      </c>
    </row>
    <row r="229" spans="1:98">
      <c r="A229" s="472"/>
      <c r="B229" s="105">
        <v>44</v>
      </c>
      <c r="C229" s="74" t="s">
        <v>52</v>
      </c>
      <c r="D229" s="75">
        <v>43403</v>
      </c>
      <c r="E229" s="199"/>
      <c r="F229" s="200"/>
      <c r="G229" s="200"/>
      <c r="H229" s="200"/>
      <c r="I229" s="200"/>
      <c r="J229" s="200"/>
      <c r="K229" s="200"/>
      <c r="L229" s="200"/>
      <c r="M229" s="200"/>
      <c r="N229" s="200"/>
      <c r="O229" s="200"/>
      <c r="P229" s="200"/>
      <c r="Q229" s="200"/>
      <c r="R229" s="200"/>
      <c r="S229" s="78">
        <f t="shared" si="249"/>
        <v>0</v>
      </c>
      <c r="T229" s="199"/>
      <c r="U229" s="200"/>
      <c r="V229" s="200"/>
      <c r="W229" s="202">
        <f t="shared" si="276"/>
        <v>0</v>
      </c>
      <c r="X229" s="203">
        <f t="shared" si="277"/>
        <v>0</v>
      </c>
      <c r="Y229" s="204">
        <f t="shared" si="254"/>
        <v>0</v>
      </c>
      <c r="Z229" s="204">
        <f t="shared" si="255"/>
        <v>0</v>
      </c>
      <c r="AA229" s="205">
        <v>90</v>
      </c>
      <c r="AB229" s="206">
        <f t="shared" si="256"/>
        <v>0</v>
      </c>
      <c r="AC229" s="320">
        <f t="shared" si="275"/>
        <v>0</v>
      </c>
      <c r="AD229" s="208"/>
      <c r="AE229" s="209">
        <f t="shared" si="248"/>
        <v>1.5</v>
      </c>
      <c r="AF229" s="210" t="e">
        <f t="shared" si="244"/>
        <v>#DIV/0!</v>
      </c>
      <c r="AG229" s="211">
        <f t="shared" si="245"/>
        <v>0</v>
      </c>
      <c r="AH229" s="212">
        <f t="shared" si="257"/>
        <v>0</v>
      </c>
      <c r="AI229" s="212">
        <v>7</v>
      </c>
      <c r="AJ229" s="213" t="e">
        <f t="shared" si="250"/>
        <v>#DIV/0!</v>
      </c>
      <c r="AK229" s="214"/>
      <c r="AL229" s="215"/>
      <c r="AM229" s="216"/>
      <c r="AN229" s="350" t="str">
        <f t="shared" si="258"/>
        <v/>
      </c>
      <c r="AO229" s="215"/>
      <c r="AP229" s="172"/>
      <c r="AQ229" s="218"/>
      <c r="AR229" s="215"/>
      <c r="AS229" s="216"/>
      <c r="AT229" s="350" t="str">
        <f t="shared" si="259"/>
        <v/>
      </c>
      <c r="AU229" s="219"/>
      <c r="AV229" s="172"/>
      <c r="AW229" s="214"/>
      <c r="AX229" s="215"/>
      <c r="AY229" s="216"/>
      <c r="AZ229" s="217" t="str">
        <f t="shared" si="260"/>
        <v/>
      </c>
      <c r="BA229" s="219"/>
      <c r="BB229" s="172"/>
      <c r="BC229" s="214"/>
      <c r="BD229" s="215"/>
      <c r="BE229" s="216"/>
      <c r="BF229" s="217" t="str">
        <f t="shared" si="261"/>
        <v/>
      </c>
      <c r="BG229" s="219"/>
      <c r="BH229" s="172"/>
      <c r="BI229" s="214"/>
      <c r="BJ229" s="215"/>
      <c r="BK229" s="216"/>
      <c r="BL229" s="350" t="str">
        <f t="shared" si="262"/>
        <v/>
      </c>
      <c r="BM229" s="219"/>
      <c r="BN229" s="172"/>
      <c r="BO229" s="214"/>
      <c r="BP229" s="215"/>
      <c r="BQ229" s="216"/>
      <c r="BR229" s="217" t="str">
        <f t="shared" si="263"/>
        <v/>
      </c>
      <c r="BS229" s="219"/>
      <c r="BT229" s="172"/>
      <c r="BU229" s="214"/>
      <c r="BV229" s="215"/>
      <c r="BW229" s="216"/>
      <c r="BX229" s="217" t="str">
        <f t="shared" si="264"/>
        <v/>
      </c>
      <c r="BY229" s="219"/>
      <c r="BZ229" s="172"/>
      <c r="CA229" s="214"/>
      <c r="CB229" s="215"/>
      <c r="CC229" s="216"/>
      <c r="CD229" s="217" t="str">
        <f t="shared" si="265"/>
        <v/>
      </c>
      <c r="CE229" s="219"/>
      <c r="CF229" s="172"/>
      <c r="CG229" s="214"/>
      <c r="CH229" s="215"/>
      <c r="CI229" s="216"/>
      <c r="CJ229" s="217" t="str">
        <f t="shared" si="266"/>
        <v/>
      </c>
      <c r="CK229" s="215"/>
      <c r="CL229" s="228">
        <f t="shared" si="267"/>
        <v>0</v>
      </c>
      <c r="CM229" s="229">
        <f t="shared" si="267"/>
        <v>0</v>
      </c>
      <c r="CN229" s="230">
        <f t="shared" si="267"/>
        <v>0</v>
      </c>
      <c r="CO229" s="231">
        <f t="shared" si="268"/>
        <v>0</v>
      </c>
      <c r="CP229" s="229">
        <f t="shared" si="269"/>
        <v>0</v>
      </c>
      <c r="CQ229" s="232">
        <f t="shared" si="270"/>
        <v>6.25E-2</v>
      </c>
      <c r="CR229" s="233">
        <f t="shared" si="271"/>
        <v>6.25E-2</v>
      </c>
      <c r="CS229" s="234">
        <f t="shared" si="272"/>
        <v>0</v>
      </c>
      <c r="CT229" s="235" t="e">
        <f t="shared" si="273"/>
        <v>#DIV/0!</v>
      </c>
    </row>
    <row r="230" spans="1:98" ht="15.75" thickBot="1">
      <c r="A230" s="473"/>
      <c r="B230" s="105">
        <v>44</v>
      </c>
      <c r="C230" s="198" t="s">
        <v>52</v>
      </c>
      <c r="D230" s="75">
        <v>43404</v>
      </c>
      <c r="E230" s="199"/>
      <c r="F230" s="200"/>
      <c r="G230" s="200"/>
      <c r="H230" s="200"/>
      <c r="I230" s="200"/>
      <c r="J230" s="200"/>
      <c r="K230" s="200"/>
      <c r="L230" s="200"/>
      <c r="M230" s="200"/>
      <c r="N230" s="200"/>
      <c r="O230" s="200"/>
      <c r="P230" s="200"/>
      <c r="Q230" s="200"/>
      <c r="R230" s="200"/>
      <c r="S230" s="201">
        <f t="shared" si="249"/>
        <v>0</v>
      </c>
      <c r="T230" s="199"/>
      <c r="U230" s="200"/>
      <c r="V230" s="200"/>
      <c r="W230" s="202">
        <f t="shared" si="247"/>
        <v>0</v>
      </c>
      <c r="X230" s="203">
        <f t="shared" si="274"/>
        <v>0</v>
      </c>
      <c r="Y230" s="204">
        <f t="shared" si="254"/>
        <v>0</v>
      </c>
      <c r="Z230" s="204">
        <f t="shared" si="255"/>
        <v>0</v>
      </c>
      <c r="AA230" s="205">
        <v>90</v>
      </c>
      <c r="AB230" s="206">
        <f t="shared" si="256"/>
        <v>0</v>
      </c>
      <c r="AC230" s="320">
        <f t="shared" si="275"/>
        <v>0</v>
      </c>
      <c r="AD230" s="208"/>
      <c r="AE230" s="209">
        <f t="shared" si="248"/>
        <v>1.5</v>
      </c>
      <c r="AF230" s="210" t="e">
        <f t="shared" si="244"/>
        <v>#DIV/0!</v>
      </c>
      <c r="AG230" s="211">
        <f t="shared" si="245"/>
        <v>0</v>
      </c>
      <c r="AH230" s="212">
        <f t="shared" si="257"/>
        <v>0</v>
      </c>
      <c r="AI230" s="212">
        <v>7</v>
      </c>
      <c r="AJ230" s="213" t="e">
        <f t="shared" si="250"/>
        <v>#DIV/0!</v>
      </c>
      <c r="AK230" s="214"/>
      <c r="AL230" s="215"/>
      <c r="AM230" s="216"/>
      <c r="AN230" s="350" t="str">
        <f t="shared" si="258"/>
        <v/>
      </c>
      <c r="AO230" s="215"/>
      <c r="AP230" s="172"/>
      <c r="AQ230" s="218"/>
      <c r="AR230" s="215"/>
      <c r="AS230" s="216"/>
      <c r="AT230" s="350" t="str">
        <f t="shared" si="259"/>
        <v/>
      </c>
      <c r="AU230" s="219"/>
      <c r="AV230" s="172"/>
      <c r="AW230" s="214"/>
      <c r="AX230" s="215"/>
      <c r="AY230" s="216"/>
      <c r="AZ230" s="217" t="str">
        <f t="shared" si="260"/>
        <v/>
      </c>
      <c r="BA230" s="219"/>
      <c r="BB230" s="172"/>
      <c r="BC230" s="214"/>
      <c r="BD230" s="215"/>
      <c r="BE230" s="216"/>
      <c r="BF230" s="217" t="str">
        <f t="shared" si="261"/>
        <v/>
      </c>
      <c r="BG230" s="219"/>
      <c r="BH230" s="172"/>
      <c r="BI230" s="214"/>
      <c r="BJ230" s="215"/>
      <c r="BK230" s="216"/>
      <c r="BL230" s="350" t="str">
        <f t="shared" si="262"/>
        <v/>
      </c>
      <c r="BM230" s="219"/>
      <c r="BN230" s="172"/>
      <c r="BO230" s="214"/>
      <c r="BP230" s="215"/>
      <c r="BQ230" s="216"/>
      <c r="BR230" s="217" t="str">
        <f t="shared" si="263"/>
        <v/>
      </c>
      <c r="BS230" s="219"/>
      <c r="BT230" s="172"/>
      <c r="BU230" s="214"/>
      <c r="BV230" s="215"/>
      <c r="BW230" s="216"/>
      <c r="BX230" s="217" t="str">
        <f t="shared" si="264"/>
        <v/>
      </c>
      <c r="BY230" s="219"/>
      <c r="BZ230" s="172"/>
      <c r="CA230" s="214"/>
      <c r="CB230" s="215"/>
      <c r="CC230" s="216"/>
      <c r="CD230" s="217" t="str">
        <f t="shared" si="265"/>
        <v/>
      </c>
      <c r="CE230" s="219"/>
      <c r="CF230" s="172"/>
      <c r="CG230" s="214"/>
      <c r="CH230" s="215"/>
      <c r="CI230" s="216"/>
      <c r="CJ230" s="217" t="str">
        <f t="shared" si="266"/>
        <v/>
      </c>
      <c r="CK230" s="215"/>
      <c r="CL230" s="236">
        <f t="shared" si="267"/>
        <v>0</v>
      </c>
      <c r="CM230" s="237">
        <f t="shared" si="267"/>
        <v>0</v>
      </c>
      <c r="CN230" s="238">
        <f t="shared" si="267"/>
        <v>0</v>
      </c>
      <c r="CO230" s="239">
        <f t="shared" si="268"/>
        <v>0</v>
      </c>
      <c r="CP230" s="237">
        <f t="shared" si="269"/>
        <v>0</v>
      </c>
      <c r="CQ230" s="240">
        <f t="shared" si="270"/>
        <v>6.25E-2</v>
      </c>
      <c r="CR230" s="241">
        <f t="shared" si="271"/>
        <v>6.25E-2</v>
      </c>
      <c r="CS230" s="242">
        <f t="shared" si="272"/>
        <v>0</v>
      </c>
      <c r="CT230" s="243" t="e">
        <f t="shared" si="273"/>
        <v>#DIV/0!</v>
      </c>
    </row>
    <row r="231" spans="1:98" ht="15.75" thickBot="1">
      <c r="A231" s="140"/>
      <c r="B231" s="141" t="s">
        <v>55</v>
      </c>
      <c r="C231" s="459" t="s">
        <v>56</v>
      </c>
      <c r="D231" s="460"/>
      <c r="E231" s="145">
        <f t="shared" ref="E231:AH231" si="278">SUM(E208:E230)</f>
        <v>0</v>
      </c>
      <c r="F231" s="143">
        <f t="shared" si="278"/>
        <v>0</v>
      </c>
      <c r="G231" s="143">
        <f t="shared" si="278"/>
        <v>0</v>
      </c>
      <c r="H231" s="143">
        <f t="shared" si="278"/>
        <v>0</v>
      </c>
      <c r="I231" s="143">
        <f t="shared" si="278"/>
        <v>0</v>
      </c>
      <c r="J231" s="143">
        <f t="shared" si="278"/>
        <v>0</v>
      </c>
      <c r="K231" s="143">
        <f t="shared" si="278"/>
        <v>0</v>
      </c>
      <c r="L231" s="143">
        <f t="shared" si="278"/>
        <v>0</v>
      </c>
      <c r="M231" s="143">
        <f t="shared" si="278"/>
        <v>0</v>
      </c>
      <c r="N231" s="143">
        <f t="shared" si="278"/>
        <v>0</v>
      </c>
      <c r="O231" s="143">
        <f t="shared" si="278"/>
        <v>0</v>
      </c>
      <c r="P231" s="143">
        <f t="shared" si="278"/>
        <v>0</v>
      </c>
      <c r="Q231" s="143">
        <f t="shared" si="278"/>
        <v>0</v>
      </c>
      <c r="R231" s="143">
        <f t="shared" si="278"/>
        <v>0</v>
      </c>
      <c r="S231" s="144">
        <f t="shared" si="278"/>
        <v>0</v>
      </c>
      <c r="T231" s="145">
        <f t="shared" si="278"/>
        <v>0</v>
      </c>
      <c r="U231" s="143">
        <f t="shared" si="278"/>
        <v>0</v>
      </c>
      <c r="V231" s="143">
        <f t="shared" si="278"/>
        <v>0</v>
      </c>
      <c r="W231" s="144">
        <f t="shared" si="278"/>
        <v>0</v>
      </c>
      <c r="X231" s="145">
        <f t="shared" si="278"/>
        <v>0</v>
      </c>
      <c r="Y231" s="143">
        <f t="shared" si="278"/>
        <v>0</v>
      </c>
      <c r="Z231" s="143">
        <f t="shared" si="278"/>
        <v>0</v>
      </c>
      <c r="AA231" s="143">
        <f t="shared" si="278"/>
        <v>2070</v>
      </c>
      <c r="AB231" s="143">
        <f t="shared" si="278"/>
        <v>0</v>
      </c>
      <c r="AC231" s="146">
        <f t="shared" si="278"/>
        <v>0</v>
      </c>
      <c r="AD231" s="189">
        <f t="shared" si="278"/>
        <v>0</v>
      </c>
      <c r="AE231" s="150">
        <f t="shared" si="278"/>
        <v>34.5</v>
      </c>
      <c r="AF231" s="151" t="e">
        <f t="shared" si="278"/>
        <v>#DIV/0!</v>
      </c>
      <c r="AG231" s="152">
        <f t="shared" si="278"/>
        <v>0</v>
      </c>
      <c r="AH231" s="153">
        <f t="shared" si="278"/>
        <v>0</v>
      </c>
      <c r="AI231" s="153">
        <v>7</v>
      </c>
      <c r="AJ231" s="154" t="e">
        <f>AVERAGE(AJ208:AJ230)</f>
        <v>#DIV/0!</v>
      </c>
      <c r="AK231" s="152">
        <f>SUM(AK208:AK230)</f>
        <v>0</v>
      </c>
      <c r="AL231" s="155">
        <f>SUM(AL208:AL230)</f>
        <v>0</v>
      </c>
      <c r="AM231" s="156">
        <f>SUM(AM208:AM230)</f>
        <v>0</v>
      </c>
      <c r="AN231" s="347">
        <f>SUM(AN208:AN230)</f>
        <v>0</v>
      </c>
      <c r="AO231" s="155">
        <f>SUM(AO208:AO230)</f>
        <v>0</v>
      </c>
      <c r="AP231" s="338"/>
      <c r="AQ231" s="159">
        <f>SUM(AQ208:AQ230)</f>
        <v>0</v>
      </c>
      <c r="AR231" s="155">
        <f>SUM(AR208:AR230)</f>
        <v>0</v>
      </c>
      <c r="AS231" s="156">
        <f>SUM(AS208:AS230)</f>
        <v>0</v>
      </c>
      <c r="AT231" s="347">
        <f>SUM(AT208:AT230)</f>
        <v>0</v>
      </c>
      <c r="AU231" s="190">
        <f>SUM(AU208:AU230)</f>
        <v>0</v>
      </c>
      <c r="AV231" s="338"/>
      <c r="AW231" s="152">
        <f>SUM(AW208:AW230)</f>
        <v>0</v>
      </c>
      <c r="AX231" s="155">
        <f>SUM(AX208:AX230)</f>
        <v>0</v>
      </c>
      <c r="AY231" s="156">
        <f>SUM(AY208:AY230)</f>
        <v>0</v>
      </c>
      <c r="AZ231" s="157">
        <f>SUM(AZ208:AZ230)</f>
        <v>0</v>
      </c>
      <c r="BA231" s="190">
        <f>SUM(BA208:BA230)</f>
        <v>0</v>
      </c>
      <c r="BB231" s="338"/>
      <c r="BC231" s="152">
        <f>SUM(BC208:BC230)</f>
        <v>0</v>
      </c>
      <c r="BD231" s="155">
        <f>SUM(BD208:BD230)</f>
        <v>0</v>
      </c>
      <c r="BE231" s="156">
        <f>SUM(BE208:BE230)</f>
        <v>0</v>
      </c>
      <c r="BF231" s="157">
        <f>SUM(BF208:BF230)</f>
        <v>0</v>
      </c>
      <c r="BG231" s="190">
        <f>SUM(BG208:BG230)</f>
        <v>0</v>
      </c>
      <c r="BH231" s="338"/>
      <c r="BI231" s="152">
        <f>SUM(BI208:BI230)</f>
        <v>0</v>
      </c>
      <c r="BJ231" s="155">
        <f>SUM(BJ208:BJ230)</f>
        <v>0</v>
      </c>
      <c r="BK231" s="156">
        <f>SUM(BK208:BK230)</f>
        <v>0</v>
      </c>
      <c r="BL231" s="347">
        <f>SUM(BL208:BL230)</f>
        <v>0</v>
      </c>
      <c r="BM231" s="190">
        <f>SUM(BM208:BM230)</f>
        <v>0</v>
      </c>
      <c r="BN231" s="338"/>
      <c r="BO231" s="152">
        <f>SUM(BO208:BO230)</f>
        <v>0</v>
      </c>
      <c r="BP231" s="155">
        <f>SUM(BP208:BP230)</f>
        <v>0</v>
      </c>
      <c r="BQ231" s="156">
        <f>SUM(BQ208:BQ230)</f>
        <v>0</v>
      </c>
      <c r="BR231" s="157">
        <f>SUM(BR208:BR230)</f>
        <v>0</v>
      </c>
      <c r="BS231" s="190">
        <f>SUM(BS208:BS230)</f>
        <v>0</v>
      </c>
      <c r="BT231" s="338"/>
      <c r="BU231" s="152">
        <f>SUM(BU208:BU230)</f>
        <v>0</v>
      </c>
      <c r="BV231" s="155">
        <f>SUM(BV208:BV230)</f>
        <v>0</v>
      </c>
      <c r="BW231" s="156">
        <f>SUM(BW208:BW230)</f>
        <v>0</v>
      </c>
      <c r="BX231" s="157">
        <f>SUM(BX208:BX230)</f>
        <v>0</v>
      </c>
      <c r="BY231" s="190">
        <f>SUM(BY208:BY230)</f>
        <v>0</v>
      </c>
      <c r="BZ231" s="338"/>
      <c r="CA231" s="152">
        <f>SUM(CA208:CA230)</f>
        <v>0</v>
      </c>
      <c r="CB231" s="155">
        <f>SUM(CB208:CB230)</f>
        <v>0</v>
      </c>
      <c r="CC231" s="156">
        <f>SUM(CC208:CC230)</f>
        <v>0</v>
      </c>
      <c r="CD231" s="157">
        <f>SUM(CD208:CD230)</f>
        <v>0</v>
      </c>
      <c r="CE231" s="190">
        <f>SUM(CE208:CE230)</f>
        <v>0</v>
      </c>
      <c r="CF231" s="338"/>
      <c r="CG231" s="152">
        <f t="shared" ref="CG231:CS231" si="279">SUM(CG208:CG230)</f>
        <v>0</v>
      </c>
      <c r="CH231" s="155">
        <f t="shared" si="279"/>
        <v>0</v>
      </c>
      <c r="CI231" s="156">
        <f t="shared" si="279"/>
        <v>0</v>
      </c>
      <c r="CJ231" s="157">
        <f t="shared" si="279"/>
        <v>0</v>
      </c>
      <c r="CK231" s="155">
        <f t="shared" si="279"/>
        <v>0</v>
      </c>
      <c r="CL231" s="161">
        <f t="shared" si="279"/>
        <v>0</v>
      </c>
      <c r="CM231" s="155">
        <f t="shared" si="279"/>
        <v>0</v>
      </c>
      <c r="CN231" s="191">
        <f t="shared" si="279"/>
        <v>0</v>
      </c>
      <c r="CO231" s="192">
        <f t="shared" si="279"/>
        <v>0</v>
      </c>
      <c r="CP231" s="155">
        <f t="shared" si="279"/>
        <v>0</v>
      </c>
      <c r="CQ231" s="164">
        <f t="shared" si="279"/>
        <v>1.4375</v>
      </c>
      <c r="CR231" s="165">
        <f t="shared" si="279"/>
        <v>1.4375</v>
      </c>
      <c r="CS231" s="193">
        <f t="shared" si="279"/>
        <v>0</v>
      </c>
      <c r="CT231" s="167" t="e">
        <f>CR231/CS231</f>
        <v>#DIV/0!</v>
      </c>
    </row>
    <row r="232" spans="1:98">
      <c r="A232" s="471" t="s">
        <v>65</v>
      </c>
      <c r="B232" s="105">
        <v>44</v>
      </c>
      <c r="C232" s="198" t="s">
        <v>53</v>
      </c>
      <c r="D232" s="75">
        <v>43405</v>
      </c>
      <c r="E232" s="76"/>
      <c r="F232" s="77"/>
      <c r="G232" s="77"/>
      <c r="H232" s="77"/>
      <c r="I232" s="77"/>
      <c r="J232" s="77"/>
      <c r="K232" s="77"/>
      <c r="L232" s="77"/>
      <c r="M232" s="77"/>
      <c r="N232" s="77"/>
      <c r="O232" s="77"/>
      <c r="P232" s="77"/>
      <c r="Q232" s="77"/>
      <c r="R232" s="77"/>
      <c r="S232" s="78">
        <f t="shared" si="249"/>
        <v>0</v>
      </c>
      <c r="T232" s="76"/>
      <c r="U232" s="77"/>
      <c r="V232" s="77"/>
      <c r="W232" s="194">
        <f t="shared" si="247"/>
        <v>0</v>
      </c>
      <c r="X232" s="80">
        <f t="shared" si="274"/>
        <v>0</v>
      </c>
      <c r="Y232" s="81">
        <f t="shared" si="254"/>
        <v>0</v>
      </c>
      <c r="Z232" s="81">
        <f t="shared" si="255"/>
        <v>0</v>
      </c>
      <c r="AA232" s="82">
        <v>90</v>
      </c>
      <c r="AB232" s="83">
        <f t="shared" ref="AB232:AB253" si="280">CP232*1440</f>
        <v>0</v>
      </c>
      <c r="AC232" s="321">
        <f t="shared" si="275"/>
        <v>0</v>
      </c>
      <c r="AD232" s="85"/>
      <c r="AE232" s="86">
        <f t="shared" si="248"/>
        <v>1.5</v>
      </c>
      <c r="AF232" s="87" t="e">
        <f t="shared" si="244"/>
        <v>#DIV/0!</v>
      </c>
      <c r="AG232" s="88">
        <f t="shared" si="245"/>
        <v>0</v>
      </c>
      <c r="AH232" s="89">
        <f t="shared" ref="AH232:AH253" si="281">AD232/7</f>
        <v>0</v>
      </c>
      <c r="AI232" s="89">
        <v>7</v>
      </c>
      <c r="AJ232" s="90" t="e">
        <f t="shared" si="250"/>
        <v>#DIV/0!</v>
      </c>
      <c r="AK232" s="179"/>
      <c r="AL232" s="180"/>
      <c r="AM232" s="181"/>
      <c r="AN232" s="341" t="str">
        <f t="shared" ref="AN232:AN253" si="282">IF(AM232=0,"",AM232*$EC$7)</f>
        <v/>
      </c>
      <c r="AO232" s="180"/>
      <c r="AP232" s="172"/>
      <c r="AQ232" s="183"/>
      <c r="AR232" s="180"/>
      <c r="AS232" s="181"/>
      <c r="AT232" s="341" t="str">
        <f t="shared" ref="AT232:AT253" si="283">IF(AS232=0,"",AS232*$EC$7)</f>
        <v/>
      </c>
      <c r="AU232" s="184"/>
      <c r="AV232" s="172"/>
      <c r="AW232" s="179"/>
      <c r="AX232" s="180"/>
      <c r="AY232" s="181"/>
      <c r="AZ232" s="182" t="str">
        <f t="shared" ref="AZ232:AZ253" si="284">IF(AY232=0,"",AY232*$EC$7)</f>
        <v/>
      </c>
      <c r="BA232" s="184"/>
      <c r="BB232" s="172"/>
      <c r="BC232" s="179"/>
      <c r="BD232" s="180"/>
      <c r="BE232" s="181"/>
      <c r="BF232" s="182" t="str">
        <f t="shared" ref="BF232:BF253" si="285">IF(BE232=0,"",BE232*$EC$7)</f>
        <v/>
      </c>
      <c r="BG232" s="184"/>
      <c r="BH232" s="172"/>
      <c r="BI232" s="179"/>
      <c r="BJ232" s="180"/>
      <c r="BK232" s="181"/>
      <c r="BL232" s="341" t="str">
        <f t="shared" ref="BL232:BL253" si="286">IF(BK232=0,"",BK232*$EC$7)</f>
        <v/>
      </c>
      <c r="BM232" s="184"/>
      <c r="BN232" s="172"/>
      <c r="BO232" s="179"/>
      <c r="BP232" s="180"/>
      <c r="BQ232" s="181"/>
      <c r="BR232" s="182" t="str">
        <f t="shared" ref="BR232:BR253" si="287">IF(BQ232=0,"",BQ232*$EC$7)</f>
        <v/>
      </c>
      <c r="BS232" s="184"/>
      <c r="BT232" s="172"/>
      <c r="BU232" s="179"/>
      <c r="BV232" s="180"/>
      <c r="BW232" s="181"/>
      <c r="BX232" s="182" t="str">
        <f t="shared" ref="BX232:BX253" si="288">IF(BW232=0,"",BW232*$EC$7)</f>
        <v/>
      </c>
      <c r="BY232" s="184"/>
      <c r="BZ232" s="172"/>
      <c r="CA232" s="179"/>
      <c r="CB232" s="180"/>
      <c r="CC232" s="181"/>
      <c r="CD232" s="182" t="str">
        <f t="shared" ref="CD232:CD253" si="289">IF(CC232=0,"",CC232*$EC$7)</f>
        <v/>
      </c>
      <c r="CE232" s="184"/>
      <c r="CF232" s="172"/>
      <c r="CG232" s="179"/>
      <c r="CH232" s="180"/>
      <c r="CI232" s="181"/>
      <c r="CJ232" s="182" t="str">
        <f t="shared" ref="CJ232:CJ253" si="290">IF(CI232=0,"",CI232*$EC$7)</f>
        <v/>
      </c>
      <c r="CK232" s="180"/>
      <c r="CL232" s="244">
        <f t="shared" ref="CL232:CL253" si="291">SUM(AK232+AQ232+AW232+BC232+BI232+BO232+BU232+CA232+CG232)</f>
        <v>0</v>
      </c>
      <c r="CM232" s="245">
        <f t="shared" ref="CM232:CN253" si="292">SUM(AL232+AR232+AX232+BD232+BJ232+BP232+BV232+CB232+CH232)</f>
        <v>0</v>
      </c>
      <c r="CN232" s="246">
        <f t="shared" si="292"/>
        <v>0</v>
      </c>
      <c r="CO232" s="247">
        <f t="shared" ref="CO232:CO253" si="293">IF(CN232="","",CN232*$EC$7)</f>
        <v>0</v>
      </c>
      <c r="CP232" s="245">
        <f t="shared" ref="CP232:CP253" si="294">SUM(AO232+AU232+BA232+BG232+BM232+BS232+BY232+CE232+CK232)</f>
        <v>0</v>
      </c>
      <c r="CQ232" s="248">
        <f t="shared" ref="CQ232:CQ253" si="295">AA232/1440</f>
        <v>6.25E-2</v>
      </c>
      <c r="CR232" s="249">
        <f t="shared" ref="CR232:CR253" si="296">SUM(CM232+CO232+CP232+CQ232)+(V232*$EC$8)+(U232*$EC$9)+(T232*$EC$10)</f>
        <v>6.25E-2</v>
      </c>
      <c r="CS232" s="250">
        <f t="shared" ref="CS232:CS253" si="297">(INT(AD232)+MOD(AD232,1)*100/60)/24</f>
        <v>0</v>
      </c>
      <c r="CT232" s="251" t="e">
        <f t="shared" ref="CT232:CT253" si="298">CR232/CS232</f>
        <v>#DIV/0!</v>
      </c>
    </row>
    <row r="233" spans="1:98" ht="15.75" thickBot="1">
      <c r="A233" s="472"/>
      <c r="B233" s="106">
        <v>44</v>
      </c>
      <c r="C233" s="74" t="s">
        <v>54</v>
      </c>
      <c r="D233" s="75">
        <v>43406</v>
      </c>
      <c r="E233" s="76"/>
      <c r="F233" s="77"/>
      <c r="G233" s="77"/>
      <c r="H233" s="77"/>
      <c r="I233" s="77"/>
      <c r="J233" s="77"/>
      <c r="K233" s="77"/>
      <c r="L233" s="77"/>
      <c r="M233" s="77"/>
      <c r="N233" s="77"/>
      <c r="O233" s="77"/>
      <c r="P233" s="77"/>
      <c r="Q233" s="77"/>
      <c r="R233" s="77"/>
      <c r="S233" s="78">
        <f t="shared" si="249"/>
        <v>0</v>
      </c>
      <c r="T233" s="76"/>
      <c r="U233" s="77"/>
      <c r="V233" s="77"/>
      <c r="W233" s="194">
        <f t="shared" si="247"/>
        <v>0</v>
      </c>
      <c r="X233" s="80">
        <f t="shared" si="274"/>
        <v>0</v>
      </c>
      <c r="Y233" s="81">
        <f t="shared" si="254"/>
        <v>0</v>
      </c>
      <c r="Z233" s="81">
        <f t="shared" si="255"/>
        <v>0</v>
      </c>
      <c r="AA233" s="82">
        <v>90</v>
      </c>
      <c r="AB233" s="83">
        <f t="shared" si="280"/>
        <v>0</v>
      </c>
      <c r="AC233" s="321">
        <f t="shared" si="275"/>
        <v>0</v>
      </c>
      <c r="AD233" s="85"/>
      <c r="AE233" s="86">
        <f t="shared" si="248"/>
        <v>1.5</v>
      </c>
      <c r="AF233" s="87" t="e">
        <f t="shared" si="244"/>
        <v>#DIV/0!</v>
      </c>
      <c r="AG233" s="88">
        <f t="shared" si="245"/>
        <v>0</v>
      </c>
      <c r="AH233" s="89">
        <f t="shared" si="281"/>
        <v>0</v>
      </c>
      <c r="AI233" s="89">
        <v>7</v>
      </c>
      <c r="AJ233" s="90" t="e">
        <f t="shared" si="250"/>
        <v>#DIV/0!</v>
      </c>
      <c r="AK233" s="179"/>
      <c r="AL233" s="180"/>
      <c r="AM233" s="181"/>
      <c r="AN233" s="341" t="str">
        <f t="shared" si="282"/>
        <v/>
      </c>
      <c r="AO233" s="180"/>
      <c r="AP233" s="172"/>
      <c r="AQ233" s="183"/>
      <c r="AR233" s="180"/>
      <c r="AS233" s="181"/>
      <c r="AT233" s="341" t="str">
        <f t="shared" si="283"/>
        <v/>
      </c>
      <c r="AU233" s="184"/>
      <c r="AV233" s="172"/>
      <c r="AW233" s="179"/>
      <c r="AX233" s="180"/>
      <c r="AY233" s="181"/>
      <c r="AZ233" s="182" t="str">
        <f t="shared" si="284"/>
        <v/>
      </c>
      <c r="BA233" s="184"/>
      <c r="BB233" s="172"/>
      <c r="BC233" s="179"/>
      <c r="BD233" s="180"/>
      <c r="BE233" s="181"/>
      <c r="BF233" s="182" t="str">
        <f t="shared" si="285"/>
        <v/>
      </c>
      <c r="BG233" s="184"/>
      <c r="BH233" s="172"/>
      <c r="BI233" s="179"/>
      <c r="BJ233" s="180"/>
      <c r="BK233" s="181"/>
      <c r="BL233" s="341" t="str">
        <f t="shared" si="286"/>
        <v/>
      </c>
      <c r="BM233" s="184"/>
      <c r="BN233" s="172"/>
      <c r="BO233" s="179"/>
      <c r="BP233" s="180"/>
      <c r="BQ233" s="181"/>
      <c r="BR233" s="182" t="str">
        <f t="shared" si="287"/>
        <v/>
      </c>
      <c r="BS233" s="184"/>
      <c r="BT233" s="172"/>
      <c r="BU233" s="179"/>
      <c r="BV233" s="180"/>
      <c r="BW233" s="181"/>
      <c r="BX233" s="182" t="str">
        <f t="shared" si="288"/>
        <v/>
      </c>
      <c r="BY233" s="184"/>
      <c r="BZ233" s="172"/>
      <c r="CA233" s="179"/>
      <c r="CB233" s="180"/>
      <c r="CC233" s="181"/>
      <c r="CD233" s="182" t="str">
        <f t="shared" si="289"/>
        <v/>
      </c>
      <c r="CE233" s="184"/>
      <c r="CF233" s="172"/>
      <c r="CG233" s="179"/>
      <c r="CH233" s="180"/>
      <c r="CI233" s="181"/>
      <c r="CJ233" s="182" t="str">
        <f t="shared" si="290"/>
        <v/>
      </c>
      <c r="CK233" s="180"/>
      <c r="CL233" s="185">
        <f t="shared" si="291"/>
        <v>0</v>
      </c>
      <c r="CM233" s="99">
        <f t="shared" si="292"/>
        <v>0</v>
      </c>
      <c r="CN233" s="100">
        <f t="shared" si="292"/>
        <v>0</v>
      </c>
      <c r="CO233" s="101">
        <f t="shared" si="293"/>
        <v>0</v>
      </c>
      <c r="CP233" s="99">
        <f t="shared" si="294"/>
        <v>0</v>
      </c>
      <c r="CQ233" s="102">
        <f t="shared" si="295"/>
        <v>6.25E-2</v>
      </c>
      <c r="CR233" s="186">
        <f t="shared" si="296"/>
        <v>6.25E-2</v>
      </c>
      <c r="CS233" s="103">
        <f t="shared" si="297"/>
        <v>0</v>
      </c>
      <c r="CT233" s="104" t="e">
        <f t="shared" si="298"/>
        <v>#DIV/0!</v>
      </c>
    </row>
    <row r="234" spans="1:98">
      <c r="A234" s="472"/>
      <c r="B234" s="18">
        <v>45</v>
      </c>
      <c r="C234" s="19" t="s">
        <v>50</v>
      </c>
      <c r="D234" s="20">
        <v>43409</v>
      </c>
      <c r="E234" s="49"/>
      <c r="F234" s="50"/>
      <c r="G234" s="50"/>
      <c r="H234" s="50"/>
      <c r="I234" s="50"/>
      <c r="J234" s="50"/>
      <c r="K234" s="50"/>
      <c r="L234" s="50"/>
      <c r="M234" s="50"/>
      <c r="N234" s="50"/>
      <c r="O234" s="50"/>
      <c r="P234" s="50"/>
      <c r="Q234" s="50"/>
      <c r="R234" s="50"/>
      <c r="S234" s="23">
        <f t="shared" si="249"/>
        <v>0</v>
      </c>
      <c r="T234" s="49"/>
      <c r="U234" s="50"/>
      <c r="V234" s="50"/>
      <c r="W234" s="195">
        <f t="shared" si="247"/>
        <v>0</v>
      </c>
      <c r="X234" s="21">
        <f t="shared" si="274"/>
        <v>0</v>
      </c>
      <c r="Y234" s="22">
        <f t="shared" si="254"/>
        <v>0</v>
      </c>
      <c r="Z234" s="22">
        <f t="shared" si="255"/>
        <v>0</v>
      </c>
      <c r="AA234" s="25">
        <v>90</v>
      </c>
      <c r="AB234" s="68">
        <f t="shared" si="280"/>
        <v>0</v>
      </c>
      <c r="AC234" s="322">
        <f t="shared" si="275"/>
        <v>0</v>
      </c>
      <c r="AD234" s="28"/>
      <c r="AE234" s="29">
        <f t="shared" si="248"/>
        <v>1.5</v>
      </c>
      <c r="AF234" s="30" t="e">
        <f t="shared" si="244"/>
        <v>#DIV/0!</v>
      </c>
      <c r="AG234" s="51">
        <f t="shared" si="245"/>
        <v>0</v>
      </c>
      <c r="AH234" s="52">
        <f t="shared" si="281"/>
        <v>0</v>
      </c>
      <c r="AI234" s="52">
        <v>7</v>
      </c>
      <c r="AJ234" s="53" t="e">
        <f t="shared" si="250"/>
        <v>#DIV/0!</v>
      </c>
      <c r="AK234" s="168"/>
      <c r="AL234" s="169"/>
      <c r="AM234" s="170"/>
      <c r="AN234" s="348" t="str">
        <f t="shared" si="282"/>
        <v/>
      </c>
      <c r="AO234" s="169"/>
      <c r="AP234" s="172"/>
      <c r="AQ234" s="173"/>
      <c r="AR234" s="169"/>
      <c r="AS234" s="170"/>
      <c r="AT234" s="348" t="str">
        <f t="shared" si="283"/>
        <v/>
      </c>
      <c r="AU234" s="174"/>
      <c r="AV234" s="172"/>
      <c r="AW234" s="168"/>
      <c r="AX234" s="169"/>
      <c r="AY234" s="170"/>
      <c r="AZ234" s="171" t="str">
        <f t="shared" si="284"/>
        <v/>
      </c>
      <c r="BA234" s="174"/>
      <c r="BB234" s="172"/>
      <c r="BC234" s="168"/>
      <c r="BD234" s="169"/>
      <c r="BE234" s="170"/>
      <c r="BF234" s="171" t="str">
        <f t="shared" si="285"/>
        <v/>
      </c>
      <c r="BG234" s="174"/>
      <c r="BH234" s="172"/>
      <c r="BI234" s="168"/>
      <c r="BJ234" s="169"/>
      <c r="BK234" s="170"/>
      <c r="BL234" s="348" t="str">
        <f t="shared" si="286"/>
        <v/>
      </c>
      <c r="BM234" s="174"/>
      <c r="BN234" s="172"/>
      <c r="BO234" s="168"/>
      <c r="BP234" s="169"/>
      <c r="BQ234" s="170"/>
      <c r="BR234" s="171" t="str">
        <f t="shared" si="287"/>
        <v/>
      </c>
      <c r="BS234" s="174"/>
      <c r="BT234" s="172"/>
      <c r="BU234" s="168"/>
      <c r="BV234" s="169"/>
      <c r="BW234" s="170"/>
      <c r="BX234" s="171" t="str">
        <f t="shared" si="288"/>
        <v/>
      </c>
      <c r="BY234" s="174"/>
      <c r="BZ234" s="172"/>
      <c r="CA234" s="168"/>
      <c r="CB234" s="169"/>
      <c r="CC234" s="170"/>
      <c r="CD234" s="171" t="str">
        <f t="shared" si="289"/>
        <v/>
      </c>
      <c r="CE234" s="174"/>
      <c r="CF234" s="172"/>
      <c r="CG234" s="168"/>
      <c r="CH234" s="169"/>
      <c r="CI234" s="170"/>
      <c r="CJ234" s="171" t="str">
        <f t="shared" si="290"/>
        <v/>
      </c>
      <c r="CK234" s="169"/>
      <c r="CL234" s="177">
        <f t="shared" si="291"/>
        <v>0</v>
      </c>
      <c r="CM234" s="62">
        <f t="shared" si="292"/>
        <v>0</v>
      </c>
      <c r="CN234" s="69">
        <f t="shared" si="292"/>
        <v>0</v>
      </c>
      <c r="CO234" s="70">
        <f t="shared" si="293"/>
        <v>0</v>
      </c>
      <c r="CP234" s="62">
        <f t="shared" si="294"/>
        <v>0</v>
      </c>
      <c r="CQ234" s="65">
        <f t="shared" si="295"/>
        <v>6.25E-2</v>
      </c>
      <c r="CR234" s="178">
        <f t="shared" si="296"/>
        <v>6.25E-2</v>
      </c>
      <c r="CS234" s="66">
        <f t="shared" si="297"/>
        <v>0</v>
      </c>
      <c r="CT234" s="67" t="e">
        <f t="shared" si="298"/>
        <v>#DIV/0!</v>
      </c>
    </row>
    <row r="235" spans="1:98">
      <c r="A235" s="472"/>
      <c r="B235" s="48">
        <v>45</v>
      </c>
      <c r="C235" s="19" t="s">
        <v>52</v>
      </c>
      <c r="D235" s="20">
        <v>43410</v>
      </c>
      <c r="E235" s="49"/>
      <c r="F235" s="50"/>
      <c r="G235" s="50"/>
      <c r="H235" s="50"/>
      <c r="I235" s="50"/>
      <c r="J235" s="50"/>
      <c r="K235" s="50"/>
      <c r="L235" s="50"/>
      <c r="M235" s="50"/>
      <c r="N235" s="50"/>
      <c r="O235" s="50"/>
      <c r="P235" s="50"/>
      <c r="Q235" s="50"/>
      <c r="R235" s="50"/>
      <c r="S235" s="23">
        <f t="shared" si="249"/>
        <v>0</v>
      </c>
      <c r="T235" s="49"/>
      <c r="U235" s="50"/>
      <c r="V235" s="50"/>
      <c r="W235" s="195">
        <f t="shared" si="247"/>
        <v>0</v>
      </c>
      <c r="X235" s="21">
        <f t="shared" si="274"/>
        <v>0</v>
      </c>
      <c r="Y235" s="22">
        <f t="shared" si="254"/>
        <v>0</v>
      </c>
      <c r="Z235" s="22">
        <f t="shared" si="255"/>
        <v>0</v>
      </c>
      <c r="AA235" s="25">
        <v>90</v>
      </c>
      <c r="AB235" s="68">
        <f t="shared" si="280"/>
        <v>0</v>
      </c>
      <c r="AC235" s="322">
        <f t="shared" si="275"/>
        <v>0</v>
      </c>
      <c r="AD235" s="28"/>
      <c r="AE235" s="29">
        <f t="shared" si="248"/>
        <v>1.5</v>
      </c>
      <c r="AF235" s="30" t="e">
        <f t="shared" si="244"/>
        <v>#DIV/0!</v>
      </c>
      <c r="AG235" s="51">
        <f t="shared" si="245"/>
        <v>0</v>
      </c>
      <c r="AH235" s="52">
        <f t="shared" si="281"/>
        <v>0</v>
      </c>
      <c r="AI235" s="52">
        <v>7</v>
      </c>
      <c r="AJ235" s="53" t="e">
        <f t="shared" si="250"/>
        <v>#DIV/0!</v>
      </c>
      <c r="AK235" s="168"/>
      <c r="AL235" s="169"/>
      <c r="AM235" s="170"/>
      <c r="AN235" s="348" t="str">
        <f t="shared" si="282"/>
        <v/>
      </c>
      <c r="AO235" s="169"/>
      <c r="AP235" s="172"/>
      <c r="AQ235" s="173"/>
      <c r="AR235" s="169"/>
      <c r="AS235" s="170"/>
      <c r="AT235" s="348" t="str">
        <f t="shared" si="283"/>
        <v/>
      </c>
      <c r="AU235" s="174"/>
      <c r="AV235" s="172"/>
      <c r="AW235" s="168"/>
      <c r="AX235" s="169"/>
      <c r="AY235" s="170"/>
      <c r="AZ235" s="171" t="str">
        <f t="shared" si="284"/>
        <v/>
      </c>
      <c r="BA235" s="174"/>
      <c r="BB235" s="172"/>
      <c r="BC235" s="168"/>
      <c r="BD235" s="169"/>
      <c r="BE235" s="170"/>
      <c r="BF235" s="171" t="str">
        <f t="shared" si="285"/>
        <v/>
      </c>
      <c r="BG235" s="174"/>
      <c r="BH235" s="172"/>
      <c r="BI235" s="168"/>
      <c r="BJ235" s="169"/>
      <c r="BK235" s="170"/>
      <c r="BL235" s="348" t="str">
        <f t="shared" si="286"/>
        <v/>
      </c>
      <c r="BM235" s="174"/>
      <c r="BN235" s="172"/>
      <c r="BO235" s="168"/>
      <c r="BP235" s="169"/>
      <c r="BQ235" s="170"/>
      <c r="BR235" s="171" t="str">
        <f t="shared" si="287"/>
        <v/>
      </c>
      <c r="BS235" s="174"/>
      <c r="BT235" s="172"/>
      <c r="BU235" s="168"/>
      <c r="BV235" s="169"/>
      <c r="BW235" s="170"/>
      <c r="BX235" s="171" t="str">
        <f t="shared" si="288"/>
        <v/>
      </c>
      <c r="BY235" s="174"/>
      <c r="BZ235" s="172"/>
      <c r="CA235" s="168"/>
      <c r="CB235" s="169"/>
      <c r="CC235" s="170"/>
      <c r="CD235" s="171" t="str">
        <f t="shared" si="289"/>
        <v/>
      </c>
      <c r="CE235" s="174"/>
      <c r="CF235" s="172"/>
      <c r="CG235" s="168"/>
      <c r="CH235" s="169"/>
      <c r="CI235" s="170"/>
      <c r="CJ235" s="171" t="str">
        <f t="shared" si="290"/>
        <v/>
      </c>
      <c r="CK235" s="169"/>
      <c r="CL235" s="177">
        <f t="shared" si="291"/>
        <v>0</v>
      </c>
      <c r="CM235" s="62">
        <f t="shared" si="292"/>
        <v>0</v>
      </c>
      <c r="CN235" s="69">
        <f t="shared" si="292"/>
        <v>0</v>
      </c>
      <c r="CO235" s="70">
        <f t="shared" si="293"/>
        <v>0</v>
      </c>
      <c r="CP235" s="62">
        <f t="shared" si="294"/>
        <v>0</v>
      </c>
      <c r="CQ235" s="65">
        <f t="shared" si="295"/>
        <v>6.25E-2</v>
      </c>
      <c r="CR235" s="178">
        <f t="shared" si="296"/>
        <v>6.25E-2</v>
      </c>
      <c r="CS235" s="66">
        <f t="shared" si="297"/>
        <v>0</v>
      </c>
      <c r="CT235" s="67" t="e">
        <f t="shared" si="298"/>
        <v>#DIV/0!</v>
      </c>
    </row>
    <row r="236" spans="1:98">
      <c r="A236" s="472"/>
      <c r="B236" s="48">
        <v>45</v>
      </c>
      <c r="C236" s="19" t="s">
        <v>52</v>
      </c>
      <c r="D236" s="20">
        <v>43411</v>
      </c>
      <c r="E236" s="49"/>
      <c r="F236" s="50"/>
      <c r="G236" s="50"/>
      <c r="H236" s="50"/>
      <c r="I236" s="50"/>
      <c r="J236" s="50"/>
      <c r="K236" s="50"/>
      <c r="L236" s="50"/>
      <c r="M236" s="50"/>
      <c r="N236" s="50"/>
      <c r="O236" s="50"/>
      <c r="P236" s="50"/>
      <c r="Q236" s="50"/>
      <c r="R236" s="50"/>
      <c r="S236" s="23">
        <f t="shared" si="249"/>
        <v>0</v>
      </c>
      <c r="T236" s="49"/>
      <c r="U236" s="50"/>
      <c r="V236" s="50"/>
      <c r="W236" s="195">
        <f t="shared" si="247"/>
        <v>0</v>
      </c>
      <c r="X236" s="21">
        <f t="shared" si="274"/>
        <v>0</v>
      </c>
      <c r="Y236" s="22">
        <f t="shared" si="254"/>
        <v>0</v>
      </c>
      <c r="Z236" s="22">
        <f t="shared" si="255"/>
        <v>0</v>
      </c>
      <c r="AA236" s="25">
        <v>90</v>
      </c>
      <c r="AB236" s="68">
        <f t="shared" si="280"/>
        <v>0</v>
      </c>
      <c r="AC236" s="322">
        <f t="shared" si="275"/>
        <v>0</v>
      </c>
      <c r="AD236" s="28"/>
      <c r="AE236" s="29">
        <f t="shared" si="248"/>
        <v>1.5</v>
      </c>
      <c r="AF236" s="30" t="e">
        <f t="shared" si="244"/>
        <v>#DIV/0!</v>
      </c>
      <c r="AG236" s="51">
        <f t="shared" si="245"/>
        <v>0</v>
      </c>
      <c r="AH236" s="52">
        <f t="shared" si="281"/>
        <v>0</v>
      </c>
      <c r="AI236" s="52">
        <v>7</v>
      </c>
      <c r="AJ236" s="53" t="e">
        <f t="shared" si="250"/>
        <v>#DIV/0!</v>
      </c>
      <c r="AK236" s="168"/>
      <c r="AL236" s="169"/>
      <c r="AM236" s="170"/>
      <c r="AN236" s="348" t="str">
        <f t="shared" si="282"/>
        <v/>
      </c>
      <c r="AO236" s="169"/>
      <c r="AP236" s="172"/>
      <c r="AQ236" s="173"/>
      <c r="AR236" s="169"/>
      <c r="AS236" s="170"/>
      <c r="AT236" s="348" t="str">
        <f t="shared" si="283"/>
        <v/>
      </c>
      <c r="AU236" s="174"/>
      <c r="AV236" s="172"/>
      <c r="AW236" s="168"/>
      <c r="AX236" s="169"/>
      <c r="AY236" s="170"/>
      <c r="AZ236" s="171" t="str">
        <f t="shared" si="284"/>
        <v/>
      </c>
      <c r="BA236" s="174"/>
      <c r="BB236" s="172"/>
      <c r="BC236" s="168"/>
      <c r="BD236" s="169"/>
      <c r="BE236" s="170"/>
      <c r="BF236" s="171" t="str">
        <f t="shared" si="285"/>
        <v/>
      </c>
      <c r="BG236" s="174"/>
      <c r="BH236" s="172"/>
      <c r="BI236" s="168"/>
      <c r="BJ236" s="169"/>
      <c r="BK236" s="170"/>
      <c r="BL236" s="348" t="str">
        <f t="shared" si="286"/>
        <v/>
      </c>
      <c r="BM236" s="174"/>
      <c r="BN236" s="172"/>
      <c r="BO236" s="168"/>
      <c r="BP236" s="169"/>
      <c r="BQ236" s="170"/>
      <c r="BR236" s="171" t="str">
        <f t="shared" si="287"/>
        <v/>
      </c>
      <c r="BS236" s="174"/>
      <c r="BT236" s="172"/>
      <c r="BU236" s="168"/>
      <c r="BV236" s="169"/>
      <c r="BW236" s="170"/>
      <c r="BX236" s="171" t="str">
        <f t="shared" si="288"/>
        <v/>
      </c>
      <c r="BY236" s="174"/>
      <c r="BZ236" s="172"/>
      <c r="CA236" s="168"/>
      <c r="CB236" s="169"/>
      <c r="CC236" s="170"/>
      <c r="CD236" s="171" t="str">
        <f t="shared" si="289"/>
        <v/>
      </c>
      <c r="CE236" s="174"/>
      <c r="CF236" s="172"/>
      <c r="CG236" s="168"/>
      <c r="CH236" s="169"/>
      <c r="CI236" s="170"/>
      <c r="CJ236" s="171" t="str">
        <f t="shared" si="290"/>
        <v/>
      </c>
      <c r="CK236" s="169"/>
      <c r="CL236" s="177">
        <f t="shared" si="291"/>
        <v>0</v>
      </c>
      <c r="CM236" s="62">
        <f t="shared" si="292"/>
        <v>0</v>
      </c>
      <c r="CN236" s="69">
        <f t="shared" si="292"/>
        <v>0</v>
      </c>
      <c r="CO236" s="70">
        <f t="shared" si="293"/>
        <v>0</v>
      </c>
      <c r="CP236" s="62">
        <f t="shared" si="294"/>
        <v>0</v>
      </c>
      <c r="CQ236" s="65">
        <f t="shared" si="295"/>
        <v>6.25E-2</v>
      </c>
      <c r="CR236" s="178">
        <f t="shared" si="296"/>
        <v>6.25E-2</v>
      </c>
      <c r="CS236" s="66">
        <f t="shared" si="297"/>
        <v>0</v>
      </c>
      <c r="CT236" s="67" t="e">
        <f t="shared" si="298"/>
        <v>#DIV/0!</v>
      </c>
    </row>
    <row r="237" spans="1:98">
      <c r="A237" s="472"/>
      <c r="B237" s="48">
        <v>45</v>
      </c>
      <c r="C237" s="19" t="s">
        <v>53</v>
      </c>
      <c r="D237" s="20">
        <v>43412</v>
      </c>
      <c r="E237" s="49"/>
      <c r="F237" s="50"/>
      <c r="G237" s="50"/>
      <c r="H237" s="50"/>
      <c r="I237" s="50"/>
      <c r="J237" s="50"/>
      <c r="K237" s="50"/>
      <c r="L237" s="50"/>
      <c r="M237" s="50"/>
      <c r="N237" s="50"/>
      <c r="O237" s="50"/>
      <c r="P237" s="50"/>
      <c r="Q237" s="50"/>
      <c r="R237" s="50"/>
      <c r="S237" s="23">
        <f t="shared" si="249"/>
        <v>0</v>
      </c>
      <c r="T237" s="49"/>
      <c r="U237" s="50"/>
      <c r="V237" s="50"/>
      <c r="W237" s="195">
        <f t="shared" si="247"/>
        <v>0</v>
      </c>
      <c r="X237" s="21">
        <f t="shared" si="274"/>
        <v>0</v>
      </c>
      <c r="Y237" s="22">
        <f t="shared" si="254"/>
        <v>0</v>
      </c>
      <c r="Z237" s="22">
        <f t="shared" si="255"/>
        <v>0</v>
      </c>
      <c r="AA237" s="25">
        <v>90</v>
      </c>
      <c r="AB237" s="68">
        <f t="shared" si="280"/>
        <v>0</v>
      </c>
      <c r="AC237" s="322">
        <f t="shared" si="275"/>
        <v>0</v>
      </c>
      <c r="AD237" s="28"/>
      <c r="AE237" s="29">
        <f t="shared" si="248"/>
        <v>1.5</v>
      </c>
      <c r="AF237" s="30" t="e">
        <f t="shared" si="244"/>
        <v>#DIV/0!</v>
      </c>
      <c r="AG237" s="51">
        <f t="shared" si="245"/>
        <v>0</v>
      </c>
      <c r="AH237" s="52">
        <f t="shared" si="281"/>
        <v>0</v>
      </c>
      <c r="AI237" s="52">
        <v>7</v>
      </c>
      <c r="AJ237" s="53" t="e">
        <f t="shared" si="250"/>
        <v>#DIV/0!</v>
      </c>
      <c r="AK237" s="168"/>
      <c r="AL237" s="169"/>
      <c r="AM237" s="170"/>
      <c r="AN237" s="348" t="str">
        <f t="shared" si="282"/>
        <v/>
      </c>
      <c r="AO237" s="169"/>
      <c r="AP237" s="172"/>
      <c r="AQ237" s="173"/>
      <c r="AR237" s="169"/>
      <c r="AS237" s="170"/>
      <c r="AT237" s="348" t="str">
        <f t="shared" si="283"/>
        <v/>
      </c>
      <c r="AU237" s="174"/>
      <c r="AV237" s="172"/>
      <c r="AW237" s="168"/>
      <c r="AX237" s="169"/>
      <c r="AY237" s="170"/>
      <c r="AZ237" s="171" t="str">
        <f t="shared" si="284"/>
        <v/>
      </c>
      <c r="BA237" s="174"/>
      <c r="BB237" s="172"/>
      <c r="BC237" s="168"/>
      <c r="BD237" s="169"/>
      <c r="BE237" s="170"/>
      <c r="BF237" s="171" t="str">
        <f t="shared" si="285"/>
        <v/>
      </c>
      <c r="BG237" s="174"/>
      <c r="BH237" s="172"/>
      <c r="BI237" s="168"/>
      <c r="BJ237" s="169"/>
      <c r="BK237" s="170"/>
      <c r="BL237" s="348" t="str">
        <f t="shared" si="286"/>
        <v/>
      </c>
      <c r="BM237" s="174"/>
      <c r="BN237" s="172"/>
      <c r="BO237" s="168"/>
      <c r="BP237" s="169"/>
      <c r="BQ237" s="170"/>
      <c r="BR237" s="171" t="str">
        <f t="shared" si="287"/>
        <v/>
      </c>
      <c r="BS237" s="174"/>
      <c r="BT237" s="172"/>
      <c r="BU237" s="168"/>
      <c r="BV237" s="169"/>
      <c r="BW237" s="170"/>
      <c r="BX237" s="171" t="str">
        <f t="shared" si="288"/>
        <v/>
      </c>
      <c r="BY237" s="174"/>
      <c r="BZ237" s="172"/>
      <c r="CA237" s="168"/>
      <c r="CB237" s="169"/>
      <c r="CC237" s="170"/>
      <c r="CD237" s="171" t="str">
        <f t="shared" si="289"/>
        <v/>
      </c>
      <c r="CE237" s="174"/>
      <c r="CF237" s="172"/>
      <c r="CG237" s="168"/>
      <c r="CH237" s="169"/>
      <c r="CI237" s="170"/>
      <c r="CJ237" s="171" t="str">
        <f t="shared" si="290"/>
        <v/>
      </c>
      <c r="CK237" s="169"/>
      <c r="CL237" s="177">
        <f t="shared" si="291"/>
        <v>0</v>
      </c>
      <c r="CM237" s="62">
        <f t="shared" si="292"/>
        <v>0</v>
      </c>
      <c r="CN237" s="69">
        <f t="shared" si="292"/>
        <v>0</v>
      </c>
      <c r="CO237" s="70">
        <f t="shared" si="293"/>
        <v>0</v>
      </c>
      <c r="CP237" s="62">
        <f t="shared" si="294"/>
        <v>0</v>
      </c>
      <c r="CQ237" s="65">
        <f t="shared" si="295"/>
        <v>6.25E-2</v>
      </c>
      <c r="CR237" s="178">
        <f t="shared" si="296"/>
        <v>6.25E-2</v>
      </c>
      <c r="CS237" s="66">
        <f t="shared" si="297"/>
        <v>0</v>
      </c>
      <c r="CT237" s="67" t="e">
        <f t="shared" si="298"/>
        <v>#DIV/0!</v>
      </c>
    </row>
    <row r="238" spans="1:98" ht="15.75" thickBot="1">
      <c r="A238" s="472"/>
      <c r="B238" s="71">
        <v>45</v>
      </c>
      <c r="C238" s="19" t="s">
        <v>54</v>
      </c>
      <c r="D238" s="20">
        <v>43413</v>
      </c>
      <c r="E238" s="49"/>
      <c r="F238" s="50"/>
      <c r="G238" s="50"/>
      <c r="H238" s="50"/>
      <c r="I238" s="50"/>
      <c r="J238" s="50"/>
      <c r="K238" s="50"/>
      <c r="L238" s="50"/>
      <c r="M238" s="50"/>
      <c r="N238" s="50"/>
      <c r="O238" s="50"/>
      <c r="P238" s="50"/>
      <c r="Q238" s="50"/>
      <c r="R238" s="50"/>
      <c r="S238" s="23">
        <f t="shared" si="249"/>
        <v>0</v>
      </c>
      <c r="T238" s="49"/>
      <c r="U238" s="50"/>
      <c r="V238" s="50"/>
      <c r="W238" s="195">
        <f t="shared" si="247"/>
        <v>0</v>
      </c>
      <c r="X238" s="21">
        <f t="shared" si="274"/>
        <v>0</v>
      </c>
      <c r="Y238" s="22">
        <f t="shared" si="254"/>
        <v>0</v>
      </c>
      <c r="Z238" s="22">
        <f t="shared" si="255"/>
        <v>0</v>
      </c>
      <c r="AA238" s="25">
        <v>90</v>
      </c>
      <c r="AB238" s="68">
        <f t="shared" si="280"/>
        <v>0</v>
      </c>
      <c r="AC238" s="322">
        <f t="shared" si="275"/>
        <v>0</v>
      </c>
      <c r="AD238" s="28"/>
      <c r="AE238" s="29">
        <f t="shared" si="248"/>
        <v>1.5</v>
      </c>
      <c r="AF238" s="30" t="e">
        <f t="shared" si="244"/>
        <v>#DIV/0!</v>
      </c>
      <c r="AG238" s="51">
        <f t="shared" si="245"/>
        <v>0</v>
      </c>
      <c r="AH238" s="52">
        <f t="shared" si="281"/>
        <v>0</v>
      </c>
      <c r="AI238" s="52">
        <v>7</v>
      </c>
      <c r="AJ238" s="53" t="e">
        <f t="shared" si="250"/>
        <v>#DIV/0!</v>
      </c>
      <c r="AK238" s="168"/>
      <c r="AL238" s="169"/>
      <c r="AM238" s="170"/>
      <c r="AN238" s="348" t="str">
        <f t="shared" si="282"/>
        <v/>
      </c>
      <c r="AO238" s="169"/>
      <c r="AP238" s="172"/>
      <c r="AQ238" s="173"/>
      <c r="AR238" s="169"/>
      <c r="AS238" s="170"/>
      <c r="AT238" s="348" t="str">
        <f t="shared" si="283"/>
        <v/>
      </c>
      <c r="AU238" s="174"/>
      <c r="AV238" s="172"/>
      <c r="AW238" s="168"/>
      <c r="AX238" s="169"/>
      <c r="AY238" s="170"/>
      <c r="AZ238" s="171" t="str">
        <f t="shared" si="284"/>
        <v/>
      </c>
      <c r="BA238" s="174"/>
      <c r="BB238" s="172"/>
      <c r="BC238" s="168"/>
      <c r="BD238" s="169"/>
      <c r="BE238" s="170"/>
      <c r="BF238" s="171" t="str">
        <f t="shared" si="285"/>
        <v/>
      </c>
      <c r="BG238" s="174"/>
      <c r="BH238" s="172"/>
      <c r="BI238" s="168"/>
      <c r="BJ238" s="169"/>
      <c r="BK238" s="170"/>
      <c r="BL238" s="348" t="str">
        <f t="shared" si="286"/>
        <v/>
      </c>
      <c r="BM238" s="174"/>
      <c r="BN238" s="172"/>
      <c r="BO238" s="168"/>
      <c r="BP238" s="169"/>
      <c r="BQ238" s="170"/>
      <c r="BR238" s="171" t="str">
        <f t="shared" si="287"/>
        <v/>
      </c>
      <c r="BS238" s="174"/>
      <c r="BT238" s="172"/>
      <c r="BU238" s="168"/>
      <c r="BV238" s="169"/>
      <c r="BW238" s="170"/>
      <c r="BX238" s="171" t="str">
        <f t="shared" si="288"/>
        <v/>
      </c>
      <c r="BY238" s="174"/>
      <c r="BZ238" s="172"/>
      <c r="CA238" s="168"/>
      <c r="CB238" s="169"/>
      <c r="CC238" s="170"/>
      <c r="CD238" s="171" t="str">
        <f t="shared" si="289"/>
        <v/>
      </c>
      <c r="CE238" s="174"/>
      <c r="CF238" s="172"/>
      <c r="CG238" s="168"/>
      <c r="CH238" s="169"/>
      <c r="CI238" s="170"/>
      <c r="CJ238" s="171" t="str">
        <f t="shared" si="290"/>
        <v/>
      </c>
      <c r="CK238" s="169"/>
      <c r="CL238" s="177">
        <f t="shared" si="291"/>
        <v>0</v>
      </c>
      <c r="CM238" s="62">
        <f t="shared" si="292"/>
        <v>0</v>
      </c>
      <c r="CN238" s="69">
        <f t="shared" si="292"/>
        <v>0</v>
      </c>
      <c r="CO238" s="70">
        <f t="shared" si="293"/>
        <v>0</v>
      </c>
      <c r="CP238" s="62">
        <f t="shared" si="294"/>
        <v>0</v>
      </c>
      <c r="CQ238" s="65">
        <f t="shared" si="295"/>
        <v>6.25E-2</v>
      </c>
      <c r="CR238" s="178">
        <f t="shared" si="296"/>
        <v>6.25E-2</v>
      </c>
      <c r="CS238" s="66">
        <f t="shared" si="297"/>
        <v>0</v>
      </c>
      <c r="CT238" s="67" t="e">
        <f t="shared" si="298"/>
        <v>#DIV/0!</v>
      </c>
    </row>
    <row r="239" spans="1:98">
      <c r="A239" s="472"/>
      <c r="B239" s="73">
        <v>46</v>
      </c>
      <c r="C239" s="74" t="s">
        <v>50</v>
      </c>
      <c r="D239" s="75">
        <v>43416</v>
      </c>
      <c r="E239" s="76"/>
      <c r="F239" s="77"/>
      <c r="G239" s="77"/>
      <c r="H239" s="77"/>
      <c r="I239" s="77"/>
      <c r="J239" s="77"/>
      <c r="K239" s="77"/>
      <c r="L239" s="77"/>
      <c r="M239" s="77"/>
      <c r="N239" s="77"/>
      <c r="O239" s="77"/>
      <c r="P239" s="77"/>
      <c r="Q239" s="77"/>
      <c r="R239" s="77"/>
      <c r="S239" s="78">
        <f t="shared" si="249"/>
        <v>0</v>
      </c>
      <c r="T239" s="76"/>
      <c r="U239" s="77"/>
      <c r="V239" s="77"/>
      <c r="W239" s="194">
        <f t="shared" si="247"/>
        <v>0</v>
      </c>
      <c r="X239" s="80">
        <f t="shared" si="274"/>
        <v>0</v>
      </c>
      <c r="Y239" s="81">
        <f t="shared" si="254"/>
        <v>0</v>
      </c>
      <c r="Z239" s="81">
        <f t="shared" si="255"/>
        <v>0</v>
      </c>
      <c r="AA239" s="82">
        <v>90</v>
      </c>
      <c r="AB239" s="83">
        <f t="shared" si="280"/>
        <v>0</v>
      </c>
      <c r="AC239" s="321">
        <f t="shared" si="275"/>
        <v>0</v>
      </c>
      <c r="AD239" s="85"/>
      <c r="AE239" s="86">
        <f t="shared" si="248"/>
        <v>1.5</v>
      </c>
      <c r="AF239" s="87" t="e">
        <f t="shared" si="244"/>
        <v>#DIV/0!</v>
      </c>
      <c r="AG239" s="88">
        <f t="shared" si="245"/>
        <v>0</v>
      </c>
      <c r="AH239" s="89">
        <f t="shared" si="281"/>
        <v>0</v>
      </c>
      <c r="AI239" s="89">
        <v>7</v>
      </c>
      <c r="AJ239" s="90" t="e">
        <f t="shared" si="250"/>
        <v>#DIV/0!</v>
      </c>
      <c r="AK239" s="179"/>
      <c r="AL239" s="180"/>
      <c r="AM239" s="181"/>
      <c r="AN239" s="341" t="str">
        <f t="shared" si="282"/>
        <v/>
      </c>
      <c r="AO239" s="180"/>
      <c r="AP239" s="172"/>
      <c r="AQ239" s="183"/>
      <c r="AR239" s="180"/>
      <c r="AS239" s="181"/>
      <c r="AT239" s="341" t="str">
        <f t="shared" si="283"/>
        <v/>
      </c>
      <c r="AU239" s="184"/>
      <c r="AV239" s="172"/>
      <c r="AW239" s="179"/>
      <c r="AX239" s="180"/>
      <c r="AY239" s="181"/>
      <c r="AZ239" s="182" t="str">
        <f t="shared" si="284"/>
        <v/>
      </c>
      <c r="BA239" s="184"/>
      <c r="BB239" s="172"/>
      <c r="BC239" s="179"/>
      <c r="BD239" s="180"/>
      <c r="BE239" s="181"/>
      <c r="BF239" s="182" t="str">
        <f t="shared" si="285"/>
        <v/>
      </c>
      <c r="BG239" s="184"/>
      <c r="BH239" s="172"/>
      <c r="BI239" s="179"/>
      <c r="BJ239" s="180"/>
      <c r="BK239" s="181"/>
      <c r="BL239" s="341" t="str">
        <f t="shared" si="286"/>
        <v/>
      </c>
      <c r="BM239" s="184"/>
      <c r="BN239" s="172"/>
      <c r="BO239" s="179"/>
      <c r="BP239" s="180"/>
      <c r="BQ239" s="181"/>
      <c r="BR239" s="182" t="str">
        <f t="shared" si="287"/>
        <v/>
      </c>
      <c r="BS239" s="184"/>
      <c r="BT239" s="172"/>
      <c r="BU239" s="179"/>
      <c r="BV239" s="180"/>
      <c r="BW239" s="181"/>
      <c r="BX239" s="182" t="str">
        <f t="shared" si="288"/>
        <v/>
      </c>
      <c r="BY239" s="184"/>
      <c r="BZ239" s="172"/>
      <c r="CA239" s="179"/>
      <c r="CB239" s="180"/>
      <c r="CC239" s="181"/>
      <c r="CD239" s="182" t="str">
        <f t="shared" si="289"/>
        <v/>
      </c>
      <c r="CE239" s="184"/>
      <c r="CF239" s="172"/>
      <c r="CG239" s="179"/>
      <c r="CH239" s="180"/>
      <c r="CI239" s="181"/>
      <c r="CJ239" s="182" t="str">
        <f t="shared" si="290"/>
        <v/>
      </c>
      <c r="CK239" s="180"/>
      <c r="CL239" s="185">
        <f t="shared" si="291"/>
        <v>0</v>
      </c>
      <c r="CM239" s="99">
        <f t="shared" si="292"/>
        <v>0</v>
      </c>
      <c r="CN239" s="100">
        <f t="shared" si="292"/>
        <v>0</v>
      </c>
      <c r="CO239" s="101">
        <f t="shared" si="293"/>
        <v>0</v>
      </c>
      <c r="CP239" s="99">
        <f t="shared" si="294"/>
        <v>0</v>
      </c>
      <c r="CQ239" s="102">
        <f t="shared" si="295"/>
        <v>6.25E-2</v>
      </c>
      <c r="CR239" s="186">
        <f t="shared" si="296"/>
        <v>6.25E-2</v>
      </c>
      <c r="CS239" s="103">
        <f t="shared" si="297"/>
        <v>0</v>
      </c>
      <c r="CT239" s="104" t="e">
        <f t="shared" si="298"/>
        <v>#DIV/0!</v>
      </c>
    </row>
    <row r="240" spans="1:98">
      <c r="A240" s="472"/>
      <c r="B240" s="105">
        <v>46</v>
      </c>
      <c r="C240" s="74" t="s">
        <v>52</v>
      </c>
      <c r="D240" s="75">
        <v>43417</v>
      </c>
      <c r="E240" s="76"/>
      <c r="F240" s="77"/>
      <c r="G240" s="77"/>
      <c r="H240" s="77"/>
      <c r="I240" s="77"/>
      <c r="J240" s="77"/>
      <c r="K240" s="77"/>
      <c r="L240" s="77"/>
      <c r="M240" s="77"/>
      <c r="N240" s="77"/>
      <c r="O240" s="77"/>
      <c r="P240" s="77"/>
      <c r="Q240" s="77"/>
      <c r="R240" s="77"/>
      <c r="S240" s="78">
        <f t="shared" si="249"/>
        <v>0</v>
      </c>
      <c r="T240" s="76"/>
      <c r="U240" s="77"/>
      <c r="V240" s="77"/>
      <c r="W240" s="194">
        <f t="shared" si="247"/>
        <v>0</v>
      </c>
      <c r="X240" s="80">
        <f t="shared" si="274"/>
        <v>0</v>
      </c>
      <c r="Y240" s="81">
        <f t="shared" si="254"/>
        <v>0</v>
      </c>
      <c r="Z240" s="81">
        <f t="shared" si="255"/>
        <v>0</v>
      </c>
      <c r="AA240" s="82">
        <v>90</v>
      </c>
      <c r="AB240" s="83">
        <f t="shared" si="280"/>
        <v>0</v>
      </c>
      <c r="AC240" s="321">
        <f t="shared" si="275"/>
        <v>0</v>
      </c>
      <c r="AD240" s="85"/>
      <c r="AE240" s="86">
        <f t="shared" si="248"/>
        <v>1.5</v>
      </c>
      <c r="AF240" s="87" t="e">
        <f t="shared" si="244"/>
        <v>#DIV/0!</v>
      </c>
      <c r="AG240" s="88">
        <f t="shared" si="245"/>
        <v>0</v>
      </c>
      <c r="AH240" s="89">
        <f t="shared" si="281"/>
        <v>0</v>
      </c>
      <c r="AI240" s="89">
        <v>7</v>
      </c>
      <c r="AJ240" s="90" t="e">
        <f t="shared" si="250"/>
        <v>#DIV/0!</v>
      </c>
      <c r="AK240" s="179"/>
      <c r="AL240" s="180"/>
      <c r="AM240" s="181"/>
      <c r="AN240" s="341" t="str">
        <f t="shared" si="282"/>
        <v/>
      </c>
      <c r="AO240" s="180"/>
      <c r="AP240" s="172"/>
      <c r="AQ240" s="183"/>
      <c r="AR240" s="180"/>
      <c r="AS240" s="181"/>
      <c r="AT240" s="341" t="str">
        <f t="shared" si="283"/>
        <v/>
      </c>
      <c r="AU240" s="184"/>
      <c r="AV240" s="172"/>
      <c r="AW240" s="179"/>
      <c r="AX240" s="180"/>
      <c r="AY240" s="181"/>
      <c r="AZ240" s="182" t="str">
        <f t="shared" si="284"/>
        <v/>
      </c>
      <c r="BA240" s="184"/>
      <c r="BB240" s="172"/>
      <c r="BC240" s="179"/>
      <c r="BD240" s="180"/>
      <c r="BE240" s="181"/>
      <c r="BF240" s="182" t="str">
        <f t="shared" si="285"/>
        <v/>
      </c>
      <c r="BG240" s="184"/>
      <c r="BH240" s="172"/>
      <c r="BI240" s="179"/>
      <c r="BJ240" s="180"/>
      <c r="BK240" s="181"/>
      <c r="BL240" s="341" t="str">
        <f t="shared" si="286"/>
        <v/>
      </c>
      <c r="BM240" s="184"/>
      <c r="BN240" s="172"/>
      <c r="BO240" s="179"/>
      <c r="BP240" s="180"/>
      <c r="BQ240" s="181"/>
      <c r="BR240" s="182" t="str">
        <f t="shared" si="287"/>
        <v/>
      </c>
      <c r="BS240" s="184"/>
      <c r="BT240" s="172"/>
      <c r="BU240" s="179"/>
      <c r="BV240" s="180"/>
      <c r="BW240" s="181"/>
      <c r="BX240" s="182" t="str">
        <f t="shared" si="288"/>
        <v/>
      </c>
      <c r="BY240" s="184"/>
      <c r="BZ240" s="172"/>
      <c r="CA240" s="179"/>
      <c r="CB240" s="180"/>
      <c r="CC240" s="181"/>
      <c r="CD240" s="182" t="str">
        <f t="shared" si="289"/>
        <v/>
      </c>
      <c r="CE240" s="184"/>
      <c r="CF240" s="172"/>
      <c r="CG240" s="179"/>
      <c r="CH240" s="180"/>
      <c r="CI240" s="181"/>
      <c r="CJ240" s="182" t="str">
        <f t="shared" si="290"/>
        <v/>
      </c>
      <c r="CK240" s="180"/>
      <c r="CL240" s="185">
        <f t="shared" si="291"/>
        <v>0</v>
      </c>
      <c r="CM240" s="99">
        <f t="shared" si="292"/>
        <v>0</v>
      </c>
      <c r="CN240" s="100">
        <f t="shared" si="292"/>
        <v>0</v>
      </c>
      <c r="CO240" s="101">
        <f t="shared" si="293"/>
        <v>0</v>
      </c>
      <c r="CP240" s="99">
        <f t="shared" si="294"/>
        <v>0</v>
      </c>
      <c r="CQ240" s="102">
        <f t="shared" si="295"/>
        <v>6.25E-2</v>
      </c>
      <c r="CR240" s="186">
        <f t="shared" si="296"/>
        <v>6.25E-2</v>
      </c>
      <c r="CS240" s="103">
        <f t="shared" si="297"/>
        <v>0</v>
      </c>
      <c r="CT240" s="104" t="e">
        <f t="shared" si="298"/>
        <v>#DIV/0!</v>
      </c>
    </row>
    <row r="241" spans="1:98">
      <c r="A241" s="472"/>
      <c r="B241" s="105">
        <v>46</v>
      </c>
      <c r="C241" s="74" t="s">
        <v>52</v>
      </c>
      <c r="D241" s="75">
        <v>43418</v>
      </c>
      <c r="E241" s="76"/>
      <c r="F241" s="77"/>
      <c r="G241" s="77"/>
      <c r="H241" s="77"/>
      <c r="I241" s="77"/>
      <c r="J241" s="77"/>
      <c r="K241" s="77"/>
      <c r="L241" s="77"/>
      <c r="M241" s="77"/>
      <c r="N241" s="77"/>
      <c r="O241" s="77"/>
      <c r="P241" s="77"/>
      <c r="Q241" s="77"/>
      <c r="R241" s="77"/>
      <c r="S241" s="78">
        <f t="shared" si="249"/>
        <v>0</v>
      </c>
      <c r="T241" s="76"/>
      <c r="U241" s="77"/>
      <c r="V241" s="77"/>
      <c r="W241" s="194">
        <f t="shared" si="247"/>
        <v>0</v>
      </c>
      <c r="X241" s="80">
        <f t="shared" si="274"/>
        <v>0</v>
      </c>
      <c r="Y241" s="81">
        <f t="shared" si="254"/>
        <v>0</v>
      </c>
      <c r="Z241" s="81">
        <f t="shared" si="255"/>
        <v>0</v>
      </c>
      <c r="AA241" s="82">
        <v>90</v>
      </c>
      <c r="AB241" s="83">
        <f t="shared" si="280"/>
        <v>0</v>
      </c>
      <c r="AC241" s="321">
        <f t="shared" si="275"/>
        <v>0</v>
      </c>
      <c r="AD241" s="85"/>
      <c r="AE241" s="86">
        <f t="shared" si="248"/>
        <v>1.5</v>
      </c>
      <c r="AF241" s="87" t="e">
        <f t="shared" si="244"/>
        <v>#DIV/0!</v>
      </c>
      <c r="AG241" s="88">
        <f t="shared" si="245"/>
        <v>0</v>
      </c>
      <c r="AH241" s="89">
        <f t="shared" si="281"/>
        <v>0</v>
      </c>
      <c r="AI241" s="89">
        <v>7</v>
      </c>
      <c r="AJ241" s="90" t="e">
        <f t="shared" si="250"/>
        <v>#DIV/0!</v>
      </c>
      <c r="AK241" s="179"/>
      <c r="AL241" s="180"/>
      <c r="AM241" s="181"/>
      <c r="AN241" s="341" t="str">
        <f t="shared" si="282"/>
        <v/>
      </c>
      <c r="AO241" s="180"/>
      <c r="AP241" s="172"/>
      <c r="AQ241" s="183"/>
      <c r="AR241" s="180"/>
      <c r="AS241" s="181"/>
      <c r="AT241" s="341" t="str">
        <f t="shared" si="283"/>
        <v/>
      </c>
      <c r="AU241" s="184"/>
      <c r="AV241" s="172"/>
      <c r="AW241" s="179"/>
      <c r="AX241" s="180"/>
      <c r="AY241" s="181"/>
      <c r="AZ241" s="182" t="str">
        <f t="shared" si="284"/>
        <v/>
      </c>
      <c r="BA241" s="184"/>
      <c r="BB241" s="172"/>
      <c r="BC241" s="179"/>
      <c r="BD241" s="180"/>
      <c r="BE241" s="181"/>
      <c r="BF241" s="182" t="str">
        <f t="shared" si="285"/>
        <v/>
      </c>
      <c r="BG241" s="184"/>
      <c r="BH241" s="172"/>
      <c r="BI241" s="179"/>
      <c r="BJ241" s="180"/>
      <c r="BK241" s="181"/>
      <c r="BL241" s="341" t="str">
        <f t="shared" si="286"/>
        <v/>
      </c>
      <c r="BM241" s="184"/>
      <c r="BN241" s="172"/>
      <c r="BO241" s="179"/>
      <c r="BP241" s="180"/>
      <c r="BQ241" s="181"/>
      <c r="BR241" s="182" t="str">
        <f t="shared" si="287"/>
        <v/>
      </c>
      <c r="BS241" s="184"/>
      <c r="BT241" s="172"/>
      <c r="BU241" s="179"/>
      <c r="BV241" s="180"/>
      <c r="BW241" s="181"/>
      <c r="BX241" s="182" t="str">
        <f t="shared" si="288"/>
        <v/>
      </c>
      <c r="BY241" s="184"/>
      <c r="BZ241" s="172"/>
      <c r="CA241" s="179"/>
      <c r="CB241" s="180"/>
      <c r="CC241" s="181"/>
      <c r="CD241" s="182" t="str">
        <f t="shared" si="289"/>
        <v/>
      </c>
      <c r="CE241" s="184"/>
      <c r="CF241" s="172"/>
      <c r="CG241" s="179"/>
      <c r="CH241" s="180"/>
      <c r="CI241" s="181"/>
      <c r="CJ241" s="182" t="str">
        <f t="shared" si="290"/>
        <v/>
      </c>
      <c r="CK241" s="180"/>
      <c r="CL241" s="185">
        <f t="shared" si="291"/>
        <v>0</v>
      </c>
      <c r="CM241" s="99">
        <f t="shared" si="292"/>
        <v>0</v>
      </c>
      <c r="CN241" s="100">
        <f t="shared" si="292"/>
        <v>0</v>
      </c>
      <c r="CO241" s="101">
        <f t="shared" si="293"/>
        <v>0</v>
      </c>
      <c r="CP241" s="99">
        <f t="shared" si="294"/>
        <v>0</v>
      </c>
      <c r="CQ241" s="102">
        <f t="shared" si="295"/>
        <v>6.25E-2</v>
      </c>
      <c r="CR241" s="186">
        <f t="shared" si="296"/>
        <v>6.25E-2</v>
      </c>
      <c r="CS241" s="103">
        <f t="shared" si="297"/>
        <v>0</v>
      </c>
      <c r="CT241" s="104" t="e">
        <f t="shared" si="298"/>
        <v>#DIV/0!</v>
      </c>
    </row>
    <row r="242" spans="1:98">
      <c r="A242" s="472"/>
      <c r="B242" s="105">
        <v>46</v>
      </c>
      <c r="C242" s="74" t="s">
        <v>53</v>
      </c>
      <c r="D242" s="75">
        <v>43419</v>
      </c>
      <c r="E242" s="199"/>
      <c r="F242" s="200"/>
      <c r="G242" s="200"/>
      <c r="H242" s="200"/>
      <c r="I242" s="200"/>
      <c r="J242" s="200"/>
      <c r="K242" s="200"/>
      <c r="L242" s="200"/>
      <c r="M242" s="200"/>
      <c r="N242" s="200"/>
      <c r="O242" s="200"/>
      <c r="P242" s="200"/>
      <c r="Q242" s="200"/>
      <c r="R242" s="200"/>
      <c r="S242" s="201">
        <f t="shared" si="249"/>
        <v>0</v>
      </c>
      <c r="T242" s="199"/>
      <c r="U242" s="200"/>
      <c r="V242" s="200"/>
      <c r="W242" s="202">
        <f t="shared" si="247"/>
        <v>0</v>
      </c>
      <c r="X242" s="203">
        <f t="shared" si="274"/>
        <v>0</v>
      </c>
      <c r="Y242" s="204">
        <f t="shared" si="254"/>
        <v>0</v>
      </c>
      <c r="Z242" s="204">
        <f t="shared" si="255"/>
        <v>0</v>
      </c>
      <c r="AA242" s="205">
        <v>90</v>
      </c>
      <c r="AB242" s="206">
        <f t="shared" si="280"/>
        <v>0</v>
      </c>
      <c r="AC242" s="320">
        <f t="shared" si="275"/>
        <v>0</v>
      </c>
      <c r="AD242" s="208"/>
      <c r="AE242" s="209">
        <f t="shared" si="248"/>
        <v>1.5</v>
      </c>
      <c r="AF242" s="210" t="e">
        <f t="shared" si="244"/>
        <v>#DIV/0!</v>
      </c>
      <c r="AG242" s="211">
        <f t="shared" si="245"/>
        <v>0</v>
      </c>
      <c r="AH242" s="212">
        <f t="shared" si="281"/>
        <v>0</v>
      </c>
      <c r="AI242" s="212">
        <v>7</v>
      </c>
      <c r="AJ242" s="213" t="e">
        <f t="shared" si="250"/>
        <v>#DIV/0!</v>
      </c>
      <c r="AK242" s="214"/>
      <c r="AL242" s="215"/>
      <c r="AM242" s="216"/>
      <c r="AN242" s="350" t="str">
        <f t="shared" si="282"/>
        <v/>
      </c>
      <c r="AO242" s="215"/>
      <c r="AP242" s="172"/>
      <c r="AQ242" s="218"/>
      <c r="AR242" s="215"/>
      <c r="AS242" s="216"/>
      <c r="AT242" s="350" t="str">
        <f t="shared" si="283"/>
        <v/>
      </c>
      <c r="AU242" s="219"/>
      <c r="AV242" s="172"/>
      <c r="AW242" s="214"/>
      <c r="AX242" s="215"/>
      <c r="AY242" s="216"/>
      <c r="AZ242" s="217" t="str">
        <f t="shared" si="284"/>
        <v/>
      </c>
      <c r="BA242" s="219"/>
      <c r="BB242" s="172"/>
      <c r="BC242" s="214"/>
      <c r="BD242" s="215"/>
      <c r="BE242" s="216"/>
      <c r="BF242" s="217" t="str">
        <f t="shared" si="285"/>
        <v/>
      </c>
      <c r="BG242" s="219"/>
      <c r="BH242" s="172"/>
      <c r="BI242" s="214"/>
      <c r="BJ242" s="215"/>
      <c r="BK242" s="216"/>
      <c r="BL242" s="350" t="str">
        <f t="shared" si="286"/>
        <v/>
      </c>
      <c r="BM242" s="219"/>
      <c r="BN242" s="172"/>
      <c r="BO242" s="214"/>
      <c r="BP242" s="215"/>
      <c r="BQ242" s="216"/>
      <c r="BR242" s="217" t="str">
        <f t="shared" si="287"/>
        <v/>
      </c>
      <c r="BS242" s="219"/>
      <c r="BT242" s="172"/>
      <c r="BU242" s="214"/>
      <c r="BV242" s="215"/>
      <c r="BW242" s="216"/>
      <c r="BX242" s="217" t="str">
        <f t="shared" si="288"/>
        <v/>
      </c>
      <c r="BY242" s="219"/>
      <c r="BZ242" s="172"/>
      <c r="CA242" s="214"/>
      <c r="CB242" s="215"/>
      <c r="CC242" s="216"/>
      <c r="CD242" s="217" t="str">
        <f t="shared" si="289"/>
        <v/>
      </c>
      <c r="CE242" s="219"/>
      <c r="CF242" s="172"/>
      <c r="CG242" s="214"/>
      <c r="CH242" s="215"/>
      <c r="CI242" s="216"/>
      <c r="CJ242" s="217" t="str">
        <f t="shared" si="290"/>
        <v/>
      </c>
      <c r="CK242" s="215"/>
      <c r="CL242" s="228">
        <f t="shared" si="291"/>
        <v>0</v>
      </c>
      <c r="CM242" s="229">
        <f t="shared" si="292"/>
        <v>0</v>
      </c>
      <c r="CN242" s="230">
        <f t="shared" si="292"/>
        <v>0</v>
      </c>
      <c r="CO242" s="231">
        <f t="shared" si="293"/>
        <v>0</v>
      </c>
      <c r="CP242" s="229">
        <f t="shared" si="294"/>
        <v>0</v>
      </c>
      <c r="CQ242" s="232">
        <f t="shared" si="295"/>
        <v>6.25E-2</v>
      </c>
      <c r="CR242" s="233">
        <f t="shared" si="296"/>
        <v>6.25E-2</v>
      </c>
      <c r="CS242" s="234">
        <f t="shared" si="297"/>
        <v>0</v>
      </c>
      <c r="CT242" s="235" t="e">
        <f t="shared" si="298"/>
        <v>#DIV/0!</v>
      </c>
    </row>
    <row r="243" spans="1:98" ht="15.75" thickBot="1">
      <c r="A243" s="472"/>
      <c r="B243" s="106">
        <v>46</v>
      </c>
      <c r="C243" s="74" t="s">
        <v>54</v>
      </c>
      <c r="D243" s="75">
        <v>43420</v>
      </c>
      <c r="E243" s="199"/>
      <c r="F243" s="200"/>
      <c r="G243" s="200"/>
      <c r="H243" s="200"/>
      <c r="I243" s="200"/>
      <c r="J243" s="200"/>
      <c r="K243" s="200"/>
      <c r="L243" s="200"/>
      <c r="M243" s="200"/>
      <c r="N243" s="200"/>
      <c r="O243" s="200"/>
      <c r="P243" s="200"/>
      <c r="Q243" s="200"/>
      <c r="R243" s="200"/>
      <c r="S243" s="201">
        <f t="shared" si="249"/>
        <v>0</v>
      </c>
      <c r="T243" s="199"/>
      <c r="U243" s="200"/>
      <c r="V243" s="200"/>
      <c r="W243" s="202">
        <f t="shared" si="247"/>
        <v>0</v>
      </c>
      <c r="X243" s="203">
        <f t="shared" si="274"/>
        <v>0</v>
      </c>
      <c r="Y243" s="204">
        <f t="shared" si="254"/>
        <v>0</v>
      </c>
      <c r="Z243" s="204">
        <f t="shared" si="255"/>
        <v>0</v>
      </c>
      <c r="AA243" s="205">
        <v>90</v>
      </c>
      <c r="AB243" s="206">
        <f t="shared" si="280"/>
        <v>0</v>
      </c>
      <c r="AC243" s="320">
        <f t="shared" si="275"/>
        <v>0</v>
      </c>
      <c r="AD243" s="208"/>
      <c r="AE243" s="209">
        <f t="shared" si="248"/>
        <v>1.5</v>
      </c>
      <c r="AF243" s="210" t="e">
        <f t="shared" si="244"/>
        <v>#DIV/0!</v>
      </c>
      <c r="AG243" s="211">
        <f t="shared" si="245"/>
        <v>0</v>
      </c>
      <c r="AH243" s="212">
        <f t="shared" si="281"/>
        <v>0</v>
      </c>
      <c r="AI243" s="212">
        <v>7</v>
      </c>
      <c r="AJ243" s="213" t="e">
        <f t="shared" si="250"/>
        <v>#DIV/0!</v>
      </c>
      <c r="AK243" s="214"/>
      <c r="AL243" s="215"/>
      <c r="AM243" s="216"/>
      <c r="AN243" s="350" t="str">
        <f t="shared" si="282"/>
        <v/>
      </c>
      <c r="AO243" s="215"/>
      <c r="AP243" s="172"/>
      <c r="AQ243" s="218"/>
      <c r="AR243" s="215"/>
      <c r="AS243" s="216"/>
      <c r="AT243" s="350" t="str">
        <f t="shared" si="283"/>
        <v/>
      </c>
      <c r="AU243" s="219"/>
      <c r="AV243" s="172"/>
      <c r="AW243" s="214"/>
      <c r="AX243" s="215"/>
      <c r="AY243" s="216"/>
      <c r="AZ243" s="217" t="str">
        <f t="shared" si="284"/>
        <v/>
      </c>
      <c r="BA243" s="219"/>
      <c r="BB243" s="172"/>
      <c r="BC243" s="214"/>
      <c r="BD243" s="215"/>
      <c r="BE243" s="216"/>
      <c r="BF243" s="217" t="str">
        <f t="shared" si="285"/>
        <v/>
      </c>
      <c r="BG243" s="219"/>
      <c r="BH243" s="172"/>
      <c r="BI243" s="214"/>
      <c r="BJ243" s="215"/>
      <c r="BK243" s="216"/>
      <c r="BL243" s="350" t="str">
        <f t="shared" si="286"/>
        <v/>
      </c>
      <c r="BM243" s="219"/>
      <c r="BN243" s="172"/>
      <c r="BO243" s="214"/>
      <c r="BP243" s="215"/>
      <c r="BQ243" s="216"/>
      <c r="BR243" s="217" t="str">
        <f t="shared" si="287"/>
        <v/>
      </c>
      <c r="BS243" s="219"/>
      <c r="BT243" s="172"/>
      <c r="BU243" s="214"/>
      <c r="BV243" s="215"/>
      <c r="BW243" s="216"/>
      <c r="BX243" s="217" t="str">
        <f t="shared" si="288"/>
        <v/>
      </c>
      <c r="BY243" s="219"/>
      <c r="BZ243" s="172"/>
      <c r="CA243" s="214"/>
      <c r="CB243" s="215"/>
      <c r="CC243" s="216"/>
      <c r="CD243" s="217" t="str">
        <f t="shared" si="289"/>
        <v/>
      </c>
      <c r="CE243" s="219"/>
      <c r="CF243" s="172"/>
      <c r="CG243" s="214"/>
      <c r="CH243" s="215"/>
      <c r="CI243" s="216"/>
      <c r="CJ243" s="217" t="str">
        <f t="shared" si="290"/>
        <v/>
      </c>
      <c r="CK243" s="215"/>
      <c r="CL243" s="228">
        <f t="shared" si="291"/>
        <v>0</v>
      </c>
      <c r="CM243" s="229">
        <f t="shared" si="292"/>
        <v>0</v>
      </c>
      <c r="CN243" s="230">
        <f t="shared" si="292"/>
        <v>0</v>
      </c>
      <c r="CO243" s="231">
        <f t="shared" si="293"/>
        <v>0</v>
      </c>
      <c r="CP243" s="229">
        <f t="shared" si="294"/>
        <v>0</v>
      </c>
      <c r="CQ243" s="232">
        <f t="shared" si="295"/>
        <v>6.25E-2</v>
      </c>
      <c r="CR243" s="233">
        <f t="shared" si="296"/>
        <v>6.25E-2</v>
      </c>
      <c r="CS243" s="234">
        <f t="shared" si="297"/>
        <v>0</v>
      </c>
      <c r="CT243" s="235" t="e">
        <f t="shared" si="298"/>
        <v>#DIV/0!</v>
      </c>
    </row>
    <row r="244" spans="1:98">
      <c r="A244" s="472"/>
      <c r="B244" s="18">
        <v>47</v>
      </c>
      <c r="C244" s="19" t="s">
        <v>50</v>
      </c>
      <c r="D244" s="20">
        <v>43423</v>
      </c>
      <c r="E244" s="49"/>
      <c r="F244" s="50"/>
      <c r="G244" s="50"/>
      <c r="H244" s="50"/>
      <c r="I244" s="50"/>
      <c r="J244" s="50"/>
      <c r="K244" s="50"/>
      <c r="L244" s="50"/>
      <c r="M244" s="50"/>
      <c r="N244" s="50"/>
      <c r="O244" s="50"/>
      <c r="P244" s="50"/>
      <c r="Q244" s="50"/>
      <c r="R244" s="50"/>
      <c r="S244" s="23">
        <f t="shared" si="249"/>
        <v>0</v>
      </c>
      <c r="T244" s="49"/>
      <c r="U244" s="50"/>
      <c r="V244" s="50"/>
      <c r="W244" s="195">
        <f t="shared" si="247"/>
        <v>0</v>
      </c>
      <c r="X244" s="21">
        <f t="shared" si="274"/>
        <v>0</v>
      </c>
      <c r="Y244" s="22">
        <f t="shared" si="254"/>
        <v>0</v>
      </c>
      <c r="Z244" s="22">
        <f t="shared" si="255"/>
        <v>0</v>
      </c>
      <c r="AA244" s="25">
        <v>90</v>
      </c>
      <c r="AB244" s="68">
        <f t="shared" si="280"/>
        <v>0</v>
      </c>
      <c r="AC244" s="322">
        <f t="shared" si="275"/>
        <v>0</v>
      </c>
      <c r="AD244" s="28"/>
      <c r="AE244" s="29">
        <f t="shared" si="248"/>
        <v>1.5</v>
      </c>
      <c r="AF244" s="30" t="e">
        <f t="shared" si="244"/>
        <v>#DIV/0!</v>
      </c>
      <c r="AG244" s="51">
        <f t="shared" si="245"/>
        <v>0</v>
      </c>
      <c r="AH244" s="52">
        <f t="shared" si="281"/>
        <v>0</v>
      </c>
      <c r="AI244" s="52">
        <v>7</v>
      </c>
      <c r="AJ244" s="53" t="e">
        <f t="shared" si="250"/>
        <v>#DIV/0!</v>
      </c>
      <c r="AK244" s="168"/>
      <c r="AL244" s="169"/>
      <c r="AM244" s="170"/>
      <c r="AN244" s="348" t="str">
        <f t="shared" si="282"/>
        <v/>
      </c>
      <c r="AO244" s="169"/>
      <c r="AP244" s="172"/>
      <c r="AQ244" s="173"/>
      <c r="AR244" s="169"/>
      <c r="AS244" s="170"/>
      <c r="AT244" s="348" t="str">
        <f t="shared" si="283"/>
        <v/>
      </c>
      <c r="AU244" s="174"/>
      <c r="AV244" s="172"/>
      <c r="AW244" s="168"/>
      <c r="AX244" s="169"/>
      <c r="AY244" s="170"/>
      <c r="AZ244" s="171" t="str">
        <f t="shared" si="284"/>
        <v/>
      </c>
      <c r="BA244" s="174"/>
      <c r="BB244" s="172"/>
      <c r="BC244" s="168"/>
      <c r="BD244" s="169"/>
      <c r="BE244" s="170"/>
      <c r="BF244" s="171" t="str">
        <f t="shared" si="285"/>
        <v/>
      </c>
      <c r="BG244" s="174"/>
      <c r="BH244" s="172"/>
      <c r="BI244" s="168"/>
      <c r="BJ244" s="169"/>
      <c r="BK244" s="170"/>
      <c r="BL244" s="348" t="str">
        <f t="shared" si="286"/>
        <v/>
      </c>
      <c r="BM244" s="174"/>
      <c r="BN244" s="172"/>
      <c r="BO244" s="168"/>
      <c r="BP244" s="169"/>
      <c r="BQ244" s="170"/>
      <c r="BR244" s="171" t="str">
        <f t="shared" si="287"/>
        <v/>
      </c>
      <c r="BS244" s="174"/>
      <c r="BT244" s="172"/>
      <c r="BU244" s="168"/>
      <c r="BV244" s="169"/>
      <c r="BW244" s="170"/>
      <c r="BX244" s="171" t="str">
        <f t="shared" si="288"/>
        <v/>
      </c>
      <c r="BY244" s="174"/>
      <c r="BZ244" s="172"/>
      <c r="CA244" s="168"/>
      <c r="CB244" s="169"/>
      <c r="CC244" s="170"/>
      <c r="CD244" s="171" t="str">
        <f t="shared" si="289"/>
        <v/>
      </c>
      <c r="CE244" s="174"/>
      <c r="CF244" s="172"/>
      <c r="CG244" s="168"/>
      <c r="CH244" s="169"/>
      <c r="CI244" s="170"/>
      <c r="CJ244" s="171" t="str">
        <f t="shared" si="290"/>
        <v/>
      </c>
      <c r="CK244" s="169"/>
      <c r="CL244" s="177">
        <f t="shared" si="291"/>
        <v>0</v>
      </c>
      <c r="CM244" s="62">
        <f t="shared" si="292"/>
        <v>0</v>
      </c>
      <c r="CN244" s="69">
        <f t="shared" si="292"/>
        <v>0</v>
      </c>
      <c r="CO244" s="70">
        <f t="shared" si="293"/>
        <v>0</v>
      </c>
      <c r="CP244" s="62">
        <f t="shared" si="294"/>
        <v>0</v>
      </c>
      <c r="CQ244" s="65">
        <f t="shared" si="295"/>
        <v>6.25E-2</v>
      </c>
      <c r="CR244" s="178">
        <f t="shared" si="296"/>
        <v>6.25E-2</v>
      </c>
      <c r="CS244" s="66">
        <f t="shared" si="297"/>
        <v>0</v>
      </c>
      <c r="CT244" s="67" t="e">
        <f t="shared" si="298"/>
        <v>#DIV/0!</v>
      </c>
    </row>
    <row r="245" spans="1:98">
      <c r="A245" s="472"/>
      <c r="B245" s="48">
        <v>47</v>
      </c>
      <c r="C245" s="19" t="s">
        <v>52</v>
      </c>
      <c r="D245" s="20">
        <v>43424</v>
      </c>
      <c r="E245" s="49"/>
      <c r="F245" s="50"/>
      <c r="G245" s="50"/>
      <c r="H245" s="50"/>
      <c r="I245" s="50"/>
      <c r="J245" s="50"/>
      <c r="K245" s="50"/>
      <c r="L245" s="50"/>
      <c r="M245" s="50"/>
      <c r="N245" s="50"/>
      <c r="O245" s="50"/>
      <c r="P245" s="50"/>
      <c r="Q245" s="50"/>
      <c r="R245" s="50"/>
      <c r="S245" s="23">
        <f t="shared" si="249"/>
        <v>0</v>
      </c>
      <c r="T245" s="49"/>
      <c r="U245" s="50"/>
      <c r="V245" s="50"/>
      <c r="W245" s="195">
        <f t="shared" si="247"/>
        <v>0</v>
      </c>
      <c r="X245" s="21">
        <f t="shared" si="274"/>
        <v>0</v>
      </c>
      <c r="Y245" s="22">
        <f t="shared" si="254"/>
        <v>0</v>
      </c>
      <c r="Z245" s="22">
        <f t="shared" si="255"/>
        <v>0</v>
      </c>
      <c r="AA245" s="25">
        <v>90</v>
      </c>
      <c r="AB245" s="68">
        <f t="shared" si="280"/>
        <v>0</v>
      </c>
      <c r="AC245" s="322">
        <f t="shared" si="275"/>
        <v>0</v>
      </c>
      <c r="AD245" s="28"/>
      <c r="AE245" s="29">
        <f t="shared" si="248"/>
        <v>1.5</v>
      </c>
      <c r="AF245" s="30" t="e">
        <f t="shared" si="244"/>
        <v>#DIV/0!</v>
      </c>
      <c r="AG245" s="51">
        <f t="shared" si="245"/>
        <v>0</v>
      </c>
      <c r="AH245" s="52">
        <f t="shared" si="281"/>
        <v>0</v>
      </c>
      <c r="AI245" s="52">
        <v>7</v>
      </c>
      <c r="AJ245" s="53" t="e">
        <f t="shared" si="250"/>
        <v>#DIV/0!</v>
      </c>
      <c r="AK245" s="168"/>
      <c r="AL245" s="169"/>
      <c r="AM245" s="170"/>
      <c r="AN245" s="348" t="str">
        <f t="shared" si="282"/>
        <v/>
      </c>
      <c r="AO245" s="169"/>
      <c r="AP245" s="172"/>
      <c r="AQ245" s="173"/>
      <c r="AR245" s="169"/>
      <c r="AS245" s="170"/>
      <c r="AT245" s="348" t="str">
        <f t="shared" si="283"/>
        <v/>
      </c>
      <c r="AU245" s="174"/>
      <c r="AV245" s="172"/>
      <c r="AW245" s="168"/>
      <c r="AX245" s="169"/>
      <c r="AY245" s="170"/>
      <c r="AZ245" s="171" t="str">
        <f t="shared" si="284"/>
        <v/>
      </c>
      <c r="BA245" s="174"/>
      <c r="BB245" s="172"/>
      <c r="BC245" s="168"/>
      <c r="BD245" s="169"/>
      <c r="BE245" s="170"/>
      <c r="BF245" s="171" t="str">
        <f t="shared" si="285"/>
        <v/>
      </c>
      <c r="BG245" s="174"/>
      <c r="BH245" s="172"/>
      <c r="BI245" s="168"/>
      <c r="BJ245" s="169"/>
      <c r="BK245" s="170"/>
      <c r="BL245" s="348" t="str">
        <f t="shared" si="286"/>
        <v/>
      </c>
      <c r="BM245" s="174"/>
      <c r="BN245" s="172"/>
      <c r="BO245" s="168"/>
      <c r="BP245" s="169"/>
      <c r="BQ245" s="170"/>
      <c r="BR245" s="171" t="str">
        <f t="shared" si="287"/>
        <v/>
      </c>
      <c r="BS245" s="174"/>
      <c r="BT245" s="172"/>
      <c r="BU245" s="168"/>
      <c r="BV245" s="169"/>
      <c r="BW245" s="170"/>
      <c r="BX245" s="171" t="str">
        <f t="shared" si="288"/>
        <v/>
      </c>
      <c r="BY245" s="174"/>
      <c r="BZ245" s="172"/>
      <c r="CA245" s="168"/>
      <c r="CB245" s="169"/>
      <c r="CC245" s="170"/>
      <c r="CD245" s="171" t="str">
        <f t="shared" si="289"/>
        <v/>
      </c>
      <c r="CE245" s="174"/>
      <c r="CF245" s="172"/>
      <c r="CG245" s="168"/>
      <c r="CH245" s="169"/>
      <c r="CI245" s="170"/>
      <c r="CJ245" s="171" t="str">
        <f t="shared" si="290"/>
        <v/>
      </c>
      <c r="CK245" s="169"/>
      <c r="CL245" s="177">
        <f t="shared" si="291"/>
        <v>0</v>
      </c>
      <c r="CM245" s="62">
        <f t="shared" si="292"/>
        <v>0</v>
      </c>
      <c r="CN245" s="69">
        <f t="shared" si="292"/>
        <v>0</v>
      </c>
      <c r="CO245" s="70">
        <f t="shared" si="293"/>
        <v>0</v>
      </c>
      <c r="CP245" s="62">
        <f t="shared" si="294"/>
        <v>0</v>
      </c>
      <c r="CQ245" s="65">
        <f t="shared" si="295"/>
        <v>6.25E-2</v>
      </c>
      <c r="CR245" s="178">
        <f t="shared" si="296"/>
        <v>6.25E-2</v>
      </c>
      <c r="CS245" s="66">
        <f t="shared" si="297"/>
        <v>0</v>
      </c>
      <c r="CT245" s="67" t="e">
        <f t="shared" si="298"/>
        <v>#DIV/0!</v>
      </c>
    </row>
    <row r="246" spans="1:98">
      <c r="A246" s="472"/>
      <c r="B246" s="48">
        <v>47</v>
      </c>
      <c r="C246" s="19" t="s">
        <v>52</v>
      </c>
      <c r="D246" s="20">
        <v>43425</v>
      </c>
      <c r="E246" s="49"/>
      <c r="F246" s="50"/>
      <c r="G246" s="50"/>
      <c r="H246" s="50"/>
      <c r="I246" s="50"/>
      <c r="J246" s="50"/>
      <c r="K246" s="50"/>
      <c r="L246" s="50"/>
      <c r="M246" s="50"/>
      <c r="N246" s="50"/>
      <c r="O246" s="50"/>
      <c r="P246" s="50"/>
      <c r="Q246" s="50"/>
      <c r="R246" s="50"/>
      <c r="S246" s="23">
        <f t="shared" si="249"/>
        <v>0</v>
      </c>
      <c r="T246" s="49"/>
      <c r="U246" s="50"/>
      <c r="V246" s="50"/>
      <c r="W246" s="195">
        <f t="shared" si="247"/>
        <v>0</v>
      </c>
      <c r="X246" s="21">
        <f t="shared" si="274"/>
        <v>0</v>
      </c>
      <c r="Y246" s="22">
        <f t="shared" si="254"/>
        <v>0</v>
      </c>
      <c r="Z246" s="22">
        <f t="shared" si="255"/>
        <v>0</v>
      </c>
      <c r="AA246" s="25">
        <v>90</v>
      </c>
      <c r="AB246" s="68">
        <f t="shared" si="280"/>
        <v>0</v>
      </c>
      <c r="AC246" s="322">
        <f t="shared" si="275"/>
        <v>0</v>
      </c>
      <c r="AD246" s="28"/>
      <c r="AE246" s="29">
        <f t="shared" si="248"/>
        <v>1.5</v>
      </c>
      <c r="AF246" s="30" t="e">
        <f t="shared" si="244"/>
        <v>#DIV/0!</v>
      </c>
      <c r="AG246" s="51">
        <f t="shared" si="245"/>
        <v>0</v>
      </c>
      <c r="AH246" s="52">
        <f t="shared" si="281"/>
        <v>0</v>
      </c>
      <c r="AI246" s="52">
        <v>7</v>
      </c>
      <c r="AJ246" s="53" t="e">
        <f t="shared" si="250"/>
        <v>#DIV/0!</v>
      </c>
      <c r="AK246" s="168"/>
      <c r="AL246" s="169"/>
      <c r="AM246" s="170"/>
      <c r="AN246" s="348" t="str">
        <f t="shared" si="282"/>
        <v/>
      </c>
      <c r="AO246" s="169"/>
      <c r="AP246" s="172"/>
      <c r="AQ246" s="173"/>
      <c r="AR246" s="169"/>
      <c r="AS246" s="170"/>
      <c r="AT246" s="348" t="str">
        <f t="shared" si="283"/>
        <v/>
      </c>
      <c r="AU246" s="174"/>
      <c r="AV246" s="172"/>
      <c r="AW246" s="168"/>
      <c r="AX246" s="169"/>
      <c r="AY246" s="170"/>
      <c r="AZ246" s="171" t="str">
        <f t="shared" si="284"/>
        <v/>
      </c>
      <c r="BA246" s="174"/>
      <c r="BB246" s="172"/>
      <c r="BC246" s="168"/>
      <c r="BD246" s="169"/>
      <c r="BE246" s="170"/>
      <c r="BF246" s="171" t="str">
        <f t="shared" si="285"/>
        <v/>
      </c>
      <c r="BG246" s="174"/>
      <c r="BH246" s="172"/>
      <c r="BI246" s="168"/>
      <c r="BJ246" s="169"/>
      <c r="BK246" s="170"/>
      <c r="BL246" s="348" t="str">
        <f t="shared" si="286"/>
        <v/>
      </c>
      <c r="BM246" s="174"/>
      <c r="BN246" s="172"/>
      <c r="BO246" s="168"/>
      <c r="BP246" s="169"/>
      <c r="BQ246" s="170"/>
      <c r="BR246" s="171" t="str">
        <f t="shared" si="287"/>
        <v/>
      </c>
      <c r="BS246" s="174"/>
      <c r="BT246" s="172"/>
      <c r="BU246" s="168"/>
      <c r="BV246" s="169"/>
      <c r="BW246" s="170"/>
      <c r="BX246" s="171" t="str">
        <f t="shared" si="288"/>
        <v/>
      </c>
      <c r="BY246" s="174"/>
      <c r="BZ246" s="172"/>
      <c r="CA246" s="168"/>
      <c r="CB246" s="169"/>
      <c r="CC246" s="170"/>
      <c r="CD246" s="171" t="str">
        <f t="shared" si="289"/>
        <v/>
      </c>
      <c r="CE246" s="174"/>
      <c r="CF246" s="172"/>
      <c r="CG246" s="168"/>
      <c r="CH246" s="169"/>
      <c r="CI246" s="170"/>
      <c r="CJ246" s="171" t="str">
        <f t="shared" si="290"/>
        <v/>
      </c>
      <c r="CK246" s="169"/>
      <c r="CL246" s="177">
        <f t="shared" si="291"/>
        <v>0</v>
      </c>
      <c r="CM246" s="62">
        <f t="shared" si="292"/>
        <v>0</v>
      </c>
      <c r="CN246" s="69">
        <f t="shared" si="292"/>
        <v>0</v>
      </c>
      <c r="CO246" s="70">
        <f t="shared" si="293"/>
        <v>0</v>
      </c>
      <c r="CP246" s="62">
        <f t="shared" si="294"/>
        <v>0</v>
      </c>
      <c r="CQ246" s="65">
        <f t="shared" si="295"/>
        <v>6.25E-2</v>
      </c>
      <c r="CR246" s="178">
        <f t="shared" si="296"/>
        <v>6.25E-2</v>
      </c>
      <c r="CS246" s="66">
        <f t="shared" si="297"/>
        <v>0</v>
      </c>
      <c r="CT246" s="67" t="e">
        <f t="shared" si="298"/>
        <v>#DIV/0!</v>
      </c>
    </row>
    <row r="247" spans="1:98">
      <c r="A247" s="472"/>
      <c r="B247" s="48">
        <v>47</v>
      </c>
      <c r="C247" s="19" t="s">
        <v>53</v>
      </c>
      <c r="D247" s="20">
        <v>43426</v>
      </c>
      <c r="E247" s="49"/>
      <c r="F247" s="50"/>
      <c r="G247" s="50"/>
      <c r="H247" s="50"/>
      <c r="I247" s="50"/>
      <c r="J247" s="50"/>
      <c r="K247" s="50"/>
      <c r="L247" s="50"/>
      <c r="M247" s="50"/>
      <c r="N247" s="50"/>
      <c r="O247" s="50"/>
      <c r="P247" s="50"/>
      <c r="Q247" s="50"/>
      <c r="R247" s="50"/>
      <c r="S247" s="23">
        <f t="shared" si="249"/>
        <v>0</v>
      </c>
      <c r="T247" s="49"/>
      <c r="U247" s="50"/>
      <c r="V247" s="50"/>
      <c r="W247" s="195">
        <f t="shared" si="247"/>
        <v>0</v>
      </c>
      <c r="X247" s="21">
        <f t="shared" si="274"/>
        <v>0</v>
      </c>
      <c r="Y247" s="22">
        <f t="shared" si="254"/>
        <v>0</v>
      </c>
      <c r="Z247" s="22">
        <f t="shared" si="255"/>
        <v>0</v>
      </c>
      <c r="AA247" s="25">
        <v>90</v>
      </c>
      <c r="AB247" s="68">
        <f t="shared" si="280"/>
        <v>0</v>
      </c>
      <c r="AC247" s="322">
        <f t="shared" si="275"/>
        <v>0</v>
      </c>
      <c r="AD247" s="28"/>
      <c r="AE247" s="29">
        <f t="shared" si="248"/>
        <v>1.5</v>
      </c>
      <c r="AF247" s="30" t="e">
        <f t="shared" si="244"/>
        <v>#DIV/0!</v>
      </c>
      <c r="AG247" s="51">
        <f t="shared" si="245"/>
        <v>0</v>
      </c>
      <c r="AH247" s="52">
        <f t="shared" si="281"/>
        <v>0</v>
      </c>
      <c r="AI247" s="52">
        <v>7</v>
      </c>
      <c r="AJ247" s="53" t="e">
        <f t="shared" si="250"/>
        <v>#DIV/0!</v>
      </c>
      <c r="AK247" s="168"/>
      <c r="AL247" s="169"/>
      <c r="AM247" s="170"/>
      <c r="AN247" s="348" t="str">
        <f t="shared" si="282"/>
        <v/>
      </c>
      <c r="AO247" s="169"/>
      <c r="AP247" s="172"/>
      <c r="AQ247" s="173"/>
      <c r="AR247" s="169"/>
      <c r="AS247" s="170"/>
      <c r="AT247" s="348" t="str">
        <f t="shared" si="283"/>
        <v/>
      </c>
      <c r="AU247" s="174"/>
      <c r="AV247" s="172"/>
      <c r="AW247" s="168"/>
      <c r="AX247" s="169"/>
      <c r="AY247" s="170"/>
      <c r="AZ247" s="171" t="str">
        <f t="shared" si="284"/>
        <v/>
      </c>
      <c r="BA247" s="174"/>
      <c r="BB247" s="172"/>
      <c r="BC247" s="168"/>
      <c r="BD247" s="169"/>
      <c r="BE247" s="170"/>
      <c r="BF247" s="171" t="str">
        <f t="shared" si="285"/>
        <v/>
      </c>
      <c r="BG247" s="174"/>
      <c r="BH247" s="172"/>
      <c r="BI247" s="168"/>
      <c r="BJ247" s="169"/>
      <c r="BK247" s="170"/>
      <c r="BL247" s="348" t="str">
        <f t="shared" si="286"/>
        <v/>
      </c>
      <c r="BM247" s="174"/>
      <c r="BN247" s="172"/>
      <c r="BO247" s="168"/>
      <c r="BP247" s="169"/>
      <c r="BQ247" s="170"/>
      <c r="BR247" s="171" t="str">
        <f t="shared" si="287"/>
        <v/>
      </c>
      <c r="BS247" s="174"/>
      <c r="BT247" s="172"/>
      <c r="BU247" s="168"/>
      <c r="BV247" s="169"/>
      <c r="BW247" s="170"/>
      <c r="BX247" s="171" t="str">
        <f t="shared" si="288"/>
        <v/>
      </c>
      <c r="BY247" s="174"/>
      <c r="BZ247" s="172"/>
      <c r="CA247" s="168"/>
      <c r="CB247" s="169"/>
      <c r="CC247" s="170"/>
      <c r="CD247" s="171" t="str">
        <f t="shared" si="289"/>
        <v/>
      </c>
      <c r="CE247" s="174"/>
      <c r="CF247" s="172"/>
      <c r="CG247" s="168"/>
      <c r="CH247" s="169"/>
      <c r="CI247" s="170"/>
      <c r="CJ247" s="171" t="str">
        <f t="shared" si="290"/>
        <v/>
      </c>
      <c r="CK247" s="169"/>
      <c r="CL247" s="177">
        <f t="shared" si="291"/>
        <v>0</v>
      </c>
      <c r="CM247" s="62">
        <f t="shared" si="292"/>
        <v>0</v>
      </c>
      <c r="CN247" s="69">
        <f t="shared" si="292"/>
        <v>0</v>
      </c>
      <c r="CO247" s="70">
        <f t="shared" si="293"/>
        <v>0</v>
      </c>
      <c r="CP247" s="62">
        <f t="shared" si="294"/>
        <v>0</v>
      </c>
      <c r="CQ247" s="65">
        <f t="shared" si="295"/>
        <v>6.25E-2</v>
      </c>
      <c r="CR247" s="178">
        <f t="shared" si="296"/>
        <v>6.25E-2</v>
      </c>
      <c r="CS247" s="66">
        <f t="shared" si="297"/>
        <v>0</v>
      </c>
      <c r="CT247" s="67" t="e">
        <f t="shared" si="298"/>
        <v>#DIV/0!</v>
      </c>
    </row>
    <row r="248" spans="1:98" ht="15.75" thickBot="1">
      <c r="A248" s="472"/>
      <c r="B248" s="71">
        <v>47</v>
      </c>
      <c r="C248" s="19" t="s">
        <v>54</v>
      </c>
      <c r="D248" s="20">
        <v>43427</v>
      </c>
      <c r="E248" s="49"/>
      <c r="F248" s="50"/>
      <c r="G248" s="50"/>
      <c r="H248" s="50"/>
      <c r="I248" s="50"/>
      <c r="J248" s="50"/>
      <c r="K248" s="50"/>
      <c r="L248" s="50"/>
      <c r="M248" s="50"/>
      <c r="N248" s="50"/>
      <c r="O248" s="50"/>
      <c r="P248" s="50"/>
      <c r="Q248" s="50"/>
      <c r="R248" s="50"/>
      <c r="S248" s="23">
        <f t="shared" si="249"/>
        <v>0</v>
      </c>
      <c r="T248" s="49"/>
      <c r="U248" s="50"/>
      <c r="V248" s="50"/>
      <c r="W248" s="195">
        <f t="shared" si="247"/>
        <v>0</v>
      </c>
      <c r="X248" s="21">
        <f t="shared" si="274"/>
        <v>0</v>
      </c>
      <c r="Y248" s="22">
        <f t="shared" si="254"/>
        <v>0</v>
      </c>
      <c r="Z248" s="22">
        <f t="shared" si="255"/>
        <v>0</v>
      </c>
      <c r="AA248" s="25">
        <v>90</v>
      </c>
      <c r="AB248" s="68">
        <f t="shared" si="280"/>
        <v>0</v>
      </c>
      <c r="AC248" s="322">
        <f t="shared" si="275"/>
        <v>0</v>
      </c>
      <c r="AD248" s="28"/>
      <c r="AE248" s="29">
        <f t="shared" si="248"/>
        <v>1.5</v>
      </c>
      <c r="AF248" s="30" t="e">
        <f t="shared" si="244"/>
        <v>#DIV/0!</v>
      </c>
      <c r="AG248" s="51">
        <f t="shared" si="245"/>
        <v>0</v>
      </c>
      <c r="AH248" s="52">
        <f t="shared" si="281"/>
        <v>0</v>
      </c>
      <c r="AI248" s="52">
        <v>7</v>
      </c>
      <c r="AJ248" s="53" t="e">
        <f t="shared" si="250"/>
        <v>#DIV/0!</v>
      </c>
      <c r="AK248" s="168"/>
      <c r="AL248" s="169"/>
      <c r="AM248" s="170"/>
      <c r="AN248" s="348" t="str">
        <f t="shared" si="282"/>
        <v/>
      </c>
      <c r="AO248" s="169"/>
      <c r="AP248" s="172"/>
      <c r="AQ248" s="173"/>
      <c r="AR248" s="169"/>
      <c r="AS248" s="170"/>
      <c r="AT248" s="348" t="str">
        <f t="shared" si="283"/>
        <v/>
      </c>
      <c r="AU248" s="174"/>
      <c r="AV248" s="172"/>
      <c r="AW248" s="168"/>
      <c r="AX248" s="169"/>
      <c r="AY248" s="170"/>
      <c r="AZ248" s="171" t="str">
        <f t="shared" si="284"/>
        <v/>
      </c>
      <c r="BA248" s="174"/>
      <c r="BB248" s="172"/>
      <c r="BC248" s="168"/>
      <c r="BD248" s="169"/>
      <c r="BE248" s="170"/>
      <c r="BF248" s="171" t="str">
        <f t="shared" si="285"/>
        <v/>
      </c>
      <c r="BG248" s="174"/>
      <c r="BH248" s="172"/>
      <c r="BI248" s="168"/>
      <c r="BJ248" s="169"/>
      <c r="BK248" s="170"/>
      <c r="BL248" s="348" t="str">
        <f t="shared" si="286"/>
        <v/>
      </c>
      <c r="BM248" s="174"/>
      <c r="BN248" s="172"/>
      <c r="BO248" s="168"/>
      <c r="BP248" s="169"/>
      <c r="BQ248" s="170"/>
      <c r="BR248" s="171" t="str">
        <f t="shared" si="287"/>
        <v/>
      </c>
      <c r="BS248" s="174"/>
      <c r="BT248" s="172"/>
      <c r="BU248" s="168"/>
      <c r="BV248" s="169"/>
      <c r="BW248" s="170"/>
      <c r="BX248" s="171" t="str">
        <f t="shared" si="288"/>
        <v/>
      </c>
      <c r="BY248" s="174"/>
      <c r="BZ248" s="172"/>
      <c r="CA248" s="168"/>
      <c r="CB248" s="169"/>
      <c r="CC248" s="170"/>
      <c r="CD248" s="171" t="str">
        <f t="shared" si="289"/>
        <v/>
      </c>
      <c r="CE248" s="174"/>
      <c r="CF248" s="172"/>
      <c r="CG248" s="168"/>
      <c r="CH248" s="169"/>
      <c r="CI248" s="170"/>
      <c r="CJ248" s="171" t="str">
        <f t="shared" si="290"/>
        <v/>
      </c>
      <c r="CK248" s="169"/>
      <c r="CL248" s="177">
        <f t="shared" si="291"/>
        <v>0</v>
      </c>
      <c r="CM248" s="62">
        <f t="shared" si="292"/>
        <v>0</v>
      </c>
      <c r="CN248" s="69">
        <f t="shared" si="292"/>
        <v>0</v>
      </c>
      <c r="CO248" s="70">
        <f t="shared" si="293"/>
        <v>0</v>
      </c>
      <c r="CP248" s="62">
        <f t="shared" si="294"/>
        <v>0</v>
      </c>
      <c r="CQ248" s="65">
        <f t="shared" si="295"/>
        <v>6.25E-2</v>
      </c>
      <c r="CR248" s="178">
        <f t="shared" si="296"/>
        <v>6.25E-2</v>
      </c>
      <c r="CS248" s="66">
        <f t="shared" si="297"/>
        <v>0</v>
      </c>
      <c r="CT248" s="67" t="e">
        <f t="shared" si="298"/>
        <v>#DIV/0!</v>
      </c>
    </row>
    <row r="249" spans="1:98">
      <c r="A249" s="472"/>
      <c r="B249" s="73">
        <v>48</v>
      </c>
      <c r="C249" s="74" t="s">
        <v>50</v>
      </c>
      <c r="D249" s="75">
        <v>43430</v>
      </c>
      <c r="E249" s="76"/>
      <c r="F249" s="77"/>
      <c r="G249" s="77"/>
      <c r="H249" s="77"/>
      <c r="I249" s="77"/>
      <c r="J249" s="77"/>
      <c r="K249" s="77"/>
      <c r="L249" s="77"/>
      <c r="M249" s="77"/>
      <c r="N249" s="77"/>
      <c r="O249" s="77"/>
      <c r="P249" s="77"/>
      <c r="Q249" s="77"/>
      <c r="R249" s="77"/>
      <c r="S249" s="78">
        <f t="shared" si="249"/>
        <v>0</v>
      </c>
      <c r="T249" s="76"/>
      <c r="U249" s="77"/>
      <c r="V249" s="77"/>
      <c r="W249" s="194">
        <f t="shared" si="247"/>
        <v>0</v>
      </c>
      <c r="X249" s="80">
        <f t="shared" ref="X249:X253" si="299">SUM(E249+F249+G249+H249+I249+J249+K249+L249+M249+N249+T249)</f>
        <v>0</v>
      </c>
      <c r="Y249" s="81">
        <f t="shared" si="254"/>
        <v>0</v>
      </c>
      <c r="Z249" s="81">
        <f t="shared" si="255"/>
        <v>0</v>
      </c>
      <c r="AA249" s="82">
        <v>90</v>
      </c>
      <c r="AB249" s="83">
        <f t="shared" si="280"/>
        <v>0</v>
      </c>
      <c r="AC249" s="321">
        <f t="shared" si="275"/>
        <v>0</v>
      </c>
      <c r="AD249" s="85"/>
      <c r="AE249" s="86">
        <f>((E249*4)+(F249*4)+(G249*5)+(H249*4)+(I249*6)+(J249*2)+(K249*6)+(L249*7)+(M249*2)+(N249*8)+(O249*3)+(P249*3)+(Q249*3)+(R249*4)+(T249*3)+(U249*3)+(V249*1)+AA249+AB249)/60</f>
        <v>1.5</v>
      </c>
      <c r="AF249" s="87" t="e">
        <f t="shared" si="244"/>
        <v>#DIV/0!</v>
      </c>
      <c r="AG249" s="88">
        <f t="shared" si="245"/>
        <v>0</v>
      </c>
      <c r="AH249" s="89">
        <f t="shared" si="281"/>
        <v>0</v>
      </c>
      <c r="AI249" s="89">
        <v>7</v>
      </c>
      <c r="AJ249" s="90" t="e">
        <f t="shared" si="250"/>
        <v>#DIV/0!</v>
      </c>
      <c r="AK249" s="179"/>
      <c r="AL249" s="180"/>
      <c r="AM249" s="181"/>
      <c r="AN249" s="341" t="str">
        <f t="shared" si="282"/>
        <v/>
      </c>
      <c r="AO249" s="180"/>
      <c r="AP249" s="172"/>
      <c r="AQ249" s="183"/>
      <c r="AR249" s="180"/>
      <c r="AS249" s="181"/>
      <c r="AT249" s="341" t="str">
        <f t="shared" si="283"/>
        <v/>
      </c>
      <c r="AU249" s="184"/>
      <c r="AV249" s="172"/>
      <c r="AW249" s="179"/>
      <c r="AX249" s="180"/>
      <c r="AY249" s="181"/>
      <c r="AZ249" s="182" t="str">
        <f t="shared" si="284"/>
        <v/>
      </c>
      <c r="BA249" s="184"/>
      <c r="BB249" s="172"/>
      <c r="BC249" s="179"/>
      <c r="BD249" s="180"/>
      <c r="BE249" s="181"/>
      <c r="BF249" s="182" t="str">
        <f t="shared" si="285"/>
        <v/>
      </c>
      <c r="BG249" s="184"/>
      <c r="BH249" s="172"/>
      <c r="BI249" s="179"/>
      <c r="BJ249" s="180"/>
      <c r="BK249" s="181"/>
      <c r="BL249" s="341" t="str">
        <f t="shared" si="286"/>
        <v/>
      </c>
      <c r="BM249" s="184"/>
      <c r="BN249" s="172"/>
      <c r="BO249" s="179"/>
      <c r="BP249" s="180"/>
      <c r="BQ249" s="181"/>
      <c r="BR249" s="182" t="str">
        <f t="shared" si="287"/>
        <v/>
      </c>
      <c r="BS249" s="184"/>
      <c r="BT249" s="172"/>
      <c r="BU249" s="179"/>
      <c r="BV249" s="180"/>
      <c r="BW249" s="181"/>
      <c r="BX249" s="182" t="str">
        <f t="shared" si="288"/>
        <v/>
      </c>
      <c r="BY249" s="184"/>
      <c r="BZ249" s="172"/>
      <c r="CA249" s="179"/>
      <c r="CB249" s="180"/>
      <c r="CC249" s="181"/>
      <c r="CD249" s="182" t="str">
        <f t="shared" si="289"/>
        <v/>
      </c>
      <c r="CE249" s="184"/>
      <c r="CF249" s="172"/>
      <c r="CG249" s="179"/>
      <c r="CH249" s="180"/>
      <c r="CI249" s="181"/>
      <c r="CJ249" s="182" t="str">
        <f t="shared" si="290"/>
        <v/>
      </c>
      <c r="CK249" s="180"/>
      <c r="CL249" s="185">
        <f t="shared" si="291"/>
        <v>0</v>
      </c>
      <c r="CM249" s="99">
        <f t="shared" si="292"/>
        <v>0</v>
      </c>
      <c r="CN249" s="100">
        <f t="shared" si="292"/>
        <v>0</v>
      </c>
      <c r="CO249" s="101">
        <f t="shared" si="293"/>
        <v>0</v>
      </c>
      <c r="CP249" s="99">
        <f t="shared" si="294"/>
        <v>0</v>
      </c>
      <c r="CQ249" s="102">
        <f t="shared" si="295"/>
        <v>6.25E-2</v>
      </c>
      <c r="CR249" s="186">
        <f t="shared" si="296"/>
        <v>6.25E-2</v>
      </c>
      <c r="CS249" s="103">
        <f t="shared" si="297"/>
        <v>0</v>
      </c>
      <c r="CT249" s="104" t="e">
        <f t="shared" si="298"/>
        <v>#DIV/0!</v>
      </c>
    </row>
    <row r="250" spans="1:98">
      <c r="A250" s="472"/>
      <c r="B250" s="105">
        <v>48</v>
      </c>
      <c r="C250" s="74" t="s">
        <v>52</v>
      </c>
      <c r="D250" s="75">
        <v>43431</v>
      </c>
      <c r="E250" s="76"/>
      <c r="F250" s="77"/>
      <c r="G250" s="77"/>
      <c r="H250" s="77"/>
      <c r="I250" s="77"/>
      <c r="J250" s="77"/>
      <c r="K250" s="77"/>
      <c r="L250" s="77"/>
      <c r="M250" s="77"/>
      <c r="N250" s="77"/>
      <c r="O250" s="77"/>
      <c r="P250" s="77"/>
      <c r="Q250" s="77"/>
      <c r="R250" s="77"/>
      <c r="S250" s="78">
        <f t="shared" si="249"/>
        <v>0</v>
      </c>
      <c r="T250" s="76"/>
      <c r="U250" s="77"/>
      <c r="V250" s="77"/>
      <c r="W250" s="194">
        <f t="shared" si="247"/>
        <v>0</v>
      </c>
      <c r="X250" s="80">
        <f t="shared" si="299"/>
        <v>0</v>
      </c>
      <c r="Y250" s="81">
        <f t="shared" si="254"/>
        <v>0</v>
      </c>
      <c r="Z250" s="81">
        <f t="shared" si="255"/>
        <v>0</v>
      </c>
      <c r="AA250" s="82">
        <v>90</v>
      </c>
      <c r="AB250" s="83">
        <f t="shared" si="280"/>
        <v>0</v>
      </c>
      <c r="AC250" s="321">
        <f t="shared" si="275"/>
        <v>0</v>
      </c>
      <c r="AD250" s="85"/>
      <c r="AE250" s="86">
        <f t="shared" ref="AE250:AE252" si="300">((E250*4)+(F250*4)+(G250*5)+(H250*4)+(I250*6)+(J250*2)+(K250*6)+(L250*7)+(M250*2)+(N250*8)+(O250*3)+(P250*3)+(Q250*3)+(R250*4)+(T250*3)+(U250*3)+(V250*1)+AA250+AB250)/60</f>
        <v>1.5</v>
      </c>
      <c r="AF250" s="87" t="e">
        <f t="shared" si="244"/>
        <v>#DIV/0!</v>
      </c>
      <c r="AG250" s="88">
        <f t="shared" si="245"/>
        <v>0</v>
      </c>
      <c r="AH250" s="89">
        <f t="shared" si="281"/>
        <v>0</v>
      </c>
      <c r="AI250" s="89">
        <v>7</v>
      </c>
      <c r="AJ250" s="90" t="e">
        <f t="shared" si="250"/>
        <v>#DIV/0!</v>
      </c>
      <c r="AK250" s="179"/>
      <c r="AL250" s="180"/>
      <c r="AM250" s="181"/>
      <c r="AN250" s="341" t="str">
        <f t="shared" si="282"/>
        <v/>
      </c>
      <c r="AO250" s="180"/>
      <c r="AP250" s="172"/>
      <c r="AQ250" s="183"/>
      <c r="AR250" s="180"/>
      <c r="AS250" s="181"/>
      <c r="AT250" s="341" t="str">
        <f t="shared" si="283"/>
        <v/>
      </c>
      <c r="AU250" s="184"/>
      <c r="AV250" s="172"/>
      <c r="AW250" s="179"/>
      <c r="AX250" s="180"/>
      <c r="AY250" s="181"/>
      <c r="AZ250" s="182" t="str">
        <f t="shared" si="284"/>
        <v/>
      </c>
      <c r="BA250" s="184"/>
      <c r="BB250" s="172"/>
      <c r="BC250" s="179"/>
      <c r="BD250" s="180"/>
      <c r="BE250" s="181"/>
      <c r="BF250" s="182" t="str">
        <f t="shared" si="285"/>
        <v/>
      </c>
      <c r="BG250" s="184"/>
      <c r="BH250" s="172"/>
      <c r="BI250" s="179"/>
      <c r="BJ250" s="180"/>
      <c r="BK250" s="181"/>
      <c r="BL250" s="341" t="str">
        <f t="shared" si="286"/>
        <v/>
      </c>
      <c r="BM250" s="184"/>
      <c r="BN250" s="172"/>
      <c r="BO250" s="179"/>
      <c r="BP250" s="180"/>
      <c r="BQ250" s="181"/>
      <c r="BR250" s="182" t="str">
        <f t="shared" si="287"/>
        <v/>
      </c>
      <c r="BS250" s="184"/>
      <c r="BT250" s="172"/>
      <c r="BU250" s="179"/>
      <c r="BV250" s="180"/>
      <c r="BW250" s="181"/>
      <c r="BX250" s="182" t="str">
        <f t="shared" si="288"/>
        <v/>
      </c>
      <c r="BY250" s="184"/>
      <c r="BZ250" s="172"/>
      <c r="CA250" s="179"/>
      <c r="CB250" s="180"/>
      <c r="CC250" s="181"/>
      <c r="CD250" s="182" t="str">
        <f t="shared" si="289"/>
        <v/>
      </c>
      <c r="CE250" s="184"/>
      <c r="CF250" s="172"/>
      <c r="CG250" s="179"/>
      <c r="CH250" s="180"/>
      <c r="CI250" s="181"/>
      <c r="CJ250" s="182" t="str">
        <f t="shared" si="290"/>
        <v/>
      </c>
      <c r="CK250" s="180"/>
      <c r="CL250" s="185">
        <f t="shared" si="291"/>
        <v>0</v>
      </c>
      <c r="CM250" s="99">
        <f t="shared" si="292"/>
        <v>0</v>
      </c>
      <c r="CN250" s="100">
        <f t="shared" si="292"/>
        <v>0</v>
      </c>
      <c r="CO250" s="101">
        <f t="shared" si="293"/>
        <v>0</v>
      </c>
      <c r="CP250" s="99">
        <f t="shared" si="294"/>
        <v>0</v>
      </c>
      <c r="CQ250" s="102">
        <f t="shared" si="295"/>
        <v>6.25E-2</v>
      </c>
      <c r="CR250" s="186">
        <f t="shared" si="296"/>
        <v>6.25E-2</v>
      </c>
      <c r="CS250" s="103">
        <f t="shared" si="297"/>
        <v>0</v>
      </c>
      <c r="CT250" s="104" t="e">
        <f t="shared" si="298"/>
        <v>#DIV/0!</v>
      </c>
    </row>
    <row r="251" spans="1:98">
      <c r="A251" s="472"/>
      <c r="B251" s="105">
        <v>48</v>
      </c>
      <c r="C251" s="74" t="s">
        <v>52</v>
      </c>
      <c r="D251" s="75">
        <v>43432</v>
      </c>
      <c r="E251" s="76"/>
      <c r="F251" s="77"/>
      <c r="G251" s="77"/>
      <c r="H251" s="77"/>
      <c r="I251" s="77"/>
      <c r="J251" s="77"/>
      <c r="K251" s="77"/>
      <c r="L251" s="77"/>
      <c r="M251" s="77"/>
      <c r="N251" s="77"/>
      <c r="O251" s="77"/>
      <c r="P251" s="77"/>
      <c r="Q251" s="77"/>
      <c r="R251" s="77"/>
      <c r="S251" s="78">
        <f t="shared" si="249"/>
        <v>0</v>
      </c>
      <c r="T251" s="76"/>
      <c r="U251" s="77"/>
      <c r="V251" s="77"/>
      <c r="W251" s="194">
        <f t="shared" si="247"/>
        <v>0</v>
      </c>
      <c r="X251" s="80">
        <f t="shared" si="299"/>
        <v>0</v>
      </c>
      <c r="Y251" s="81">
        <f t="shared" si="254"/>
        <v>0</v>
      </c>
      <c r="Z251" s="81">
        <f t="shared" si="255"/>
        <v>0</v>
      </c>
      <c r="AA251" s="82">
        <v>90</v>
      </c>
      <c r="AB251" s="83">
        <f t="shared" si="280"/>
        <v>0</v>
      </c>
      <c r="AC251" s="321">
        <f t="shared" si="275"/>
        <v>0</v>
      </c>
      <c r="AD251" s="85"/>
      <c r="AE251" s="86">
        <f t="shared" si="300"/>
        <v>1.5</v>
      </c>
      <c r="AF251" s="87" t="e">
        <f t="shared" si="244"/>
        <v>#DIV/0!</v>
      </c>
      <c r="AG251" s="88">
        <f t="shared" si="245"/>
        <v>0</v>
      </c>
      <c r="AH251" s="89">
        <f t="shared" si="281"/>
        <v>0</v>
      </c>
      <c r="AI251" s="89">
        <v>7</v>
      </c>
      <c r="AJ251" s="90" t="e">
        <f t="shared" si="250"/>
        <v>#DIV/0!</v>
      </c>
      <c r="AK251" s="179"/>
      <c r="AL251" s="180"/>
      <c r="AM251" s="181"/>
      <c r="AN251" s="341" t="str">
        <f t="shared" si="282"/>
        <v/>
      </c>
      <c r="AO251" s="180"/>
      <c r="AP251" s="172"/>
      <c r="AQ251" s="183"/>
      <c r="AR251" s="180"/>
      <c r="AS251" s="181"/>
      <c r="AT251" s="341" t="str">
        <f t="shared" si="283"/>
        <v/>
      </c>
      <c r="AU251" s="184"/>
      <c r="AV251" s="172"/>
      <c r="AW251" s="179"/>
      <c r="AX251" s="180"/>
      <c r="AY251" s="181"/>
      <c r="AZ251" s="182" t="str">
        <f t="shared" si="284"/>
        <v/>
      </c>
      <c r="BA251" s="184"/>
      <c r="BB251" s="172"/>
      <c r="BC251" s="179"/>
      <c r="BD251" s="180"/>
      <c r="BE251" s="181"/>
      <c r="BF251" s="182" t="str">
        <f t="shared" si="285"/>
        <v/>
      </c>
      <c r="BG251" s="184"/>
      <c r="BH251" s="172"/>
      <c r="BI251" s="179"/>
      <c r="BJ251" s="180"/>
      <c r="BK251" s="181"/>
      <c r="BL251" s="341" t="str">
        <f t="shared" si="286"/>
        <v/>
      </c>
      <c r="BM251" s="184"/>
      <c r="BN251" s="172"/>
      <c r="BO251" s="179"/>
      <c r="BP251" s="180"/>
      <c r="BQ251" s="181"/>
      <c r="BR251" s="182" t="str">
        <f t="shared" si="287"/>
        <v/>
      </c>
      <c r="BS251" s="184"/>
      <c r="BT251" s="172"/>
      <c r="BU251" s="179"/>
      <c r="BV251" s="180"/>
      <c r="BW251" s="181"/>
      <c r="BX251" s="182" t="str">
        <f t="shared" si="288"/>
        <v/>
      </c>
      <c r="BY251" s="184"/>
      <c r="BZ251" s="172"/>
      <c r="CA251" s="179"/>
      <c r="CB251" s="180"/>
      <c r="CC251" s="181"/>
      <c r="CD251" s="182" t="str">
        <f t="shared" si="289"/>
        <v/>
      </c>
      <c r="CE251" s="184"/>
      <c r="CF251" s="172"/>
      <c r="CG251" s="179"/>
      <c r="CH251" s="180"/>
      <c r="CI251" s="181"/>
      <c r="CJ251" s="182" t="str">
        <f t="shared" si="290"/>
        <v/>
      </c>
      <c r="CK251" s="180"/>
      <c r="CL251" s="185">
        <f t="shared" si="291"/>
        <v>0</v>
      </c>
      <c r="CM251" s="99">
        <f t="shared" si="292"/>
        <v>0</v>
      </c>
      <c r="CN251" s="100">
        <f t="shared" si="292"/>
        <v>0</v>
      </c>
      <c r="CO251" s="101">
        <f t="shared" si="293"/>
        <v>0</v>
      </c>
      <c r="CP251" s="99">
        <f t="shared" si="294"/>
        <v>0</v>
      </c>
      <c r="CQ251" s="102">
        <f t="shared" si="295"/>
        <v>6.25E-2</v>
      </c>
      <c r="CR251" s="186">
        <f t="shared" si="296"/>
        <v>6.25E-2</v>
      </c>
      <c r="CS251" s="103">
        <f t="shared" si="297"/>
        <v>0</v>
      </c>
      <c r="CT251" s="104" t="e">
        <f t="shared" si="298"/>
        <v>#DIV/0!</v>
      </c>
    </row>
    <row r="252" spans="1:98">
      <c r="A252" s="472"/>
      <c r="B252" s="105">
        <v>48</v>
      </c>
      <c r="C252" s="74" t="s">
        <v>53</v>
      </c>
      <c r="D252" s="75">
        <v>43433</v>
      </c>
      <c r="E252" s="76"/>
      <c r="F252" s="77"/>
      <c r="G252" s="77"/>
      <c r="H252" s="77"/>
      <c r="I252" s="77"/>
      <c r="J252" s="77"/>
      <c r="K252" s="77"/>
      <c r="L252" s="77"/>
      <c r="M252" s="77"/>
      <c r="N252" s="77"/>
      <c r="O252" s="77"/>
      <c r="P252" s="77"/>
      <c r="Q252" s="77"/>
      <c r="R252" s="77"/>
      <c r="S252" s="78">
        <f t="shared" si="249"/>
        <v>0</v>
      </c>
      <c r="T252" s="76"/>
      <c r="U252" s="77"/>
      <c r="V252" s="77"/>
      <c r="W252" s="194">
        <f t="shared" si="247"/>
        <v>0</v>
      </c>
      <c r="X252" s="80">
        <f t="shared" si="299"/>
        <v>0</v>
      </c>
      <c r="Y252" s="81">
        <f t="shared" si="254"/>
        <v>0</v>
      </c>
      <c r="Z252" s="81">
        <f t="shared" si="255"/>
        <v>0</v>
      </c>
      <c r="AA252" s="82">
        <v>90</v>
      </c>
      <c r="AB252" s="83">
        <f t="shared" si="280"/>
        <v>0</v>
      </c>
      <c r="AC252" s="321">
        <f t="shared" si="275"/>
        <v>0</v>
      </c>
      <c r="AD252" s="85"/>
      <c r="AE252" s="86">
        <f t="shared" si="300"/>
        <v>1.5</v>
      </c>
      <c r="AF252" s="87" t="e">
        <f t="shared" si="244"/>
        <v>#DIV/0!</v>
      </c>
      <c r="AG252" s="88">
        <f t="shared" si="245"/>
        <v>0</v>
      </c>
      <c r="AH252" s="89">
        <f t="shared" si="281"/>
        <v>0</v>
      </c>
      <c r="AI252" s="89">
        <v>7</v>
      </c>
      <c r="AJ252" s="90" t="e">
        <f t="shared" si="250"/>
        <v>#DIV/0!</v>
      </c>
      <c r="AK252" s="179"/>
      <c r="AL252" s="180"/>
      <c r="AM252" s="181"/>
      <c r="AN252" s="341" t="str">
        <f t="shared" si="282"/>
        <v/>
      </c>
      <c r="AO252" s="180"/>
      <c r="AP252" s="172"/>
      <c r="AQ252" s="183"/>
      <c r="AR252" s="180"/>
      <c r="AS252" s="181"/>
      <c r="AT252" s="341" t="str">
        <f t="shared" si="283"/>
        <v/>
      </c>
      <c r="AU252" s="184"/>
      <c r="AV252" s="172"/>
      <c r="AW252" s="179"/>
      <c r="AX252" s="180"/>
      <c r="AY252" s="181"/>
      <c r="AZ252" s="182" t="str">
        <f t="shared" si="284"/>
        <v/>
      </c>
      <c r="BA252" s="184"/>
      <c r="BB252" s="172"/>
      <c r="BC252" s="179"/>
      <c r="BD252" s="180"/>
      <c r="BE252" s="181"/>
      <c r="BF252" s="182" t="str">
        <f t="shared" si="285"/>
        <v/>
      </c>
      <c r="BG252" s="184"/>
      <c r="BH252" s="172"/>
      <c r="BI252" s="179"/>
      <c r="BJ252" s="180"/>
      <c r="BK252" s="181"/>
      <c r="BL252" s="341" t="str">
        <f t="shared" si="286"/>
        <v/>
      </c>
      <c r="BM252" s="184"/>
      <c r="BN252" s="172"/>
      <c r="BO252" s="179"/>
      <c r="BP252" s="180"/>
      <c r="BQ252" s="181"/>
      <c r="BR252" s="182" t="str">
        <f t="shared" si="287"/>
        <v/>
      </c>
      <c r="BS252" s="184"/>
      <c r="BT252" s="172"/>
      <c r="BU252" s="179"/>
      <c r="BV252" s="180"/>
      <c r="BW252" s="181"/>
      <c r="BX252" s="182" t="str">
        <f t="shared" si="288"/>
        <v/>
      </c>
      <c r="BY252" s="184"/>
      <c r="BZ252" s="172"/>
      <c r="CA252" s="179"/>
      <c r="CB252" s="180"/>
      <c r="CC252" s="181"/>
      <c r="CD252" s="182" t="str">
        <f t="shared" si="289"/>
        <v/>
      </c>
      <c r="CE252" s="184"/>
      <c r="CF252" s="172"/>
      <c r="CG252" s="179"/>
      <c r="CH252" s="180"/>
      <c r="CI252" s="181"/>
      <c r="CJ252" s="182" t="str">
        <f t="shared" si="290"/>
        <v/>
      </c>
      <c r="CK252" s="180"/>
      <c r="CL252" s="185">
        <f t="shared" si="291"/>
        <v>0</v>
      </c>
      <c r="CM252" s="99">
        <f t="shared" si="292"/>
        <v>0</v>
      </c>
      <c r="CN252" s="100">
        <f t="shared" si="292"/>
        <v>0</v>
      </c>
      <c r="CO252" s="101">
        <f t="shared" si="293"/>
        <v>0</v>
      </c>
      <c r="CP252" s="99">
        <f t="shared" si="294"/>
        <v>0</v>
      </c>
      <c r="CQ252" s="102">
        <f t="shared" si="295"/>
        <v>6.25E-2</v>
      </c>
      <c r="CR252" s="186">
        <f t="shared" si="296"/>
        <v>6.25E-2</v>
      </c>
      <c r="CS252" s="103">
        <f t="shared" si="297"/>
        <v>0</v>
      </c>
      <c r="CT252" s="104" t="e">
        <f t="shared" si="298"/>
        <v>#DIV/0!</v>
      </c>
    </row>
    <row r="253" spans="1:98" ht="15.75" thickBot="1">
      <c r="A253" s="473"/>
      <c r="B253" s="106">
        <v>48</v>
      </c>
      <c r="C253" s="198" t="s">
        <v>54</v>
      </c>
      <c r="D253" s="75">
        <v>43434</v>
      </c>
      <c r="E253" s="76"/>
      <c r="F253" s="77"/>
      <c r="G253" s="77"/>
      <c r="H253" s="77"/>
      <c r="I253" s="77"/>
      <c r="J253" s="77"/>
      <c r="K253" s="77"/>
      <c r="L253" s="77"/>
      <c r="M253" s="77"/>
      <c r="N253" s="77"/>
      <c r="O253" s="77"/>
      <c r="P253" s="77"/>
      <c r="Q253" s="77"/>
      <c r="R253" s="77"/>
      <c r="S253" s="78">
        <f t="shared" si="249"/>
        <v>0</v>
      </c>
      <c r="T253" s="76"/>
      <c r="U253" s="77"/>
      <c r="V253" s="77"/>
      <c r="W253" s="194">
        <f t="shared" si="247"/>
        <v>0</v>
      </c>
      <c r="X253" s="80">
        <f t="shared" si="299"/>
        <v>0</v>
      </c>
      <c r="Y253" s="81">
        <f t="shared" si="254"/>
        <v>0</v>
      </c>
      <c r="Z253" s="81">
        <f t="shared" si="255"/>
        <v>0</v>
      </c>
      <c r="AA253" s="82">
        <v>90</v>
      </c>
      <c r="AB253" s="83">
        <f t="shared" si="280"/>
        <v>0</v>
      </c>
      <c r="AC253" s="321">
        <f t="shared" si="275"/>
        <v>0</v>
      </c>
      <c r="AD253" s="85"/>
      <c r="AE253" s="86">
        <f t="shared" si="248"/>
        <v>1.5</v>
      </c>
      <c r="AF253" s="87" t="e">
        <f t="shared" si="244"/>
        <v>#DIV/0!</v>
      </c>
      <c r="AG253" s="88">
        <f t="shared" si="245"/>
        <v>0</v>
      </c>
      <c r="AH253" s="89">
        <f t="shared" si="281"/>
        <v>0</v>
      </c>
      <c r="AI253" s="89">
        <v>7</v>
      </c>
      <c r="AJ253" s="90" t="e">
        <f t="shared" si="250"/>
        <v>#DIV/0!</v>
      </c>
      <c r="AK253" s="179"/>
      <c r="AL253" s="180"/>
      <c r="AM253" s="181"/>
      <c r="AN253" s="341" t="str">
        <f t="shared" si="282"/>
        <v/>
      </c>
      <c r="AO253" s="180"/>
      <c r="AP253" s="172"/>
      <c r="AQ253" s="183"/>
      <c r="AR253" s="180"/>
      <c r="AS253" s="181"/>
      <c r="AT253" s="341" t="str">
        <f t="shared" si="283"/>
        <v/>
      </c>
      <c r="AU253" s="184"/>
      <c r="AV253" s="172"/>
      <c r="AW253" s="179"/>
      <c r="AX253" s="180"/>
      <c r="AY253" s="181"/>
      <c r="AZ253" s="182" t="str">
        <f t="shared" si="284"/>
        <v/>
      </c>
      <c r="BA253" s="184"/>
      <c r="BB253" s="172"/>
      <c r="BC253" s="179"/>
      <c r="BD253" s="180"/>
      <c r="BE253" s="181"/>
      <c r="BF253" s="182" t="str">
        <f t="shared" si="285"/>
        <v/>
      </c>
      <c r="BG253" s="184"/>
      <c r="BH253" s="172"/>
      <c r="BI253" s="179"/>
      <c r="BJ253" s="180"/>
      <c r="BK253" s="181"/>
      <c r="BL253" s="341" t="str">
        <f t="shared" si="286"/>
        <v/>
      </c>
      <c r="BM253" s="184"/>
      <c r="BN253" s="172"/>
      <c r="BO253" s="179"/>
      <c r="BP253" s="180"/>
      <c r="BQ253" s="181"/>
      <c r="BR253" s="182" t="str">
        <f t="shared" si="287"/>
        <v/>
      </c>
      <c r="BS253" s="184"/>
      <c r="BT253" s="172"/>
      <c r="BU253" s="179"/>
      <c r="BV253" s="180"/>
      <c r="BW253" s="181"/>
      <c r="BX253" s="182" t="str">
        <f t="shared" si="288"/>
        <v/>
      </c>
      <c r="BY253" s="184"/>
      <c r="BZ253" s="172"/>
      <c r="CA253" s="179"/>
      <c r="CB253" s="180"/>
      <c r="CC253" s="181"/>
      <c r="CD253" s="182" t="str">
        <f t="shared" si="289"/>
        <v/>
      </c>
      <c r="CE253" s="184"/>
      <c r="CF253" s="172"/>
      <c r="CG253" s="179"/>
      <c r="CH253" s="180"/>
      <c r="CI253" s="181"/>
      <c r="CJ253" s="182" t="str">
        <f t="shared" si="290"/>
        <v/>
      </c>
      <c r="CK253" s="180"/>
      <c r="CL253" s="272">
        <f t="shared" si="291"/>
        <v>0</v>
      </c>
      <c r="CM253" s="273">
        <f t="shared" si="292"/>
        <v>0</v>
      </c>
      <c r="CN253" s="274">
        <f t="shared" si="292"/>
        <v>0</v>
      </c>
      <c r="CO253" s="275">
        <f t="shared" si="293"/>
        <v>0</v>
      </c>
      <c r="CP253" s="273">
        <f t="shared" si="294"/>
        <v>0</v>
      </c>
      <c r="CQ253" s="276">
        <f t="shared" si="295"/>
        <v>6.25E-2</v>
      </c>
      <c r="CR253" s="277">
        <f t="shared" si="296"/>
        <v>6.25E-2</v>
      </c>
      <c r="CS253" s="278">
        <f t="shared" si="297"/>
        <v>0</v>
      </c>
      <c r="CT253" s="279" t="e">
        <f t="shared" si="298"/>
        <v>#DIV/0!</v>
      </c>
    </row>
    <row r="254" spans="1:98" ht="15.75" thickBot="1">
      <c r="A254" s="140"/>
      <c r="B254" s="141" t="s">
        <v>55</v>
      </c>
      <c r="C254" s="459" t="s">
        <v>56</v>
      </c>
      <c r="D254" s="460"/>
      <c r="E254" s="145">
        <f t="shared" ref="E254:AH254" si="301">SUM(E232:E253)</f>
        <v>0</v>
      </c>
      <c r="F254" s="143">
        <f t="shared" si="301"/>
        <v>0</v>
      </c>
      <c r="G254" s="143">
        <f t="shared" si="301"/>
        <v>0</v>
      </c>
      <c r="H254" s="143">
        <f t="shared" si="301"/>
        <v>0</v>
      </c>
      <c r="I254" s="143">
        <f t="shared" si="301"/>
        <v>0</v>
      </c>
      <c r="J254" s="143">
        <f t="shared" si="301"/>
        <v>0</v>
      </c>
      <c r="K254" s="143">
        <f t="shared" si="301"/>
        <v>0</v>
      </c>
      <c r="L254" s="143">
        <f t="shared" si="301"/>
        <v>0</v>
      </c>
      <c r="M254" s="143">
        <f t="shared" si="301"/>
        <v>0</v>
      </c>
      <c r="N254" s="143">
        <f t="shared" si="301"/>
        <v>0</v>
      </c>
      <c r="O254" s="143">
        <f t="shared" si="301"/>
        <v>0</v>
      </c>
      <c r="P254" s="143">
        <f t="shared" si="301"/>
        <v>0</v>
      </c>
      <c r="Q254" s="143">
        <f t="shared" si="301"/>
        <v>0</v>
      </c>
      <c r="R254" s="143">
        <f t="shared" si="301"/>
        <v>0</v>
      </c>
      <c r="S254" s="144">
        <f t="shared" si="301"/>
        <v>0</v>
      </c>
      <c r="T254" s="145">
        <f t="shared" si="301"/>
        <v>0</v>
      </c>
      <c r="U254" s="143">
        <f t="shared" si="301"/>
        <v>0</v>
      </c>
      <c r="V254" s="143">
        <f t="shared" si="301"/>
        <v>0</v>
      </c>
      <c r="W254" s="144">
        <f t="shared" si="301"/>
        <v>0</v>
      </c>
      <c r="X254" s="145">
        <f t="shared" si="301"/>
        <v>0</v>
      </c>
      <c r="Y254" s="143">
        <f t="shared" si="301"/>
        <v>0</v>
      </c>
      <c r="Z254" s="143">
        <f t="shared" si="301"/>
        <v>0</v>
      </c>
      <c r="AA254" s="143">
        <f t="shared" si="301"/>
        <v>1980</v>
      </c>
      <c r="AB254" s="143">
        <f t="shared" si="301"/>
        <v>0</v>
      </c>
      <c r="AC254" s="146">
        <f t="shared" si="301"/>
        <v>0</v>
      </c>
      <c r="AD254" s="189">
        <f t="shared" si="301"/>
        <v>0</v>
      </c>
      <c r="AE254" s="150">
        <f t="shared" si="301"/>
        <v>33</v>
      </c>
      <c r="AF254" s="151" t="e">
        <f t="shared" si="301"/>
        <v>#DIV/0!</v>
      </c>
      <c r="AG254" s="152">
        <f t="shared" si="301"/>
        <v>0</v>
      </c>
      <c r="AH254" s="153">
        <f t="shared" si="301"/>
        <v>0</v>
      </c>
      <c r="AI254" s="153">
        <v>7</v>
      </c>
      <c r="AJ254" s="154" t="e">
        <f>AVERAGE(AJ232:AJ253)</f>
        <v>#DIV/0!</v>
      </c>
      <c r="AK254" s="152">
        <f>SUM(AK232:AK253)</f>
        <v>0</v>
      </c>
      <c r="AL254" s="155">
        <f>SUM(AL232:AL253)</f>
        <v>0</v>
      </c>
      <c r="AM254" s="156">
        <f>SUM(AM232:AM253)</f>
        <v>0</v>
      </c>
      <c r="AN254" s="347">
        <f>SUM(AN232:AN253)</f>
        <v>0</v>
      </c>
      <c r="AO254" s="155">
        <f>SUM(AO232:AO253)</f>
        <v>0</v>
      </c>
      <c r="AP254" s="338"/>
      <c r="AQ254" s="159">
        <f>SUM(AQ232:AQ253)</f>
        <v>0</v>
      </c>
      <c r="AR254" s="155">
        <f>SUM(AR232:AR253)</f>
        <v>0</v>
      </c>
      <c r="AS254" s="156">
        <f>SUM(AS232:AS253)</f>
        <v>0</v>
      </c>
      <c r="AT254" s="347">
        <f>SUM(AT232:AT253)</f>
        <v>0</v>
      </c>
      <c r="AU254" s="190">
        <f>SUM(AU232:AU253)</f>
        <v>0</v>
      </c>
      <c r="AV254" s="338"/>
      <c r="AW254" s="152">
        <f>SUM(AW232:AW253)</f>
        <v>0</v>
      </c>
      <c r="AX254" s="155">
        <f>SUM(AX232:AX253)</f>
        <v>0</v>
      </c>
      <c r="AY254" s="156">
        <f>SUM(AY232:AY253)</f>
        <v>0</v>
      </c>
      <c r="AZ254" s="157">
        <f>SUM(AZ232:AZ253)</f>
        <v>0</v>
      </c>
      <c r="BA254" s="190">
        <f>SUM(BA232:BA253)</f>
        <v>0</v>
      </c>
      <c r="BB254" s="338"/>
      <c r="BC254" s="152">
        <f>SUM(BC232:BC253)</f>
        <v>0</v>
      </c>
      <c r="BD254" s="155">
        <f>SUM(BD232:BD253)</f>
        <v>0</v>
      </c>
      <c r="BE254" s="156">
        <f>SUM(BE232:BE253)</f>
        <v>0</v>
      </c>
      <c r="BF254" s="157">
        <f>SUM(BF232:BF253)</f>
        <v>0</v>
      </c>
      <c r="BG254" s="190">
        <f>SUM(BG232:BG253)</f>
        <v>0</v>
      </c>
      <c r="BH254" s="338"/>
      <c r="BI254" s="152">
        <f>SUM(BI232:BI253)</f>
        <v>0</v>
      </c>
      <c r="BJ254" s="155">
        <f>SUM(BJ232:BJ253)</f>
        <v>0</v>
      </c>
      <c r="BK254" s="156">
        <f>SUM(BK232:BK253)</f>
        <v>0</v>
      </c>
      <c r="BL254" s="347">
        <f>SUM(BL232:BL253)</f>
        <v>0</v>
      </c>
      <c r="BM254" s="190">
        <f>SUM(BM232:BM253)</f>
        <v>0</v>
      </c>
      <c r="BN254" s="338"/>
      <c r="BO254" s="152">
        <f>SUM(BO232:BO253)</f>
        <v>0</v>
      </c>
      <c r="BP254" s="155">
        <f>SUM(BP232:BP253)</f>
        <v>0</v>
      </c>
      <c r="BQ254" s="156">
        <f>SUM(BQ232:BQ253)</f>
        <v>0</v>
      </c>
      <c r="BR254" s="157">
        <f>SUM(BR232:BR253)</f>
        <v>0</v>
      </c>
      <c r="BS254" s="190">
        <f>SUM(BS232:BS253)</f>
        <v>0</v>
      </c>
      <c r="BT254" s="338"/>
      <c r="BU254" s="152">
        <f>SUM(BU232:BU253)</f>
        <v>0</v>
      </c>
      <c r="BV254" s="155">
        <f>SUM(BV232:BV253)</f>
        <v>0</v>
      </c>
      <c r="BW254" s="156">
        <f>SUM(BW232:BW253)</f>
        <v>0</v>
      </c>
      <c r="BX254" s="157">
        <f>SUM(BX232:BX253)</f>
        <v>0</v>
      </c>
      <c r="BY254" s="190">
        <f>SUM(BY232:BY253)</f>
        <v>0</v>
      </c>
      <c r="BZ254" s="338"/>
      <c r="CA254" s="152">
        <f>SUM(CA232:CA253)</f>
        <v>0</v>
      </c>
      <c r="CB254" s="155">
        <f>SUM(CB232:CB253)</f>
        <v>0</v>
      </c>
      <c r="CC254" s="156">
        <f>SUM(CC232:CC253)</f>
        <v>0</v>
      </c>
      <c r="CD254" s="157">
        <f>SUM(CD232:CD253)</f>
        <v>0</v>
      </c>
      <c r="CE254" s="190">
        <f>SUM(CE232:CE253)</f>
        <v>0</v>
      </c>
      <c r="CF254" s="338"/>
      <c r="CG254" s="152">
        <f t="shared" ref="CG254:CS254" si="302">SUM(CG232:CG253)</f>
        <v>0</v>
      </c>
      <c r="CH254" s="155">
        <f t="shared" si="302"/>
        <v>0</v>
      </c>
      <c r="CI254" s="156">
        <f t="shared" si="302"/>
        <v>0</v>
      </c>
      <c r="CJ254" s="157">
        <f t="shared" si="302"/>
        <v>0</v>
      </c>
      <c r="CK254" s="155">
        <f t="shared" si="302"/>
        <v>0</v>
      </c>
      <c r="CL254" s="161">
        <f t="shared" si="302"/>
        <v>0</v>
      </c>
      <c r="CM254" s="155">
        <f t="shared" si="302"/>
        <v>0</v>
      </c>
      <c r="CN254" s="191">
        <f t="shared" si="302"/>
        <v>0</v>
      </c>
      <c r="CO254" s="192">
        <f t="shared" si="302"/>
        <v>0</v>
      </c>
      <c r="CP254" s="155">
        <f t="shared" si="302"/>
        <v>0</v>
      </c>
      <c r="CQ254" s="164">
        <f t="shared" si="302"/>
        <v>1.375</v>
      </c>
      <c r="CR254" s="165">
        <f t="shared" si="302"/>
        <v>1.375</v>
      </c>
      <c r="CS254" s="193">
        <f t="shared" si="302"/>
        <v>0</v>
      </c>
      <c r="CT254" s="167" t="e">
        <f>CR254/CS254</f>
        <v>#DIV/0!</v>
      </c>
    </row>
    <row r="255" spans="1:98">
      <c r="A255" s="471" t="s">
        <v>66</v>
      </c>
      <c r="B255" s="18">
        <v>49</v>
      </c>
      <c r="C255" s="115" t="s">
        <v>50</v>
      </c>
      <c r="D255" s="20">
        <v>43437</v>
      </c>
      <c r="E255" s="21"/>
      <c r="F255" s="22"/>
      <c r="G255" s="22"/>
      <c r="H255" s="22"/>
      <c r="I255" s="22"/>
      <c r="J255" s="22"/>
      <c r="K255" s="22"/>
      <c r="L255" s="22"/>
      <c r="M255" s="22"/>
      <c r="N255" s="22"/>
      <c r="O255" s="22"/>
      <c r="P255" s="22"/>
      <c r="Q255" s="22"/>
      <c r="R255" s="22"/>
      <c r="S255" s="23">
        <f t="shared" si="249"/>
        <v>0</v>
      </c>
      <c r="T255" s="21"/>
      <c r="U255" s="22"/>
      <c r="V255" s="22"/>
      <c r="W255" s="195">
        <f t="shared" si="247"/>
        <v>0</v>
      </c>
      <c r="X255" s="21">
        <f t="shared" si="274"/>
        <v>0</v>
      </c>
      <c r="Y255" s="22">
        <f t="shared" si="254"/>
        <v>0</v>
      </c>
      <c r="Z255" s="22">
        <f t="shared" si="255"/>
        <v>0</v>
      </c>
      <c r="AA255" s="25">
        <v>90</v>
      </c>
      <c r="AB255" s="68">
        <f t="shared" ref="AB255:AB274" si="303">CP255*1440</f>
        <v>0</v>
      </c>
      <c r="AC255" s="322">
        <f t="shared" si="275"/>
        <v>0</v>
      </c>
      <c r="AD255" s="28"/>
      <c r="AE255" s="29">
        <f t="shared" si="248"/>
        <v>1.5</v>
      </c>
      <c r="AF255" s="30" t="e">
        <f t="shared" si="244"/>
        <v>#DIV/0!</v>
      </c>
      <c r="AG255" s="51">
        <f t="shared" si="245"/>
        <v>0</v>
      </c>
      <c r="AH255" s="52">
        <f t="shared" ref="AH255:AH274" si="304">AD255/7</f>
        <v>0</v>
      </c>
      <c r="AI255" s="52">
        <v>7</v>
      </c>
      <c r="AJ255" s="53" t="e">
        <f t="shared" si="250"/>
        <v>#DIV/0!</v>
      </c>
      <c r="AK255" s="168"/>
      <c r="AL255" s="169"/>
      <c r="AM255" s="170"/>
      <c r="AN255" s="348" t="str">
        <f t="shared" ref="AN255:AN274" si="305">IF(AM255=0,"",AM255*$EC$7)</f>
        <v/>
      </c>
      <c r="AO255" s="169"/>
      <c r="AP255" s="172"/>
      <c r="AQ255" s="173"/>
      <c r="AR255" s="169"/>
      <c r="AS255" s="170"/>
      <c r="AT255" s="348" t="str">
        <f t="shared" ref="AT255:AT274" si="306">IF(AS255=0,"",AS255*$EC$7)</f>
        <v/>
      </c>
      <c r="AU255" s="174"/>
      <c r="AV255" s="172"/>
      <c r="AW255" s="168"/>
      <c r="AX255" s="169"/>
      <c r="AY255" s="170"/>
      <c r="AZ255" s="171" t="str">
        <f t="shared" ref="AZ255:AZ274" si="307">IF(AY255=0,"",AY255*$EC$7)</f>
        <v/>
      </c>
      <c r="BA255" s="174"/>
      <c r="BB255" s="172"/>
      <c r="BC255" s="168"/>
      <c r="BD255" s="169"/>
      <c r="BE255" s="170"/>
      <c r="BF255" s="171" t="str">
        <f t="shared" ref="BF255:BF274" si="308">IF(BE255=0,"",BE255*$EC$7)</f>
        <v/>
      </c>
      <c r="BG255" s="174"/>
      <c r="BH255" s="172"/>
      <c r="BI255" s="168"/>
      <c r="BJ255" s="169"/>
      <c r="BK255" s="170"/>
      <c r="BL255" s="348" t="str">
        <f t="shared" ref="BL255:BL274" si="309">IF(BK255=0,"",BK255*$EC$7)</f>
        <v/>
      </c>
      <c r="BM255" s="174"/>
      <c r="BN255" s="172"/>
      <c r="BO255" s="168"/>
      <c r="BP255" s="169"/>
      <c r="BQ255" s="170"/>
      <c r="BR255" s="171" t="str">
        <f t="shared" ref="BR255:BR274" si="310">IF(BQ255=0,"",BQ255*$EC$7)</f>
        <v/>
      </c>
      <c r="BS255" s="174"/>
      <c r="BT255" s="172"/>
      <c r="BU255" s="168"/>
      <c r="BV255" s="169"/>
      <c r="BW255" s="170"/>
      <c r="BX255" s="171" t="str">
        <f t="shared" ref="BX255:BX274" si="311">IF(BW255=0,"",BW255*$EC$7)</f>
        <v/>
      </c>
      <c r="BY255" s="174"/>
      <c r="BZ255" s="172"/>
      <c r="CA255" s="168"/>
      <c r="CB255" s="169"/>
      <c r="CC255" s="170"/>
      <c r="CD255" s="171" t="str">
        <f t="shared" ref="CD255:CD274" si="312">IF(CC255=0,"",CC255*$EC$7)</f>
        <v/>
      </c>
      <c r="CE255" s="174"/>
      <c r="CF255" s="172"/>
      <c r="CG255" s="168"/>
      <c r="CH255" s="169"/>
      <c r="CI255" s="170"/>
      <c r="CJ255" s="171" t="str">
        <f t="shared" ref="CJ255:CJ274" si="313">IF(CI255=0,"",CI255*$EC$7)</f>
        <v/>
      </c>
      <c r="CK255" s="169"/>
      <c r="CL255" s="175">
        <f t="shared" ref="CL255:CL274" si="314">SUM(AK255+AQ255+AW255+BC255+BI255+BO255+BU255+CA255+CG255)</f>
        <v>0</v>
      </c>
      <c r="CM255" s="42">
        <f t="shared" ref="CM255:CN274" si="315">SUM(AL255+AR255+AX255+BD255+BJ255+BP255+BV255+CB255+CH255)</f>
        <v>0</v>
      </c>
      <c r="CN255" s="63">
        <f t="shared" si="315"/>
        <v>0</v>
      </c>
      <c r="CO255" s="64">
        <f t="shared" ref="CO255:CO274" si="316">IF(CN255="","",CN255*$EC$7)</f>
        <v>0</v>
      </c>
      <c r="CP255" s="42">
        <f t="shared" ref="CP255:CP274" si="317">SUM(AO255+AU255+BA255+BG255+BM255+BS255+BY255+CE255+CK255)</f>
        <v>0</v>
      </c>
      <c r="CQ255" s="45">
        <f t="shared" ref="CQ255:CQ274" si="318">AA255/1440</f>
        <v>6.25E-2</v>
      </c>
      <c r="CR255" s="176">
        <f t="shared" ref="CR255:CR274" si="319">SUM(CM255+CO255+CP255+CQ255)+(V255*$EC$8)+(U255*$EC$9)+(T255*$EC$10)</f>
        <v>6.25E-2</v>
      </c>
      <c r="CS255" s="46">
        <f t="shared" ref="CS255:CS274" si="320">(INT(AD255)+MOD(AD255,1)*100/60)/24</f>
        <v>0</v>
      </c>
      <c r="CT255" s="47" t="e">
        <f t="shared" ref="CT255:CT274" si="321">CR255/CS255</f>
        <v>#DIV/0!</v>
      </c>
    </row>
    <row r="256" spans="1:98">
      <c r="A256" s="472"/>
      <c r="B256" s="48">
        <v>49</v>
      </c>
      <c r="C256" s="19" t="s">
        <v>52</v>
      </c>
      <c r="D256" s="20">
        <v>43438</v>
      </c>
      <c r="E256" s="49"/>
      <c r="F256" s="50"/>
      <c r="G256" s="50"/>
      <c r="H256" s="50"/>
      <c r="I256" s="50"/>
      <c r="J256" s="50"/>
      <c r="K256" s="50"/>
      <c r="L256" s="50"/>
      <c r="M256" s="50"/>
      <c r="N256" s="50"/>
      <c r="O256" s="50"/>
      <c r="P256" s="50"/>
      <c r="Q256" s="50"/>
      <c r="R256" s="50"/>
      <c r="S256" s="23">
        <f t="shared" si="249"/>
        <v>0</v>
      </c>
      <c r="T256" s="49"/>
      <c r="U256" s="50"/>
      <c r="V256" s="50"/>
      <c r="W256" s="195">
        <f t="shared" si="247"/>
        <v>0</v>
      </c>
      <c r="X256" s="21">
        <f t="shared" si="274"/>
        <v>0</v>
      </c>
      <c r="Y256" s="22">
        <f t="shared" si="254"/>
        <v>0</v>
      </c>
      <c r="Z256" s="22">
        <f t="shared" si="255"/>
        <v>0</v>
      </c>
      <c r="AA256" s="25">
        <v>90</v>
      </c>
      <c r="AB256" s="68">
        <f t="shared" si="303"/>
        <v>0</v>
      </c>
      <c r="AC256" s="322">
        <f t="shared" si="275"/>
        <v>0</v>
      </c>
      <c r="AD256" s="28"/>
      <c r="AE256" s="29">
        <f t="shared" si="248"/>
        <v>1.5</v>
      </c>
      <c r="AF256" s="30" t="e">
        <f t="shared" si="244"/>
        <v>#DIV/0!</v>
      </c>
      <c r="AG256" s="51">
        <f t="shared" si="245"/>
        <v>0</v>
      </c>
      <c r="AH256" s="52">
        <f t="shared" si="304"/>
        <v>0</v>
      </c>
      <c r="AI256" s="52">
        <v>7</v>
      </c>
      <c r="AJ256" s="53" t="e">
        <f t="shared" si="250"/>
        <v>#DIV/0!</v>
      </c>
      <c r="AK256" s="168"/>
      <c r="AL256" s="169"/>
      <c r="AM256" s="170"/>
      <c r="AN256" s="348" t="str">
        <f t="shared" si="305"/>
        <v/>
      </c>
      <c r="AO256" s="169"/>
      <c r="AP256" s="172"/>
      <c r="AQ256" s="173"/>
      <c r="AR256" s="169"/>
      <c r="AS256" s="170"/>
      <c r="AT256" s="348" t="str">
        <f t="shared" si="306"/>
        <v/>
      </c>
      <c r="AU256" s="174"/>
      <c r="AV256" s="172"/>
      <c r="AW256" s="168"/>
      <c r="AX256" s="169"/>
      <c r="AY256" s="170"/>
      <c r="AZ256" s="171" t="str">
        <f t="shared" si="307"/>
        <v/>
      </c>
      <c r="BA256" s="174"/>
      <c r="BB256" s="172"/>
      <c r="BC256" s="168"/>
      <c r="BD256" s="169"/>
      <c r="BE256" s="170"/>
      <c r="BF256" s="171" t="str">
        <f t="shared" si="308"/>
        <v/>
      </c>
      <c r="BG256" s="174"/>
      <c r="BH256" s="172"/>
      <c r="BI256" s="168"/>
      <c r="BJ256" s="169"/>
      <c r="BK256" s="170"/>
      <c r="BL256" s="348" t="str">
        <f t="shared" si="309"/>
        <v/>
      </c>
      <c r="BM256" s="174"/>
      <c r="BN256" s="172"/>
      <c r="BO256" s="168"/>
      <c r="BP256" s="169"/>
      <c r="BQ256" s="170"/>
      <c r="BR256" s="171" t="str">
        <f t="shared" si="310"/>
        <v/>
      </c>
      <c r="BS256" s="174"/>
      <c r="BT256" s="172"/>
      <c r="BU256" s="168"/>
      <c r="BV256" s="169"/>
      <c r="BW256" s="170"/>
      <c r="BX256" s="171" t="str">
        <f t="shared" si="311"/>
        <v/>
      </c>
      <c r="BY256" s="174"/>
      <c r="BZ256" s="172"/>
      <c r="CA256" s="168"/>
      <c r="CB256" s="169"/>
      <c r="CC256" s="170"/>
      <c r="CD256" s="171" t="str">
        <f t="shared" si="312"/>
        <v/>
      </c>
      <c r="CE256" s="174"/>
      <c r="CF256" s="172"/>
      <c r="CG256" s="168"/>
      <c r="CH256" s="169"/>
      <c r="CI256" s="170"/>
      <c r="CJ256" s="171" t="str">
        <f t="shared" si="313"/>
        <v/>
      </c>
      <c r="CK256" s="169"/>
      <c r="CL256" s="177">
        <f t="shared" si="314"/>
        <v>0</v>
      </c>
      <c r="CM256" s="62">
        <f t="shared" si="315"/>
        <v>0</v>
      </c>
      <c r="CN256" s="69">
        <f t="shared" si="315"/>
        <v>0</v>
      </c>
      <c r="CO256" s="70">
        <f t="shared" si="316"/>
        <v>0</v>
      </c>
      <c r="CP256" s="62">
        <f t="shared" si="317"/>
        <v>0</v>
      </c>
      <c r="CQ256" s="65">
        <f t="shared" si="318"/>
        <v>6.25E-2</v>
      </c>
      <c r="CR256" s="178">
        <f t="shared" si="319"/>
        <v>6.25E-2</v>
      </c>
      <c r="CS256" s="66">
        <f t="shared" si="320"/>
        <v>0</v>
      </c>
      <c r="CT256" s="67" t="e">
        <f t="shared" si="321"/>
        <v>#DIV/0!</v>
      </c>
    </row>
    <row r="257" spans="1:98">
      <c r="A257" s="472"/>
      <c r="B257" s="48">
        <v>49</v>
      </c>
      <c r="C257" s="19" t="s">
        <v>52</v>
      </c>
      <c r="D257" s="20">
        <v>43439</v>
      </c>
      <c r="E257" s="49"/>
      <c r="F257" s="50"/>
      <c r="G257" s="50"/>
      <c r="H257" s="50"/>
      <c r="I257" s="50"/>
      <c r="J257" s="50"/>
      <c r="K257" s="50"/>
      <c r="L257" s="50"/>
      <c r="M257" s="50"/>
      <c r="N257" s="50"/>
      <c r="O257" s="50"/>
      <c r="P257" s="50"/>
      <c r="Q257" s="50"/>
      <c r="R257" s="50"/>
      <c r="S257" s="23">
        <f t="shared" si="249"/>
        <v>0</v>
      </c>
      <c r="T257" s="49"/>
      <c r="U257" s="50"/>
      <c r="V257" s="50"/>
      <c r="W257" s="195">
        <f t="shared" si="247"/>
        <v>0</v>
      </c>
      <c r="X257" s="21">
        <f t="shared" si="274"/>
        <v>0</v>
      </c>
      <c r="Y257" s="22">
        <f t="shared" si="254"/>
        <v>0</v>
      </c>
      <c r="Z257" s="22">
        <f t="shared" si="255"/>
        <v>0</v>
      </c>
      <c r="AA257" s="25">
        <v>90</v>
      </c>
      <c r="AB257" s="68">
        <f t="shared" si="303"/>
        <v>0</v>
      </c>
      <c r="AC257" s="322">
        <f t="shared" si="275"/>
        <v>0</v>
      </c>
      <c r="AD257" s="28"/>
      <c r="AE257" s="29">
        <f t="shared" si="248"/>
        <v>1.5</v>
      </c>
      <c r="AF257" s="30" t="e">
        <f t="shared" si="244"/>
        <v>#DIV/0!</v>
      </c>
      <c r="AG257" s="51">
        <f t="shared" si="245"/>
        <v>0</v>
      </c>
      <c r="AH257" s="52">
        <f t="shared" si="304"/>
        <v>0</v>
      </c>
      <c r="AI257" s="52">
        <v>7</v>
      </c>
      <c r="AJ257" s="53" t="e">
        <f t="shared" si="250"/>
        <v>#DIV/0!</v>
      </c>
      <c r="AK257" s="168"/>
      <c r="AL257" s="169"/>
      <c r="AM257" s="170"/>
      <c r="AN257" s="348" t="str">
        <f t="shared" si="305"/>
        <v/>
      </c>
      <c r="AO257" s="169"/>
      <c r="AP257" s="172"/>
      <c r="AQ257" s="173"/>
      <c r="AR257" s="169"/>
      <c r="AS257" s="170"/>
      <c r="AT257" s="348" t="str">
        <f t="shared" si="306"/>
        <v/>
      </c>
      <c r="AU257" s="174"/>
      <c r="AV257" s="172"/>
      <c r="AW257" s="168"/>
      <c r="AX257" s="169"/>
      <c r="AY257" s="170"/>
      <c r="AZ257" s="171" t="str">
        <f t="shared" si="307"/>
        <v/>
      </c>
      <c r="BA257" s="174"/>
      <c r="BB257" s="172"/>
      <c r="BC257" s="168"/>
      <c r="BD257" s="169"/>
      <c r="BE257" s="170"/>
      <c r="BF257" s="171" t="str">
        <f t="shared" si="308"/>
        <v/>
      </c>
      <c r="BG257" s="174"/>
      <c r="BH257" s="172"/>
      <c r="BI257" s="168"/>
      <c r="BJ257" s="169"/>
      <c r="BK257" s="170"/>
      <c r="BL257" s="348" t="str">
        <f t="shared" si="309"/>
        <v/>
      </c>
      <c r="BM257" s="174"/>
      <c r="BN257" s="172"/>
      <c r="BO257" s="168"/>
      <c r="BP257" s="169"/>
      <c r="BQ257" s="170"/>
      <c r="BR257" s="171" t="str">
        <f t="shared" si="310"/>
        <v/>
      </c>
      <c r="BS257" s="174"/>
      <c r="BT257" s="172"/>
      <c r="BU257" s="168"/>
      <c r="BV257" s="169"/>
      <c r="BW257" s="170"/>
      <c r="BX257" s="171" t="str">
        <f t="shared" si="311"/>
        <v/>
      </c>
      <c r="BY257" s="174"/>
      <c r="BZ257" s="172"/>
      <c r="CA257" s="168"/>
      <c r="CB257" s="169"/>
      <c r="CC257" s="170"/>
      <c r="CD257" s="171" t="str">
        <f t="shared" si="312"/>
        <v/>
      </c>
      <c r="CE257" s="174"/>
      <c r="CF257" s="172"/>
      <c r="CG257" s="168"/>
      <c r="CH257" s="169"/>
      <c r="CI257" s="170"/>
      <c r="CJ257" s="171" t="str">
        <f t="shared" si="313"/>
        <v/>
      </c>
      <c r="CK257" s="169"/>
      <c r="CL257" s="177">
        <f t="shared" si="314"/>
        <v>0</v>
      </c>
      <c r="CM257" s="62">
        <f t="shared" si="315"/>
        <v>0</v>
      </c>
      <c r="CN257" s="69">
        <f t="shared" si="315"/>
        <v>0</v>
      </c>
      <c r="CO257" s="70">
        <f t="shared" si="316"/>
        <v>0</v>
      </c>
      <c r="CP257" s="62">
        <f t="shared" si="317"/>
        <v>0</v>
      </c>
      <c r="CQ257" s="65">
        <f t="shared" si="318"/>
        <v>6.25E-2</v>
      </c>
      <c r="CR257" s="178">
        <f t="shared" si="319"/>
        <v>6.25E-2</v>
      </c>
      <c r="CS257" s="66">
        <f t="shared" si="320"/>
        <v>0</v>
      </c>
      <c r="CT257" s="67" t="e">
        <f t="shared" si="321"/>
        <v>#DIV/0!</v>
      </c>
    </row>
    <row r="258" spans="1:98">
      <c r="A258" s="472"/>
      <c r="B258" s="48">
        <v>49</v>
      </c>
      <c r="C258" s="19" t="s">
        <v>53</v>
      </c>
      <c r="D258" s="20">
        <v>43440</v>
      </c>
      <c r="E258" s="49"/>
      <c r="F258" s="50"/>
      <c r="G258" s="50"/>
      <c r="H258" s="50"/>
      <c r="I258" s="50"/>
      <c r="J258" s="50"/>
      <c r="K258" s="50"/>
      <c r="L258" s="50"/>
      <c r="M258" s="50"/>
      <c r="N258" s="50"/>
      <c r="O258" s="50"/>
      <c r="P258" s="50"/>
      <c r="Q258" s="50"/>
      <c r="R258" s="50"/>
      <c r="S258" s="23">
        <f t="shared" si="249"/>
        <v>0</v>
      </c>
      <c r="T258" s="49"/>
      <c r="U258" s="50"/>
      <c r="V258" s="50"/>
      <c r="W258" s="195">
        <f t="shared" si="247"/>
        <v>0</v>
      </c>
      <c r="X258" s="21">
        <f t="shared" si="274"/>
        <v>0</v>
      </c>
      <c r="Y258" s="22">
        <f t="shared" si="254"/>
        <v>0</v>
      </c>
      <c r="Z258" s="22">
        <f t="shared" si="255"/>
        <v>0</v>
      </c>
      <c r="AA258" s="25">
        <v>90</v>
      </c>
      <c r="AB258" s="68">
        <f t="shared" si="303"/>
        <v>0</v>
      </c>
      <c r="AC258" s="322">
        <f t="shared" si="275"/>
        <v>0</v>
      </c>
      <c r="AD258" s="28"/>
      <c r="AE258" s="29">
        <f t="shared" si="248"/>
        <v>1.5</v>
      </c>
      <c r="AF258" s="30" t="e">
        <f t="shared" si="244"/>
        <v>#DIV/0!</v>
      </c>
      <c r="AG258" s="51">
        <f t="shared" si="245"/>
        <v>0</v>
      </c>
      <c r="AH258" s="52">
        <f t="shared" si="304"/>
        <v>0</v>
      </c>
      <c r="AI258" s="52">
        <v>7</v>
      </c>
      <c r="AJ258" s="53" t="e">
        <f t="shared" si="250"/>
        <v>#DIV/0!</v>
      </c>
      <c r="AK258" s="168"/>
      <c r="AL258" s="169"/>
      <c r="AM258" s="170"/>
      <c r="AN258" s="348" t="str">
        <f t="shared" si="305"/>
        <v/>
      </c>
      <c r="AO258" s="169"/>
      <c r="AP258" s="172"/>
      <c r="AQ258" s="173"/>
      <c r="AR258" s="169"/>
      <c r="AS258" s="170"/>
      <c r="AT258" s="348" t="str">
        <f t="shared" si="306"/>
        <v/>
      </c>
      <c r="AU258" s="174"/>
      <c r="AV258" s="172"/>
      <c r="AW258" s="168"/>
      <c r="AX258" s="169"/>
      <c r="AY258" s="170"/>
      <c r="AZ258" s="171" t="str">
        <f t="shared" si="307"/>
        <v/>
      </c>
      <c r="BA258" s="174"/>
      <c r="BB258" s="172"/>
      <c r="BC258" s="168"/>
      <c r="BD258" s="169"/>
      <c r="BE258" s="170"/>
      <c r="BF258" s="171" t="str">
        <f t="shared" si="308"/>
        <v/>
      </c>
      <c r="BG258" s="174"/>
      <c r="BH258" s="172"/>
      <c r="BI258" s="168"/>
      <c r="BJ258" s="169"/>
      <c r="BK258" s="170"/>
      <c r="BL258" s="348" t="str">
        <f t="shared" si="309"/>
        <v/>
      </c>
      <c r="BM258" s="174"/>
      <c r="BN258" s="172"/>
      <c r="BO258" s="168"/>
      <c r="BP258" s="169"/>
      <c r="BQ258" s="170"/>
      <c r="BR258" s="171" t="str">
        <f t="shared" si="310"/>
        <v/>
      </c>
      <c r="BS258" s="174"/>
      <c r="BT258" s="172"/>
      <c r="BU258" s="168"/>
      <c r="BV258" s="169"/>
      <c r="BW258" s="170"/>
      <c r="BX258" s="171" t="str">
        <f t="shared" si="311"/>
        <v/>
      </c>
      <c r="BY258" s="174"/>
      <c r="BZ258" s="172"/>
      <c r="CA258" s="168"/>
      <c r="CB258" s="169"/>
      <c r="CC258" s="170"/>
      <c r="CD258" s="171" t="str">
        <f t="shared" si="312"/>
        <v/>
      </c>
      <c r="CE258" s="174"/>
      <c r="CF258" s="172"/>
      <c r="CG258" s="168"/>
      <c r="CH258" s="169"/>
      <c r="CI258" s="170"/>
      <c r="CJ258" s="171" t="str">
        <f t="shared" si="313"/>
        <v/>
      </c>
      <c r="CK258" s="169"/>
      <c r="CL258" s="177">
        <f t="shared" si="314"/>
        <v>0</v>
      </c>
      <c r="CM258" s="62">
        <f t="shared" si="315"/>
        <v>0</v>
      </c>
      <c r="CN258" s="69">
        <f t="shared" si="315"/>
        <v>0</v>
      </c>
      <c r="CO258" s="70">
        <f t="shared" si="316"/>
        <v>0</v>
      </c>
      <c r="CP258" s="62">
        <f t="shared" si="317"/>
        <v>0</v>
      </c>
      <c r="CQ258" s="65">
        <f t="shared" si="318"/>
        <v>6.25E-2</v>
      </c>
      <c r="CR258" s="178">
        <f t="shared" si="319"/>
        <v>6.25E-2</v>
      </c>
      <c r="CS258" s="66">
        <f t="shared" si="320"/>
        <v>0</v>
      </c>
      <c r="CT258" s="67" t="e">
        <f t="shared" si="321"/>
        <v>#DIV/0!</v>
      </c>
    </row>
    <row r="259" spans="1:98" ht="15.75" thickBot="1">
      <c r="A259" s="472"/>
      <c r="B259" s="71">
        <v>49</v>
      </c>
      <c r="C259" s="19" t="s">
        <v>54</v>
      </c>
      <c r="D259" s="20">
        <v>43441</v>
      </c>
      <c r="E259" s="49"/>
      <c r="F259" s="50"/>
      <c r="G259" s="50"/>
      <c r="H259" s="50"/>
      <c r="I259" s="50"/>
      <c r="J259" s="50"/>
      <c r="K259" s="50"/>
      <c r="L259" s="50"/>
      <c r="M259" s="50"/>
      <c r="N259" s="50"/>
      <c r="O259" s="50"/>
      <c r="P259" s="50"/>
      <c r="Q259" s="50"/>
      <c r="R259" s="50"/>
      <c r="S259" s="23">
        <f t="shared" si="249"/>
        <v>0</v>
      </c>
      <c r="T259" s="49"/>
      <c r="U259" s="50"/>
      <c r="V259" s="50"/>
      <c r="W259" s="195">
        <f t="shared" si="247"/>
        <v>0</v>
      </c>
      <c r="X259" s="21">
        <f t="shared" si="274"/>
        <v>0</v>
      </c>
      <c r="Y259" s="22">
        <f t="shared" si="254"/>
        <v>0</v>
      </c>
      <c r="Z259" s="22">
        <f t="shared" si="255"/>
        <v>0</v>
      </c>
      <c r="AA259" s="25">
        <v>90</v>
      </c>
      <c r="AB259" s="68">
        <f t="shared" si="303"/>
        <v>0</v>
      </c>
      <c r="AC259" s="322">
        <f t="shared" si="275"/>
        <v>0</v>
      </c>
      <c r="AD259" s="28"/>
      <c r="AE259" s="29">
        <f t="shared" si="248"/>
        <v>1.5</v>
      </c>
      <c r="AF259" s="30" t="e">
        <f t="shared" si="244"/>
        <v>#DIV/0!</v>
      </c>
      <c r="AG259" s="51">
        <f t="shared" si="245"/>
        <v>0</v>
      </c>
      <c r="AH259" s="52">
        <f t="shared" si="304"/>
        <v>0</v>
      </c>
      <c r="AI259" s="52">
        <v>7</v>
      </c>
      <c r="AJ259" s="53" t="e">
        <f t="shared" si="250"/>
        <v>#DIV/0!</v>
      </c>
      <c r="AK259" s="168"/>
      <c r="AL259" s="169"/>
      <c r="AM259" s="170"/>
      <c r="AN259" s="348" t="str">
        <f t="shared" si="305"/>
        <v/>
      </c>
      <c r="AO259" s="169"/>
      <c r="AP259" s="172"/>
      <c r="AQ259" s="173"/>
      <c r="AR259" s="169"/>
      <c r="AS259" s="170"/>
      <c r="AT259" s="348" t="str">
        <f t="shared" si="306"/>
        <v/>
      </c>
      <c r="AU259" s="174"/>
      <c r="AV259" s="172"/>
      <c r="AW259" s="168"/>
      <c r="AX259" s="169"/>
      <c r="AY259" s="170"/>
      <c r="AZ259" s="171" t="str">
        <f t="shared" si="307"/>
        <v/>
      </c>
      <c r="BA259" s="174"/>
      <c r="BB259" s="172"/>
      <c r="BC259" s="168"/>
      <c r="BD259" s="169"/>
      <c r="BE259" s="170"/>
      <c r="BF259" s="171" t="str">
        <f t="shared" si="308"/>
        <v/>
      </c>
      <c r="BG259" s="174"/>
      <c r="BH259" s="172"/>
      <c r="BI259" s="168"/>
      <c r="BJ259" s="169"/>
      <c r="BK259" s="170"/>
      <c r="BL259" s="348" t="str">
        <f t="shared" si="309"/>
        <v/>
      </c>
      <c r="BM259" s="174"/>
      <c r="BN259" s="172"/>
      <c r="BO259" s="168"/>
      <c r="BP259" s="169"/>
      <c r="BQ259" s="170"/>
      <c r="BR259" s="171" t="str">
        <f t="shared" si="310"/>
        <v/>
      </c>
      <c r="BS259" s="174"/>
      <c r="BT259" s="172"/>
      <c r="BU259" s="168"/>
      <c r="BV259" s="169"/>
      <c r="BW259" s="170"/>
      <c r="BX259" s="171" t="str">
        <f t="shared" si="311"/>
        <v/>
      </c>
      <c r="BY259" s="174"/>
      <c r="BZ259" s="172"/>
      <c r="CA259" s="168"/>
      <c r="CB259" s="169"/>
      <c r="CC259" s="170"/>
      <c r="CD259" s="171" t="str">
        <f t="shared" si="312"/>
        <v/>
      </c>
      <c r="CE259" s="174"/>
      <c r="CF259" s="172"/>
      <c r="CG259" s="168"/>
      <c r="CH259" s="169"/>
      <c r="CI259" s="170"/>
      <c r="CJ259" s="171" t="str">
        <f t="shared" si="313"/>
        <v/>
      </c>
      <c r="CK259" s="169"/>
      <c r="CL259" s="177">
        <f t="shared" si="314"/>
        <v>0</v>
      </c>
      <c r="CM259" s="62">
        <f t="shared" si="315"/>
        <v>0</v>
      </c>
      <c r="CN259" s="69">
        <f t="shared" si="315"/>
        <v>0</v>
      </c>
      <c r="CO259" s="70">
        <f t="shared" si="316"/>
        <v>0</v>
      </c>
      <c r="CP259" s="62">
        <f t="shared" si="317"/>
        <v>0</v>
      </c>
      <c r="CQ259" s="65">
        <f t="shared" si="318"/>
        <v>6.25E-2</v>
      </c>
      <c r="CR259" s="178">
        <f t="shared" si="319"/>
        <v>6.25E-2</v>
      </c>
      <c r="CS259" s="66">
        <f t="shared" si="320"/>
        <v>0</v>
      </c>
      <c r="CT259" s="67" t="e">
        <f t="shared" si="321"/>
        <v>#DIV/0!</v>
      </c>
    </row>
    <row r="260" spans="1:98">
      <c r="A260" s="472"/>
      <c r="B260" s="73">
        <v>50</v>
      </c>
      <c r="C260" s="74" t="s">
        <v>50</v>
      </c>
      <c r="D260" s="75">
        <v>43444</v>
      </c>
      <c r="E260" s="76"/>
      <c r="F260" s="77"/>
      <c r="G260" s="77"/>
      <c r="H260" s="77"/>
      <c r="I260" s="77"/>
      <c r="J260" s="77"/>
      <c r="K260" s="77"/>
      <c r="L260" s="77"/>
      <c r="M260" s="77"/>
      <c r="N260" s="77"/>
      <c r="O260" s="77"/>
      <c r="P260" s="77"/>
      <c r="Q260" s="77"/>
      <c r="R260" s="77"/>
      <c r="S260" s="78">
        <f t="shared" si="249"/>
        <v>0</v>
      </c>
      <c r="T260" s="76"/>
      <c r="U260" s="77"/>
      <c r="V260" s="77"/>
      <c r="W260" s="194">
        <f t="shared" si="247"/>
        <v>0</v>
      </c>
      <c r="X260" s="80">
        <f t="shared" si="274"/>
        <v>0</v>
      </c>
      <c r="Y260" s="81">
        <f t="shared" si="254"/>
        <v>0</v>
      </c>
      <c r="Z260" s="81">
        <f t="shared" si="255"/>
        <v>0</v>
      </c>
      <c r="AA260" s="82">
        <v>90</v>
      </c>
      <c r="AB260" s="83">
        <f t="shared" si="303"/>
        <v>0</v>
      </c>
      <c r="AC260" s="321">
        <f t="shared" si="275"/>
        <v>0</v>
      </c>
      <c r="AD260" s="85"/>
      <c r="AE260" s="86">
        <f t="shared" si="248"/>
        <v>1.5</v>
      </c>
      <c r="AF260" s="87" t="e">
        <f t="shared" si="244"/>
        <v>#DIV/0!</v>
      </c>
      <c r="AG260" s="88">
        <f t="shared" si="245"/>
        <v>0</v>
      </c>
      <c r="AH260" s="89">
        <f t="shared" si="304"/>
        <v>0</v>
      </c>
      <c r="AI260" s="89">
        <v>7</v>
      </c>
      <c r="AJ260" s="90" t="e">
        <f t="shared" si="250"/>
        <v>#DIV/0!</v>
      </c>
      <c r="AK260" s="179"/>
      <c r="AL260" s="180"/>
      <c r="AM260" s="181"/>
      <c r="AN260" s="341" t="str">
        <f t="shared" si="305"/>
        <v/>
      </c>
      <c r="AO260" s="180"/>
      <c r="AP260" s="172"/>
      <c r="AQ260" s="183"/>
      <c r="AR260" s="180"/>
      <c r="AS260" s="181"/>
      <c r="AT260" s="341" t="str">
        <f t="shared" si="306"/>
        <v/>
      </c>
      <c r="AU260" s="184"/>
      <c r="AV260" s="172"/>
      <c r="AW260" s="179"/>
      <c r="AX260" s="180"/>
      <c r="AY260" s="181"/>
      <c r="AZ260" s="182" t="str">
        <f t="shared" si="307"/>
        <v/>
      </c>
      <c r="BA260" s="184"/>
      <c r="BB260" s="172"/>
      <c r="BC260" s="179"/>
      <c r="BD260" s="180"/>
      <c r="BE260" s="181"/>
      <c r="BF260" s="182" t="str">
        <f t="shared" si="308"/>
        <v/>
      </c>
      <c r="BG260" s="184"/>
      <c r="BH260" s="172"/>
      <c r="BI260" s="179"/>
      <c r="BJ260" s="180"/>
      <c r="BK260" s="181"/>
      <c r="BL260" s="341" t="str">
        <f t="shared" si="309"/>
        <v/>
      </c>
      <c r="BM260" s="184"/>
      <c r="BN260" s="172"/>
      <c r="BO260" s="179"/>
      <c r="BP260" s="180"/>
      <c r="BQ260" s="181"/>
      <c r="BR260" s="182" t="str">
        <f t="shared" si="310"/>
        <v/>
      </c>
      <c r="BS260" s="184"/>
      <c r="BT260" s="172"/>
      <c r="BU260" s="179"/>
      <c r="BV260" s="180"/>
      <c r="BW260" s="181"/>
      <c r="BX260" s="182" t="str">
        <f t="shared" si="311"/>
        <v/>
      </c>
      <c r="BY260" s="184"/>
      <c r="BZ260" s="172"/>
      <c r="CA260" s="179"/>
      <c r="CB260" s="180"/>
      <c r="CC260" s="181"/>
      <c r="CD260" s="182" t="str">
        <f t="shared" si="312"/>
        <v/>
      </c>
      <c r="CE260" s="184"/>
      <c r="CF260" s="172"/>
      <c r="CG260" s="179"/>
      <c r="CH260" s="180"/>
      <c r="CI260" s="181"/>
      <c r="CJ260" s="182" t="str">
        <f t="shared" si="313"/>
        <v/>
      </c>
      <c r="CK260" s="180"/>
      <c r="CL260" s="185">
        <f t="shared" si="314"/>
        <v>0</v>
      </c>
      <c r="CM260" s="99">
        <f t="shared" si="315"/>
        <v>0</v>
      </c>
      <c r="CN260" s="100">
        <f t="shared" si="315"/>
        <v>0</v>
      </c>
      <c r="CO260" s="101">
        <f t="shared" si="316"/>
        <v>0</v>
      </c>
      <c r="CP260" s="99">
        <f t="shared" si="317"/>
        <v>0</v>
      </c>
      <c r="CQ260" s="102">
        <f t="shared" si="318"/>
        <v>6.25E-2</v>
      </c>
      <c r="CR260" s="186">
        <f t="shared" si="319"/>
        <v>6.25E-2</v>
      </c>
      <c r="CS260" s="103">
        <f t="shared" si="320"/>
        <v>0</v>
      </c>
      <c r="CT260" s="104" t="e">
        <f t="shared" si="321"/>
        <v>#DIV/0!</v>
      </c>
    </row>
    <row r="261" spans="1:98">
      <c r="A261" s="472"/>
      <c r="B261" s="105">
        <v>50</v>
      </c>
      <c r="C261" s="74" t="s">
        <v>52</v>
      </c>
      <c r="D261" s="75">
        <v>43445</v>
      </c>
      <c r="E261" s="76"/>
      <c r="F261" s="77"/>
      <c r="G261" s="77"/>
      <c r="H261" s="77"/>
      <c r="I261" s="77"/>
      <c r="J261" s="77"/>
      <c r="K261" s="77"/>
      <c r="L261" s="77"/>
      <c r="M261" s="77"/>
      <c r="N261" s="77"/>
      <c r="O261" s="77"/>
      <c r="P261" s="77"/>
      <c r="Q261" s="77"/>
      <c r="R261" s="77"/>
      <c r="S261" s="78">
        <f t="shared" si="249"/>
        <v>0</v>
      </c>
      <c r="T261" s="76"/>
      <c r="U261" s="77"/>
      <c r="V261" s="77"/>
      <c r="W261" s="194">
        <f t="shared" si="247"/>
        <v>0</v>
      </c>
      <c r="X261" s="80">
        <f t="shared" si="274"/>
        <v>0</v>
      </c>
      <c r="Y261" s="81">
        <f t="shared" si="254"/>
        <v>0</v>
      </c>
      <c r="Z261" s="81">
        <f t="shared" si="255"/>
        <v>0</v>
      </c>
      <c r="AA261" s="82">
        <v>90</v>
      </c>
      <c r="AB261" s="83">
        <f t="shared" si="303"/>
        <v>0</v>
      </c>
      <c r="AC261" s="321">
        <f t="shared" si="275"/>
        <v>0</v>
      </c>
      <c r="AD261" s="85"/>
      <c r="AE261" s="86">
        <f t="shared" si="248"/>
        <v>1.5</v>
      </c>
      <c r="AF261" s="87" t="e">
        <f t="shared" si="244"/>
        <v>#DIV/0!</v>
      </c>
      <c r="AG261" s="88">
        <f t="shared" si="245"/>
        <v>0</v>
      </c>
      <c r="AH261" s="89">
        <f t="shared" si="304"/>
        <v>0</v>
      </c>
      <c r="AI261" s="89">
        <v>7</v>
      </c>
      <c r="AJ261" s="90" t="e">
        <f t="shared" si="250"/>
        <v>#DIV/0!</v>
      </c>
      <c r="AK261" s="179"/>
      <c r="AL261" s="180"/>
      <c r="AM261" s="181"/>
      <c r="AN261" s="341" t="str">
        <f t="shared" si="305"/>
        <v/>
      </c>
      <c r="AO261" s="180"/>
      <c r="AP261" s="172"/>
      <c r="AQ261" s="183"/>
      <c r="AR261" s="180"/>
      <c r="AS261" s="181"/>
      <c r="AT261" s="341" t="str">
        <f t="shared" si="306"/>
        <v/>
      </c>
      <c r="AU261" s="184"/>
      <c r="AV261" s="172"/>
      <c r="AW261" s="179"/>
      <c r="AX261" s="180"/>
      <c r="AY261" s="181"/>
      <c r="AZ261" s="182" t="str">
        <f t="shared" si="307"/>
        <v/>
      </c>
      <c r="BA261" s="184"/>
      <c r="BB261" s="172"/>
      <c r="BC261" s="179"/>
      <c r="BD261" s="180"/>
      <c r="BE261" s="181"/>
      <c r="BF261" s="182" t="str">
        <f t="shared" si="308"/>
        <v/>
      </c>
      <c r="BG261" s="184"/>
      <c r="BH261" s="172"/>
      <c r="BI261" s="179"/>
      <c r="BJ261" s="180"/>
      <c r="BK261" s="181"/>
      <c r="BL261" s="341" t="str">
        <f t="shared" si="309"/>
        <v/>
      </c>
      <c r="BM261" s="184"/>
      <c r="BN261" s="172"/>
      <c r="BO261" s="179"/>
      <c r="BP261" s="180"/>
      <c r="BQ261" s="181"/>
      <c r="BR261" s="182" t="str">
        <f t="shared" si="310"/>
        <v/>
      </c>
      <c r="BS261" s="184"/>
      <c r="BT261" s="172"/>
      <c r="BU261" s="179"/>
      <c r="BV261" s="180"/>
      <c r="BW261" s="181"/>
      <c r="BX261" s="182" t="str">
        <f t="shared" si="311"/>
        <v/>
      </c>
      <c r="BY261" s="184"/>
      <c r="BZ261" s="172"/>
      <c r="CA261" s="179"/>
      <c r="CB261" s="180"/>
      <c r="CC261" s="181"/>
      <c r="CD261" s="182" t="str">
        <f t="shared" si="312"/>
        <v/>
      </c>
      <c r="CE261" s="184"/>
      <c r="CF261" s="172"/>
      <c r="CG261" s="179"/>
      <c r="CH261" s="180"/>
      <c r="CI261" s="181"/>
      <c r="CJ261" s="182" t="str">
        <f t="shared" si="313"/>
        <v/>
      </c>
      <c r="CK261" s="180"/>
      <c r="CL261" s="185">
        <f t="shared" si="314"/>
        <v>0</v>
      </c>
      <c r="CM261" s="99">
        <f t="shared" si="315"/>
        <v>0</v>
      </c>
      <c r="CN261" s="100">
        <f t="shared" si="315"/>
        <v>0</v>
      </c>
      <c r="CO261" s="101">
        <f t="shared" si="316"/>
        <v>0</v>
      </c>
      <c r="CP261" s="99">
        <f t="shared" si="317"/>
        <v>0</v>
      </c>
      <c r="CQ261" s="102">
        <f t="shared" si="318"/>
        <v>6.25E-2</v>
      </c>
      <c r="CR261" s="186">
        <f t="shared" si="319"/>
        <v>6.25E-2</v>
      </c>
      <c r="CS261" s="103">
        <f t="shared" si="320"/>
        <v>0</v>
      </c>
      <c r="CT261" s="104" t="e">
        <f t="shared" si="321"/>
        <v>#DIV/0!</v>
      </c>
    </row>
    <row r="262" spans="1:98">
      <c r="A262" s="472"/>
      <c r="B262" s="105">
        <v>50</v>
      </c>
      <c r="C262" s="74" t="s">
        <v>52</v>
      </c>
      <c r="D262" s="75">
        <v>43446</v>
      </c>
      <c r="E262" s="76"/>
      <c r="F262" s="77"/>
      <c r="G262" s="77"/>
      <c r="H262" s="77"/>
      <c r="I262" s="77"/>
      <c r="J262" s="77"/>
      <c r="K262" s="77"/>
      <c r="L262" s="77"/>
      <c r="M262" s="77"/>
      <c r="N262" s="77"/>
      <c r="O262" s="77"/>
      <c r="P262" s="77"/>
      <c r="Q262" s="77"/>
      <c r="R262" s="77"/>
      <c r="S262" s="78">
        <f t="shared" si="249"/>
        <v>0</v>
      </c>
      <c r="T262" s="76"/>
      <c r="U262" s="77"/>
      <c r="V262" s="77"/>
      <c r="W262" s="194">
        <f t="shared" si="247"/>
        <v>0</v>
      </c>
      <c r="X262" s="80">
        <f t="shared" si="274"/>
        <v>0</v>
      </c>
      <c r="Y262" s="81">
        <f t="shared" si="254"/>
        <v>0</v>
      </c>
      <c r="Z262" s="81">
        <f t="shared" si="255"/>
        <v>0</v>
      </c>
      <c r="AA262" s="82">
        <v>90</v>
      </c>
      <c r="AB262" s="83">
        <f t="shared" si="303"/>
        <v>0</v>
      </c>
      <c r="AC262" s="321">
        <f t="shared" si="275"/>
        <v>0</v>
      </c>
      <c r="AD262" s="85"/>
      <c r="AE262" s="86">
        <f t="shared" si="248"/>
        <v>1.5</v>
      </c>
      <c r="AF262" s="87" t="e">
        <f t="shared" si="244"/>
        <v>#DIV/0!</v>
      </c>
      <c r="AG262" s="88">
        <f t="shared" si="245"/>
        <v>0</v>
      </c>
      <c r="AH262" s="89">
        <f t="shared" si="304"/>
        <v>0</v>
      </c>
      <c r="AI262" s="89">
        <v>7</v>
      </c>
      <c r="AJ262" s="90" t="e">
        <f t="shared" si="250"/>
        <v>#DIV/0!</v>
      </c>
      <c r="AK262" s="179"/>
      <c r="AL262" s="180"/>
      <c r="AM262" s="181"/>
      <c r="AN262" s="341" t="str">
        <f t="shared" si="305"/>
        <v/>
      </c>
      <c r="AO262" s="180"/>
      <c r="AP262" s="172"/>
      <c r="AQ262" s="183"/>
      <c r="AR262" s="180"/>
      <c r="AS262" s="181"/>
      <c r="AT262" s="341" t="str">
        <f t="shared" si="306"/>
        <v/>
      </c>
      <c r="AU262" s="184"/>
      <c r="AV262" s="172"/>
      <c r="AW262" s="179"/>
      <c r="AX262" s="180"/>
      <c r="AY262" s="181"/>
      <c r="AZ262" s="182" t="str">
        <f t="shared" si="307"/>
        <v/>
      </c>
      <c r="BA262" s="184"/>
      <c r="BB262" s="172"/>
      <c r="BC262" s="179"/>
      <c r="BD262" s="180"/>
      <c r="BE262" s="181"/>
      <c r="BF262" s="182" t="str">
        <f t="shared" si="308"/>
        <v/>
      </c>
      <c r="BG262" s="184"/>
      <c r="BH262" s="172"/>
      <c r="BI262" s="179"/>
      <c r="BJ262" s="180"/>
      <c r="BK262" s="181"/>
      <c r="BL262" s="341" t="str">
        <f t="shared" si="309"/>
        <v/>
      </c>
      <c r="BM262" s="184"/>
      <c r="BN262" s="172"/>
      <c r="BO262" s="179"/>
      <c r="BP262" s="180"/>
      <c r="BQ262" s="181"/>
      <c r="BR262" s="182" t="str">
        <f t="shared" si="310"/>
        <v/>
      </c>
      <c r="BS262" s="184"/>
      <c r="BT262" s="172"/>
      <c r="BU262" s="179"/>
      <c r="BV262" s="180"/>
      <c r="BW262" s="181"/>
      <c r="BX262" s="182" t="str">
        <f t="shared" si="311"/>
        <v/>
      </c>
      <c r="BY262" s="184"/>
      <c r="BZ262" s="172"/>
      <c r="CA262" s="179"/>
      <c r="CB262" s="180"/>
      <c r="CC262" s="181"/>
      <c r="CD262" s="182" t="str">
        <f t="shared" si="312"/>
        <v/>
      </c>
      <c r="CE262" s="184"/>
      <c r="CF262" s="172"/>
      <c r="CG262" s="179"/>
      <c r="CH262" s="180"/>
      <c r="CI262" s="181"/>
      <c r="CJ262" s="182" t="str">
        <f t="shared" si="313"/>
        <v/>
      </c>
      <c r="CK262" s="180"/>
      <c r="CL262" s="185">
        <f t="shared" si="314"/>
        <v>0</v>
      </c>
      <c r="CM262" s="99">
        <f t="shared" si="315"/>
        <v>0</v>
      </c>
      <c r="CN262" s="100">
        <f t="shared" si="315"/>
        <v>0</v>
      </c>
      <c r="CO262" s="101">
        <f t="shared" si="316"/>
        <v>0</v>
      </c>
      <c r="CP262" s="99">
        <f t="shared" si="317"/>
        <v>0</v>
      </c>
      <c r="CQ262" s="102">
        <f t="shared" si="318"/>
        <v>6.25E-2</v>
      </c>
      <c r="CR262" s="186">
        <f t="shared" si="319"/>
        <v>6.25E-2</v>
      </c>
      <c r="CS262" s="103">
        <f t="shared" si="320"/>
        <v>0</v>
      </c>
      <c r="CT262" s="104" t="e">
        <f t="shared" si="321"/>
        <v>#DIV/0!</v>
      </c>
    </row>
    <row r="263" spans="1:98">
      <c r="A263" s="472"/>
      <c r="B263" s="105">
        <v>50</v>
      </c>
      <c r="C263" s="74" t="s">
        <v>53</v>
      </c>
      <c r="D263" s="75">
        <v>43447</v>
      </c>
      <c r="E263" s="76"/>
      <c r="F263" s="77"/>
      <c r="G263" s="77"/>
      <c r="H263" s="77"/>
      <c r="I263" s="77"/>
      <c r="J263" s="77"/>
      <c r="K263" s="77"/>
      <c r="L263" s="77"/>
      <c r="M263" s="77"/>
      <c r="N263" s="77"/>
      <c r="O263" s="77"/>
      <c r="P263" s="77"/>
      <c r="Q263" s="77"/>
      <c r="R263" s="77"/>
      <c r="S263" s="78">
        <f t="shared" si="249"/>
        <v>0</v>
      </c>
      <c r="T263" s="76"/>
      <c r="U263" s="77"/>
      <c r="V263" s="77"/>
      <c r="W263" s="194">
        <f t="shared" si="247"/>
        <v>0</v>
      </c>
      <c r="X263" s="80">
        <f t="shared" si="274"/>
        <v>0</v>
      </c>
      <c r="Y263" s="81">
        <f t="shared" si="254"/>
        <v>0</v>
      </c>
      <c r="Z263" s="81">
        <f t="shared" si="255"/>
        <v>0</v>
      </c>
      <c r="AA263" s="82">
        <v>90</v>
      </c>
      <c r="AB263" s="83">
        <f t="shared" si="303"/>
        <v>0</v>
      </c>
      <c r="AC263" s="321">
        <f t="shared" si="275"/>
        <v>0</v>
      </c>
      <c r="AD263" s="85"/>
      <c r="AE263" s="86">
        <f t="shared" si="248"/>
        <v>1.5</v>
      </c>
      <c r="AF263" s="87" t="e">
        <f t="shared" si="244"/>
        <v>#DIV/0!</v>
      </c>
      <c r="AG263" s="88">
        <f t="shared" si="245"/>
        <v>0</v>
      </c>
      <c r="AH263" s="89">
        <f t="shared" si="304"/>
        <v>0</v>
      </c>
      <c r="AI263" s="89">
        <v>7</v>
      </c>
      <c r="AJ263" s="90" t="e">
        <f t="shared" si="250"/>
        <v>#DIV/0!</v>
      </c>
      <c r="AK263" s="179"/>
      <c r="AL263" s="180"/>
      <c r="AM263" s="181"/>
      <c r="AN263" s="341" t="str">
        <f t="shared" si="305"/>
        <v/>
      </c>
      <c r="AO263" s="180"/>
      <c r="AP263" s="172"/>
      <c r="AQ263" s="183"/>
      <c r="AR263" s="180"/>
      <c r="AS263" s="181"/>
      <c r="AT263" s="341" t="str">
        <f t="shared" si="306"/>
        <v/>
      </c>
      <c r="AU263" s="184"/>
      <c r="AV263" s="172"/>
      <c r="AW263" s="179"/>
      <c r="AX263" s="180"/>
      <c r="AY263" s="181"/>
      <c r="AZ263" s="182" t="str">
        <f t="shared" si="307"/>
        <v/>
      </c>
      <c r="BA263" s="184"/>
      <c r="BB263" s="172"/>
      <c r="BC263" s="179"/>
      <c r="BD263" s="180"/>
      <c r="BE263" s="181"/>
      <c r="BF263" s="182" t="str">
        <f t="shared" si="308"/>
        <v/>
      </c>
      <c r="BG263" s="184"/>
      <c r="BH263" s="172"/>
      <c r="BI263" s="179"/>
      <c r="BJ263" s="180"/>
      <c r="BK263" s="181"/>
      <c r="BL263" s="341" t="str">
        <f t="shared" si="309"/>
        <v/>
      </c>
      <c r="BM263" s="184"/>
      <c r="BN263" s="172"/>
      <c r="BO263" s="179"/>
      <c r="BP263" s="180"/>
      <c r="BQ263" s="181"/>
      <c r="BR263" s="182" t="str">
        <f t="shared" si="310"/>
        <v/>
      </c>
      <c r="BS263" s="184"/>
      <c r="BT263" s="172"/>
      <c r="BU263" s="179"/>
      <c r="BV263" s="180"/>
      <c r="BW263" s="181"/>
      <c r="BX263" s="182" t="str">
        <f t="shared" si="311"/>
        <v/>
      </c>
      <c r="BY263" s="184"/>
      <c r="BZ263" s="172"/>
      <c r="CA263" s="179"/>
      <c r="CB263" s="180"/>
      <c r="CC263" s="181"/>
      <c r="CD263" s="182" t="str">
        <f t="shared" si="312"/>
        <v/>
      </c>
      <c r="CE263" s="184"/>
      <c r="CF263" s="172"/>
      <c r="CG263" s="179"/>
      <c r="CH263" s="180"/>
      <c r="CI263" s="181"/>
      <c r="CJ263" s="182" t="str">
        <f t="shared" si="313"/>
        <v/>
      </c>
      <c r="CK263" s="180"/>
      <c r="CL263" s="185">
        <f t="shared" si="314"/>
        <v>0</v>
      </c>
      <c r="CM263" s="99">
        <f t="shared" si="315"/>
        <v>0</v>
      </c>
      <c r="CN263" s="100">
        <f t="shared" si="315"/>
        <v>0</v>
      </c>
      <c r="CO263" s="101">
        <f t="shared" si="316"/>
        <v>0</v>
      </c>
      <c r="CP263" s="99">
        <f t="shared" si="317"/>
        <v>0</v>
      </c>
      <c r="CQ263" s="102">
        <f t="shared" si="318"/>
        <v>6.25E-2</v>
      </c>
      <c r="CR263" s="186">
        <f t="shared" si="319"/>
        <v>6.25E-2</v>
      </c>
      <c r="CS263" s="103">
        <f t="shared" si="320"/>
        <v>0</v>
      </c>
      <c r="CT263" s="104" t="e">
        <f t="shared" si="321"/>
        <v>#DIV/0!</v>
      </c>
    </row>
    <row r="264" spans="1:98" ht="15.75" thickBot="1">
      <c r="A264" s="472"/>
      <c r="B264" s="106">
        <v>50</v>
      </c>
      <c r="C264" s="74" t="s">
        <v>54</v>
      </c>
      <c r="D264" s="75">
        <v>43448</v>
      </c>
      <c r="E264" s="76"/>
      <c r="F264" s="77"/>
      <c r="G264" s="77"/>
      <c r="H264" s="77"/>
      <c r="I264" s="77"/>
      <c r="J264" s="77"/>
      <c r="K264" s="77"/>
      <c r="L264" s="77"/>
      <c r="M264" s="77"/>
      <c r="N264" s="77"/>
      <c r="O264" s="77"/>
      <c r="P264" s="77"/>
      <c r="Q264" s="77"/>
      <c r="R264" s="77"/>
      <c r="S264" s="78">
        <f t="shared" si="249"/>
        <v>0</v>
      </c>
      <c r="T264" s="76"/>
      <c r="U264" s="77"/>
      <c r="V264" s="77"/>
      <c r="W264" s="194">
        <f t="shared" si="247"/>
        <v>0</v>
      </c>
      <c r="X264" s="80">
        <f t="shared" si="274"/>
        <v>0</v>
      </c>
      <c r="Y264" s="81">
        <f t="shared" si="254"/>
        <v>0</v>
      </c>
      <c r="Z264" s="81">
        <f t="shared" si="255"/>
        <v>0</v>
      </c>
      <c r="AA264" s="82">
        <v>90</v>
      </c>
      <c r="AB264" s="83">
        <f t="shared" si="303"/>
        <v>0</v>
      </c>
      <c r="AC264" s="321">
        <f t="shared" si="275"/>
        <v>0</v>
      </c>
      <c r="AD264" s="85"/>
      <c r="AE264" s="86">
        <f t="shared" si="248"/>
        <v>1.5</v>
      </c>
      <c r="AF264" s="87" t="e">
        <f t="shared" si="244"/>
        <v>#DIV/0!</v>
      </c>
      <c r="AG264" s="88">
        <f t="shared" si="245"/>
        <v>0</v>
      </c>
      <c r="AH264" s="89">
        <f t="shared" si="304"/>
        <v>0</v>
      </c>
      <c r="AI264" s="89">
        <v>7</v>
      </c>
      <c r="AJ264" s="90" t="e">
        <f t="shared" si="250"/>
        <v>#DIV/0!</v>
      </c>
      <c r="AK264" s="179"/>
      <c r="AL264" s="180"/>
      <c r="AM264" s="181"/>
      <c r="AN264" s="341" t="str">
        <f t="shared" si="305"/>
        <v/>
      </c>
      <c r="AO264" s="180"/>
      <c r="AP264" s="172"/>
      <c r="AQ264" s="183"/>
      <c r="AR264" s="180"/>
      <c r="AS264" s="181"/>
      <c r="AT264" s="341" t="str">
        <f t="shared" si="306"/>
        <v/>
      </c>
      <c r="AU264" s="184"/>
      <c r="AV264" s="172"/>
      <c r="AW264" s="179"/>
      <c r="AX264" s="180"/>
      <c r="AY264" s="181"/>
      <c r="AZ264" s="182" t="str">
        <f t="shared" si="307"/>
        <v/>
      </c>
      <c r="BA264" s="184"/>
      <c r="BB264" s="172"/>
      <c r="BC264" s="179"/>
      <c r="BD264" s="180"/>
      <c r="BE264" s="181"/>
      <c r="BF264" s="182" t="str">
        <f t="shared" si="308"/>
        <v/>
      </c>
      <c r="BG264" s="184"/>
      <c r="BH264" s="172"/>
      <c r="BI264" s="179"/>
      <c r="BJ264" s="180"/>
      <c r="BK264" s="181"/>
      <c r="BL264" s="341" t="str">
        <f t="shared" si="309"/>
        <v/>
      </c>
      <c r="BM264" s="184"/>
      <c r="BN264" s="172"/>
      <c r="BO264" s="179"/>
      <c r="BP264" s="180"/>
      <c r="BQ264" s="181"/>
      <c r="BR264" s="182" t="str">
        <f t="shared" si="310"/>
        <v/>
      </c>
      <c r="BS264" s="184"/>
      <c r="BT264" s="172"/>
      <c r="BU264" s="179"/>
      <c r="BV264" s="180"/>
      <c r="BW264" s="181"/>
      <c r="BX264" s="182" t="str">
        <f t="shared" si="311"/>
        <v/>
      </c>
      <c r="BY264" s="184"/>
      <c r="BZ264" s="172"/>
      <c r="CA264" s="179"/>
      <c r="CB264" s="180"/>
      <c r="CC264" s="181"/>
      <c r="CD264" s="182" t="str">
        <f t="shared" si="312"/>
        <v/>
      </c>
      <c r="CE264" s="184"/>
      <c r="CF264" s="172"/>
      <c r="CG264" s="179"/>
      <c r="CH264" s="180"/>
      <c r="CI264" s="181"/>
      <c r="CJ264" s="182" t="str">
        <f t="shared" si="313"/>
        <v/>
      </c>
      <c r="CK264" s="180"/>
      <c r="CL264" s="185">
        <f t="shared" si="314"/>
        <v>0</v>
      </c>
      <c r="CM264" s="99">
        <f t="shared" si="315"/>
        <v>0</v>
      </c>
      <c r="CN264" s="100">
        <f t="shared" si="315"/>
        <v>0</v>
      </c>
      <c r="CO264" s="101">
        <f t="shared" si="316"/>
        <v>0</v>
      </c>
      <c r="CP264" s="99">
        <f t="shared" si="317"/>
        <v>0</v>
      </c>
      <c r="CQ264" s="102">
        <f t="shared" si="318"/>
        <v>6.25E-2</v>
      </c>
      <c r="CR264" s="186">
        <f t="shared" si="319"/>
        <v>6.25E-2</v>
      </c>
      <c r="CS264" s="103">
        <f t="shared" si="320"/>
        <v>0</v>
      </c>
      <c r="CT264" s="104" t="e">
        <f t="shared" si="321"/>
        <v>#DIV/0!</v>
      </c>
    </row>
    <row r="265" spans="1:98">
      <c r="A265" s="472"/>
      <c r="B265" s="18">
        <v>51</v>
      </c>
      <c r="C265" s="19" t="s">
        <v>50</v>
      </c>
      <c r="D265" s="20">
        <v>43451</v>
      </c>
      <c r="E265" s="49"/>
      <c r="F265" s="50"/>
      <c r="G265" s="50"/>
      <c r="H265" s="50"/>
      <c r="I265" s="50"/>
      <c r="J265" s="50"/>
      <c r="K265" s="50"/>
      <c r="L265" s="50"/>
      <c r="M265" s="50"/>
      <c r="N265" s="50"/>
      <c r="O265" s="50"/>
      <c r="P265" s="50"/>
      <c r="Q265" s="50"/>
      <c r="R265" s="50"/>
      <c r="S265" s="23">
        <f t="shared" si="249"/>
        <v>0</v>
      </c>
      <c r="T265" s="49"/>
      <c r="U265" s="50"/>
      <c r="V265" s="50"/>
      <c r="W265" s="195">
        <f t="shared" si="247"/>
        <v>0</v>
      </c>
      <c r="X265" s="21">
        <f t="shared" si="274"/>
        <v>0</v>
      </c>
      <c r="Y265" s="22">
        <f t="shared" si="254"/>
        <v>0</v>
      </c>
      <c r="Z265" s="22">
        <f t="shared" si="255"/>
        <v>0</v>
      </c>
      <c r="AA265" s="25">
        <v>90</v>
      </c>
      <c r="AB265" s="68">
        <f t="shared" si="303"/>
        <v>0</v>
      </c>
      <c r="AC265" s="322">
        <f t="shared" si="275"/>
        <v>0</v>
      </c>
      <c r="AD265" s="28"/>
      <c r="AE265" s="29">
        <f t="shared" si="248"/>
        <v>1.5</v>
      </c>
      <c r="AF265" s="30" t="e">
        <f t="shared" si="244"/>
        <v>#DIV/0!</v>
      </c>
      <c r="AG265" s="51">
        <f t="shared" si="245"/>
        <v>0</v>
      </c>
      <c r="AH265" s="52">
        <f t="shared" si="304"/>
        <v>0</v>
      </c>
      <c r="AI265" s="52">
        <v>7</v>
      </c>
      <c r="AJ265" s="53" t="e">
        <f t="shared" si="250"/>
        <v>#DIV/0!</v>
      </c>
      <c r="AK265" s="168"/>
      <c r="AL265" s="169"/>
      <c r="AM265" s="170"/>
      <c r="AN265" s="348" t="str">
        <f t="shared" si="305"/>
        <v/>
      </c>
      <c r="AO265" s="169"/>
      <c r="AP265" s="172"/>
      <c r="AQ265" s="173"/>
      <c r="AR265" s="169"/>
      <c r="AS265" s="170"/>
      <c r="AT265" s="348" t="str">
        <f t="shared" si="306"/>
        <v/>
      </c>
      <c r="AU265" s="174"/>
      <c r="AV265" s="172"/>
      <c r="AW265" s="168"/>
      <c r="AX265" s="169"/>
      <c r="AY265" s="170"/>
      <c r="AZ265" s="171" t="str">
        <f t="shared" si="307"/>
        <v/>
      </c>
      <c r="BA265" s="174"/>
      <c r="BB265" s="172"/>
      <c r="BC265" s="168"/>
      <c r="BD265" s="169"/>
      <c r="BE265" s="170"/>
      <c r="BF265" s="171" t="str">
        <f t="shared" si="308"/>
        <v/>
      </c>
      <c r="BG265" s="174"/>
      <c r="BH265" s="172"/>
      <c r="BI265" s="168"/>
      <c r="BJ265" s="169"/>
      <c r="BK265" s="170"/>
      <c r="BL265" s="348" t="str">
        <f t="shared" si="309"/>
        <v/>
      </c>
      <c r="BM265" s="174"/>
      <c r="BN265" s="172"/>
      <c r="BO265" s="168"/>
      <c r="BP265" s="169"/>
      <c r="BQ265" s="170"/>
      <c r="BR265" s="171" t="str">
        <f t="shared" si="310"/>
        <v/>
      </c>
      <c r="BS265" s="174"/>
      <c r="BT265" s="172"/>
      <c r="BU265" s="168"/>
      <c r="BV265" s="169"/>
      <c r="BW265" s="170"/>
      <c r="BX265" s="171" t="str">
        <f t="shared" si="311"/>
        <v/>
      </c>
      <c r="BY265" s="174"/>
      <c r="BZ265" s="172"/>
      <c r="CA265" s="168"/>
      <c r="CB265" s="169"/>
      <c r="CC265" s="170"/>
      <c r="CD265" s="171" t="str">
        <f t="shared" si="312"/>
        <v/>
      </c>
      <c r="CE265" s="174"/>
      <c r="CF265" s="172"/>
      <c r="CG265" s="168"/>
      <c r="CH265" s="169"/>
      <c r="CI265" s="170"/>
      <c r="CJ265" s="171" t="str">
        <f t="shared" si="313"/>
        <v/>
      </c>
      <c r="CK265" s="169"/>
      <c r="CL265" s="177">
        <f t="shared" si="314"/>
        <v>0</v>
      </c>
      <c r="CM265" s="62">
        <f t="shared" si="315"/>
        <v>0</v>
      </c>
      <c r="CN265" s="69">
        <f t="shared" si="315"/>
        <v>0</v>
      </c>
      <c r="CO265" s="70">
        <f t="shared" si="316"/>
        <v>0</v>
      </c>
      <c r="CP265" s="62">
        <f t="shared" si="317"/>
        <v>0</v>
      </c>
      <c r="CQ265" s="65">
        <f t="shared" si="318"/>
        <v>6.25E-2</v>
      </c>
      <c r="CR265" s="178">
        <f t="shared" si="319"/>
        <v>6.25E-2</v>
      </c>
      <c r="CS265" s="66">
        <f t="shared" si="320"/>
        <v>0</v>
      </c>
      <c r="CT265" s="67" t="e">
        <f t="shared" si="321"/>
        <v>#DIV/0!</v>
      </c>
    </row>
    <row r="266" spans="1:98">
      <c r="A266" s="472"/>
      <c r="B266" s="48">
        <v>51</v>
      </c>
      <c r="C266" s="19" t="s">
        <v>52</v>
      </c>
      <c r="D266" s="20">
        <v>43452</v>
      </c>
      <c r="E266" s="49"/>
      <c r="F266" s="50"/>
      <c r="G266" s="50"/>
      <c r="H266" s="50"/>
      <c r="I266" s="50"/>
      <c r="J266" s="50"/>
      <c r="K266" s="50"/>
      <c r="L266" s="50"/>
      <c r="M266" s="50"/>
      <c r="N266" s="50"/>
      <c r="O266" s="50"/>
      <c r="P266" s="50"/>
      <c r="Q266" s="50"/>
      <c r="R266" s="50"/>
      <c r="S266" s="23">
        <f t="shared" si="249"/>
        <v>0</v>
      </c>
      <c r="T266" s="49"/>
      <c r="U266" s="50"/>
      <c r="V266" s="50"/>
      <c r="W266" s="195">
        <f t="shared" si="247"/>
        <v>0</v>
      </c>
      <c r="X266" s="21">
        <f t="shared" si="274"/>
        <v>0</v>
      </c>
      <c r="Y266" s="22">
        <f t="shared" si="254"/>
        <v>0</v>
      </c>
      <c r="Z266" s="22">
        <f t="shared" si="255"/>
        <v>0</v>
      </c>
      <c r="AA266" s="25">
        <v>90</v>
      </c>
      <c r="AB266" s="68">
        <f t="shared" si="303"/>
        <v>0</v>
      </c>
      <c r="AC266" s="322">
        <f t="shared" si="275"/>
        <v>0</v>
      </c>
      <c r="AD266" s="28"/>
      <c r="AE266" s="29">
        <f t="shared" si="248"/>
        <v>1.5</v>
      </c>
      <c r="AF266" s="30" t="e">
        <f t="shared" si="244"/>
        <v>#DIV/0!</v>
      </c>
      <c r="AG266" s="51">
        <f t="shared" si="245"/>
        <v>0</v>
      </c>
      <c r="AH266" s="52">
        <f t="shared" si="304"/>
        <v>0</v>
      </c>
      <c r="AI266" s="52">
        <v>7</v>
      </c>
      <c r="AJ266" s="53" t="e">
        <f t="shared" si="250"/>
        <v>#DIV/0!</v>
      </c>
      <c r="AK266" s="168"/>
      <c r="AL266" s="169"/>
      <c r="AM266" s="170"/>
      <c r="AN266" s="348" t="str">
        <f t="shared" si="305"/>
        <v/>
      </c>
      <c r="AO266" s="169"/>
      <c r="AP266" s="172"/>
      <c r="AQ266" s="173"/>
      <c r="AR266" s="169"/>
      <c r="AS266" s="170"/>
      <c r="AT266" s="348" t="str">
        <f t="shared" si="306"/>
        <v/>
      </c>
      <c r="AU266" s="174"/>
      <c r="AV266" s="172"/>
      <c r="AW266" s="168"/>
      <c r="AX266" s="169"/>
      <c r="AY266" s="170"/>
      <c r="AZ266" s="171" t="str">
        <f t="shared" si="307"/>
        <v/>
      </c>
      <c r="BA266" s="174"/>
      <c r="BB266" s="172"/>
      <c r="BC266" s="168"/>
      <c r="BD266" s="169"/>
      <c r="BE266" s="170"/>
      <c r="BF266" s="171" t="str">
        <f t="shared" si="308"/>
        <v/>
      </c>
      <c r="BG266" s="174"/>
      <c r="BH266" s="172"/>
      <c r="BI266" s="168"/>
      <c r="BJ266" s="169"/>
      <c r="BK266" s="170"/>
      <c r="BL266" s="348" t="str">
        <f t="shared" si="309"/>
        <v/>
      </c>
      <c r="BM266" s="174"/>
      <c r="BN266" s="172"/>
      <c r="BO266" s="168"/>
      <c r="BP266" s="169"/>
      <c r="BQ266" s="170"/>
      <c r="BR266" s="171" t="str">
        <f t="shared" si="310"/>
        <v/>
      </c>
      <c r="BS266" s="174"/>
      <c r="BT266" s="172"/>
      <c r="BU266" s="168"/>
      <c r="BV266" s="169"/>
      <c r="BW266" s="170"/>
      <c r="BX266" s="171" t="str">
        <f t="shared" si="311"/>
        <v/>
      </c>
      <c r="BY266" s="174"/>
      <c r="BZ266" s="172"/>
      <c r="CA266" s="168"/>
      <c r="CB266" s="169"/>
      <c r="CC266" s="170"/>
      <c r="CD266" s="171" t="str">
        <f t="shared" si="312"/>
        <v/>
      </c>
      <c r="CE266" s="174"/>
      <c r="CF266" s="172"/>
      <c r="CG266" s="168"/>
      <c r="CH266" s="169"/>
      <c r="CI266" s="170"/>
      <c r="CJ266" s="171" t="str">
        <f t="shared" si="313"/>
        <v/>
      </c>
      <c r="CK266" s="169"/>
      <c r="CL266" s="177">
        <f t="shared" si="314"/>
        <v>0</v>
      </c>
      <c r="CM266" s="62">
        <f t="shared" si="315"/>
        <v>0</v>
      </c>
      <c r="CN266" s="69">
        <f t="shared" si="315"/>
        <v>0</v>
      </c>
      <c r="CO266" s="70">
        <f t="shared" si="316"/>
        <v>0</v>
      </c>
      <c r="CP266" s="62">
        <f t="shared" si="317"/>
        <v>0</v>
      </c>
      <c r="CQ266" s="65">
        <f t="shared" si="318"/>
        <v>6.25E-2</v>
      </c>
      <c r="CR266" s="178">
        <f t="shared" si="319"/>
        <v>6.25E-2</v>
      </c>
      <c r="CS266" s="66">
        <f t="shared" si="320"/>
        <v>0</v>
      </c>
      <c r="CT266" s="67" t="e">
        <f t="shared" si="321"/>
        <v>#DIV/0!</v>
      </c>
    </row>
    <row r="267" spans="1:98">
      <c r="A267" s="472"/>
      <c r="B267" s="48">
        <v>51</v>
      </c>
      <c r="C267" s="19" t="s">
        <v>52</v>
      </c>
      <c r="D267" s="20">
        <v>43453</v>
      </c>
      <c r="E267" s="49"/>
      <c r="F267" s="50"/>
      <c r="G267" s="50"/>
      <c r="H267" s="50"/>
      <c r="I267" s="50"/>
      <c r="J267" s="50"/>
      <c r="K267" s="50"/>
      <c r="L267" s="50"/>
      <c r="M267" s="50"/>
      <c r="N267" s="50"/>
      <c r="O267" s="50"/>
      <c r="P267" s="50"/>
      <c r="Q267" s="50"/>
      <c r="R267" s="50"/>
      <c r="S267" s="23">
        <f t="shared" si="249"/>
        <v>0</v>
      </c>
      <c r="T267" s="49"/>
      <c r="U267" s="50"/>
      <c r="V267" s="50"/>
      <c r="W267" s="195">
        <f t="shared" si="247"/>
        <v>0</v>
      </c>
      <c r="X267" s="21">
        <f t="shared" si="274"/>
        <v>0</v>
      </c>
      <c r="Y267" s="22">
        <f t="shared" si="254"/>
        <v>0</v>
      </c>
      <c r="Z267" s="22">
        <f t="shared" si="255"/>
        <v>0</v>
      </c>
      <c r="AA267" s="25">
        <v>90</v>
      </c>
      <c r="AB267" s="68">
        <f t="shared" si="303"/>
        <v>0</v>
      </c>
      <c r="AC267" s="322">
        <f t="shared" si="275"/>
        <v>0</v>
      </c>
      <c r="AD267" s="28"/>
      <c r="AE267" s="29">
        <f t="shared" si="248"/>
        <v>1.5</v>
      </c>
      <c r="AF267" s="30" t="e">
        <f t="shared" ref="AF267:AF274" si="322">(AE267/AD267)*100</f>
        <v>#DIV/0!</v>
      </c>
      <c r="AG267" s="51">
        <f t="shared" ref="AG267:AG274" si="323">SUM(X267:Z267)</f>
        <v>0</v>
      </c>
      <c r="AH267" s="52">
        <f t="shared" si="304"/>
        <v>0</v>
      </c>
      <c r="AI267" s="52">
        <v>7</v>
      </c>
      <c r="AJ267" s="53" t="e">
        <f t="shared" si="250"/>
        <v>#DIV/0!</v>
      </c>
      <c r="AK267" s="168"/>
      <c r="AL267" s="169"/>
      <c r="AM267" s="170"/>
      <c r="AN267" s="348" t="str">
        <f t="shared" si="305"/>
        <v/>
      </c>
      <c r="AO267" s="169"/>
      <c r="AP267" s="172"/>
      <c r="AQ267" s="173"/>
      <c r="AR267" s="169"/>
      <c r="AS267" s="170"/>
      <c r="AT267" s="348" t="str">
        <f t="shared" si="306"/>
        <v/>
      </c>
      <c r="AU267" s="174"/>
      <c r="AV267" s="172"/>
      <c r="AW267" s="168"/>
      <c r="AX267" s="169"/>
      <c r="AY267" s="170"/>
      <c r="AZ267" s="171" t="str">
        <f t="shared" si="307"/>
        <v/>
      </c>
      <c r="BA267" s="174"/>
      <c r="BB267" s="172"/>
      <c r="BC267" s="168"/>
      <c r="BD267" s="169"/>
      <c r="BE267" s="170"/>
      <c r="BF267" s="171" t="str">
        <f t="shared" si="308"/>
        <v/>
      </c>
      <c r="BG267" s="174"/>
      <c r="BH267" s="172"/>
      <c r="BI267" s="168"/>
      <c r="BJ267" s="169"/>
      <c r="BK267" s="170"/>
      <c r="BL267" s="348" t="str">
        <f t="shared" si="309"/>
        <v/>
      </c>
      <c r="BM267" s="174"/>
      <c r="BN267" s="172"/>
      <c r="BO267" s="168"/>
      <c r="BP267" s="169"/>
      <c r="BQ267" s="170"/>
      <c r="BR267" s="171" t="str">
        <f t="shared" si="310"/>
        <v/>
      </c>
      <c r="BS267" s="174"/>
      <c r="BT267" s="172"/>
      <c r="BU267" s="168"/>
      <c r="BV267" s="169"/>
      <c r="BW267" s="170"/>
      <c r="BX267" s="171" t="str">
        <f t="shared" si="311"/>
        <v/>
      </c>
      <c r="BY267" s="174"/>
      <c r="BZ267" s="172"/>
      <c r="CA267" s="168"/>
      <c r="CB267" s="169"/>
      <c r="CC267" s="170"/>
      <c r="CD267" s="171" t="str">
        <f t="shared" si="312"/>
        <v/>
      </c>
      <c r="CE267" s="174"/>
      <c r="CF267" s="172"/>
      <c r="CG267" s="168"/>
      <c r="CH267" s="169"/>
      <c r="CI267" s="170"/>
      <c r="CJ267" s="171" t="str">
        <f t="shared" si="313"/>
        <v/>
      </c>
      <c r="CK267" s="169"/>
      <c r="CL267" s="177">
        <f t="shared" si="314"/>
        <v>0</v>
      </c>
      <c r="CM267" s="62">
        <f t="shared" si="315"/>
        <v>0</v>
      </c>
      <c r="CN267" s="69">
        <f t="shared" si="315"/>
        <v>0</v>
      </c>
      <c r="CO267" s="70">
        <f t="shared" si="316"/>
        <v>0</v>
      </c>
      <c r="CP267" s="62">
        <f t="shared" si="317"/>
        <v>0</v>
      </c>
      <c r="CQ267" s="65">
        <f t="shared" si="318"/>
        <v>6.25E-2</v>
      </c>
      <c r="CR267" s="178">
        <f t="shared" si="319"/>
        <v>6.25E-2</v>
      </c>
      <c r="CS267" s="66">
        <f t="shared" si="320"/>
        <v>0</v>
      </c>
      <c r="CT267" s="67" t="e">
        <f t="shared" si="321"/>
        <v>#DIV/0!</v>
      </c>
    </row>
    <row r="268" spans="1:98">
      <c r="A268" s="472"/>
      <c r="B268" s="48">
        <v>51</v>
      </c>
      <c r="C268" s="19" t="s">
        <v>53</v>
      </c>
      <c r="D268" s="20">
        <v>43454</v>
      </c>
      <c r="E268" s="49"/>
      <c r="F268" s="50"/>
      <c r="G268" s="50"/>
      <c r="H268" s="50"/>
      <c r="I268" s="50"/>
      <c r="J268" s="50"/>
      <c r="K268" s="50"/>
      <c r="L268" s="50"/>
      <c r="M268" s="50"/>
      <c r="N268" s="50"/>
      <c r="O268" s="50"/>
      <c r="P268" s="50"/>
      <c r="Q268" s="50"/>
      <c r="R268" s="50"/>
      <c r="S268" s="23">
        <f t="shared" si="249"/>
        <v>0</v>
      </c>
      <c r="T268" s="49"/>
      <c r="U268" s="50"/>
      <c r="V268" s="50"/>
      <c r="W268" s="195">
        <f t="shared" si="247"/>
        <v>0</v>
      </c>
      <c r="X268" s="21">
        <f t="shared" si="274"/>
        <v>0</v>
      </c>
      <c r="Y268" s="22">
        <f t="shared" si="254"/>
        <v>0</v>
      </c>
      <c r="Z268" s="22">
        <f t="shared" si="255"/>
        <v>0</v>
      </c>
      <c r="AA268" s="25">
        <v>90</v>
      </c>
      <c r="AB268" s="68">
        <f t="shared" si="303"/>
        <v>0</v>
      </c>
      <c r="AC268" s="322">
        <f t="shared" si="275"/>
        <v>0</v>
      </c>
      <c r="AD268" s="28"/>
      <c r="AE268" s="29">
        <f t="shared" si="248"/>
        <v>1.5</v>
      </c>
      <c r="AF268" s="30" t="e">
        <f t="shared" si="322"/>
        <v>#DIV/0!</v>
      </c>
      <c r="AG268" s="51">
        <f t="shared" si="323"/>
        <v>0</v>
      </c>
      <c r="AH268" s="52">
        <f t="shared" si="304"/>
        <v>0</v>
      </c>
      <c r="AI268" s="52">
        <v>7</v>
      </c>
      <c r="AJ268" s="53" t="e">
        <f t="shared" si="250"/>
        <v>#DIV/0!</v>
      </c>
      <c r="AK268" s="168"/>
      <c r="AL268" s="169"/>
      <c r="AM268" s="170"/>
      <c r="AN268" s="348" t="str">
        <f t="shared" si="305"/>
        <v/>
      </c>
      <c r="AO268" s="169"/>
      <c r="AP268" s="172"/>
      <c r="AQ268" s="173"/>
      <c r="AR268" s="169"/>
      <c r="AS268" s="170"/>
      <c r="AT268" s="348" t="str">
        <f t="shared" si="306"/>
        <v/>
      </c>
      <c r="AU268" s="174"/>
      <c r="AV268" s="172"/>
      <c r="AW268" s="168"/>
      <c r="AX268" s="169"/>
      <c r="AY268" s="170"/>
      <c r="AZ268" s="171" t="str">
        <f t="shared" si="307"/>
        <v/>
      </c>
      <c r="BA268" s="174"/>
      <c r="BB268" s="172"/>
      <c r="BC268" s="168"/>
      <c r="BD268" s="169"/>
      <c r="BE268" s="170"/>
      <c r="BF268" s="171" t="str">
        <f t="shared" si="308"/>
        <v/>
      </c>
      <c r="BG268" s="174"/>
      <c r="BH268" s="172"/>
      <c r="BI268" s="168"/>
      <c r="BJ268" s="169"/>
      <c r="BK268" s="170"/>
      <c r="BL268" s="348" t="str">
        <f t="shared" si="309"/>
        <v/>
      </c>
      <c r="BM268" s="174"/>
      <c r="BN268" s="172"/>
      <c r="BO268" s="168"/>
      <c r="BP268" s="169"/>
      <c r="BQ268" s="170"/>
      <c r="BR268" s="171" t="str">
        <f t="shared" si="310"/>
        <v/>
      </c>
      <c r="BS268" s="174"/>
      <c r="BT268" s="172"/>
      <c r="BU268" s="168"/>
      <c r="BV268" s="169"/>
      <c r="BW268" s="170"/>
      <c r="BX268" s="171" t="str">
        <f t="shared" si="311"/>
        <v/>
      </c>
      <c r="BY268" s="174"/>
      <c r="BZ268" s="172"/>
      <c r="CA268" s="168"/>
      <c r="CB268" s="169"/>
      <c r="CC268" s="170"/>
      <c r="CD268" s="171" t="str">
        <f t="shared" si="312"/>
        <v/>
      </c>
      <c r="CE268" s="174"/>
      <c r="CF268" s="172"/>
      <c r="CG268" s="168"/>
      <c r="CH268" s="169"/>
      <c r="CI268" s="170"/>
      <c r="CJ268" s="171" t="str">
        <f t="shared" si="313"/>
        <v/>
      </c>
      <c r="CK268" s="169"/>
      <c r="CL268" s="177">
        <f t="shared" si="314"/>
        <v>0</v>
      </c>
      <c r="CM268" s="62">
        <f t="shared" si="315"/>
        <v>0</v>
      </c>
      <c r="CN268" s="69">
        <f t="shared" si="315"/>
        <v>0</v>
      </c>
      <c r="CO268" s="70">
        <f t="shared" si="316"/>
        <v>0</v>
      </c>
      <c r="CP268" s="62">
        <f t="shared" si="317"/>
        <v>0</v>
      </c>
      <c r="CQ268" s="65">
        <f t="shared" si="318"/>
        <v>6.25E-2</v>
      </c>
      <c r="CR268" s="178">
        <f t="shared" si="319"/>
        <v>6.25E-2</v>
      </c>
      <c r="CS268" s="66">
        <f t="shared" si="320"/>
        <v>0</v>
      </c>
      <c r="CT268" s="67" t="e">
        <f t="shared" si="321"/>
        <v>#DIV/0!</v>
      </c>
    </row>
    <row r="269" spans="1:98" ht="15.75" thickBot="1">
      <c r="A269" s="472"/>
      <c r="B269" s="71">
        <v>51</v>
      </c>
      <c r="C269" s="19" t="s">
        <v>54</v>
      </c>
      <c r="D269" s="20">
        <v>43455</v>
      </c>
      <c r="E269" s="49"/>
      <c r="F269" s="50"/>
      <c r="G269" s="50"/>
      <c r="H269" s="50"/>
      <c r="I269" s="50"/>
      <c r="J269" s="50"/>
      <c r="K269" s="50"/>
      <c r="L269" s="50"/>
      <c r="M269" s="50"/>
      <c r="N269" s="50"/>
      <c r="O269" s="50"/>
      <c r="P269" s="50"/>
      <c r="Q269" s="50"/>
      <c r="R269" s="50"/>
      <c r="S269" s="23">
        <f t="shared" ref="S269:S274" si="324">SUM(E269:R269)</f>
        <v>0</v>
      </c>
      <c r="T269" s="49"/>
      <c r="U269" s="50"/>
      <c r="V269" s="50"/>
      <c r="W269" s="195">
        <f t="shared" ref="W269:W274" si="325">SUM(T269:V269)</f>
        <v>0</v>
      </c>
      <c r="X269" s="21">
        <f t="shared" si="274"/>
        <v>0</v>
      </c>
      <c r="Y269" s="22">
        <f t="shared" si="254"/>
        <v>0</v>
      </c>
      <c r="Z269" s="22">
        <f t="shared" si="255"/>
        <v>0</v>
      </c>
      <c r="AA269" s="25">
        <v>90</v>
      </c>
      <c r="AB269" s="68">
        <f t="shared" si="303"/>
        <v>0</v>
      </c>
      <c r="AC269" s="322">
        <f t="shared" si="275"/>
        <v>0</v>
      </c>
      <c r="AD269" s="28"/>
      <c r="AE269" s="29">
        <f t="shared" ref="AE269:AE274" si="326">((E269*4)+(F269*4)+(G269*5)+(H269*4)+(I269*6)+(J269*2)+(K269*6)+(L269*7)+(M269*2)+(N269*8)+(O269*3)+(P269*3)+(Q269*3)+(R269*4)+(T269*3)+(U269*3)+(V269*1)+AA269+AB269)/60</f>
        <v>1.5</v>
      </c>
      <c r="AF269" s="30" t="e">
        <f t="shared" si="322"/>
        <v>#DIV/0!</v>
      </c>
      <c r="AG269" s="51">
        <f t="shared" si="323"/>
        <v>0</v>
      </c>
      <c r="AH269" s="52">
        <f t="shared" si="304"/>
        <v>0</v>
      </c>
      <c r="AI269" s="52">
        <v>7</v>
      </c>
      <c r="AJ269" s="53" t="e">
        <f t="shared" si="250"/>
        <v>#DIV/0!</v>
      </c>
      <c r="AK269" s="168"/>
      <c r="AL269" s="169"/>
      <c r="AM269" s="170"/>
      <c r="AN269" s="348" t="str">
        <f t="shared" si="305"/>
        <v/>
      </c>
      <c r="AO269" s="169"/>
      <c r="AP269" s="172"/>
      <c r="AQ269" s="173"/>
      <c r="AR269" s="169"/>
      <c r="AS269" s="170"/>
      <c r="AT269" s="348" t="str">
        <f t="shared" si="306"/>
        <v/>
      </c>
      <c r="AU269" s="174"/>
      <c r="AV269" s="172"/>
      <c r="AW269" s="168"/>
      <c r="AX269" s="169"/>
      <c r="AY269" s="170"/>
      <c r="AZ269" s="171" t="str">
        <f t="shared" si="307"/>
        <v/>
      </c>
      <c r="BA269" s="174"/>
      <c r="BB269" s="172"/>
      <c r="BC269" s="168"/>
      <c r="BD269" s="169"/>
      <c r="BE269" s="170"/>
      <c r="BF269" s="171" t="str">
        <f t="shared" si="308"/>
        <v/>
      </c>
      <c r="BG269" s="174"/>
      <c r="BH269" s="172"/>
      <c r="BI269" s="168"/>
      <c r="BJ269" s="169"/>
      <c r="BK269" s="170"/>
      <c r="BL269" s="348" t="str">
        <f t="shared" si="309"/>
        <v/>
      </c>
      <c r="BM269" s="174"/>
      <c r="BN269" s="172"/>
      <c r="BO269" s="168"/>
      <c r="BP269" s="169"/>
      <c r="BQ269" s="170"/>
      <c r="BR269" s="171" t="str">
        <f t="shared" si="310"/>
        <v/>
      </c>
      <c r="BS269" s="174"/>
      <c r="BT269" s="172"/>
      <c r="BU269" s="168"/>
      <c r="BV269" s="169"/>
      <c r="BW269" s="170"/>
      <c r="BX269" s="171" t="str">
        <f t="shared" si="311"/>
        <v/>
      </c>
      <c r="BY269" s="174"/>
      <c r="BZ269" s="172"/>
      <c r="CA269" s="168"/>
      <c r="CB269" s="169"/>
      <c r="CC269" s="170"/>
      <c r="CD269" s="171" t="str">
        <f t="shared" si="312"/>
        <v/>
      </c>
      <c r="CE269" s="174"/>
      <c r="CF269" s="172"/>
      <c r="CG269" s="168"/>
      <c r="CH269" s="169"/>
      <c r="CI269" s="170"/>
      <c r="CJ269" s="171" t="str">
        <f t="shared" si="313"/>
        <v/>
      </c>
      <c r="CK269" s="169"/>
      <c r="CL269" s="177">
        <f t="shared" si="314"/>
        <v>0</v>
      </c>
      <c r="CM269" s="62">
        <f t="shared" si="315"/>
        <v>0</v>
      </c>
      <c r="CN269" s="69">
        <f t="shared" si="315"/>
        <v>0</v>
      </c>
      <c r="CO269" s="70">
        <f t="shared" si="316"/>
        <v>0</v>
      </c>
      <c r="CP269" s="62">
        <f t="shared" si="317"/>
        <v>0</v>
      </c>
      <c r="CQ269" s="65">
        <f t="shared" si="318"/>
        <v>6.25E-2</v>
      </c>
      <c r="CR269" s="178">
        <f t="shared" si="319"/>
        <v>6.25E-2</v>
      </c>
      <c r="CS269" s="66">
        <f t="shared" si="320"/>
        <v>0</v>
      </c>
      <c r="CT269" s="67" t="e">
        <f t="shared" si="321"/>
        <v>#DIV/0!</v>
      </c>
    </row>
    <row r="270" spans="1:98">
      <c r="A270" s="472"/>
      <c r="B270" s="73">
        <v>52</v>
      </c>
      <c r="C270" s="74" t="s">
        <v>50</v>
      </c>
      <c r="D270" s="75">
        <v>43458</v>
      </c>
      <c r="E270" s="76"/>
      <c r="F270" s="77"/>
      <c r="G270" s="77"/>
      <c r="H270" s="77"/>
      <c r="I270" s="77"/>
      <c r="J270" s="77"/>
      <c r="K270" s="77"/>
      <c r="L270" s="77"/>
      <c r="M270" s="77"/>
      <c r="N270" s="77"/>
      <c r="O270" s="77"/>
      <c r="P270" s="77"/>
      <c r="Q270" s="77"/>
      <c r="R270" s="77"/>
      <c r="S270" s="78">
        <f t="shared" si="324"/>
        <v>0</v>
      </c>
      <c r="T270" s="76"/>
      <c r="U270" s="77"/>
      <c r="V270" s="77"/>
      <c r="W270" s="194">
        <f t="shared" si="325"/>
        <v>0</v>
      </c>
      <c r="X270" s="80">
        <f t="shared" si="274"/>
        <v>0</v>
      </c>
      <c r="Y270" s="81">
        <f t="shared" si="254"/>
        <v>0</v>
      </c>
      <c r="Z270" s="81">
        <f t="shared" si="255"/>
        <v>0</v>
      </c>
      <c r="AA270" s="82">
        <v>90</v>
      </c>
      <c r="AB270" s="83">
        <f t="shared" si="303"/>
        <v>0</v>
      </c>
      <c r="AC270" s="321">
        <f t="shared" si="275"/>
        <v>0</v>
      </c>
      <c r="AD270" s="85"/>
      <c r="AE270" s="86">
        <f t="shared" si="326"/>
        <v>1.5</v>
      </c>
      <c r="AF270" s="87" t="e">
        <f t="shared" si="322"/>
        <v>#DIV/0!</v>
      </c>
      <c r="AG270" s="88">
        <f t="shared" si="323"/>
        <v>0</v>
      </c>
      <c r="AH270" s="89">
        <f t="shared" si="304"/>
        <v>0</v>
      </c>
      <c r="AI270" s="89">
        <v>7</v>
      </c>
      <c r="AJ270" s="90" t="e">
        <f t="shared" si="250"/>
        <v>#DIV/0!</v>
      </c>
      <c r="AK270" s="179"/>
      <c r="AL270" s="180"/>
      <c r="AM270" s="181"/>
      <c r="AN270" s="341" t="str">
        <f t="shared" si="305"/>
        <v/>
      </c>
      <c r="AO270" s="180"/>
      <c r="AP270" s="172"/>
      <c r="AQ270" s="183"/>
      <c r="AR270" s="180"/>
      <c r="AS270" s="181"/>
      <c r="AT270" s="341" t="str">
        <f t="shared" si="306"/>
        <v/>
      </c>
      <c r="AU270" s="184"/>
      <c r="AV270" s="172"/>
      <c r="AW270" s="179"/>
      <c r="AX270" s="180"/>
      <c r="AY270" s="181"/>
      <c r="AZ270" s="182" t="str">
        <f t="shared" si="307"/>
        <v/>
      </c>
      <c r="BA270" s="184"/>
      <c r="BB270" s="172"/>
      <c r="BC270" s="179"/>
      <c r="BD270" s="180"/>
      <c r="BE270" s="181"/>
      <c r="BF270" s="182" t="str">
        <f t="shared" si="308"/>
        <v/>
      </c>
      <c r="BG270" s="184"/>
      <c r="BH270" s="172"/>
      <c r="BI270" s="179"/>
      <c r="BJ270" s="180"/>
      <c r="BK270" s="181"/>
      <c r="BL270" s="341" t="str">
        <f t="shared" si="309"/>
        <v/>
      </c>
      <c r="BM270" s="184"/>
      <c r="BN270" s="172"/>
      <c r="BO270" s="179"/>
      <c r="BP270" s="180"/>
      <c r="BQ270" s="181"/>
      <c r="BR270" s="182" t="str">
        <f t="shared" si="310"/>
        <v/>
      </c>
      <c r="BS270" s="184"/>
      <c r="BT270" s="172"/>
      <c r="BU270" s="179"/>
      <c r="BV270" s="180"/>
      <c r="BW270" s="181"/>
      <c r="BX270" s="182" t="str">
        <f t="shared" si="311"/>
        <v/>
      </c>
      <c r="BY270" s="184"/>
      <c r="BZ270" s="172"/>
      <c r="CA270" s="179"/>
      <c r="CB270" s="180"/>
      <c r="CC270" s="181"/>
      <c r="CD270" s="182" t="str">
        <f t="shared" si="312"/>
        <v/>
      </c>
      <c r="CE270" s="184"/>
      <c r="CF270" s="172"/>
      <c r="CG270" s="179"/>
      <c r="CH270" s="180"/>
      <c r="CI270" s="181"/>
      <c r="CJ270" s="182" t="str">
        <f t="shared" si="313"/>
        <v/>
      </c>
      <c r="CK270" s="180"/>
      <c r="CL270" s="185">
        <f t="shared" si="314"/>
        <v>0</v>
      </c>
      <c r="CM270" s="99">
        <f t="shared" si="315"/>
        <v>0</v>
      </c>
      <c r="CN270" s="100">
        <f t="shared" si="315"/>
        <v>0</v>
      </c>
      <c r="CO270" s="101">
        <f t="shared" si="316"/>
        <v>0</v>
      </c>
      <c r="CP270" s="99">
        <f t="shared" si="317"/>
        <v>0</v>
      </c>
      <c r="CQ270" s="102">
        <f t="shared" si="318"/>
        <v>6.25E-2</v>
      </c>
      <c r="CR270" s="186">
        <f t="shared" si="319"/>
        <v>6.25E-2</v>
      </c>
      <c r="CS270" s="103">
        <f t="shared" si="320"/>
        <v>0</v>
      </c>
      <c r="CT270" s="104" t="e">
        <f t="shared" si="321"/>
        <v>#DIV/0!</v>
      </c>
    </row>
    <row r="271" spans="1:98">
      <c r="A271" s="472"/>
      <c r="B271" s="105">
        <v>52</v>
      </c>
      <c r="C271" s="74" t="s">
        <v>52</v>
      </c>
      <c r="D271" s="75">
        <v>43460</v>
      </c>
      <c r="E271" s="76"/>
      <c r="F271" s="77"/>
      <c r="G271" s="77"/>
      <c r="H271" s="77"/>
      <c r="I271" s="77"/>
      <c r="J271" s="77"/>
      <c r="K271" s="77"/>
      <c r="L271" s="77"/>
      <c r="M271" s="77"/>
      <c r="N271" s="77"/>
      <c r="O271" s="77"/>
      <c r="P271" s="77"/>
      <c r="Q271" s="77"/>
      <c r="R271" s="77"/>
      <c r="S271" s="78">
        <f t="shared" si="324"/>
        <v>0</v>
      </c>
      <c r="T271" s="76"/>
      <c r="U271" s="77"/>
      <c r="V271" s="77"/>
      <c r="W271" s="194">
        <f t="shared" si="325"/>
        <v>0</v>
      </c>
      <c r="X271" s="80">
        <f t="shared" si="274"/>
        <v>0</v>
      </c>
      <c r="Y271" s="81">
        <f t="shared" si="254"/>
        <v>0</v>
      </c>
      <c r="Z271" s="81">
        <f t="shared" si="255"/>
        <v>0</v>
      </c>
      <c r="AA271" s="82">
        <v>90</v>
      </c>
      <c r="AB271" s="83">
        <f t="shared" si="303"/>
        <v>0</v>
      </c>
      <c r="AC271" s="321">
        <f t="shared" si="275"/>
        <v>0</v>
      </c>
      <c r="AD271" s="85"/>
      <c r="AE271" s="86">
        <f t="shared" si="326"/>
        <v>1.5</v>
      </c>
      <c r="AF271" s="87" t="e">
        <f t="shared" si="322"/>
        <v>#DIV/0!</v>
      </c>
      <c r="AG271" s="88">
        <f t="shared" si="323"/>
        <v>0</v>
      </c>
      <c r="AH271" s="89">
        <f t="shared" si="304"/>
        <v>0</v>
      </c>
      <c r="AI271" s="89">
        <v>7</v>
      </c>
      <c r="AJ271" s="90" t="e">
        <f t="shared" ref="AJ271:AJ274" si="327">AG271/AH271/AI271</f>
        <v>#DIV/0!</v>
      </c>
      <c r="AK271" s="179"/>
      <c r="AL271" s="180"/>
      <c r="AM271" s="181"/>
      <c r="AN271" s="341" t="str">
        <f t="shared" si="305"/>
        <v/>
      </c>
      <c r="AO271" s="180"/>
      <c r="AP271" s="172"/>
      <c r="AQ271" s="183"/>
      <c r="AR271" s="180"/>
      <c r="AS271" s="181"/>
      <c r="AT271" s="341" t="str">
        <f t="shared" si="306"/>
        <v/>
      </c>
      <c r="AU271" s="184"/>
      <c r="AV271" s="172"/>
      <c r="AW271" s="179"/>
      <c r="AX271" s="180"/>
      <c r="AY271" s="181"/>
      <c r="AZ271" s="182" t="str">
        <f t="shared" si="307"/>
        <v/>
      </c>
      <c r="BA271" s="184"/>
      <c r="BB271" s="172"/>
      <c r="BC271" s="179"/>
      <c r="BD271" s="180"/>
      <c r="BE271" s="181"/>
      <c r="BF271" s="182" t="str">
        <f t="shared" si="308"/>
        <v/>
      </c>
      <c r="BG271" s="184"/>
      <c r="BH271" s="172"/>
      <c r="BI271" s="179"/>
      <c r="BJ271" s="180"/>
      <c r="BK271" s="181"/>
      <c r="BL271" s="341" t="str">
        <f t="shared" si="309"/>
        <v/>
      </c>
      <c r="BM271" s="184"/>
      <c r="BN271" s="172"/>
      <c r="BO271" s="179"/>
      <c r="BP271" s="180"/>
      <c r="BQ271" s="181"/>
      <c r="BR271" s="182" t="str">
        <f t="shared" si="310"/>
        <v/>
      </c>
      <c r="BS271" s="184"/>
      <c r="BT271" s="172"/>
      <c r="BU271" s="179"/>
      <c r="BV271" s="180"/>
      <c r="BW271" s="181"/>
      <c r="BX271" s="182" t="str">
        <f t="shared" si="311"/>
        <v/>
      </c>
      <c r="BY271" s="184"/>
      <c r="BZ271" s="172"/>
      <c r="CA271" s="179"/>
      <c r="CB271" s="180"/>
      <c r="CC271" s="181"/>
      <c r="CD271" s="182" t="str">
        <f t="shared" si="312"/>
        <v/>
      </c>
      <c r="CE271" s="184"/>
      <c r="CF271" s="172"/>
      <c r="CG271" s="179"/>
      <c r="CH271" s="180"/>
      <c r="CI271" s="181"/>
      <c r="CJ271" s="182" t="str">
        <f t="shared" si="313"/>
        <v/>
      </c>
      <c r="CK271" s="180"/>
      <c r="CL271" s="185">
        <f t="shared" si="314"/>
        <v>0</v>
      </c>
      <c r="CM271" s="99">
        <f t="shared" si="315"/>
        <v>0</v>
      </c>
      <c r="CN271" s="100">
        <f t="shared" si="315"/>
        <v>0</v>
      </c>
      <c r="CO271" s="101">
        <f t="shared" si="316"/>
        <v>0</v>
      </c>
      <c r="CP271" s="99">
        <f t="shared" si="317"/>
        <v>0</v>
      </c>
      <c r="CQ271" s="102">
        <f t="shared" si="318"/>
        <v>6.25E-2</v>
      </c>
      <c r="CR271" s="186">
        <f t="shared" si="319"/>
        <v>6.25E-2</v>
      </c>
      <c r="CS271" s="103">
        <f t="shared" si="320"/>
        <v>0</v>
      </c>
      <c r="CT271" s="104" t="e">
        <f t="shared" si="321"/>
        <v>#DIV/0!</v>
      </c>
    </row>
    <row r="272" spans="1:98">
      <c r="A272" s="472"/>
      <c r="B272" s="105">
        <v>52</v>
      </c>
      <c r="C272" s="74" t="s">
        <v>53</v>
      </c>
      <c r="D272" s="75">
        <v>43461</v>
      </c>
      <c r="E272" s="76"/>
      <c r="F272" s="77"/>
      <c r="G272" s="77"/>
      <c r="H272" s="77"/>
      <c r="I272" s="77"/>
      <c r="J272" s="77"/>
      <c r="K272" s="77"/>
      <c r="L272" s="77"/>
      <c r="M272" s="77"/>
      <c r="N272" s="77"/>
      <c r="O272" s="77"/>
      <c r="P272" s="77"/>
      <c r="Q272" s="77"/>
      <c r="R272" s="77"/>
      <c r="S272" s="78">
        <f t="shared" si="324"/>
        <v>0</v>
      </c>
      <c r="T272" s="76"/>
      <c r="U272" s="77"/>
      <c r="V272" s="77"/>
      <c r="W272" s="194">
        <f t="shared" si="325"/>
        <v>0</v>
      </c>
      <c r="X272" s="80">
        <f t="shared" si="274"/>
        <v>0</v>
      </c>
      <c r="Y272" s="81">
        <f t="shared" ref="Y272:Y274" si="328">SUM(O272+P272+Q272+U272)</f>
        <v>0</v>
      </c>
      <c r="Z272" s="81">
        <f t="shared" ref="Z272:Z274" si="329">SUM(R272+V272)</f>
        <v>0</v>
      </c>
      <c r="AA272" s="82">
        <v>90</v>
      </c>
      <c r="AB272" s="83">
        <f t="shared" si="303"/>
        <v>0</v>
      </c>
      <c r="AC272" s="321">
        <f t="shared" si="275"/>
        <v>0</v>
      </c>
      <c r="AD272" s="85"/>
      <c r="AE272" s="86">
        <f t="shared" si="326"/>
        <v>1.5</v>
      </c>
      <c r="AF272" s="87" t="e">
        <f t="shared" si="322"/>
        <v>#DIV/0!</v>
      </c>
      <c r="AG272" s="88">
        <f t="shared" si="323"/>
        <v>0</v>
      </c>
      <c r="AH272" s="89">
        <f t="shared" si="304"/>
        <v>0</v>
      </c>
      <c r="AI272" s="89">
        <v>7</v>
      </c>
      <c r="AJ272" s="90" t="e">
        <f t="shared" si="327"/>
        <v>#DIV/0!</v>
      </c>
      <c r="AK272" s="179"/>
      <c r="AL272" s="180"/>
      <c r="AM272" s="181"/>
      <c r="AN272" s="341" t="str">
        <f t="shared" si="305"/>
        <v/>
      </c>
      <c r="AO272" s="180"/>
      <c r="AP272" s="172"/>
      <c r="AQ272" s="183"/>
      <c r="AR272" s="180"/>
      <c r="AS272" s="181"/>
      <c r="AT272" s="341" t="str">
        <f t="shared" si="306"/>
        <v/>
      </c>
      <c r="AU272" s="184"/>
      <c r="AV272" s="172"/>
      <c r="AW272" s="179"/>
      <c r="AX272" s="180"/>
      <c r="AY272" s="181"/>
      <c r="AZ272" s="182" t="str">
        <f t="shared" si="307"/>
        <v/>
      </c>
      <c r="BA272" s="184"/>
      <c r="BB272" s="172"/>
      <c r="BC272" s="179"/>
      <c r="BD272" s="180"/>
      <c r="BE272" s="181"/>
      <c r="BF272" s="182" t="str">
        <f t="shared" si="308"/>
        <v/>
      </c>
      <c r="BG272" s="184"/>
      <c r="BH272" s="172"/>
      <c r="BI272" s="179"/>
      <c r="BJ272" s="180"/>
      <c r="BK272" s="181"/>
      <c r="BL272" s="341" t="str">
        <f t="shared" si="309"/>
        <v/>
      </c>
      <c r="BM272" s="184"/>
      <c r="BN272" s="172"/>
      <c r="BO272" s="179"/>
      <c r="BP272" s="180"/>
      <c r="BQ272" s="181"/>
      <c r="BR272" s="182" t="str">
        <f t="shared" si="310"/>
        <v/>
      </c>
      <c r="BS272" s="184"/>
      <c r="BT272" s="172"/>
      <c r="BU272" s="179"/>
      <c r="BV272" s="180"/>
      <c r="BW272" s="181"/>
      <c r="BX272" s="182" t="str">
        <f t="shared" si="311"/>
        <v/>
      </c>
      <c r="BY272" s="184"/>
      <c r="BZ272" s="172"/>
      <c r="CA272" s="179"/>
      <c r="CB272" s="180"/>
      <c r="CC272" s="181"/>
      <c r="CD272" s="182" t="str">
        <f t="shared" si="312"/>
        <v/>
      </c>
      <c r="CE272" s="184"/>
      <c r="CF272" s="172"/>
      <c r="CG272" s="179"/>
      <c r="CH272" s="180"/>
      <c r="CI272" s="181"/>
      <c r="CJ272" s="182" t="str">
        <f t="shared" si="313"/>
        <v/>
      </c>
      <c r="CK272" s="180"/>
      <c r="CL272" s="185">
        <f t="shared" si="314"/>
        <v>0</v>
      </c>
      <c r="CM272" s="99">
        <f t="shared" si="315"/>
        <v>0</v>
      </c>
      <c r="CN272" s="100">
        <f t="shared" si="315"/>
        <v>0</v>
      </c>
      <c r="CO272" s="101">
        <f t="shared" si="316"/>
        <v>0</v>
      </c>
      <c r="CP272" s="99">
        <f t="shared" si="317"/>
        <v>0</v>
      </c>
      <c r="CQ272" s="102">
        <f t="shared" si="318"/>
        <v>6.25E-2</v>
      </c>
      <c r="CR272" s="186">
        <f t="shared" si="319"/>
        <v>6.25E-2</v>
      </c>
      <c r="CS272" s="103">
        <f t="shared" si="320"/>
        <v>0</v>
      </c>
      <c r="CT272" s="104" t="e">
        <f t="shared" si="321"/>
        <v>#DIV/0!</v>
      </c>
    </row>
    <row r="273" spans="1:98">
      <c r="A273" s="472"/>
      <c r="B273" s="105">
        <v>52</v>
      </c>
      <c r="C273" s="74" t="s">
        <v>54</v>
      </c>
      <c r="D273" s="75">
        <v>43462</v>
      </c>
      <c r="E273" s="76"/>
      <c r="F273" s="77"/>
      <c r="G273" s="77"/>
      <c r="H273" s="77"/>
      <c r="I273" s="77"/>
      <c r="J273" s="77"/>
      <c r="K273" s="77"/>
      <c r="L273" s="77"/>
      <c r="M273" s="77"/>
      <c r="N273" s="77"/>
      <c r="O273" s="77"/>
      <c r="P273" s="77"/>
      <c r="Q273" s="77"/>
      <c r="R273" s="77"/>
      <c r="S273" s="78">
        <f t="shared" si="324"/>
        <v>0</v>
      </c>
      <c r="T273" s="76"/>
      <c r="U273" s="77"/>
      <c r="V273" s="77"/>
      <c r="W273" s="194">
        <f t="shared" si="325"/>
        <v>0</v>
      </c>
      <c r="X273" s="80">
        <f t="shared" si="274"/>
        <v>0</v>
      </c>
      <c r="Y273" s="81">
        <f t="shared" si="328"/>
        <v>0</v>
      </c>
      <c r="Z273" s="81">
        <f t="shared" si="329"/>
        <v>0</v>
      </c>
      <c r="AA273" s="82">
        <v>90</v>
      </c>
      <c r="AB273" s="83">
        <f t="shared" si="303"/>
        <v>0</v>
      </c>
      <c r="AC273" s="321">
        <f t="shared" si="275"/>
        <v>0</v>
      </c>
      <c r="AD273" s="85"/>
      <c r="AE273" s="86">
        <f t="shared" si="326"/>
        <v>1.5</v>
      </c>
      <c r="AF273" s="87" t="e">
        <f t="shared" si="322"/>
        <v>#DIV/0!</v>
      </c>
      <c r="AG273" s="88">
        <f t="shared" si="323"/>
        <v>0</v>
      </c>
      <c r="AH273" s="89">
        <f t="shared" si="304"/>
        <v>0</v>
      </c>
      <c r="AI273" s="89">
        <v>7</v>
      </c>
      <c r="AJ273" s="90" t="e">
        <f t="shared" si="327"/>
        <v>#DIV/0!</v>
      </c>
      <c r="AK273" s="179"/>
      <c r="AL273" s="180"/>
      <c r="AM273" s="181"/>
      <c r="AN273" s="341" t="str">
        <f t="shared" si="305"/>
        <v/>
      </c>
      <c r="AO273" s="180"/>
      <c r="AP273" s="172"/>
      <c r="AQ273" s="183"/>
      <c r="AR273" s="180"/>
      <c r="AS273" s="181"/>
      <c r="AT273" s="341" t="str">
        <f t="shared" si="306"/>
        <v/>
      </c>
      <c r="AU273" s="184"/>
      <c r="AV273" s="172"/>
      <c r="AW273" s="179"/>
      <c r="AX273" s="180"/>
      <c r="AY273" s="181"/>
      <c r="AZ273" s="182" t="str">
        <f t="shared" si="307"/>
        <v/>
      </c>
      <c r="BA273" s="184"/>
      <c r="BB273" s="172"/>
      <c r="BC273" s="179"/>
      <c r="BD273" s="180"/>
      <c r="BE273" s="181"/>
      <c r="BF273" s="182" t="str">
        <f t="shared" si="308"/>
        <v/>
      </c>
      <c r="BG273" s="184"/>
      <c r="BH273" s="172"/>
      <c r="BI273" s="179"/>
      <c r="BJ273" s="180"/>
      <c r="BK273" s="181"/>
      <c r="BL273" s="341" t="str">
        <f t="shared" si="309"/>
        <v/>
      </c>
      <c r="BM273" s="184"/>
      <c r="BN273" s="172"/>
      <c r="BO273" s="179"/>
      <c r="BP273" s="180"/>
      <c r="BQ273" s="181"/>
      <c r="BR273" s="182" t="str">
        <f t="shared" si="310"/>
        <v/>
      </c>
      <c r="BS273" s="184"/>
      <c r="BT273" s="172"/>
      <c r="BU273" s="179"/>
      <c r="BV273" s="180"/>
      <c r="BW273" s="181"/>
      <c r="BX273" s="182" t="str">
        <f t="shared" si="311"/>
        <v/>
      </c>
      <c r="BY273" s="184"/>
      <c r="BZ273" s="172"/>
      <c r="CA273" s="179"/>
      <c r="CB273" s="180"/>
      <c r="CC273" s="181"/>
      <c r="CD273" s="182" t="str">
        <f t="shared" si="312"/>
        <v/>
      </c>
      <c r="CE273" s="184"/>
      <c r="CF273" s="172"/>
      <c r="CG273" s="179"/>
      <c r="CH273" s="180"/>
      <c r="CI273" s="181"/>
      <c r="CJ273" s="182" t="str">
        <f t="shared" si="313"/>
        <v/>
      </c>
      <c r="CK273" s="180"/>
      <c r="CL273" s="185">
        <f t="shared" si="314"/>
        <v>0</v>
      </c>
      <c r="CM273" s="99">
        <f t="shared" si="315"/>
        <v>0</v>
      </c>
      <c r="CN273" s="100">
        <f t="shared" si="315"/>
        <v>0</v>
      </c>
      <c r="CO273" s="101">
        <f t="shared" si="316"/>
        <v>0</v>
      </c>
      <c r="CP273" s="99">
        <f t="shared" si="317"/>
        <v>0</v>
      </c>
      <c r="CQ273" s="102">
        <f t="shared" si="318"/>
        <v>6.25E-2</v>
      </c>
      <c r="CR273" s="186">
        <f t="shared" si="319"/>
        <v>6.25E-2</v>
      </c>
      <c r="CS273" s="103">
        <f t="shared" si="320"/>
        <v>0</v>
      </c>
      <c r="CT273" s="104" t="e">
        <f t="shared" si="321"/>
        <v>#DIV/0!</v>
      </c>
    </row>
    <row r="274" spans="1:98" ht="15.75" thickBot="1">
      <c r="A274" s="473"/>
      <c r="B274" s="106">
        <v>52</v>
      </c>
      <c r="C274" s="74" t="s">
        <v>50</v>
      </c>
      <c r="D274" s="75">
        <v>43465</v>
      </c>
      <c r="E274" s="76"/>
      <c r="F274" s="77"/>
      <c r="G274" s="77"/>
      <c r="H274" s="77"/>
      <c r="I274" s="77"/>
      <c r="J274" s="77"/>
      <c r="K274" s="77"/>
      <c r="L274" s="77"/>
      <c r="M274" s="77"/>
      <c r="N274" s="77"/>
      <c r="O274" s="77"/>
      <c r="P274" s="77"/>
      <c r="Q274" s="77"/>
      <c r="R274" s="77"/>
      <c r="S274" s="78">
        <f t="shared" si="324"/>
        <v>0</v>
      </c>
      <c r="T274" s="76"/>
      <c r="U274" s="77"/>
      <c r="V274" s="77"/>
      <c r="W274" s="194">
        <f t="shared" si="325"/>
        <v>0</v>
      </c>
      <c r="X274" s="80">
        <f t="shared" si="274"/>
        <v>0</v>
      </c>
      <c r="Y274" s="81">
        <f t="shared" si="328"/>
        <v>0</v>
      </c>
      <c r="Z274" s="81">
        <f t="shared" si="329"/>
        <v>0</v>
      </c>
      <c r="AA274" s="82">
        <v>90</v>
      </c>
      <c r="AB274" s="83">
        <f t="shared" si="303"/>
        <v>0</v>
      </c>
      <c r="AC274" s="321">
        <f t="shared" si="275"/>
        <v>0</v>
      </c>
      <c r="AD274" s="85"/>
      <c r="AE274" s="86">
        <f t="shared" si="326"/>
        <v>1.5</v>
      </c>
      <c r="AF274" s="87" t="e">
        <f t="shared" si="322"/>
        <v>#DIV/0!</v>
      </c>
      <c r="AG274" s="88">
        <f t="shared" si="323"/>
        <v>0</v>
      </c>
      <c r="AH274" s="89">
        <f t="shared" si="304"/>
        <v>0</v>
      </c>
      <c r="AI274" s="89">
        <v>7</v>
      </c>
      <c r="AJ274" s="90" t="e">
        <f t="shared" si="327"/>
        <v>#DIV/0!</v>
      </c>
      <c r="AK274" s="266"/>
      <c r="AL274" s="267"/>
      <c r="AM274" s="268"/>
      <c r="AN274" s="341" t="str">
        <f t="shared" si="305"/>
        <v/>
      </c>
      <c r="AO274" s="267"/>
      <c r="AP274" s="172"/>
      <c r="AQ274" s="270"/>
      <c r="AR274" s="267"/>
      <c r="AS274" s="268"/>
      <c r="AT274" s="341" t="str">
        <f t="shared" si="306"/>
        <v/>
      </c>
      <c r="AU274" s="271"/>
      <c r="AV274" s="172"/>
      <c r="AW274" s="266"/>
      <c r="AX274" s="267"/>
      <c r="AY274" s="268"/>
      <c r="AZ274" s="182" t="str">
        <f t="shared" si="307"/>
        <v/>
      </c>
      <c r="BA274" s="271"/>
      <c r="BB274" s="172"/>
      <c r="BC274" s="266"/>
      <c r="BD274" s="267"/>
      <c r="BE274" s="268"/>
      <c r="BF274" s="182" t="str">
        <f t="shared" si="308"/>
        <v/>
      </c>
      <c r="BG274" s="271"/>
      <c r="BH274" s="172"/>
      <c r="BI274" s="266"/>
      <c r="BJ274" s="267"/>
      <c r="BK274" s="268"/>
      <c r="BL274" s="341" t="str">
        <f t="shared" si="309"/>
        <v/>
      </c>
      <c r="BM274" s="271"/>
      <c r="BN274" s="172"/>
      <c r="BO274" s="266"/>
      <c r="BP274" s="267"/>
      <c r="BQ274" s="268"/>
      <c r="BR274" s="182" t="str">
        <f t="shared" si="310"/>
        <v/>
      </c>
      <c r="BS274" s="271"/>
      <c r="BT274" s="172"/>
      <c r="BU274" s="266"/>
      <c r="BV274" s="267"/>
      <c r="BW274" s="268"/>
      <c r="BX274" s="182" t="str">
        <f t="shared" si="311"/>
        <v/>
      </c>
      <c r="BY274" s="271"/>
      <c r="BZ274" s="172"/>
      <c r="CA274" s="266"/>
      <c r="CB274" s="267"/>
      <c r="CC274" s="268"/>
      <c r="CD274" s="182" t="str">
        <f t="shared" si="312"/>
        <v/>
      </c>
      <c r="CE274" s="271"/>
      <c r="CF274" s="172"/>
      <c r="CG274" s="266"/>
      <c r="CH274" s="267"/>
      <c r="CI274" s="268"/>
      <c r="CJ274" s="182" t="str">
        <f t="shared" si="313"/>
        <v/>
      </c>
      <c r="CK274" s="267"/>
      <c r="CL274" s="272">
        <f t="shared" si="314"/>
        <v>0</v>
      </c>
      <c r="CM274" s="273">
        <f t="shared" si="315"/>
        <v>0</v>
      </c>
      <c r="CN274" s="274">
        <f t="shared" si="315"/>
        <v>0</v>
      </c>
      <c r="CO274" s="275">
        <f t="shared" si="316"/>
        <v>0</v>
      </c>
      <c r="CP274" s="273">
        <f t="shared" si="317"/>
        <v>0</v>
      </c>
      <c r="CQ274" s="276">
        <f t="shared" si="318"/>
        <v>6.25E-2</v>
      </c>
      <c r="CR274" s="277">
        <f t="shared" si="319"/>
        <v>6.25E-2</v>
      </c>
      <c r="CS274" s="278">
        <f t="shared" si="320"/>
        <v>0</v>
      </c>
      <c r="CT274" s="279" t="e">
        <f t="shared" si="321"/>
        <v>#DIV/0!</v>
      </c>
    </row>
    <row r="275" spans="1:98" ht="15.75" thickBot="1">
      <c r="A275" s="140"/>
      <c r="B275" s="141" t="s">
        <v>55</v>
      </c>
      <c r="C275" s="459" t="s">
        <v>56</v>
      </c>
      <c r="D275" s="460"/>
      <c r="E275" s="145">
        <f t="shared" ref="E275:AH275" si="330">SUM(E255:E274)</f>
        <v>0</v>
      </c>
      <c r="F275" s="143">
        <f t="shared" si="330"/>
        <v>0</v>
      </c>
      <c r="G275" s="143">
        <f t="shared" si="330"/>
        <v>0</v>
      </c>
      <c r="H275" s="143">
        <f t="shared" si="330"/>
        <v>0</v>
      </c>
      <c r="I275" s="143">
        <f t="shared" si="330"/>
        <v>0</v>
      </c>
      <c r="J275" s="143">
        <f t="shared" si="330"/>
        <v>0</v>
      </c>
      <c r="K275" s="143">
        <f t="shared" si="330"/>
        <v>0</v>
      </c>
      <c r="L275" s="143">
        <f t="shared" si="330"/>
        <v>0</v>
      </c>
      <c r="M275" s="143">
        <f t="shared" si="330"/>
        <v>0</v>
      </c>
      <c r="N275" s="143">
        <f t="shared" si="330"/>
        <v>0</v>
      </c>
      <c r="O275" s="143">
        <f t="shared" si="330"/>
        <v>0</v>
      </c>
      <c r="P275" s="143">
        <f t="shared" si="330"/>
        <v>0</v>
      </c>
      <c r="Q275" s="143">
        <f t="shared" si="330"/>
        <v>0</v>
      </c>
      <c r="R275" s="143">
        <f t="shared" si="330"/>
        <v>0</v>
      </c>
      <c r="S275" s="144">
        <f t="shared" si="330"/>
        <v>0</v>
      </c>
      <c r="T275" s="145">
        <f t="shared" si="330"/>
        <v>0</v>
      </c>
      <c r="U275" s="143">
        <f t="shared" si="330"/>
        <v>0</v>
      </c>
      <c r="V275" s="143">
        <f t="shared" si="330"/>
        <v>0</v>
      </c>
      <c r="W275" s="144">
        <f t="shared" si="330"/>
        <v>0</v>
      </c>
      <c r="X275" s="145">
        <f t="shared" si="330"/>
        <v>0</v>
      </c>
      <c r="Y275" s="143">
        <f t="shared" si="330"/>
        <v>0</v>
      </c>
      <c r="Z275" s="143">
        <f t="shared" si="330"/>
        <v>0</v>
      </c>
      <c r="AA275" s="143">
        <f t="shared" si="330"/>
        <v>1800</v>
      </c>
      <c r="AB275" s="143">
        <f t="shared" si="330"/>
        <v>0</v>
      </c>
      <c r="AC275" s="146">
        <f t="shared" si="330"/>
        <v>0</v>
      </c>
      <c r="AD275" s="323">
        <f t="shared" si="330"/>
        <v>0</v>
      </c>
      <c r="AE275" s="324">
        <f t="shared" si="330"/>
        <v>30</v>
      </c>
      <c r="AF275" s="325" t="e">
        <f t="shared" si="330"/>
        <v>#DIV/0!</v>
      </c>
      <c r="AG275" s="152">
        <f t="shared" si="330"/>
        <v>0</v>
      </c>
      <c r="AH275" s="153">
        <f t="shared" si="330"/>
        <v>0</v>
      </c>
      <c r="AI275" s="153">
        <v>7</v>
      </c>
      <c r="AJ275" s="154" t="e">
        <f>AVERAGE(AJ255:AJ274)</f>
        <v>#DIV/0!</v>
      </c>
      <c r="AK275" s="152">
        <f>SUM(AK255:AK274)</f>
        <v>0</v>
      </c>
      <c r="AL275" s="155">
        <f t="shared" ref="AL275:AO275" si="331">SUM(AL255:AL274)</f>
        <v>0</v>
      </c>
      <c r="AM275" s="156">
        <f t="shared" si="331"/>
        <v>0</v>
      </c>
      <c r="AN275" s="347">
        <f t="shared" si="331"/>
        <v>0</v>
      </c>
      <c r="AO275" s="155">
        <f t="shared" si="331"/>
        <v>0</v>
      </c>
      <c r="AP275" s="339"/>
      <c r="AQ275" s="159">
        <f>SUM(AQ255:AQ274)</f>
        <v>0</v>
      </c>
      <c r="AR275" s="155">
        <f t="shared" ref="AR275:AU275" si="332">SUM(AR255:AR274)</f>
        <v>0</v>
      </c>
      <c r="AS275" s="156">
        <f t="shared" si="332"/>
        <v>0</v>
      </c>
      <c r="AT275" s="347">
        <f t="shared" si="332"/>
        <v>0</v>
      </c>
      <c r="AU275" s="190">
        <f t="shared" si="332"/>
        <v>0</v>
      </c>
      <c r="AV275" s="339"/>
      <c r="AW275" s="152">
        <f>SUM(AW255:AW274)</f>
        <v>0</v>
      </c>
      <c r="AX275" s="155">
        <f t="shared" ref="AX275:BA275" si="333">SUM(AX255:AX274)</f>
        <v>0</v>
      </c>
      <c r="AY275" s="156">
        <f t="shared" si="333"/>
        <v>0</v>
      </c>
      <c r="AZ275" s="157">
        <f t="shared" si="333"/>
        <v>0</v>
      </c>
      <c r="BA275" s="190">
        <f t="shared" si="333"/>
        <v>0</v>
      </c>
      <c r="BB275" s="339"/>
      <c r="BC275" s="152">
        <f>SUM(BC255:BC274)</f>
        <v>0</v>
      </c>
      <c r="BD275" s="155">
        <f t="shared" ref="BD275:BG275" si="334">SUM(BD255:BD274)</f>
        <v>0</v>
      </c>
      <c r="BE275" s="156">
        <f t="shared" si="334"/>
        <v>0</v>
      </c>
      <c r="BF275" s="157">
        <f t="shared" si="334"/>
        <v>0</v>
      </c>
      <c r="BG275" s="190">
        <f t="shared" si="334"/>
        <v>0</v>
      </c>
      <c r="BH275" s="339"/>
      <c r="BI275" s="152">
        <f>SUM(BI255:BI274)</f>
        <v>0</v>
      </c>
      <c r="BJ275" s="155">
        <f t="shared" ref="BJ275:BM275" si="335">SUM(BJ255:BJ274)</f>
        <v>0</v>
      </c>
      <c r="BK275" s="156">
        <f t="shared" si="335"/>
        <v>0</v>
      </c>
      <c r="BL275" s="347">
        <f t="shared" si="335"/>
        <v>0</v>
      </c>
      <c r="BM275" s="190">
        <f t="shared" si="335"/>
        <v>0</v>
      </c>
      <c r="BN275" s="339"/>
      <c r="BO275" s="152">
        <f>SUM(BO255:BO274)</f>
        <v>0</v>
      </c>
      <c r="BP275" s="155">
        <f t="shared" ref="BP275:BS275" si="336">SUM(BP255:BP274)</f>
        <v>0</v>
      </c>
      <c r="BQ275" s="156">
        <f t="shared" si="336"/>
        <v>0</v>
      </c>
      <c r="BR275" s="157">
        <f t="shared" si="336"/>
        <v>0</v>
      </c>
      <c r="BS275" s="190">
        <f t="shared" si="336"/>
        <v>0</v>
      </c>
      <c r="BT275" s="339"/>
      <c r="BU275" s="152">
        <f>SUM(BU255:BU274)</f>
        <v>0</v>
      </c>
      <c r="BV275" s="155">
        <f t="shared" ref="BV275:BY275" si="337">SUM(BV255:BV274)</f>
        <v>0</v>
      </c>
      <c r="BW275" s="156">
        <f t="shared" si="337"/>
        <v>0</v>
      </c>
      <c r="BX275" s="157">
        <f t="shared" si="337"/>
        <v>0</v>
      </c>
      <c r="BY275" s="190">
        <f t="shared" si="337"/>
        <v>0</v>
      </c>
      <c r="BZ275" s="339"/>
      <c r="CA275" s="152">
        <f>SUM(CA255:CA274)</f>
        <v>0</v>
      </c>
      <c r="CB275" s="155">
        <f t="shared" ref="CB275:CE275" si="338">SUM(CB255:CB274)</f>
        <v>0</v>
      </c>
      <c r="CC275" s="156">
        <f t="shared" si="338"/>
        <v>0</v>
      </c>
      <c r="CD275" s="157">
        <f t="shared" si="338"/>
        <v>0</v>
      </c>
      <c r="CE275" s="190">
        <f t="shared" si="338"/>
        <v>0</v>
      </c>
      <c r="CF275" s="339"/>
      <c r="CG275" s="152">
        <f>SUM(CG255:CG274)</f>
        <v>0</v>
      </c>
      <c r="CH275" s="155">
        <f t="shared" ref="CH275:CS275" si="339">SUM(CH255:CH274)</f>
        <v>0</v>
      </c>
      <c r="CI275" s="156">
        <f t="shared" si="339"/>
        <v>0</v>
      </c>
      <c r="CJ275" s="157">
        <f t="shared" si="339"/>
        <v>0</v>
      </c>
      <c r="CK275" s="155">
        <f t="shared" si="339"/>
        <v>0</v>
      </c>
      <c r="CL275" s="161">
        <f t="shared" si="339"/>
        <v>0</v>
      </c>
      <c r="CM275" s="155">
        <f t="shared" si="339"/>
        <v>0</v>
      </c>
      <c r="CN275" s="191">
        <f t="shared" si="339"/>
        <v>0</v>
      </c>
      <c r="CO275" s="192">
        <f t="shared" si="339"/>
        <v>0</v>
      </c>
      <c r="CP275" s="155">
        <f t="shared" si="339"/>
        <v>0</v>
      </c>
      <c r="CQ275" s="326">
        <f t="shared" si="339"/>
        <v>1.25</v>
      </c>
      <c r="CR275" s="165">
        <f t="shared" si="339"/>
        <v>1.25</v>
      </c>
      <c r="CS275" s="193">
        <f t="shared" si="339"/>
        <v>0</v>
      </c>
      <c r="CT275" s="167" t="e">
        <f>CR275/CS275</f>
        <v>#DIV/0!</v>
      </c>
    </row>
  </sheetData>
  <mergeCells count="98">
    <mergeCell ref="BT2:BT3"/>
    <mergeCell ref="BZ2:BZ3"/>
    <mergeCell ref="CF2:CF3"/>
    <mergeCell ref="AP2:AP3"/>
    <mergeCell ref="AV2:AV3"/>
    <mergeCell ref="BB2:BB3"/>
    <mergeCell ref="BH2:BH3"/>
    <mergeCell ref="BN2:BN3"/>
    <mergeCell ref="A255:A274"/>
    <mergeCell ref="C275:D275"/>
    <mergeCell ref="A187:A206"/>
    <mergeCell ref="C207:D207"/>
    <mergeCell ref="A208:A230"/>
    <mergeCell ref="C231:D231"/>
    <mergeCell ref="A232:A253"/>
    <mergeCell ref="C254:D254"/>
    <mergeCell ref="C186:D186"/>
    <mergeCell ref="A49:A70"/>
    <mergeCell ref="C71:D71"/>
    <mergeCell ref="A72:A92"/>
    <mergeCell ref="C93:D93"/>
    <mergeCell ref="A94:A116"/>
    <mergeCell ref="C117:D117"/>
    <mergeCell ref="A118:A138"/>
    <mergeCell ref="C139:D139"/>
    <mergeCell ref="A140:A161"/>
    <mergeCell ref="C162:D162"/>
    <mergeCell ref="A163:A185"/>
    <mergeCell ref="CR2:CS2"/>
    <mergeCell ref="CT2:CT3"/>
    <mergeCell ref="A4:A26"/>
    <mergeCell ref="C27:D27"/>
    <mergeCell ref="A28:A47"/>
    <mergeCell ref="CL2:CM2"/>
    <mergeCell ref="CN2:CO2"/>
    <mergeCell ref="BE2:BF2"/>
    <mergeCell ref="AG2:AG3"/>
    <mergeCell ref="AH2:AH3"/>
    <mergeCell ref="AI2:AI3"/>
    <mergeCell ref="AJ2:AJ3"/>
    <mergeCell ref="AK2:AL2"/>
    <mergeCell ref="AM2:AN2"/>
    <mergeCell ref="X2:X3"/>
    <mergeCell ref="Y2:Y3"/>
    <mergeCell ref="C48:D48"/>
    <mergeCell ref="CA2:CB2"/>
    <mergeCell ref="CC2:CD2"/>
    <mergeCell ref="CG2:CH2"/>
    <mergeCell ref="CI2:CJ2"/>
    <mergeCell ref="BI2:BJ2"/>
    <mergeCell ref="BK2:BL2"/>
    <mergeCell ref="BO2:BP2"/>
    <mergeCell ref="BQ2:BR2"/>
    <mergeCell ref="BU2:BV2"/>
    <mergeCell ref="BW2:BX2"/>
    <mergeCell ref="AQ2:AR2"/>
    <mergeCell ref="AS2:AT2"/>
    <mergeCell ref="AW2:AX2"/>
    <mergeCell ref="AY2:AZ2"/>
    <mergeCell ref="BC2:BD2"/>
    <mergeCell ref="AF1:AF3"/>
    <mergeCell ref="E2:E3"/>
    <mergeCell ref="I2:I3"/>
    <mergeCell ref="J2:J3"/>
    <mergeCell ref="K2:K3"/>
    <mergeCell ref="L2:L3"/>
    <mergeCell ref="M2:M3"/>
    <mergeCell ref="N2:N3"/>
    <mergeCell ref="O2:O3"/>
    <mergeCell ref="P2:P3"/>
    <mergeCell ref="Z2:Z3"/>
    <mergeCell ref="Q2:Q3"/>
    <mergeCell ref="AA2:AA3"/>
    <mergeCell ref="AB2:AB3"/>
    <mergeCell ref="AC2:AC3"/>
    <mergeCell ref="R2:R3"/>
    <mergeCell ref="E1:S1"/>
    <mergeCell ref="T1:W1"/>
    <mergeCell ref="X1:AC1"/>
    <mergeCell ref="AD1:AD3"/>
    <mergeCell ref="AE1:AE3"/>
    <mergeCell ref="S2:S3"/>
    <mergeCell ref="T2:T3"/>
    <mergeCell ref="U2:U3"/>
    <mergeCell ref="V2:V3"/>
    <mergeCell ref="W2:W3"/>
    <mergeCell ref="CL1:CQ1"/>
    <mergeCell ref="CR1:CT1"/>
    <mergeCell ref="AG1:AJ1"/>
    <mergeCell ref="AK1:AO1"/>
    <mergeCell ref="AQ1:AU1"/>
    <mergeCell ref="AW1:BA1"/>
    <mergeCell ref="BC1:BG1"/>
    <mergeCell ref="BI1:BM1"/>
    <mergeCell ref="BO1:BS1"/>
    <mergeCell ref="BU1:BY1"/>
    <mergeCell ref="CA1:CE1"/>
    <mergeCell ref="CG1:CK1"/>
  </mergeCells>
  <conditionalFormatting sqref="B24:D26">
    <cfRule type="containsText" dxfId="12" priority="13" operator="containsText" text="lun">
      <formula>NOT(ISERROR(SEARCH("lun",B24)))</formula>
    </cfRule>
  </conditionalFormatting>
  <conditionalFormatting sqref="B4:D23">
    <cfRule type="containsText" dxfId="11" priority="12" operator="containsText" text="lun">
      <formula>NOT(ISERROR(SEARCH("lun",B4)))</formula>
    </cfRule>
  </conditionalFormatting>
  <conditionalFormatting sqref="B28:D47">
    <cfRule type="containsText" dxfId="10" priority="11" operator="containsText" text="lun">
      <formula>NOT(ISERROR(SEARCH("lun",B28)))</formula>
    </cfRule>
  </conditionalFormatting>
  <conditionalFormatting sqref="B49:D70">
    <cfRule type="containsText" dxfId="9" priority="10" operator="containsText" text="lun">
      <formula>NOT(ISERROR(SEARCH("lun",B49)))</formula>
    </cfRule>
  </conditionalFormatting>
  <conditionalFormatting sqref="B72:D92">
    <cfRule type="containsText" dxfId="8" priority="9" operator="containsText" text="lun">
      <formula>NOT(ISERROR(SEARCH("lun",B72)))</formula>
    </cfRule>
  </conditionalFormatting>
  <conditionalFormatting sqref="B94:D116">
    <cfRule type="containsText" dxfId="7" priority="8" operator="containsText" text="lun">
      <formula>NOT(ISERROR(SEARCH("lun",B94)))</formula>
    </cfRule>
  </conditionalFormatting>
  <conditionalFormatting sqref="B118:D138">
    <cfRule type="containsText" dxfId="6" priority="7" operator="containsText" text="lun">
      <formula>NOT(ISERROR(SEARCH("lun",B118)))</formula>
    </cfRule>
  </conditionalFormatting>
  <conditionalFormatting sqref="B140:D161">
    <cfRule type="containsText" dxfId="5" priority="6" operator="containsText" text="lun">
      <formula>NOT(ISERROR(SEARCH("lun",B140)))</formula>
    </cfRule>
  </conditionalFormatting>
  <conditionalFormatting sqref="B163:D185">
    <cfRule type="containsText" dxfId="4" priority="5" operator="containsText" text="lun">
      <formula>NOT(ISERROR(SEARCH("lun",B163)))</formula>
    </cfRule>
  </conditionalFormatting>
  <conditionalFormatting sqref="B187:D206">
    <cfRule type="containsText" dxfId="3" priority="4" operator="containsText" text="lun">
      <formula>NOT(ISERROR(SEARCH("lun",B187)))</formula>
    </cfRule>
  </conditionalFormatting>
  <conditionalFormatting sqref="B208:D230">
    <cfRule type="containsText" dxfId="2" priority="3" operator="containsText" text="lun">
      <formula>NOT(ISERROR(SEARCH("lun",B208)))</formula>
    </cfRule>
  </conditionalFormatting>
  <conditionalFormatting sqref="B232:D253">
    <cfRule type="containsText" dxfId="1" priority="2" operator="containsText" text="lun">
      <formula>NOT(ISERROR(SEARCH("lun",B232)))</formula>
    </cfRule>
  </conditionalFormatting>
  <conditionalFormatting sqref="B255:D274">
    <cfRule type="containsText" dxfId="0" priority="1" operator="containsText" text="lun">
      <formula>NOT(ISERROR(SEARCH("lun",B255)))</formula>
    </cfRule>
  </conditionalFormatting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AIC</vt:lpstr>
      <vt:lpstr>SYNTHESE</vt:lpstr>
      <vt:lpstr>Plage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Menetrier Yohann</dc:creator>
  <cp:lastModifiedBy>Jean-Eric Pelouas</cp:lastModifiedBy>
  <cp:lastPrinted>2018-02-08T17:01:14Z</cp:lastPrinted>
  <dcterms:created xsi:type="dcterms:W3CDTF">2018-02-07T17:58:15Z</dcterms:created>
  <dcterms:modified xsi:type="dcterms:W3CDTF">2018-02-08T19:31:31Z</dcterms:modified>
</cp:coreProperties>
</file>