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SAISIE DU JOUR" sheetId="1" r:id="rId1"/>
    <sheet name="RECAP" sheetId="2" r:id="rId2"/>
    <sheet name="BASE STATS" sheetId="4" r:id="rId3"/>
    <sheet name="CENTRE" sheetId="3" r:id="rId4"/>
  </sheets>
  <externalReferences>
    <externalReference r:id="rId5"/>
    <externalReference r:id="rId6"/>
    <externalReference r:id="rId7"/>
  </externalReferences>
  <definedNames>
    <definedName name="_xlnm._FilterDatabase" localSheetId="3" hidden="1">CENTRE!$A$1:$B$465</definedName>
    <definedName name="_xlnm._FilterDatabase" localSheetId="1" hidden="1">RECAP!$A$1:$AD$2</definedName>
    <definedName name="BOUCLE_M">'BASE STATS'!$K$43:$K$46</definedName>
    <definedName name="fcentres" localSheetId="2">OFFSET('BASE STATS'!pcentres,0,0,COUNTA('BASE STATS'!lcentres),1)</definedName>
    <definedName name="fcentres" localSheetId="3">OFFSET(CENTRE!pcentres,0,0,COUNTA(CENTRE!lcentres),1)</definedName>
    <definedName name="fcentres">OFFSET(pcentres,0,0,COUNTA(lcentres),1)</definedName>
    <definedName name="lcentres" localSheetId="2">#REF!</definedName>
    <definedName name="lcentres" localSheetId="3">#REF!</definedName>
    <definedName name="lcentres">#REF!</definedName>
    <definedName name="pcentres" localSheetId="2">#REF!</definedName>
    <definedName name="pcentres" localSheetId="3">#REF!</definedName>
    <definedName name="pcentres">#REF!</definedName>
    <definedName name="Segment_CATEGORIE1">#N/A</definedName>
    <definedName name="Segment_CENTRE1">#N/A</definedName>
    <definedName name="Segment_PATIENT_NOM1">#N/A</definedName>
    <definedName name="Segment_PM">#N/A</definedName>
    <definedName name="Segment_PRÊT">#N/A</definedName>
    <definedName name="Segment_RECLASSt_NAV">#N/A</definedName>
    <definedName name="Segment_V_T">#N/A</definedName>
    <definedName name="Segment_VENTE1">#N/A</definedName>
    <definedName name="VENTES" localSheetId="2">'[1]BASE DE STATS'!#REF!</definedName>
    <definedName name="VENTES" localSheetId="3">'[1]BASE DE STATS'!#REF!</definedName>
    <definedName name="VENTES">'[1]BASE DE STATS'!#REF!</definedName>
    <definedName name="VISITETEL" localSheetId="2">[1]RECAP!#REF!</definedName>
    <definedName name="VISITETEL" localSheetId="3">[1]RECAP!#REF!</definedName>
    <definedName name="VISITETEL">[1]RECAP!#REF!</definedName>
    <definedName name="WATERWEAR">'BASE STATS'!$K$41:$K$42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5" i="4" l="1"/>
  <c r="C135" i="4"/>
  <c r="B134" i="4"/>
  <c r="C134" i="4"/>
  <c r="B133" i="4"/>
  <c r="C133" i="4"/>
  <c r="B132" i="4"/>
  <c r="C132" i="4"/>
  <c r="B131" i="4"/>
  <c r="C131" i="4"/>
  <c r="C130" i="4"/>
  <c r="B129" i="4"/>
  <c r="C129" i="4"/>
  <c r="B128" i="4"/>
  <c r="C128" i="4"/>
  <c r="B127" i="4"/>
  <c r="C127" i="4"/>
  <c r="C94" i="4"/>
  <c r="E93" i="4"/>
  <c r="C93" i="4"/>
  <c r="C92" i="4"/>
  <c r="C91" i="4"/>
  <c r="E90" i="4"/>
  <c r="C90" i="4"/>
  <c r="E88" i="4"/>
  <c r="E87" i="4"/>
  <c r="E86" i="4"/>
  <c r="C86" i="4"/>
  <c r="E85" i="4"/>
  <c r="C85" i="4"/>
  <c r="E84" i="4"/>
  <c r="C84" i="4"/>
  <c r="E83" i="4"/>
  <c r="C83" i="4"/>
  <c r="E82" i="4"/>
  <c r="C82" i="4"/>
  <c r="B74" i="4"/>
  <c r="H73" i="4"/>
  <c r="C73" i="4"/>
  <c r="H72" i="4"/>
  <c r="C72" i="4"/>
  <c r="H71" i="4"/>
  <c r="C71" i="4"/>
  <c r="H70" i="4"/>
  <c r="C70" i="4"/>
  <c r="H69" i="4"/>
  <c r="C69" i="4"/>
  <c r="H68" i="4"/>
  <c r="C68" i="4"/>
  <c r="H67" i="4"/>
  <c r="C67" i="4"/>
  <c r="H66" i="4"/>
  <c r="C66" i="4"/>
  <c r="H65" i="4"/>
  <c r="C65" i="4"/>
  <c r="H64" i="4"/>
  <c r="C64" i="4"/>
  <c r="H63" i="4"/>
  <c r="C63" i="4"/>
  <c r="H62" i="4"/>
  <c r="C62" i="4"/>
  <c r="H61" i="4"/>
  <c r="C61" i="4"/>
  <c r="H60" i="4"/>
  <c r="C60" i="4"/>
  <c r="H59" i="4"/>
  <c r="C59" i="4"/>
  <c r="H58" i="4"/>
  <c r="B58" i="4"/>
  <c r="C58" i="4"/>
  <c r="H57" i="4"/>
  <c r="B57" i="4"/>
  <c r="C57" i="4"/>
  <c r="D56" i="4"/>
  <c r="H56" i="4"/>
  <c r="C56" i="4"/>
  <c r="D55" i="4"/>
  <c r="H55" i="4"/>
  <c r="C55" i="4"/>
  <c r="F50" i="4"/>
  <c r="D14" i="4"/>
  <c r="D22" i="4"/>
  <c r="G50" i="4"/>
  <c r="D50" i="4"/>
  <c r="C14" i="4"/>
  <c r="C22" i="4"/>
  <c r="E50" i="4"/>
  <c r="B50" i="4"/>
  <c r="B3" i="4"/>
  <c r="B4" i="4"/>
  <c r="B5" i="4"/>
  <c r="B6" i="4"/>
  <c r="B7" i="4"/>
  <c r="B8" i="4"/>
  <c r="B9" i="4"/>
  <c r="B10" i="4"/>
  <c r="B11" i="4"/>
  <c r="B12" i="4"/>
  <c r="B14" i="4"/>
  <c r="B22" i="4"/>
  <c r="C50" i="4"/>
  <c r="B49" i="4"/>
  <c r="C49" i="4"/>
  <c r="F48" i="4"/>
  <c r="G48" i="4"/>
  <c r="D48" i="4"/>
  <c r="E48" i="4"/>
  <c r="B48" i="4"/>
  <c r="C48" i="4"/>
  <c r="F47" i="4"/>
  <c r="G47" i="4"/>
  <c r="D47" i="4"/>
  <c r="E47" i="4"/>
  <c r="B47" i="4"/>
  <c r="C47" i="4"/>
  <c r="F46" i="4"/>
  <c r="G46" i="4"/>
  <c r="D46" i="4"/>
  <c r="E46" i="4"/>
  <c r="B46" i="4"/>
  <c r="C46" i="4"/>
  <c r="F45" i="4"/>
  <c r="G45" i="4"/>
  <c r="D45" i="4"/>
  <c r="E45" i="4"/>
  <c r="B45" i="4"/>
  <c r="C45" i="4"/>
  <c r="F44" i="4"/>
  <c r="G44" i="4"/>
  <c r="D44" i="4"/>
  <c r="E44" i="4"/>
  <c r="B44" i="4"/>
  <c r="C44" i="4"/>
  <c r="F43" i="4"/>
  <c r="G43" i="4"/>
  <c r="D43" i="4"/>
  <c r="E43" i="4"/>
  <c r="B43" i="4"/>
  <c r="C43" i="4"/>
  <c r="F42" i="4"/>
  <c r="G42" i="4"/>
  <c r="D42" i="4"/>
  <c r="E42" i="4"/>
  <c r="B42" i="4"/>
  <c r="C42" i="4"/>
  <c r="F41" i="4"/>
  <c r="G41" i="4"/>
  <c r="D41" i="4"/>
  <c r="E41" i="4"/>
  <c r="B41" i="4"/>
  <c r="C41" i="4"/>
  <c r="F40" i="4"/>
  <c r="G40" i="4"/>
  <c r="D40" i="4"/>
  <c r="E40" i="4"/>
  <c r="B40" i="4"/>
  <c r="C40" i="4"/>
  <c r="F39" i="4"/>
  <c r="G39" i="4"/>
  <c r="D39" i="4"/>
  <c r="E39" i="4"/>
  <c r="B39" i="4"/>
  <c r="C39" i="4"/>
  <c r="D23" i="4"/>
  <c r="C23" i="4"/>
  <c r="J13" i="4"/>
  <c r="M13" i="4"/>
  <c r="I13" i="4"/>
  <c r="L13" i="4"/>
  <c r="H13" i="4"/>
  <c r="K13" i="4"/>
  <c r="G13" i="4"/>
  <c r="F13" i="4"/>
  <c r="E13" i="4"/>
  <c r="J12" i="4"/>
  <c r="M12" i="4"/>
  <c r="I12" i="4"/>
  <c r="L12" i="4"/>
  <c r="H12" i="4"/>
  <c r="K12" i="4"/>
  <c r="G12" i="4"/>
  <c r="F12" i="4"/>
  <c r="E12" i="4"/>
  <c r="J11" i="4"/>
  <c r="M11" i="4"/>
  <c r="I11" i="4"/>
  <c r="L11" i="4"/>
  <c r="H11" i="4"/>
  <c r="K11" i="4"/>
  <c r="G11" i="4"/>
  <c r="F11" i="4"/>
  <c r="E11" i="4"/>
  <c r="J10" i="4"/>
  <c r="M10" i="4"/>
  <c r="I10" i="4"/>
  <c r="L10" i="4"/>
  <c r="H10" i="4"/>
  <c r="K10" i="4"/>
  <c r="G10" i="4"/>
  <c r="F10" i="4"/>
  <c r="E10" i="4"/>
  <c r="J9" i="4"/>
  <c r="M9" i="4"/>
  <c r="I9" i="4"/>
  <c r="L9" i="4"/>
  <c r="H9" i="4"/>
  <c r="K9" i="4"/>
  <c r="G9" i="4"/>
  <c r="F9" i="4"/>
  <c r="E9" i="4"/>
  <c r="J8" i="4"/>
  <c r="M8" i="4"/>
  <c r="I8" i="4"/>
  <c r="L8" i="4"/>
  <c r="H8" i="4"/>
  <c r="K8" i="4"/>
  <c r="G8" i="4"/>
  <c r="F8" i="4"/>
  <c r="E8" i="4"/>
  <c r="J7" i="4"/>
  <c r="M7" i="4"/>
  <c r="I7" i="4"/>
  <c r="L7" i="4"/>
  <c r="H7" i="4"/>
  <c r="K7" i="4"/>
  <c r="G7" i="4"/>
  <c r="F7" i="4"/>
  <c r="E7" i="4"/>
  <c r="J6" i="4"/>
  <c r="M6" i="4"/>
  <c r="I6" i="4"/>
  <c r="L6" i="4"/>
  <c r="H6" i="4"/>
  <c r="K6" i="4"/>
  <c r="G6" i="4"/>
  <c r="F6" i="4"/>
  <c r="E6" i="4"/>
  <c r="J5" i="4"/>
  <c r="M5" i="4"/>
  <c r="I5" i="4"/>
  <c r="L5" i="4"/>
  <c r="H5" i="4"/>
  <c r="K5" i="4"/>
  <c r="G5" i="4"/>
  <c r="F5" i="4"/>
  <c r="E5" i="4"/>
  <c r="J4" i="4"/>
  <c r="M4" i="4"/>
  <c r="I4" i="4"/>
  <c r="L4" i="4"/>
  <c r="H4" i="4"/>
  <c r="K4" i="4"/>
  <c r="F4" i="4"/>
  <c r="E4" i="4"/>
  <c r="J3" i="4"/>
  <c r="I3" i="4"/>
  <c r="H3" i="4"/>
  <c r="D7" i="1"/>
</calcChain>
</file>

<file path=xl/sharedStrings.xml><?xml version="1.0" encoding="utf-8"?>
<sst xmlns="http://schemas.openxmlformats.org/spreadsheetml/2006/main" count="1187" uniqueCount="669">
  <si>
    <t>VISITE / TEL</t>
  </si>
  <si>
    <t>PATIENT NOM</t>
  </si>
  <si>
    <t>PATIENT PRENOM</t>
  </si>
  <si>
    <t>CENTRE</t>
  </si>
  <si>
    <t>OBJET VISITE/APPEL</t>
  </si>
  <si>
    <t>CATEGORIE</t>
  </si>
  <si>
    <t>VENTE PILES</t>
  </si>
  <si>
    <t>PILES</t>
  </si>
  <si>
    <t>VENTE ACCESS</t>
  </si>
  <si>
    <t>VENTE BATTERIES</t>
  </si>
  <si>
    <t>VENTE BOUCLE M</t>
  </si>
  <si>
    <t>MODELE</t>
  </si>
  <si>
    <t>MONTANT</t>
  </si>
  <si>
    <t>CB/CHEQUE</t>
  </si>
  <si>
    <t>ACTION</t>
  </si>
  <si>
    <t>COMMENTAIRE</t>
  </si>
  <si>
    <t>PRÊT</t>
  </si>
  <si>
    <t>SCE REPAIRS</t>
  </si>
  <si>
    <t>DATE</t>
  </si>
  <si>
    <t>V/T</t>
  </si>
  <si>
    <t>ECHANGES</t>
  </si>
  <si>
    <t>ACCESSOIRES</t>
  </si>
  <si>
    <t>BATTERIE</t>
  </si>
  <si>
    <t>BOUCLE M</t>
  </si>
  <si>
    <t>WATERWEAR</t>
  </si>
  <si>
    <t xml:space="preserve"> </t>
  </si>
  <si>
    <t xml:space="preserve">  </t>
  </si>
  <si>
    <t>PILES2</t>
  </si>
  <si>
    <t>ACCESSOIRES3</t>
  </si>
  <si>
    <t>ACCESSOIRES4</t>
  </si>
  <si>
    <t>ACCESSOIRES2</t>
  </si>
  <si>
    <t>BATTERIE2</t>
  </si>
  <si>
    <t>WATERWEAR2</t>
  </si>
  <si>
    <t>V</t>
  </si>
  <si>
    <t>SAINT PRIX</t>
  </si>
  <si>
    <t>BM</t>
  </si>
  <si>
    <t>SONNET</t>
  </si>
  <si>
    <t>ENVOYE</t>
  </si>
  <si>
    <t>DELAY</t>
  </si>
  <si>
    <t>ACCARY</t>
  </si>
  <si>
    <t>ROTHSCHILD</t>
  </si>
  <si>
    <t>AFAIYSS</t>
  </si>
  <si>
    <t>NECKER</t>
  </si>
  <si>
    <t>FONTANA</t>
  </si>
  <si>
    <t>LA PITIE</t>
  </si>
  <si>
    <t>AHAMADA</t>
  </si>
  <si>
    <t>RUMAK</t>
  </si>
  <si>
    <t>NSANGUE</t>
  </si>
  <si>
    <t>LUTZ</t>
  </si>
  <si>
    <t>TOURS</t>
  </si>
  <si>
    <t>DA COSTA DIAS</t>
  </si>
  <si>
    <t>LAVAULT</t>
  </si>
  <si>
    <t>ROBERT DEBRE</t>
  </si>
  <si>
    <t>GOUBAUX</t>
  </si>
  <si>
    <t>GIRARD BLANC</t>
  </si>
  <si>
    <t>MONTPELLIER</t>
  </si>
  <si>
    <t>BENBADI</t>
  </si>
  <si>
    <t>PIVION</t>
  </si>
  <si>
    <t>CŒUR</t>
  </si>
  <si>
    <t>LYON</t>
  </si>
  <si>
    <t>FOGGETTA TORRE</t>
  </si>
  <si>
    <t>RODRIGUES DO AMARAL</t>
  </si>
  <si>
    <t>LEAN</t>
  </si>
  <si>
    <t>DEVENNE</t>
  </si>
  <si>
    <t>DJENDOUBI</t>
  </si>
  <si>
    <t>JLAIEL</t>
  </si>
  <si>
    <t>LAMBERT</t>
  </si>
  <si>
    <t>LANNEAU SAINT LEGER</t>
  </si>
  <si>
    <t>AMELSI</t>
  </si>
  <si>
    <t>MARSEILLE</t>
  </si>
  <si>
    <t>HADJI</t>
  </si>
  <si>
    <t>MEDEL DZ</t>
  </si>
  <si>
    <t>GIRARD</t>
  </si>
  <si>
    <t>BRANCO</t>
  </si>
  <si>
    <t>REBEYROL</t>
  </si>
  <si>
    <t>PUTHISIGAMANY</t>
  </si>
  <si>
    <t>DA COSTA</t>
  </si>
  <si>
    <t>ABIDOS</t>
  </si>
  <si>
    <t>MUSSEL</t>
  </si>
  <si>
    <t>BONIOU</t>
  </si>
  <si>
    <t>MAILLANT</t>
  </si>
  <si>
    <t>JAM</t>
  </si>
  <si>
    <t>AKULA</t>
  </si>
  <si>
    <t>AZIHRUI</t>
  </si>
  <si>
    <t>LAHRECH</t>
  </si>
  <si>
    <t>GUILLON</t>
  </si>
  <si>
    <t>CHAMSEDDINE</t>
  </si>
  <si>
    <t>SEGARD</t>
  </si>
  <si>
    <t>RONXIN</t>
  </si>
  <si>
    <t>VINZ</t>
  </si>
  <si>
    <t>EDERY</t>
  </si>
  <si>
    <t>NORMAND</t>
  </si>
  <si>
    <t>VICTOR DEBUICHE</t>
  </si>
  <si>
    <t>MARTINEZ TARTOIS</t>
  </si>
  <si>
    <t>AFONSO</t>
  </si>
  <si>
    <t>CHEDDI</t>
  </si>
  <si>
    <t>LAFON</t>
  </si>
  <si>
    <t>VAILLANT</t>
  </si>
  <si>
    <t>NKOUNKOU MAHOUNGOU BADJI</t>
  </si>
  <si>
    <t>PARTHELOT LEGROS</t>
  </si>
  <si>
    <t>BIBAS</t>
  </si>
  <si>
    <t>DIJON</t>
  </si>
  <si>
    <t>EVRARD</t>
  </si>
  <si>
    <t>LE BRET</t>
  </si>
  <si>
    <t>ORIBE</t>
  </si>
  <si>
    <t>JEANBLOCH-BARRE</t>
  </si>
  <si>
    <t>GRENINGUEY</t>
  </si>
  <si>
    <t>KIBESI LUTAKU</t>
  </si>
  <si>
    <t>HEBIEB</t>
  </si>
  <si>
    <t>DUCRUY</t>
  </si>
  <si>
    <t>BOLAT</t>
  </si>
  <si>
    <t>DARGENT</t>
  </si>
  <si>
    <t>CHUCHUK</t>
  </si>
  <si>
    <t>RUELLANT</t>
  </si>
  <si>
    <t>NANTES</t>
  </si>
  <si>
    <t>LIVET DE GUILLEBON</t>
  </si>
  <si>
    <t>FAUQUET</t>
  </si>
  <si>
    <t>BORDEAUX</t>
  </si>
  <si>
    <t>PELLETIER MANENT</t>
  </si>
  <si>
    <t>GUITTIER</t>
  </si>
  <si>
    <t>GOUANOU DOUEUKE</t>
  </si>
  <si>
    <t>VAN HULST</t>
  </si>
  <si>
    <t>TOULOUSE</t>
  </si>
  <si>
    <t>COUSIN</t>
  </si>
  <si>
    <t>LILLE</t>
  </si>
  <si>
    <t>PRIEUR</t>
  </si>
  <si>
    <t>LA TIMONE</t>
  </si>
  <si>
    <t>TERMOZ</t>
  </si>
  <si>
    <t>SEGNI</t>
  </si>
  <si>
    <t>HEIL</t>
  </si>
  <si>
    <t>BENTEBBAA</t>
  </si>
  <si>
    <t>MONGAZON</t>
  </si>
  <si>
    <t>RENNES</t>
  </si>
  <si>
    <t>PINNA</t>
  </si>
  <si>
    <t>JAKMIRI</t>
  </si>
  <si>
    <t>CARDOT</t>
  </si>
  <si>
    <t>DUBOIS</t>
  </si>
  <si>
    <t>BELKETTI</t>
  </si>
  <si>
    <t>BOUMEDINE</t>
  </si>
  <si>
    <t>BAJRAMI</t>
  </si>
  <si>
    <t>MOGUER KORMANN</t>
  </si>
  <si>
    <t>ANGERS</t>
  </si>
  <si>
    <t>SABATHIER</t>
  </si>
  <si>
    <t>AHFIR</t>
  </si>
  <si>
    <t>TREMOCEIRO</t>
  </si>
  <si>
    <t>MATHET</t>
  </si>
  <si>
    <t>URVOY</t>
  </si>
  <si>
    <t>MEIXEDO - CERQUEIRA</t>
  </si>
  <si>
    <t>RAMAZANI KASEREKA</t>
  </si>
  <si>
    <t>RIANDET-PERILLIER</t>
  </si>
  <si>
    <t>BONFANTI</t>
  </si>
  <si>
    <t>AISSAOUI</t>
  </si>
  <si>
    <t>POMPEE</t>
  </si>
  <si>
    <t>ELACHEHAB</t>
  </si>
  <si>
    <t>MEDEL MA</t>
  </si>
  <si>
    <t>BONECHI</t>
  </si>
  <si>
    <t>ANSARISADRABADI</t>
  </si>
  <si>
    <t>AKA</t>
  </si>
  <si>
    <t>POGHOSYAN</t>
  </si>
  <si>
    <t>EL MOUMOU</t>
  </si>
  <si>
    <t>CHABIN</t>
  </si>
  <si>
    <t>AKIF</t>
  </si>
  <si>
    <t>ALLAIN</t>
  </si>
  <si>
    <t>GHADDAB</t>
  </si>
  <si>
    <t>MEDEL TU</t>
  </si>
  <si>
    <t>ALLIOT</t>
  </si>
  <si>
    <t>ALOUSS</t>
  </si>
  <si>
    <t>ALSTER</t>
  </si>
  <si>
    <t>-</t>
  </si>
  <si>
    <t>ANDREANI</t>
  </si>
  <si>
    <t>ANTUNES</t>
  </si>
  <si>
    <t>APAP</t>
  </si>
  <si>
    <t>ARRUE</t>
  </si>
  <si>
    <t>AUBER</t>
  </si>
  <si>
    <t>AUDITEC</t>
  </si>
  <si>
    <t>MEDEL MO</t>
  </si>
  <si>
    <t>AZI</t>
  </si>
  <si>
    <t>AZIDAN</t>
  </si>
  <si>
    <t>AZZAOUI</t>
  </si>
  <si>
    <t>BALASTRE</t>
  </si>
  <si>
    <t>BARANGER</t>
  </si>
  <si>
    <t>BARTHELEMI</t>
  </si>
  <si>
    <t>BATHILY</t>
  </si>
  <si>
    <t>BEKHTI</t>
  </si>
  <si>
    <t>BELLO</t>
  </si>
  <si>
    <t>NANCY</t>
  </si>
  <si>
    <t>BEN THAIER</t>
  </si>
  <si>
    <t>BEN YOUNES</t>
  </si>
  <si>
    <t>BENLEKEHAL</t>
  </si>
  <si>
    <t>BERNARD</t>
  </si>
  <si>
    <t>BILLON MORAIS</t>
  </si>
  <si>
    <t>BIVILLE</t>
  </si>
  <si>
    <t>BLANCHARD</t>
  </si>
  <si>
    <t>BLE</t>
  </si>
  <si>
    <t>BOREL</t>
  </si>
  <si>
    <t>BOREL (0142162609)</t>
  </si>
  <si>
    <t>BOSSON</t>
  </si>
  <si>
    <t>BOULANGER</t>
  </si>
  <si>
    <t>GRENOBLE</t>
  </si>
  <si>
    <t>BOURGES</t>
  </si>
  <si>
    <t>BOUYER</t>
  </si>
  <si>
    <t>BOUZELMAT ABERNI</t>
  </si>
  <si>
    <t>BOZCALI</t>
  </si>
  <si>
    <t>BRAU</t>
  </si>
  <si>
    <t>BULLIER</t>
  </si>
  <si>
    <t>BUNEL</t>
  </si>
  <si>
    <t>BUTEL</t>
  </si>
  <si>
    <t>CAILLE</t>
  </si>
  <si>
    <t>CANCER</t>
  </si>
  <si>
    <t>CARDO</t>
  </si>
  <si>
    <t>CARPAYE</t>
  </si>
  <si>
    <t>CARPE</t>
  </si>
  <si>
    <t>CATTO</t>
  </si>
  <si>
    <t>CAUSSE</t>
  </si>
  <si>
    <t>CERE</t>
  </si>
  <si>
    <t>CERQUEIRA</t>
  </si>
  <si>
    <t>CESBRON</t>
  </si>
  <si>
    <t>CHALELAIN</t>
  </si>
  <si>
    <t>CHANTREL</t>
  </si>
  <si>
    <t>CHANTRY</t>
  </si>
  <si>
    <t>CHATELAIN</t>
  </si>
  <si>
    <t>CHENARD</t>
  </si>
  <si>
    <t>CHEVRIER</t>
  </si>
  <si>
    <t>CHOUMERY</t>
  </si>
  <si>
    <t>CLARENSON</t>
  </si>
  <si>
    <t>COADOU</t>
  </si>
  <si>
    <t>COIQUE</t>
  </si>
  <si>
    <t>BEYNEY COLINET</t>
  </si>
  <si>
    <t>CONDIZI</t>
  </si>
  <si>
    <t>CORBET</t>
  </si>
  <si>
    <t>COSSONNET</t>
  </si>
  <si>
    <t>CUVILLY</t>
  </si>
  <si>
    <t>DALO</t>
  </si>
  <si>
    <t>D'ANTONI</t>
  </si>
  <si>
    <t>DAUTANCOURT</t>
  </si>
  <si>
    <t>DAVID</t>
  </si>
  <si>
    <t>DE DEUS</t>
  </si>
  <si>
    <t>DE FEYDEAU</t>
  </si>
  <si>
    <t>DE GOUY</t>
  </si>
  <si>
    <t>DE JESUS</t>
  </si>
  <si>
    <t xml:space="preserve">DE JESUS  </t>
  </si>
  <si>
    <t>DE JESUS TAVARES</t>
  </si>
  <si>
    <t>DE LUCA</t>
  </si>
  <si>
    <t>MEDEL IT</t>
  </si>
  <si>
    <t>DECOTTIGNIES</t>
  </si>
  <si>
    <t>DEFEYDEAU</t>
  </si>
  <si>
    <t>DEHAYES</t>
  </si>
  <si>
    <t>DELACROIX</t>
  </si>
  <si>
    <t>DELAGE</t>
  </si>
  <si>
    <t>DELRUE</t>
  </si>
  <si>
    <t>DERICQUEBOURG</t>
  </si>
  <si>
    <t>DERIQUEBOURG</t>
  </si>
  <si>
    <t>DIALLO</t>
  </si>
  <si>
    <t>DIBOKO</t>
  </si>
  <si>
    <t>DIOURI</t>
  </si>
  <si>
    <t>DJELAD</t>
  </si>
  <si>
    <t>DRAME</t>
  </si>
  <si>
    <t>DUBROVIN</t>
  </si>
  <si>
    <t>DUMARGNE</t>
  </si>
  <si>
    <t>DUPUIS</t>
  </si>
  <si>
    <t>DURISCH</t>
  </si>
  <si>
    <t>DUVAL</t>
  </si>
  <si>
    <t>EL ACHEHAB</t>
  </si>
  <si>
    <t>EL AYACHI</t>
  </si>
  <si>
    <t>EL JEMALLI</t>
  </si>
  <si>
    <t>EL JEMMALI</t>
  </si>
  <si>
    <t>EL MOUSSARIF</t>
  </si>
  <si>
    <t>ETIENNE</t>
  </si>
  <si>
    <t>FAFI</t>
  </si>
  <si>
    <t xml:space="preserve">FAFI  </t>
  </si>
  <si>
    <t>FAFI BEZZALA</t>
  </si>
  <si>
    <t>FAURE</t>
  </si>
  <si>
    <t>FENDI</t>
  </si>
  <si>
    <t>FERREIRA MOURAO</t>
  </si>
  <si>
    <t>FERRER</t>
  </si>
  <si>
    <t>FEUGUEUR</t>
  </si>
  <si>
    <t>FLAUS</t>
  </si>
  <si>
    <t>FLORES</t>
  </si>
  <si>
    <t>FONTENELLE</t>
  </si>
  <si>
    <t>GARCIA</t>
  </si>
  <si>
    <t>GARROS</t>
  </si>
  <si>
    <t>GAUDE</t>
  </si>
  <si>
    <t>GAUDUCHON</t>
  </si>
  <si>
    <t>GAY</t>
  </si>
  <si>
    <t>GENETTE</t>
  </si>
  <si>
    <t>GERARD</t>
  </si>
  <si>
    <t>GERNEZ</t>
  </si>
  <si>
    <t>GILBERT</t>
  </si>
  <si>
    <t>GINESTET</t>
  </si>
  <si>
    <t>GLOUTIER</t>
  </si>
  <si>
    <t>GOEMINNE</t>
  </si>
  <si>
    <t>GOLDBERGER</t>
  </si>
  <si>
    <t>GOMES REGO RIBEIRO</t>
  </si>
  <si>
    <t>GONCALVES</t>
  </si>
  <si>
    <t>GOUDE</t>
  </si>
  <si>
    <t>GOUSSU</t>
  </si>
  <si>
    <t>GOUST</t>
  </si>
  <si>
    <t>GRAEFF</t>
  </si>
  <si>
    <t>GRANIER</t>
  </si>
  <si>
    <t>GRIGNON</t>
  </si>
  <si>
    <t>GRUNEISSEN</t>
  </si>
  <si>
    <t>GRZEGACZ</t>
  </si>
  <si>
    <t>GUEDDOURI</t>
  </si>
  <si>
    <t>GUILLAUME</t>
  </si>
  <si>
    <t>GUIMBERTAUD</t>
  </si>
  <si>
    <t>HALLIER</t>
  </si>
  <si>
    <t>HAMADENE</t>
  </si>
  <si>
    <t>HAMM</t>
  </si>
  <si>
    <t xml:space="preserve">HAUG DIT GENTES </t>
  </si>
  <si>
    <t>ST ETIENNE</t>
  </si>
  <si>
    <t>HAUSER</t>
  </si>
  <si>
    <t>HENIARES</t>
  </si>
  <si>
    <t>HERNOT</t>
  </si>
  <si>
    <t>HOUSSNI</t>
  </si>
  <si>
    <t>HUSSEIN</t>
  </si>
  <si>
    <t>MEDEL ES</t>
  </si>
  <si>
    <t>IAZZA</t>
  </si>
  <si>
    <t>IFFIZ</t>
  </si>
  <si>
    <t>ISSIZ</t>
  </si>
  <si>
    <t>IYER</t>
  </si>
  <si>
    <t>JACQUELINE</t>
  </si>
  <si>
    <t>JAYET</t>
  </si>
  <si>
    <t>JIANG</t>
  </si>
  <si>
    <t>JOSEPH</t>
  </si>
  <si>
    <t>JOULIN</t>
  </si>
  <si>
    <t>JULIA RABIONET</t>
  </si>
  <si>
    <t>KACI</t>
  </si>
  <si>
    <t>KAUFMANN</t>
  </si>
  <si>
    <t>KENNEDY</t>
  </si>
  <si>
    <t>KEROUANI</t>
  </si>
  <si>
    <t>KHAYAT</t>
  </si>
  <si>
    <t>KHAYAT (PÈRE)</t>
  </si>
  <si>
    <t>KIBESI LUTAKI</t>
  </si>
  <si>
    <t>KOUAMEE</t>
  </si>
  <si>
    <t>KOUANDA</t>
  </si>
  <si>
    <t>KRAFFMULLER</t>
  </si>
  <si>
    <t>KRYNGIEL</t>
  </si>
  <si>
    <t>LAFAY</t>
  </si>
  <si>
    <t>LAGACHE</t>
  </si>
  <si>
    <t>LAGADIC</t>
  </si>
  <si>
    <t>LAHBICHI</t>
  </si>
  <si>
    <t>LALET</t>
  </si>
  <si>
    <t>LAMBELIN</t>
  </si>
  <si>
    <t>LAOUAD</t>
  </si>
  <si>
    <t>LARABI</t>
  </si>
  <si>
    <t>LARRERE</t>
  </si>
  <si>
    <t>BENKERROUCHE</t>
  </si>
  <si>
    <t>ROUEN</t>
  </si>
  <si>
    <t>LAUNAY</t>
  </si>
  <si>
    <t>LAVAL</t>
  </si>
  <si>
    <t>LE TROCQUER</t>
  </si>
  <si>
    <t>LECAT</t>
  </si>
  <si>
    <t>LECHARDEUR</t>
  </si>
  <si>
    <t>LEDERMAN</t>
  </si>
  <si>
    <t>LEDUR</t>
  </si>
  <si>
    <t>LEFEVRE</t>
  </si>
  <si>
    <t>LEMAUR</t>
  </si>
  <si>
    <t>LENOT</t>
  </si>
  <si>
    <t>LEROY</t>
  </si>
  <si>
    <t>LESAUVAGE</t>
  </si>
  <si>
    <t>LETHI</t>
  </si>
  <si>
    <t>LIN</t>
  </si>
  <si>
    <t>LIVENAIS</t>
  </si>
  <si>
    <t>LOPES</t>
  </si>
  <si>
    <t>LOPES DE SOUZA</t>
  </si>
  <si>
    <t>LOPES DE SUZA</t>
  </si>
  <si>
    <t>LOPES VAZ</t>
  </si>
  <si>
    <t>MACE</t>
  </si>
  <si>
    <t>MADEC</t>
  </si>
  <si>
    <t>MAGNEVILLE</t>
  </si>
  <si>
    <t>MAINOU</t>
  </si>
  <si>
    <t>MALAGANNE</t>
  </si>
  <si>
    <t>MANCEAU</t>
  </si>
  <si>
    <t>MANIAR</t>
  </si>
  <si>
    <t>MARCHAND</t>
  </si>
  <si>
    <t>MARCOZ</t>
  </si>
  <si>
    <t>MARION</t>
  </si>
  <si>
    <t>MARION DEBERGUE</t>
  </si>
  <si>
    <t>MARO</t>
  </si>
  <si>
    <t>MARTINEZ</t>
  </si>
  <si>
    <t>MARTY</t>
  </si>
  <si>
    <t>MASUREL</t>
  </si>
  <si>
    <t>MATOT</t>
  </si>
  <si>
    <t>MATTEN</t>
  </si>
  <si>
    <t>MAUDUIT</t>
  </si>
  <si>
    <t>MAZA</t>
  </si>
  <si>
    <t>MEHEUT</t>
  </si>
  <si>
    <t>MEKUIE NDONG</t>
  </si>
  <si>
    <t>MENUS</t>
  </si>
  <si>
    <t>MESTRE</t>
  </si>
  <si>
    <t>MEUNIER</t>
  </si>
  <si>
    <t>MEZIANI</t>
  </si>
  <si>
    <t>MIJAJLOVIC</t>
  </si>
  <si>
    <t>MILLET</t>
  </si>
  <si>
    <t>Mme AZIZA</t>
  </si>
  <si>
    <t>MONANGE</t>
  </si>
  <si>
    <t>MONDY</t>
  </si>
  <si>
    <t>MONFORT</t>
  </si>
  <si>
    <t>MONTARU</t>
  </si>
  <si>
    <t>MORENO</t>
  </si>
  <si>
    <t>MORFOISSE</t>
  </si>
  <si>
    <t>MOUCHRIK</t>
  </si>
  <si>
    <t>MR BAUDET</t>
  </si>
  <si>
    <t>MSIKA COCHARD</t>
  </si>
  <si>
    <t>MULLER</t>
  </si>
  <si>
    <t>NADIA (IFIC)</t>
  </si>
  <si>
    <t>NAIMI</t>
  </si>
  <si>
    <t>NISUS MAINOU</t>
  </si>
  <si>
    <t>NISUS MAÏNOU</t>
  </si>
  <si>
    <t>NOGHA</t>
  </si>
  <si>
    <t>NOUAILLE</t>
  </si>
  <si>
    <t>NOUILLE</t>
  </si>
  <si>
    <t>OKO</t>
  </si>
  <si>
    <t>OLLIVIER</t>
  </si>
  <si>
    <t>OREGA</t>
  </si>
  <si>
    <t>OSSO</t>
  </si>
  <si>
    <t>OTTAVI</t>
  </si>
  <si>
    <t>OUALDI</t>
  </si>
  <si>
    <t>PAPO</t>
  </si>
  <si>
    <t>PELLOSO</t>
  </si>
  <si>
    <t>PERIGAULT</t>
  </si>
  <si>
    <t>PERISSE</t>
  </si>
  <si>
    <t>PERON</t>
  </si>
  <si>
    <t>PETIT</t>
  </si>
  <si>
    <t>PIERRE PROMPSAUD</t>
  </si>
  <si>
    <t>PILLA</t>
  </si>
  <si>
    <t>POIREE</t>
  </si>
  <si>
    <t>POMPA</t>
  </si>
  <si>
    <t>POPA</t>
  </si>
  <si>
    <t>POULLAIN</t>
  </si>
  <si>
    <t>POUTIERS</t>
  </si>
  <si>
    <t>POWIADA</t>
  </si>
  <si>
    <t>LIMOGES</t>
  </si>
  <si>
    <t>QUITTAN</t>
  </si>
  <si>
    <t>RABIONET</t>
  </si>
  <si>
    <t>RAHMANI</t>
  </si>
  <si>
    <t>RAISON</t>
  </si>
  <si>
    <t>RAYMOND-TAYABALY</t>
  </si>
  <si>
    <t>REGGETI GIUDICELLI</t>
  </si>
  <si>
    <t>RENAUD</t>
  </si>
  <si>
    <t>RENAUDEAU</t>
  </si>
  <si>
    <t>RHARRABTI</t>
  </si>
  <si>
    <t>RICAUT</t>
  </si>
  <si>
    <t>RICHARD</t>
  </si>
  <si>
    <t>RICHARD HENRI</t>
  </si>
  <si>
    <t>RICHER</t>
  </si>
  <si>
    <t>RICOT</t>
  </si>
  <si>
    <t>RISCH</t>
  </si>
  <si>
    <t>ROBERT</t>
  </si>
  <si>
    <t>ROBIAILLE</t>
  </si>
  <si>
    <t>CAEN</t>
  </si>
  <si>
    <t>RODRIGUES</t>
  </si>
  <si>
    <t>ROMAIN</t>
  </si>
  <si>
    <t>ROMBY</t>
  </si>
  <si>
    <t>ROMEO</t>
  </si>
  <si>
    <t>ROS RAMOS</t>
  </si>
  <si>
    <t>ROTH</t>
  </si>
  <si>
    <t>ROUGET</t>
  </si>
  <si>
    <t>ROUSSEL</t>
  </si>
  <si>
    <t>RUCKEBUSCH</t>
  </si>
  <si>
    <t>SABIL</t>
  </si>
  <si>
    <t>SAIDI</t>
  </si>
  <si>
    <t>SALIBA</t>
  </si>
  <si>
    <t>SAOULI</t>
  </si>
  <si>
    <t>SAVIC</t>
  </si>
  <si>
    <t>SCHALLER</t>
  </si>
  <si>
    <t>SEGAR</t>
  </si>
  <si>
    <t>SEGER</t>
  </si>
  <si>
    <t>SEMONIN</t>
  </si>
  <si>
    <t>SERADJ</t>
  </si>
  <si>
    <t>SIMON</t>
  </si>
  <si>
    <t>KREMLIN</t>
  </si>
  <si>
    <t>SIMON B</t>
  </si>
  <si>
    <t>SMADJA</t>
  </si>
  <si>
    <t>IFIC</t>
  </si>
  <si>
    <t>SOETEMONT</t>
  </si>
  <si>
    <t>SOUCHET</t>
  </si>
  <si>
    <t>STRAEBLER</t>
  </si>
  <si>
    <t>SYLLA</t>
  </si>
  <si>
    <t>MEDEL CI</t>
  </si>
  <si>
    <t>TAHRAOUI</t>
  </si>
  <si>
    <t>TANDIA</t>
  </si>
  <si>
    <t>THESTHANY</t>
  </si>
  <si>
    <t>THIEBAUT GRANDOU</t>
  </si>
  <si>
    <t>THIEBAUT-GRANDOUX</t>
  </si>
  <si>
    <t>THIERY</t>
  </si>
  <si>
    <t>THUERY</t>
  </si>
  <si>
    <t>TONDENIER</t>
  </si>
  <si>
    <t>TOSTEN</t>
  </si>
  <si>
    <t>TOUCH</t>
  </si>
  <si>
    <t>TOUCHARD</t>
  </si>
  <si>
    <t>TOUNSI</t>
  </si>
  <si>
    <t>TRONCHE</t>
  </si>
  <si>
    <t>UWIMANA</t>
  </si>
  <si>
    <t>VAITILINGOM</t>
  </si>
  <si>
    <t>VALENTE</t>
  </si>
  <si>
    <t>VELAY</t>
  </si>
  <si>
    <t>VICTOR</t>
  </si>
  <si>
    <t>VIDOVIC</t>
  </si>
  <si>
    <t>CARE CENTER PARIS</t>
  </si>
  <si>
    <t>VOLARD</t>
  </si>
  <si>
    <t>WAGNER</t>
  </si>
  <si>
    <t>WANG</t>
  </si>
  <si>
    <t>WASSERMANN</t>
  </si>
  <si>
    <t>WEBER</t>
  </si>
  <si>
    <t>WLODARCZYK</t>
  </si>
  <si>
    <t>WOLFF</t>
  </si>
  <si>
    <t>YOUSSEF</t>
  </si>
  <si>
    <t>MEDEL CO</t>
  </si>
  <si>
    <t>ZANA</t>
  </si>
  <si>
    <t>ZANZAN</t>
  </si>
  <si>
    <t>ZIRAR</t>
  </si>
  <si>
    <t>ZITOUNI</t>
  </si>
  <si>
    <t>ZITOUNI NOUR</t>
  </si>
  <si>
    <t>VISITES</t>
  </si>
  <si>
    <t>EVOLUTION VISITE %</t>
  </si>
  <si>
    <t>CUMUL MOIS</t>
  </si>
  <si>
    <t>MOYENNE MENSUELLE VISITES</t>
  </si>
  <si>
    <t>Vac scolaire 24/2 au 04/03</t>
  </si>
  <si>
    <t>JANV</t>
  </si>
  <si>
    <t>FEV</t>
  </si>
  <si>
    <t>MAR</t>
  </si>
  <si>
    <t>AVR</t>
  </si>
  <si>
    <t>MAI</t>
  </si>
  <si>
    <t>JUIN</t>
  </si>
  <si>
    <t>JUIL/AOUT</t>
  </si>
  <si>
    <t>SEPT</t>
  </si>
  <si>
    <t>OCT</t>
  </si>
  <si>
    <t>NOV</t>
  </si>
  <si>
    <t>DEC</t>
  </si>
  <si>
    <t>*PAS DE RESEAU DU 24 AU 30/04/17</t>
  </si>
  <si>
    <t>*PAS D'ACTIVITE AU MOIS DE MAI</t>
  </si>
  <si>
    <t>*FERMETURE AOUT</t>
  </si>
  <si>
    <t>GLOBAL</t>
  </si>
  <si>
    <t>VENTES</t>
  </si>
  <si>
    <t>OPUS 2</t>
  </si>
  <si>
    <t>Evolution %</t>
  </si>
  <si>
    <t>BATTERIES</t>
  </si>
  <si>
    <t>ADHEAR</t>
  </si>
  <si>
    <t>FAIRE UNE BARRE D'EVOLUTION EN %</t>
  </si>
  <si>
    <t>BOUCLES M</t>
  </si>
  <si>
    <t>RONDO</t>
  </si>
  <si>
    <t>KIT ADHEAR</t>
  </si>
  <si>
    <t>RONDO 2</t>
  </si>
  <si>
    <t>AMADE</t>
  </si>
  <si>
    <t>SAMBA</t>
  </si>
  <si>
    <t>ILOOP</t>
  </si>
  <si>
    <t>ARTONE</t>
  </si>
  <si>
    <t>KIT 2</t>
  </si>
  <si>
    <t>QLINK TV</t>
  </si>
  <si>
    <t>QT4L</t>
  </si>
  <si>
    <t>NE PAS BOUGER CETTE COLONNE</t>
  </si>
  <si>
    <t>CATEGORIES DE VISITES</t>
  </si>
  <si>
    <t>TRI DU PLUS GRAND AU PLUS PETIT</t>
  </si>
  <si>
    <t>%</t>
  </si>
  <si>
    <t>Ventes</t>
  </si>
  <si>
    <t>Sce Repairs</t>
  </si>
  <si>
    <t>Gratuit</t>
  </si>
  <si>
    <t>SAV (rep s/place)</t>
  </si>
  <si>
    <t>Prêt</t>
  </si>
  <si>
    <t>Echanges</t>
  </si>
  <si>
    <t>Info Générale</t>
  </si>
  <si>
    <t>Atelier Access Sonnet</t>
  </si>
  <si>
    <t>Info Boucle M</t>
  </si>
  <si>
    <t>Info IC/Processeur</t>
  </si>
  <si>
    <t>Retour réparation</t>
  </si>
  <si>
    <t>Facture réparation</t>
  </si>
  <si>
    <t>QUATTRO</t>
  </si>
  <si>
    <t>QUATTRO KIT 1</t>
  </si>
  <si>
    <t>QUATTRO KIT 2</t>
  </si>
  <si>
    <t>QT4 MIC</t>
  </si>
  <si>
    <t>TOTAL</t>
  </si>
  <si>
    <t>Pour calculer les accessoires et autres : mettre la colonne Piles en "vide"</t>
  </si>
  <si>
    <t>WATERWEAR 1448</t>
  </si>
  <si>
    <t>Nb de pannes</t>
  </si>
  <si>
    <t>ANTENNE D</t>
  </si>
  <si>
    <t>A LA CHARGE DE :</t>
  </si>
  <si>
    <t>ALLIANZ</t>
  </si>
  <si>
    <t>BAILLY</t>
  </si>
  <si>
    <t>GAN</t>
  </si>
  <si>
    <t>MEDEL</t>
  </si>
  <si>
    <t>PATIENTS</t>
  </si>
  <si>
    <t>ECHANGES SOUS GARANTIE</t>
  </si>
  <si>
    <t>SONNET RCB Adapter</t>
  </si>
  <si>
    <t>SONNET Battery RCB Micro 51</t>
  </si>
  <si>
    <t>SONNET Battery RCB Standard 81</t>
  </si>
  <si>
    <t>Câble Antenne D 7,5cm noir</t>
  </si>
  <si>
    <t>SONNET Battery Pack Frame BP Piles</t>
  </si>
  <si>
    <t>SONNET Charging Unit w\ Cable</t>
  </si>
  <si>
    <t>CABLES USAGES &lt;12 ans</t>
  </si>
  <si>
    <t>FlowMed Drying Kit DRY STAR</t>
  </si>
  <si>
    <t>BP</t>
  </si>
  <si>
    <t>SONNET Câble Antenne D 6,5cm noir</t>
  </si>
  <si>
    <t>F0002</t>
  </si>
  <si>
    <t>Brosse Spray Klinir</t>
  </si>
  <si>
    <t>AIMANTS</t>
  </si>
  <si>
    <t>DaCapo Batterie</t>
  </si>
  <si>
    <t>DL-Coil Magnet 2 moyen</t>
  </si>
  <si>
    <t>BTE Headband S, pink</t>
  </si>
  <si>
    <t>Boitier DaCapo marron</t>
  </si>
  <si>
    <t>Antenne D Aimant 1S ébène</t>
  </si>
  <si>
    <t>Antenne D Aimant 4S ébène</t>
  </si>
  <si>
    <t>SONNET Batt. Cover black</t>
  </si>
  <si>
    <t>SONNET Batt. Cover grey</t>
  </si>
  <si>
    <t>SONNET FM Batt. Cover ebony</t>
  </si>
  <si>
    <t>SONNET Mic Cover orange unité</t>
  </si>
  <si>
    <t>Pour le comptage des références des ECHANGE :</t>
  </si>
  <si>
    <t>Artone 3 MAX neckloop</t>
  </si>
  <si>
    <t>Tri sur la colonne ECHANGE (tout sauf vide)</t>
  </si>
  <si>
    <t>SONNET Câble Antenne D 6,5cm beige</t>
  </si>
  <si>
    <t>Sélectionner toutes les références</t>
  </si>
  <si>
    <t>SONNET Câble Antenne D 6,5cm gris</t>
  </si>
  <si>
    <t>Les regrouper dans une seule colonne</t>
  </si>
  <si>
    <t>BTE Headband M, blue</t>
  </si>
  <si>
    <t>Faire une RECHERCHEV(A4;Tableau4[[#Tout];[Item No.]:[Description]];2;FAUX) dans la Gestion des Stocks : pour faire apparaitre la désignation</t>
  </si>
  <si>
    <t>DL-CoilCover L w/o lock cap choice</t>
  </si>
  <si>
    <t>Fonction : NB.SI.ENS(A:B;A2) pour le comptage</t>
  </si>
  <si>
    <t>Sélectionner les colonnes réf et désignation et extraire les doublons</t>
  </si>
  <si>
    <t>Télécommande FineTuner</t>
  </si>
  <si>
    <t>OPUS 2 Couvercle Boitier beige</t>
  </si>
  <si>
    <t>OPUS 2 Boitier Piles ébène</t>
  </si>
  <si>
    <t>ADAPTATEUR</t>
  </si>
  <si>
    <t>OPUS 2 Pièce Conn. Ver. ébène</t>
  </si>
  <si>
    <t>AIMANT</t>
  </si>
  <si>
    <t>Boitier DaCapo ébène</t>
  </si>
  <si>
    <t>Antenne D Aimant 4 ébène</t>
  </si>
  <si>
    <t>(+1)</t>
  </si>
  <si>
    <t>Patient ID Card Sleeve</t>
  </si>
  <si>
    <t>BP PILES</t>
  </si>
  <si>
    <t>SONNET Oreillette Standard</t>
  </si>
  <si>
    <t>CABLES USAGES (&gt;12 ans)</t>
  </si>
  <si>
    <t>Patient ID Card</t>
  </si>
  <si>
    <t>CHARGEUR</t>
  </si>
  <si>
    <t>SONNET Batt. Cover beige</t>
  </si>
  <si>
    <t>COUV FM</t>
  </si>
  <si>
    <t>SONNET Batt. Cover anthr</t>
  </si>
  <si>
    <t>DESHUMIDIFICATEUR</t>
  </si>
  <si>
    <t>DL-CoilCover H w/o lock ebony</t>
  </si>
  <si>
    <t>DL-Coil Magnet 1 faible</t>
  </si>
  <si>
    <t>DL-Coil Magnet 1S</t>
  </si>
  <si>
    <t>DL-Coil Magnet 2S</t>
  </si>
  <si>
    <t>DL-Coil Magnet 4S</t>
  </si>
  <si>
    <t>SONNET Câble Ant D 28cm noir</t>
  </si>
  <si>
    <t>SONNET Câble d'Antenne D 8,5cm gris</t>
  </si>
  <si>
    <t>SONNET DL-Coil Cable 6.5 black</t>
  </si>
  <si>
    <t>SONNET Mic. Cover anthr, 4pcs</t>
  </si>
  <si>
    <t>SONNET Mic. Cover beige, 4pcs</t>
  </si>
  <si>
    <t>SONNET Mic. Cover ebony, 4pcs</t>
  </si>
  <si>
    <t>SONNET Mic. Cover grey, 4pcs</t>
  </si>
  <si>
    <t>DL-CoilCover L w/o lock orange</t>
  </si>
  <si>
    <t>ADHEAR Adh.Adapter, beige (15)</t>
  </si>
  <si>
    <t>SONNET FineTuner Pouch</t>
  </si>
  <si>
    <t>SONNET BabyWear Acc. &amp; Clip</t>
  </si>
  <si>
    <t>Vibrop-Coupleur-Clip 0.2mm</t>
  </si>
  <si>
    <t xml:space="preserve">Vibrop-Coupl-Fen Ovale FL2.5mm </t>
  </si>
  <si>
    <t>BCI Lifts, 4 mm</t>
  </si>
  <si>
    <t>Incus-SP-Coupler</t>
  </si>
  <si>
    <t xml:space="preserve">VORP 503 Set (VORP Sizer Kit) </t>
  </si>
  <si>
    <t>F0010</t>
  </si>
  <si>
    <t>CATEGORIES</t>
  </si>
  <si>
    <t>LSKJFLJ</t>
  </si>
  <si>
    <t>SFJSLKDJFS</t>
  </si>
  <si>
    <t>P</t>
  </si>
  <si>
    <t>ACC</t>
  </si>
  <si>
    <t>BAT</t>
  </si>
  <si>
    <t>CBB</t>
  </si>
  <si>
    <t>COMMANDER COUVRE MICRO</t>
  </si>
  <si>
    <t>A RECEPTION FACTURER ET ENVOYER</t>
  </si>
  <si>
    <t>SONNET SN1234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</si>
</sst>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#,##0.00\ &quot;€&quot;;\-#,##0.00\ &quot;€&quot;"/>
    <numFmt numFmtId="164" formatCode="#,##0.00\ &quot;€&quot;"/>
    <numFmt numFmtId="165" formatCode="#,##0\ &quot;€&quot;"/>
    <numFmt numFmtId="166" formatCode="_-* #,##0\ &quot;€&quot;_-;\-* #,##0\ &quot;€&quot;_-;_-* &quot;-&quot;??\ &quot;€&quot;_-;_-@_-"/>
    <numFmt numFmtId="167" formatCode="#,##0\ _€"/>
    <numFmt numFmtId="168" formatCode="00000"/>
  </numFmts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2"/>
      <name val="Calibri"/>
      <family val="2"/>
    </font>
    <font>
      <sz val="11"/>
      <color rgb="FFFF0000"/>
      <name val="Calibri"/>
      <family val="2"/>
    </font>
    <font>
      <b/>
      <sz val="14"/>
      <color rgb="FFFF0000"/>
      <name val="Calibri"/>
      <family val="2"/>
    </font>
    <font>
      <i/>
      <sz val="11"/>
      <name val="Calibri"/>
      <family val="2"/>
      <scheme val="minor"/>
    </font>
    <font>
      <i/>
      <sz val="11"/>
      <color theme="1"/>
      <name val="Calibri"/>
      <family val="2"/>
    </font>
    <font>
      <b/>
      <i/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BBAE9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</fills>
  <borders count="41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/>
      <right style="thin">
        <color theme="5" tint="-0.499984740745262"/>
      </right>
      <top/>
      <bottom style="thin">
        <color theme="5" tint="-0.499984740745262"/>
      </bottom>
      <diagonal/>
    </border>
    <border>
      <left style="thin">
        <color theme="5" tint="-0.499984740745262"/>
      </left>
      <right style="thin">
        <color theme="5" tint="-0.499984740745262"/>
      </right>
      <top/>
      <bottom style="thin">
        <color theme="5" tint="-0.499984740745262"/>
      </bottom>
      <diagonal/>
    </border>
    <border>
      <left style="thin">
        <color theme="5" tint="-0.499984740745262"/>
      </left>
      <right/>
      <top/>
      <bottom style="thin">
        <color theme="5" tint="-0.499984740745262"/>
      </bottom>
      <diagonal/>
    </border>
    <border>
      <left/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thin">
        <color theme="5" tint="-0.499984740745262"/>
      </left>
      <right/>
      <top style="thin">
        <color theme="5" tint="-0.499984740745262"/>
      </top>
      <bottom style="thin">
        <color theme="5" tint="-0.499984740745262"/>
      </bottom>
      <diagonal/>
    </border>
    <border>
      <left style="thin">
        <color theme="5"/>
      </left>
      <right style="thin">
        <color theme="5"/>
      </right>
      <top style="medium">
        <color indexed="64"/>
      </top>
      <bottom style="thin">
        <color theme="5"/>
      </bottom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5"/>
      </right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2">
    <xf numFmtId="0" fontId="0" fillId="0" borderId="0" xfId="0"/>
    <xf numFmtId="0" fontId="3" fillId="3" borderId="0" xfId="0" applyFont="1" applyFill="1" applyProtection="1"/>
    <xf numFmtId="0" fontId="4" fillId="3" borderId="0" xfId="0" applyFon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0" fontId="4" fillId="3" borderId="0" xfId="0" applyFont="1" applyFill="1" applyBorder="1" applyAlignment="1" applyProtection="1">
      <alignment vertical="center"/>
    </xf>
    <xf numFmtId="14" fontId="2" fillId="3" borderId="0" xfId="0" applyNumberFormat="1" applyFont="1" applyFill="1" applyProtection="1"/>
    <xf numFmtId="0" fontId="6" fillId="3" borderId="0" xfId="0" applyFont="1" applyFill="1" applyBorder="1" applyAlignment="1" applyProtection="1">
      <alignment vertical="center"/>
    </xf>
    <xf numFmtId="0" fontId="7" fillId="3" borderId="0" xfId="0" applyFont="1" applyFill="1" applyBorder="1" applyAlignment="1" applyProtection="1">
      <alignment horizontal="center" vertical="center"/>
    </xf>
    <xf numFmtId="0" fontId="2" fillId="3" borderId="0" xfId="0" applyFont="1" applyFill="1" applyProtection="1"/>
    <xf numFmtId="164" fontId="2" fillId="3" borderId="0" xfId="0" applyNumberFormat="1" applyFont="1" applyFill="1" applyProtection="1"/>
    <xf numFmtId="0" fontId="3" fillId="3" borderId="0" xfId="0" applyFont="1" applyFill="1" applyAlignment="1" applyProtection="1">
      <alignment vertical="center"/>
    </xf>
    <xf numFmtId="0" fontId="1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0" fontId="4" fillId="4" borderId="1" xfId="0" applyFont="1" applyFill="1" applyBorder="1" applyAlignment="1" applyProtection="1">
      <alignment vertical="center"/>
    </xf>
    <xf numFmtId="0" fontId="4" fillId="4" borderId="1" xfId="0" applyFont="1" applyFill="1" applyBorder="1" applyAlignment="1" applyProtection="1">
      <alignment horizontal="left" vertical="center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1" fillId="4" borderId="1" xfId="0" applyNumberFormat="1" applyFont="1" applyFill="1" applyBorder="1" applyAlignment="1" applyProtection="1">
      <alignment horizontal="left" vertical="center"/>
      <protection locked="0"/>
    </xf>
    <xf numFmtId="164" fontId="1" fillId="4" borderId="1" xfId="0" applyNumberFormat="1" applyFont="1" applyFill="1" applyBorder="1" applyAlignment="1" applyProtection="1">
      <alignment horizontal="left" vertical="center"/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left"/>
    </xf>
    <xf numFmtId="0" fontId="0" fillId="0" borderId="7" xfId="0" applyFill="1" applyBorder="1" applyAlignment="1">
      <alignment horizontal="center"/>
    </xf>
    <xf numFmtId="0" fontId="0" fillId="0" borderId="0" xfId="0" applyFill="1"/>
    <xf numFmtId="14" fontId="0" fillId="0" borderId="6" xfId="0" applyNumberFormat="1" applyFill="1" applyBorder="1" applyAlignment="1">
      <alignment horizontal="center"/>
    </xf>
    <xf numFmtId="7" fontId="0" fillId="0" borderId="2" xfId="0" applyNumberFormat="1" applyFill="1" applyBorder="1"/>
    <xf numFmtId="0" fontId="9" fillId="0" borderId="3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4" xfId="0" applyFont="1" applyFill="1" applyBorder="1"/>
    <xf numFmtId="0" fontId="9" fillId="0" borderId="4" xfId="0" applyFont="1" applyFill="1" applyBorder="1" applyAlignment="1">
      <alignment horizontal="left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/>
    <xf numFmtId="0" fontId="11" fillId="0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9" xfId="0" applyFont="1" applyFill="1" applyBorder="1"/>
    <xf numFmtId="0" fontId="12" fillId="0" borderId="9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0" fontId="12" fillId="0" borderId="9" xfId="0" applyFont="1" applyBorder="1"/>
    <xf numFmtId="0" fontId="12" fillId="0" borderId="9" xfId="0" applyFont="1" applyBorder="1" applyAlignment="1">
      <alignment horizontal="center"/>
    </xf>
    <xf numFmtId="0" fontId="12" fillId="0" borderId="0" xfId="0" applyFont="1" applyBorder="1"/>
    <xf numFmtId="0" fontId="12" fillId="0" borderId="11" xfId="0" applyFont="1" applyFill="1" applyBorder="1"/>
    <xf numFmtId="0" fontId="12" fillId="0" borderId="9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5" borderId="9" xfId="0" applyFont="1" applyFill="1" applyBorder="1"/>
    <xf numFmtId="0" fontId="12" fillId="5" borderId="9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/>
    </xf>
    <xf numFmtId="0" fontId="12" fillId="0" borderId="10" xfId="0" applyFont="1" applyFill="1" applyBorder="1"/>
    <xf numFmtId="0" fontId="12" fillId="0" borderId="10" xfId="0" applyFont="1" applyFill="1" applyBorder="1" applyAlignment="1">
      <alignment horizontal="left" vertical="center"/>
    </xf>
    <xf numFmtId="0" fontId="12" fillId="0" borderId="10" xfId="0" applyFont="1" applyBorder="1"/>
    <xf numFmtId="0" fontId="12" fillId="5" borderId="10" xfId="0" applyFont="1" applyFill="1" applyBorder="1"/>
    <xf numFmtId="0" fontId="12" fillId="5" borderId="10" xfId="0" applyFont="1" applyFill="1" applyBorder="1" applyAlignment="1">
      <alignment horizontal="center"/>
    </xf>
    <xf numFmtId="0" fontId="12" fillId="0" borderId="12" xfId="0" applyFont="1" applyFill="1" applyBorder="1"/>
    <xf numFmtId="0" fontId="12" fillId="0" borderId="12" xfId="0" applyFont="1" applyBorder="1" applyAlignment="1">
      <alignment horizontal="center"/>
    </xf>
    <xf numFmtId="0" fontId="12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5" borderId="0" xfId="0" applyFont="1" applyFill="1" applyBorder="1"/>
    <xf numFmtId="0" fontId="12" fillId="5" borderId="0" xfId="0" applyFont="1" applyFill="1" applyBorder="1" applyAlignment="1">
      <alignment horizontal="center"/>
    </xf>
    <xf numFmtId="0" fontId="12" fillId="5" borderId="0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vertical="center"/>
    </xf>
    <xf numFmtId="0" fontId="15" fillId="0" borderId="0" xfId="0" applyFont="1" applyFill="1"/>
    <xf numFmtId="0" fontId="13" fillId="0" borderId="0" xfId="0" applyFont="1" applyFill="1"/>
    <xf numFmtId="0" fontId="16" fillId="0" borderId="20" xfId="0" applyFont="1" applyFill="1" applyBorder="1" applyAlignment="1">
      <alignment vertical="center"/>
    </xf>
    <xf numFmtId="0" fontId="13" fillId="7" borderId="21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/>
    <xf numFmtId="0" fontId="15" fillId="0" borderId="17" xfId="0" applyFont="1" applyFill="1" applyBorder="1" applyAlignment="1">
      <alignment horizontal="left" vertical="center"/>
    </xf>
    <xf numFmtId="0" fontId="15" fillId="7" borderId="21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9" fontId="15" fillId="7" borderId="21" xfId="0" applyNumberFormat="1" applyFont="1" applyFill="1" applyBorder="1" applyAlignment="1">
      <alignment horizontal="center"/>
    </xf>
    <xf numFmtId="9" fontId="15" fillId="0" borderId="22" xfId="0" applyNumberFormat="1" applyFont="1" applyFill="1" applyBorder="1" applyAlignment="1">
      <alignment horizontal="center"/>
    </xf>
    <xf numFmtId="0" fontId="15" fillId="0" borderId="23" xfId="0" applyFont="1" applyFill="1" applyBorder="1"/>
    <xf numFmtId="0" fontId="15" fillId="7" borderId="21" xfId="0" applyFont="1" applyFill="1" applyBorder="1"/>
    <xf numFmtId="0" fontId="15" fillId="0" borderId="22" xfId="0" applyFont="1" applyFill="1" applyBorder="1"/>
    <xf numFmtId="1" fontId="15" fillId="7" borderId="21" xfId="0" applyNumberFormat="1" applyFont="1" applyFill="1" applyBorder="1"/>
    <xf numFmtId="1" fontId="15" fillId="0" borderId="22" xfId="0" applyNumberFormat="1" applyFont="1" applyFill="1" applyBorder="1"/>
    <xf numFmtId="1" fontId="15" fillId="0" borderId="23" xfId="0" applyNumberFormat="1" applyFont="1" applyFill="1" applyBorder="1"/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15" fillId="0" borderId="24" xfId="0" applyFont="1" applyFill="1" applyBorder="1"/>
    <xf numFmtId="0" fontId="15" fillId="0" borderId="23" xfId="0" applyFont="1" applyFill="1" applyBorder="1" applyAlignment="1">
      <alignment horizontal="center"/>
    </xf>
    <xf numFmtId="9" fontId="15" fillId="0" borderId="23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5" fillId="0" borderId="25" xfId="0" applyFont="1" applyFill="1" applyBorder="1"/>
    <xf numFmtId="0" fontId="15" fillId="0" borderId="0" xfId="0" applyFont="1" applyFill="1" applyBorder="1"/>
    <xf numFmtId="0" fontId="15" fillId="0" borderId="17" xfId="0" applyFont="1" applyFill="1" applyBorder="1"/>
    <xf numFmtId="0" fontId="15" fillId="0" borderId="26" xfId="0" applyFont="1" applyFill="1" applyBorder="1"/>
    <xf numFmtId="0" fontId="15" fillId="0" borderId="27" xfId="0" applyFont="1" applyFill="1" applyBorder="1"/>
    <xf numFmtId="1" fontId="15" fillId="0" borderId="0" xfId="0" applyNumberFormat="1" applyFont="1" applyFill="1" applyBorder="1" applyAlignment="1">
      <alignment horizontal="center"/>
    </xf>
    <xf numFmtId="164" fontId="15" fillId="0" borderId="0" xfId="0" applyNumberFormat="1" applyFont="1" applyFill="1"/>
    <xf numFmtId="9" fontId="15" fillId="7" borderId="28" xfId="0" applyNumberFormat="1" applyFont="1" applyFill="1" applyBorder="1" applyAlignment="1">
      <alignment horizontal="center"/>
    </xf>
    <xf numFmtId="9" fontId="15" fillId="0" borderId="29" xfId="0" applyNumberFormat="1" applyFont="1" applyFill="1" applyBorder="1" applyAlignment="1">
      <alignment horizontal="center"/>
    </xf>
    <xf numFmtId="9" fontId="15" fillId="0" borderId="30" xfId="0" applyNumberFormat="1" applyFont="1" applyFill="1" applyBorder="1" applyAlignment="1">
      <alignment horizontal="center"/>
    </xf>
    <xf numFmtId="0" fontId="15" fillId="7" borderId="28" xfId="0" applyFont="1" applyFill="1" applyBorder="1"/>
    <xf numFmtId="0" fontId="15" fillId="0" borderId="29" xfId="0" applyFont="1" applyFill="1" applyBorder="1"/>
    <xf numFmtId="0" fontId="15" fillId="0" borderId="30" xfId="0" applyFont="1" applyFill="1" applyBorder="1"/>
    <xf numFmtId="1" fontId="15" fillId="7" borderId="28" xfId="0" applyNumberFormat="1" applyFont="1" applyFill="1" applyBorder="1"/>
    <xf numFmtId="1" fontId="15" fillId="0" borderId="29" xfId="0" applyNumberFormat="1" applyFont="1" applyFill="1" applyBorder="1"/>
    <xf numFmtId="1" fontId="15" fillId="0" borderId="30" xfId="0" applyNumberFormat="1" applyFont="1" applyFill="1" applyBorder="1"/>
    <xf numFmtId="0" fontId="11" fillId="0" borderId="0" xfId="0" applyFont="1" applyFill="1" applyBorder="1" applyAlignment="1">
      <alignment horizontal="center" vertical="center"/>
    </xf>
    <xf numFmtId="0" fontId="13" fillId="7" borderId="28" xfId="0" applyFont="1" applyFill="1" applyBorder="1" applyAlignment="1">
      <alignment horizontal="center"/>
    </xf>
    <xf numFmtId="0" fontId="13" fillId="0" borderId="29" xfId="0" applyFont="1" applyFill="1" applyBorder="1" applyAlignment="1">
      <alignment horizontal="center"/>
    </xf>
    <xf numFmtId="0" fontId="13" fillId="0" borderId="30" xfId="0" applyFont="1" applyFill="1" applyBorder="1" applyAlignment="1">
      <alignment horizontal="center"/>
    </xf>
    <xf numFmtId="9" fontId="15" fillId="0" borderId="0" xfId="0" applyNumberFormat="1" applyFont="1" applyFill="1" applyBorder="1" applyAlignment="1">
      <alignment horizontal="center"/>
    </xf>
    <xf numFmtId="9" fontId="15" fillId="0" borderId="0" xfId="0" applyNumberFormat="1" applyFont="1" applyFill="1" applyBorder="1"/>
    <xf numFmtId="1" fontId="15" fillId="0" borderId="0" xfId="0" applyNumberFormat="1" applyFont="1" applyFill="1" applyBorder="1"/>
    <xf numFmtId="0" fontId="11" fillId="0" borderId="0" xfId="0" applyFont="1" applyFill="1" applyBorder="1" applyAlignment="1">
      <alignment horizontal="center"/>
    </xf>
    <xf numFmtId="10" fontId="15" fillId="0" borderId="0" xfId="0" applyNumberFormat="1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Border="1" applyAlignment="1">
      <alignment horizontal="left"/>
    </xf>
    <xf numFmtId="9" fontId="15" fillId="0" borderId="0" xfId="0" applyNumberFormat="1" applyFont="1" applyFill="1"/>
    <xf numFmtId="0" fontId="15" fillId="0" borderId="0" xfId="0" applyNumberFormat="1" applyFont="1" applyFill="1" applyBorder="1" applyAlignment="1">
      <alignment horizontal="center"/>
    </xf>
    <xf numFmtId="10" fontId="15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2" xfId="0" applyFont="1" applyFill="1" applyBorder="1"/>
    <xf numFmtId="0" fontId="11" fillId="0" borderId="22" xfId="0" applyFont="1" applyFill="1" applyBorder="1" applyAlignment="1">
      <alignment horizontal="center"/>
    </xf>
    <xf numFmtId="0" fontId="17" fillId="0" borderId="0" xfId="0" applyFont="1" applyFill="1" applyBorder="1" applyAlignment="1"/>
    <xf numFmtId="49" fontId="12" fillId="0" borderId="22" xfId="0" applyNumberFormat="1" applyFont="1" applyFill="1" applyBorder="1" applyAlignment="1">
      <alignment horizontal="left" vertical="center"/>
    </xf>
    <xf numFmtId="0" fontId="13" fillId="6" borderId="31" xfId="0" applyFont="1" applyFill="1" applyBorder="1" applyAlignment="1">
      <alignment horizontal="center" vertical="center"/>
    </xf>
    <xf numFmtId="0" fontId="15" fillId="7" borderId="21" xfId="0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  <xf numFmtId="0" fontId="13" fillId="0" borderId="32" xfId="0" applyFont="1" applyFill="1" applyBorder="1" applyAlignment="1">
      <alignment horizontal="center" vertical="center"/>
    </xf>
    <xf numFmtId="0" fontId="15" fillId="0" borderId="28" xfId="0" applyNumberFormat="1" applyFont="1" applyFill="1" applyBorder="1" applyAlignment="1">
      <alignment horizontal="center"/>
    </xf>
    <xf numFmtId="10" fontId="15" fillId="0" borderId="29" xfId="0" applyNumberFormat="1" applyFont="1" applyFill="1" applyBorder="1" applyAlignment="1">
      <alignment horizontal="center"/>
    </xf>
    <xf numFmtId="10" fontId="15" fillId="0" borderId="30" xfId="0" applyNumberFormat="1" applyFont="1" applyFill="1" applyBorder="1" applyAlignment="1">
      <alignment horizontal="center"/>
    </xf>
    <xf numFmtId="0" fontId="16" fillId="0" borderId="0" xfId="0" applyFont="1" applyFill="1"/>
    <xf numFmtId="10" fontId="15" fillId="0" borderId="0" xfId="0" quotePrefix="1" applyNumberFormat="1" applyFont="1" applyFill="1" applyAlignment="1">
      <alignment horizontal="center"/>
    </xf>
    <xf numFmtId="0" fontId="15" fillId="0" borderId="0" xfId="0" quotePrefix="1" applyFont="1" applyFill="1" applyAlignment="1">
      <alignment horizontal="center"/>
    </xf>
    <xf numFmtId="0" fontId="12" fillId="0" borderId="22" xfId="0" applyFont="1" applyFill="1" applyBorder="1" applyAlignment="1">
      <alignment horizontal="left"/>
    </xf>
    <xf numFmtId="164" fontId="18" fillId="0" borderId="22" xfId="0" applyNumberFormat="1" applyFont="1" applyFill="1" applyBorder="1"/>
    <xf numFmtId="164" fontId="18" fillId="0" borderId="0" xfId="0" applyNumberFormat="1" applyFont="1" applyFill="1"/>
    <xf numFmtId="0" fontId="11" fillId="0" borderId="0" xfId="0" applyFont="1" applyFill="1" applyBorder="1" applyAlignment="1"/>
    <xf numFmtId="0" fontId="19" fillId="0" borderId="0" xfId="0" applyFont="1" applyFill="1" applyBorder="1" applyAlignment="1">
      <alignment horizontal="center" vertical="center"/>
    </xf>
    <xf numFmtId="0" fontId="18" fillId="0" borderId="0" xfId="0" applyFont="1" applyFill="1"/>
    <xf numFmtId="0" fontId="13" fillId="7" borderId="14" xfId="0" applyFont="1" applyFill="1" applyBorder="1" applyAlignment="1">
      <alignment horizontal="center"/>
    </xf>
    <xf numFmtId="0" fontId="13" fillId="7" borderId="16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/>
    </xf>
    <xf numFmtId="0" fontId="13" fillId="0" borderId="16" xfId="0" applyFont="1" applyFill="1" applyBorder="1" applyAlignment="1">
      <alignment horizontal="center"/>
    </xf>
    <xf numFmtId="0" fontId="13" fillId="0" borderId="37" xfId="0" applyFont="1" applyFill="1" applyBorder="1" applyAlignment="1">
      <alignment horizontal="center"/>
    </xf>
    <xf numFmtId="0" fontId="13" fillId="7" borderId="22" xfId="0" applyNumberFormat="1" applyFont="1" applyFill="1" applyBorder="1" applyAlignment="1">
      <alignment horizontal="center"/>
    </xf>
    <xf numFmtId="0" fontId="13" fillId="0" borderId="22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>
      <alignment horizontal="center"/>
    </xf>
    <xf numFmtId="0" fontId="13" fillId="8" borderId="38" xfId="0" applyFont="1" applyFill="1" applyBorder="1"/>
    <xf numFmtId="9" fontId="15" fillId="7" borderId="23" xfId="0" applyNumberFormat="1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/>
    </xf>
    <xf numFmtId="9" fontId="15" fillId="0" borderId="38" xfId="0" applyNumberFormat="1" applyFont="1" applyFill="1" applyBorder="1" applyAlignment="1">
      <alignment horizontal="center"/>
    </xf>
    <xf numFmtId="9" fontId="15" fillId="7" borderId="22" xfId="0" applyNumberFormat="1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center"/>
    </xf>
    <xf numFmtId="0" fontId="13" fillId="0" borderId="38" xfId="0" applyFont="1" applyFill="1" applyBorder="1"/>
    <xf numFmtId="0" fontId="2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5" fontId="15" fillId="0" borderId="0" xfId="0" applyNumberFormat="1" applyFont="1" applyFill="1"/>
    <xf numFmtId="9" fontId="0" fillId="0" borderId="22" xfId="0" applyNumberFormat="1" applyFill="1" applyBorder="1" applyAlignment="1">
      <alignment horizontal="center"/>
    </xf>
    <xf numFmtId="0" fontId="13" fillId="2" borderId="38" xfId="0" applyFont="1" applyFill="1" applyBorder="1"/>
    <xf numFmtId="0" fontId="15" fillId="2" borderId="21" xfId="0" applyFont="1" applyFill="1" applyBorder="1" applyAlignment="1">
      <alignment horizontal="center"/>
    </xf>
    <xf numFmtId="9" fontId="15" fillId="2" borderId="23" xfId="0" applyNumberFormat="1" applyFont="1" applyFill="1" applyBorder="1" applyAlignment="1">
      <alignment horizontal="center"/>
    </xf>
    <xf numFmtId="0" fontId="15" fillId="2" borderId="28" xfId="0" applyFont="1" applyFill="1" applyBorder="1" applyAlignment="1">
      <alignment horizontal="center"/>
    </xf>
    <xf numFmtId="9" fontId="15" fillId="2" borderId="30" xfId="0" applyNumberFormat="1" applyFont="1" applyFill="1" applyBorder="1" applyAlignment="1">
      <alignment horizontal="center"/>
    </xf>
    <xf numFmtId="9" fontId="15" fillId="2" borderId="39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9" fontId="15" fillId="2" borderId="38" xfId="0" applyNumberFormat="1" applyFont="1" applyFill="1" applyBorder="1" applyAlignment="1">
      <alignment horizontal="center"/>
    </xf>
    <xf numFmtId="0" fontId="13" fillId="6" borderId="14" xfId="0" applyFont="1" applyFill="1" applyBorder="1"/>
    <xf numFmtId="0" fontId="13" fillId="7" borderId="15" xfId="0" applyFont="1" applyFill="1" applyBorder="1" applyAlignment="1">
      <alignment horizontal="center"/>
    </xf>
    <xf numFmtId="0" fontId="13" fillId="0" borderId="15" xfId="0" applyFont="1" applyFill="1" applyBorder="1" applyAlignment="1">
      <alignment horizontal="center"/>
    </xf>
    <xf numFmtId="0" fontId="15" fillId="0" borderId="16" xfId="0" applyFont="1" applyFill="1" applyBorder="1"/>
    <xf numFmtId="0" fontId="13" fillId="0" borderId="21" xfId="0" applyFont="1" applyFill="1" applyBorder="1"/>
    <xf numFmtId="166" fontId="13" fillId="7" borderId="22" xfId="0" applyNumberFormat="1" applyFont="1" applyFill="1" applyBorder="1" applyAlignment="1"/>
    <xf numFmtId="165" fontId="13" fillId="0" borderId="22" xfId="0" applyNumberFormat="1" applyFont="1" applyFill="1" applyBorder="1" applyAlignment="1">
      <alignment horizontal="center"/>
    </xf>
    <xf numFmtId="9" fontId="13" fillId="0" borderId="22" xfId="0" applyNumberFormat="1" applyFont="1" applyFill="1" applyBorder="1" applyAlignment="1">
      <alignment horizontal="center"/>
    </xf>
    <xf numFmtId="165" fontId="15" fillId="0" borderId="22" xfId="0" applyNumberFormat="1" applyFont="1" applyFill="1" applyBorder="1" applyAlignment="1">
      <alignment horizontal="center"/>
    </xf>
    <xf numFmtId="9" fontId="13" fillId="0" borderId="23" xfId="0" applyNumberFormat="1" applyFont="1" applyFill="1" applyBorder="1" applyAlignment="1">
      <alignment horizontal="center"/>
    </xf>
    <xf numFmtId="10" fontId="13" fillId="0" borderId="0" xfId="0" applyNumberFormat="1" applyFont="1" applyFill="1" applyBorder="1" applyAlignment="1"/>
    <xf numFmtId="0" fontId="21" fillId="0" borderId="21" xfId="0" applyFont="1" applyFill="1" applyBorder="1" applyAlignment="1">
      <alignment horizontal="right"/>
    </xf>
    <xf numFmtId="166" fontId="21" fillId="0" borderId="22" xfId="0" applyNumberFormat="1" applyFont="1" applyFill="1" applyBorder="1" applyAlignment="1"/>
    <xf numFmtId="166" fontId="22" fillId="0" borderId="22" xfId="0" applyNumberFormat="1" applyFont="1" applyFill="1" applyBorder="1" applyAlignment="1"/>
    <xf numFmtId="167" fontId="15" fillId="0" borderId="0" xfId="0" applyNumberFormat="1" applyFont="1" applyFill="1"/>
    <xf numFmtId="165" fontId="21" fillId="0" borderId="22" xfId="0" applyNumberFormat="1" applyFont="1" applyFill="1" applyBorder="1"/>
    <xf numFmtId="165" fontId="15" fillId="0" borderId="22" xfId="0" applyNumberFormat="1" applyFont="1" applyFill="1" applyBorder="1"/>
    <xf numFmtId="9" fontId="15" fillId="0" borderId="22" xfId="0" applyNumberFormat="1" applyFont="1" applyFill="1" applyBorder="1"/>
    <xf numFmtId="9" fontId="15" fillId="0" borderId="23" xfId="0" applyNumberFormat="1" applyFont="1" applyFill="1" applyBorder="1"/>
    <xf numFmtId="0" fontId="13" fillId="0" borderId="28" xfId="0" applyFont="1" applyFill="1" applyBorder="1"/>
    <xf numFmtId="166" fontId="13" fillId="0" borderId="29" xfId="0" applyNumberFormat="1" applyFont="1" applyFill="1" applyBorder="1"/>
    <xf numFmtId="165" fontId="15" fillId="0" borderId="29" xfId="0" applyNumberFormat="1" applyFont="1" applyFill="1" applyBorder="1" applyAlignment="1">
      <alignment horizontal="center"/>
    </xf>
    <xf numFmtId="165" fontId="15" fillId="0" borderId="0" xfId="0" applyNumberFormat="1" applyFont="1" applyFill="1" applyBorder="1"/>
    <xf numFmtId="0" fontId="13" fillId="0" borderId="0" xfId="0" applyFont="1" applyFill="1" applyBorder="1" applyAlignment="1">
      <alignment horizontal="right"/>
    </xf>
    <xf numFmtId="165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/>
    <xf numFmtId="165" fontId="13" fillId="0" borderId="0" xfId="0" applyNumberFormat="1" applyFont="1" applyFill="1"/>
    <xf numFmtId="0" fontId="16" fillId="0" borderId="0" xfId="0" applyFont="1" applyFill="1" applyBorder="1"/>
    <xf numFmtId="165" fontId="15" fillId="0" borderId="0" xfId="0" applyNumberFormat="1" applyFont="1" applyFill="1" applyBorder="1" applyAlignment="1">
      <alignment horizontal="center"/>
    </xf>
    <xf numFmtId="0" fontId="13" fillId="6" borderId="17" xfId="0" applyFont="1" applyFill="1" applyBorder="1"/>
    <xf numFmtId="0" fontId="13" fillId="0" borderId="24" xfId="0" applyFont="1" applyFill="1" applyBorder="1"/>
    <xf numFmtId="0" fontId="13" fillId="7" borderId="21" xfId="0" applyNumberFormat="1" applyFont="1" applyFill="1" applyBorder="1" applyAlignment="1">
      <alignment horizontal="center"/>
    </xf>
    <xf numFmtId="0" fontId="13" fillId="0" borderId="21" xfId="0" applyNumberFormat="1" applyFont="1" applyFill="1" applyBorder="1" applyAlignment="1">
      <alignment horizontal="center"/>
    </xf>
    <xf numFmtId="10" fontId="13" fillId="0" borderId="0" xfId="0" applyNumberFormat="1" applyFont="1" applyFill="1" applyBorder="1" applyAlignment="1">
      <alignment horizontal="center"/>
    </xf>
    <xf numFmtId="0" fontId="21" fillId="0" borderId="24" xfId="0" applyFont="1" applyFill="1" applyBorder="1" applyAlignment="1">
      <alignment horizontal="right"/>
    </xf>
    <xf numFmtId="0" fontId="21" fillId="0" borderId="21" xfId="0" applyNumberFormat="1" applyFont="1" applyFill="1" applyBorder="1" applyAlignment="1">
      <alignment horizontal="center"/>
    </xf>
    <xf numFmtId="0" fontId="15" fillId="0" borderId="21" xfId="0" applyNumberFormat="1" applyFont="1" applyFill="1" applyBorder="1" applyAlignment="1">
      <alignment horizontal="center"/>
    </xf>
    <xf numFmtId="10" fontId="15" fillId="0" borderId="23" xfId="0" applyNumberFormat="1" applyFont="1" applyFill="1" applyBorder="1" applyAlignment="1">
      <alignment horizontal="center"/>
    </xf>
    <xf numFmtId="0" fontId="22" fillId="0" borderId="21" xfId="0" applyNumberFormat="1" applyFont="1" applyFill="1" applyBorder="1" applyAlignment="1">
      <alignment horizontal="center"/>
    </xf>
    <xf numFmtId="0" fontId="15" fillId="0" borderId="21" xfId="0" applyFont="1" applyFill="1" applyBorder="1"/>
    <xf numFmtId="0" fontId="13" fillId="0" borderId="24" xfId="0" applyFont="1" applyFill="1" applyBorder="1" applyAlignment="1">
      <alignment horizontal="left"/>
    </xf>
    <xf numFmtId="165" fontId="13" fillId="0" borderId="21" xfId="0" applyNumberFormat="1" applyFont="1" applyFill="1" applyBorder="1" applyAlignment="1">
      <alignment horizontal="center"/>
    </xf>
    <xf numFmtId="164" fontId="15" fillId="0" borderId="21" xfId="0" applyNumberFormat="1" applyFont="1" applyFill="1" applyBorder="1" applyAlignment="1">
      <alignment horizontal="center"/>
    </xf>
    <xf numFmtId="164" fontId="15" fillId="0" borderId="0" xfId="0" applyNumberFormat="1" applyFont="1" applyFill="1" applyBorder="1" applyAlignment="1">
      <alignment horizontal="center"/>
    </xf>
    <xf numFmtId="0" fontId="21" fillId="0" borderId="24" xfId="0" applyFont="1" applyFill="1" applyBorder="1" applyAlignment="1"/>
    <xf numFmtId="165" fontId="21" fillId="0" borderId="21" xfId="0" applyNumberFormat="1" applyFont="1" applyFill="1" applyBorder="1" applyAlignment="1"/>
    <xf numFmtId="164" fontId="13" fillId="0" borderId="21" xfId="0" applyNumberFormat="1" applyFont="1" applyFill="1" applyBorder="1" applyAlignment="1">
      <alignment horizontal="center"/>
    </xf>
    <xf numFmtId="10" fontId="13" fillId="0" borderId="23" xfId="0" applyNumberFormat="1" applyFont="1" applyFill="1" applyBorder="1" applyAlignment="1">
      <alignment horizontal="center"/>
    </xf>
    <xf numFmtId="165" fontId="15" fillId="0" borderId="21" xfId="0" applyNumberFormat="1" applyFont="1" applyFill="1" applyBorder="1" applyAlignment="1"/>
    <xf numFmtId="0" fontId="21" fillId="0" borderId="25" xfId="0" applyFont="1" applyFill="1" applyBorder="1" applyAlignment="1"/>
    <xf numFmtId="165" fontId="15" fillId="0" borderId="28" xfId="0" applyNumberFormat="1" applyFont="1" applyFill="1" applyBorder="1" applyAlignment="1"/>
    <xf numFmtId="164" fontId="15" fillId="0" borderId="28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right"/>
    </xf>
    <xf numFmtId="165" fontId="21" fillId="0" borderId="0" xfId="0" applyNumberFormat="1" applyFont="1" applyFill="1" applyBorder="1"/>
    <xf numFmtId="166" fontId="13" fillId="0" borderId="0" xfId="0" applyNumberFormat="1" applyFont="1" applyFill="1" applyBorder="1"/>
    <xf numFmtId="168" fontId="12" fillId="0" borderId="22" xfId="0" applyNumberFormat="1" applyFont="1" applyFill="1" applyBorder="1" applyAlignment="1">
      <alignment horizontal="left" vertical="center"/>
    </xf>
    <xf numFmtId="0" fontId="15" fillId="0" borderId="38" xfId="0" applyFont="1" applyFill="1" applyBorder="1"/>
    <xf numFmtId="168" fontId="15" fillId="0" borderId="40" xfId="0" applyNumberFormat="1" applyFont="1" applyFill="1" applyBorder="1" applyAlignment="1">
      <alignment horizontal="center"/>
    </xf>
    <xf numFmtId="0" fontId="12" fillId="0" borderId="22" xfId="0" applyNumberFormat="1" applyFont="1" applyFill="1" applyBorder="1" applyAlignment="1">
      <alignment horizontal="center" vertical="center"/>
    </xf>
    <xf numFmtId="168" fontId="15" fillId="0" borderId="0" xfId="0" applyNumberFormat="1" applyFont="1" applyFill="1" applyBorder="1"/>
    <xf numFmtId="164" fontId="15" fillId="0" borderId="0" xfId="0" applyNumberFormat="1" applyFont="1" applyFill="1" applyBorder="1"/>
    <xf numFmtId="0" fontId="15" fillId="0" borderId="24" xfId="0" applyFont="1" applyFill="1" applyBorder="1" applyAlignment="1">
      <alignment horizontal="left"/>
    </xf>
    <xf numFmtId="168" fontId="12" fillId="0" borderId="0" xfId="0" applyNumberFormat="1" applyFont="1" applyFill="1" applyBorder="1" applyAlignment="1">
      <alignment vertical="center"/>
    </xf>
    <xf numFmtId="168" fontId="12" fillId="0" borderId="0" xfId="0" applyNumberFormat="1" applyFont="1" applyFill="1" applyBorder="1" applyAlignment="1" applyProtection="1">
      <alignment horizontal="center"/>
      <protection locked="0"/>
    </xf>
    <xf numFmtId="168" fontId="15" fillId="0" borderId="22" xfId="0" applyNumberFormat="1" applyFont="1" applyFill="1" applyBorder="1" applyAlignment="1">
      <alignment horizontal="left"/>
    </xf>
    <xf numFmtId="0" fontId="15" fillId="0" borderId="40" xfId="0" applyFont="1" applyFill="1" applyBorder="1"/>
    <xf numFmtId="0" fontId="13" fillId="0" borderId="24" xfId="0" applyFont="1" applyFill="1" applyBorder="1" applyAlignment="1">
      <alignment horizontal="right"/>
    </xf>
    <xf numFmtId="0" fontId="15" fillId="0" borderId="22" xfId="0" applyNumberFormat="1" applyFont="1" applyFill="1" applyBorder="1" applyAlignment="1">
      <alignment horizontal="center"/>
    </xf>
    <xf numFmtId="168" fontId="12" fillId="0" borderId="22" xfId="0" applyNumberFormat="1" applyFont="1" applyFill="1" applyBorder="1" applyAlignment="1" applyProtection="1">
      <alignment horizontal="left"/>
      <protection locked="0"/>
    </xf>
    <xf numFmtId="168" fontId="12" fillId="0" borderId="0" xfId="0" applyNumberFormat="1" applyFont="1" applyFill="1" applyBorder="1" applyAlignment="1">
      <alignment horizontal="center" vertical="center"/>
    </xf>
    <xf numFmtId="168" fontId="15" fillId="0" borderId="0" xfId="0" applyNumberFormat="1" applyFont="1" applyFill="1"/>
    <xf numFmtId="0" fontId="15" fillId="0" borderId="0" xfId="0" applyNumberFormat="1" applyFont="1" applyFill="1" applyAlignment="1">
      <alignment horizontal="center"/>
    </xf>
    <xf numFmtId="165" fontId="21" fillId="0" borderId="21" xfId="0" applyNumberFormat="1" applyFont="1" applyFill="1" applyBorder="1" applyAlignment="1">
      <alignment horizontal="center"/>
    </xf>
    <xf numFmtId="165" fontId="15" fillId="0" borderId="21" xfId="0" applyNumberFormat="1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left"/>
    </xf>
    <xf numFmtId="165" fontId="15" fillId="0" borderId="28" xfId="0" applyNumberFormat="1" applyFont="1" applyFill="1" applyBorder="1" applyAlignment="1">
      <alignment horizontal="center"/>
    </xf>
    <xf numFmtId="0" fontId="15" fillId="0" borderId="22" xfId="0" applyFont="1" applyFill="1" applyBorder="1" applyAlignment="1">
      <alignment horizontal="left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left" vertical="center"/>
    </xf>
    <xf numFmtId="165" fontId="18" fillId="0" borderId="0" xfId="0" applyNumberFormat="1" applyFont="1" applyFill="1" applyBorder="1"/>
    <xf numFmtId="165" fontId="18" fillId="0" borderId="0" xfId="0" applyNumberFormat="1" applyFont="1" applyFill="1" applyBorder="1" applyAlignment="1">
      <alignment horizontal="left"/>
    </xf>
    <xf numFmtId="10" fontId="15" fillId="0" borderId="0" xfId="0" applyNumberFormat="1" applyFont="1" applyFill="1" applyBorder="1"/>
    <xf numFmtId="0" fontId="0" fillId="0" borderId="0" xfId="0" applyFill="1" applyBorder="1"/>
    <xf numFmtId="0" fontId="18" fillId="0" borderId="0" xfId="0" applyFont="1" applyFill="1" applyBorder="1" applyAlignment="1">
      <alignment horizontal="left"/>
    </xf>
    <xf numFmtId="0" fontId="13" fillId="6" borderId="17" xfId="0" applyFont="1" applyFill="1" applyBorder="1" applyAlignment="1">
      <alignment horizontal="center"/>
    </xf>
    <xf numFmtId="0" fontId="13" fillId="6" borderId="18" xfId="0" applyFont="1" applyFill="1" applyBorder="1" applyAlignment="1">
      <alignment horizontal="center"/>
    </xf>
    <xf numFmtId="0" fontId="13" fillId="6" borderId="19" xfId="0" applyFont="1" applyFill="1" applyBorder="1" applyAlignment="1">
      <alignment horizontal="center"/>
    </xf>
    <xf numFmtId="168" fontId="15" fillId="0" borderId="0" xfId="0" applyNumberFormat="1" applyFont="1" applyFill="1" applyBorder="1" applyAlignment="1">
      <alignment horizontal="center"/>
    </xf>
    <xf numFmtId="0" fontId="15" fillId="0" borderId="21" xfId="0" applyFont="1" applyFill="1" applyBorder="1" applyAlignment="1">
      <alignment horizontal="left"/>
    </xf>
    <xf numFmtId="0" fontId="15" fillId="0" borderId="28" xfId="0" applyFont="1" applyFill="1" applyBorder="1"/>
    <xf numFmtId="0" fontId="11" fillId="0" borderId="0" xfId="0" applyFont="1" applyFill="1" applyAlignment="1">
      <alignment horizontal="center"/>
    </xf>
    <xf numFmtId="14" fontId="5" fillId="3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13" fillId="6" borderId="33" xfId="0" applyFont="1" applyFill="1" applyBorder="1" applyAlignment="1">
      <alignment horizontal="center"/>
    </xf>
    <xf numFmtId="0" fontId="13" fillId="6" borderId="34" xfId="0" applyFont="1" applyFill="1" applyBorder="1" applyAlignment="1">
      <alignment horizontal="center"/>
    </xf>
    <xf numFmtId="0" fontId="13" fillId="6" borderId="35" xfId="0" applyFont="1" applyFill="1" applyBorder="1" applyAlignment="1">
      <alignment horizontal="center"/>
    </xf>
    <xf numFmtId="0" fontId="15" fillId="0" borderId="26" xfId="0" applyFont="1" applyFill="1" applyBorder="1" applyAlignment="1">
      <alignment horizontal="center"/>
    </xf>
    <xf numFmtId="0" fontId="15" fillId="0" borderId="36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</cellXfs>
  <cellStyles count="1">
    <cellStyle name="Normal" xfId="0" builtinId="0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/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border>
        <top style="thin">
          <color theme="5" tint="-0.499984740745262"/>
        </top>
      </border>
    </dxf>
    <dxf>
      <border diagonalUp="0" diagonalDown="0">
        <left style="thin">
          <color theme="5" tint="-0.499984740745262"/>
        </left>
        <right style="thin">
          <color theme="5" tint="-0.499984740745262"/>
        </right>
        <top style="thin">
          <color theme="5" tint="-0.499984740745262"/>
        </top>
        <bottom style="thin">
          <color theme="5" tint="-0.499984740745262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theme="5" tint="-0.499984740745262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5" tint="-0.499984740745262"/>
        </left>
        <right style="thin">
          <color theme="5" tint="-0.499984740745262"/>
        </right>
        <top/>
        <bottom/>
      </border>
    </dxf>
  </dxfs>
  <tableStyles count="0" defaultTableStyle="TableStyleMedium2" defaultPivotStyle="PivotStyleLight16"/>
  <colors>
    <mruColors>
      <color rgb="FFBBAE98"/>
      <color rgb="FFE1DB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solidFill>
                  <a:schemeClr val="bg1"/>
                </a:solidFill>
                <a:latin typeface="Calibri" panose="020F0502020204030204" pitchFamily="34" charset="0"/>
              </a:defRPr>
            </a:pPr>
            <a:r>
              <a:rPr lang="fr-FR" sz="1200" b="1" i="0" u="none" strike="noStrike" baseline="0">
                <a:solidFill>
                  <a:schemeClr val="bg1"/>
                </a:solidFill>
                <a:effectLst/>
                <a:latin typeface="Calibri" panose="020F0502020204030204" pitchFamily="34" charset="0"/>
              </a:rPr>
              <a:t>CATEGORIES DE VISITES 2018</a:t>
            </a:r>
            <a:endParaRPr lang="fr-FR" sz="1200">
              <a:solidFill>
                <a:schemeClr val="bg1"/>
              </a:solidFill>
              <a:latin typeface="Calibri" panose="020F0502020204030204" pitchFamily="34" charset="0"/>
            </a:endParaRPr>
          </a:p>
        </c:rich>
      </c:tx>
      <c:layout>
        <c:manualLayout>
          <c:xMode val="edge"/>
          <c:yMode val="edge"/>
          <c:x val="0.43864372414299813"/>
          <c:y val="5.9252754021675083E-2"/>
        </c:manualLayout>
      </c:layout>
      <c:overlay val="1"/>
    </c:title>
    <c:autoTitleDeleted val="0"/>
    <c:view3D>
      <c:rotX val="30"/>
      <c:rotY val="110"/>
      <c:depthPercent val="60"/>
      <c:rAngAx val="1"/>
    </c:view3D>
    <c:floor>
      <c:thickness val="0"/>
      <c:spPr>
        <a:solidFill>
          <a:schemeClr val="bg1"/>
        </a:solidFill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3092868685436927E-2"/>
          <c:y val="6.3678023162962907E-2"/>
          <c:w val="0.89874029371497743"/>
          <c:h val="0.6021551288593561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'BASE STATS'!$I$38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CC3300"/>
            </a:solidFill>
            <a:scene3d>
              <a:camera prst="orthographicFront"/>
              <a:lightRig rig="threePt" dir="t"/>
            </a:scene3d>
            <a:sp3d/>
          </c:spPr>
          <c:invertIfNegative val="0"/>
          <c:dLbls>
            <c:delete val="1"/>
          </c:dLbls>
          <c:cat>
            <c:strRef>
              <c:f>'BASE STATS'!$H$39:$H$47</c:f>
              <c:strCache>
                <c:ptCount val="9"/>
                <c:pt idx="0">
                  <c:v>Ventes</c:v>
                </c:pt>
                <c:pt idx="1">
                  <c:v>Gratuit</c:v>
                </c:pt>
                <c:pt idx="2">
                  <c:v>SAV (rep s/place)</c:v>
                </c:pt>
                <c:pt idx="3">
                  <c:v>Sce Repairs</c:v>
                </c:pt>
                <c:pt idx="4">
                  <c:v>Info Générale</c:v>
                </c:pt>
                <c:pt idx="5">
                  <c:v>Echanges</c:v>
                </c:pt>
                <c:pt idx="6">
                  <c:v>Atelier Access Sonnet</c:v>
                </c:pt>
                <c:pt idx="7">
                  <c:v>Prêt</c:v>
                </c:pt>
                <c:pt idx="8">
                  <c:v>Info Boucle M</c:v>
                </c:pt>
              </c:strCache>
            </c:strRef>
          </c:cat>
          <c:val>
            <c:numRef>
              <c:f>'BASE STATS'!$I$39:$I$47</c:f>
              <c:numCache>
                <c:formatCode>0%</c:formatCode>
                <c:ptCount val="9"/>
                <c:pt idx="0">
                  <c:v>0.53320683111954459</c:v>
                </c:pt>
                <c:pt idx="1">
                  <c:v>0.20303605313092979</c:v>
                </c:pt>
                <c:pt idx="2">
                  <c:v>0.13851992409867173</c:v>
                </c:pt>
                <c:pt idx="3">
                  <c:v>0.12713472485768501</c:v>
                </c:pt>
                <c:pt idx="4">
                  <c:v>0.12144212523719165</c:v>
                </c:pt>
                <c:pt idx="5">
                  <c:v>0.11954459203036052</c:v>
                </c:pt>
                <c:pt idx="6">
                  <c:v>5.8823529411764705E-2</c:v>
                </c:pt>
                <c:pt idx="7">
                  <c:v>5.3130929791271347E-2</c:v>
                </c:pt>
                <c:pt idx="8">
                  <c:v>3.9848197343453511E-2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D7-44CA-9D7C-EC83CCCC3FA0}"/>
            </c:ext>
          </c:extLst>
        </c:ser>
        <c:ser>
          <c:idx val="1"/>
          <c:order val="1"/>
          <c:tx>
            <c:strRef>
              <c:f>'BASE STATS'!$J$38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scene3d>
              <a:camera prst="orthographicFront"/>
              <a:lightRig rig="threePt" dir="t"/>
            </a:scene3d>
            <a:sp3d/>
          </c:spPr>
          <c:invertIfNegative val="0"/>
          <c:dLbls>
            <c:dLbl>
              <c:idx val="2"/>
              <c:layout>
                <c:manualLayout>
                  <c:x val="-4.7132751435600521E-3"/>
                  <c:y val="-1.07526821027391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7D7-44CA-9D7C-EC83CCCC3FA0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7D7-44CA-9D7C-EC83CCCC3FA0}"/>
                </c:ext>
              </c:extLst>
            </c:dLbl>
            <c:dLbl>
              <c:idx val="9"/>
              <c:layout>
                <c:manualLayout>
                  <c:x val="-4.7132751435600521E-3"/>
                  <c:y val="2.15053642054783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7D7-44CA-9D7C-EC83CCCC3FA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anchor="t" anchorCtr="0"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'BASE STATS'!$H$39:$H$47</c:f>
              <c:strCache>
                <c:ptCount val="9"/>
                <c:pt idx="0">
                  <c:v>Ventes</c:v>
                </c:pt>
                <c:pt idx="1">
                  <c:v>Gratuit</c:v>
                </c:pt>
                <c:pt idx="2">
                  <c:v>SAV (rep s/place)</c:v>
                </c:pt>
                <c:pt idx="3">
                  <c:v>Sce Repairs</c:v>
                </c:pt>
                <c:pt idx="4">
                  <c:v>Info Générale</c:v>
                </c:pt>
                <c:pt idx="5">
                  <c:v>Echanges</c:v>
                </c:pt>
                <c:pt idx="6">
                  <c:v>Atelier Access Sonnet</c:v>
                </c:pt>
                <c:pt idx="7">
                  <c:v>Prêt</c:v>
                </c:pt>
                <c:pt idx="8">
                  <c:v>Info Boucle M</c:v>
                </c:pt>
              </c:strCache>
            </c:strRef>
          </c:cat>
          <c:val>
            <c:numRef>
              <c:f>'BASE STATS'!$J$39:$J$47</c:f>
              <c:numCache>
                <c:formatCode>0%</c:formatCode>
                <c:ptCount val="9"/>
                <c:pt idx="0">
                  <c:v>0.62831858407079644</c:v>
                </c:pt>
                <c:pt idx="1">
                  <c:v>2.2123893805309734E-2</c:v>
                </c:pt>
                <c:pt idx="2">
                  <c:v>0</c:v>
                </c:pt>
                <c:pt idx="3">
                  <c:v>0.10398230088495575</c:v>
                </c:pt>
                <c:pt idx="4">
                  <c:v>0.41371681415929201</c:v>
                </c:pt>
                <c:pt idx="5">
                  <c:v>0</c:v>
                </c:pt>
                <c:pt idx="6">
                  <c:v>3.7610619469026552E-2</c:v>
                </c:pt>
                <c:pt idx="7">
                  <c:v>1.5486725663716814E-2</c:v>
                </c:pt>
                <c:pt idx="8">
                  <c:v>7.9646017699115043E-2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7D7-44CA-9D7C-EC83CCCC3FA0}"/>
            </c:ext>
          </c:extLst>
        </c:ser>
        <c:ser>
          <c:idx val="2"/>
          <c:order val="2"/>
          <c:tx>
            <c:strRef>
              <c:f>'BASE STATS'!$K$38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9850742575880329E-2"/>
                  <c:y val="1.07526821027391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7D7-44CA-9D7C-EC83CCCC3FA0}"/>
                </c:ext>
              </c:extLst>
            </c:dLbl>
            <c:dLbl>
              <c:idx val="1"/>
              <c:layout>
                <c:manualLayout>
                  <c:x val="0"/>
                  <c:y val="2.15053642054783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7D7-44CA-9D7C-EC83CCCC3FA0}"/>
                </c:ext>
              </c:extLst>
            </c:dLbl>
            <c:dLbl>
              <c:idx val="3"/>
              <c:spPr/>
              <c:txPr>
                <a:bodyPr anchor="b" anchorCtr="1"/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27D7-44CA-9D7C-EC83CCCC3FA0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7D7-44CA-9D7C-EC83CCCC3FA0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7D7-44CA-9D7C-EC83CCCC3FA0}"/>
                </c:ext>
              </c:extLst>
            </c:dLbl>
            <c:dLbl>
              <c:idx val="6"/>
              <c:layout>
                <c:manualLayout>
                  <c:x val="1.0997642001640121E-2"/>
                  <c:y val="-1.79211368378985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27D7-44CA-9D7C-EC83CCCC3FA0}"/>
                </c:ext>
              </c:extLst>
            </c:dLbl>
            <c:dLbl>
              <c:idx val="7"/>
              <c:layout>
                <c:manualLayout>
                  <c:x val="3.1421834290400346E-3"/>
                  <c:y val="2.15053642054783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7D7-44CA-9D7C-EC83CCCC3FA0}"/>
                </c:ext>
              </c:extLst>
            </c:dLbl>
            <c:dLbl>
              <c:idx val="9"/>
              <c:layout>
                <c:manualLayout>
                  <c:x val="3.1421834290400346E-3"/>
                  <c:y val="-1.07526821027391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27D7-44CA-9D7C-EC83CCCC3FA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'BASE STATS'!$H$39:$H$47</c:f>
              <c:strCache>
                <c:ptCount val="9"/>
                <c:pt idx="0">
                  <c:v>Ventes</c:v>
                </c:pt>
                <c:pt idx="1">
                  <c:v>Gratuit</c:v>
                </c:pt>
                <c:pt idx="2">
                  <c:v>SAV (rep s/place)</c:v>
                </c:pt>
                <c:pt idx="3">
                  <c:v>Sce Repairs</c:v>
                </c:pt>
                <c:pt idx="4">
                  <c:v>Info Générale</c:v>
                </c:pt>
                <c:pt idx="5">
                  <c:v>Echanges</c:v>
                </c:pt>
                <c:pt idx="6">
                  <c:v>Atelier Access Sonnet</c:v>
                </c:pt>
                <c:pt idx="7">
                  <c:v>Prêt</c:v>
                </c:pt>
                <c:pt idx="8">
                  <c:v>Info Boucle M</c:v>
                </c:pt>
              </c:strCache>
            </c:strRef>
          </c:cat>
          <c:val>
            <c:numRef>
              <c:f>'BASE STATS'!$K$39:$K$47</c:f>
              <c:numCache>
                <c:formatCode>0%</c:formatCode>
                <c:ptCount val="9"/>
                <c:pt idx="0">
                  <c:v>0.5489690721649485</c:v>
                </c:pt>
                <c:pt idx="1">
                  <c:v>5.1546391752577319E-3</c:v>
                </c:pt>
                <c:pt idx="2">
                  <c:v>0</c:v>
                </c:pt>
                <c:pt idx="3">
                  <c:v>8.7628865979381437E-2</c:v>
                </c:pt>
                <c:pt idx="4">
                  <c:v>0.615979381443299</c:v>
                </c:pt>
                <c:pt idx="5">
                  <c:v>0</c:v>
                </c:pt>
                <c:pt idx="6">
                  <c:v>6.4432989690721643E-2</c:v>
                </c:pt>
                <c:pt idx="7">
                  <c:v>2.5773195876288659E-3</c:v>
                </c:pt>
                <c:pt idx="8">
                  <c:v>0.14175257731958762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7D7-44CA-9D7C-EC83CCCC3FA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16375936"/>
        <c:axId val="116377472"/>
        <c:axId val="0"/>
      </c:bar3DChart>
      <c:catAx>
        <c:axId val="116375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bg1"/>
                </a:solidFill>
                <a:latin typeface="Calibri" panose="020F0502020204030204" pitchFamily="34" charset="0"/>
              </a:defRPr>
            </a:pPr>
            <a:endParaRPr lang="fr-FR"/>
          </a:p>
        </c:txPr>
        <c:crossAx val="116377472"/>
        <c:crosses val="autoZero"/>
        <c:auto val="1"/>
        <c:lblAlgn val="ctr"/>
        <c:lblOffset val="100"/>
        <c:noMultiLvlLbl val="0"/>
      </c:catAx>
      <c:valAx>
        <c:axId val="116377472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bg1"/>
                </a:solidFill>
                <a:latin typeface="Calibri" panose="020F0502020204030204" pitchFamily="34" charset="0"/>
              </a:defRPr>
            </a:pPr>
            <a:endParaRPr lang="fr-FR"/>
          </a:p>
        </c:txPr>
        <c:crossAx val="116375936"/>
        <c:crosses val="autoZero"/>
        <c:crossBetween val="between"/>
        <c:majorUnit val="0.1"/>
      </c:valAx>
    </c:plotArea>
    <c:legend>
      <c:legendPos val="r"/>
      <c:overlay val="0"/>
      <c:txPr>
        <a:bodyPr/>
        <a:lstStyle/>
        <a:p>
          <a:pPr>
            <a:defRPr sz="1100" b="1">
              <a:solidFill>
                <a:schemeClr val="bg1"/>
              </a:solidFill>
              <a:latin typeface="Calibri" panose="020F050202020403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tx1">
        <a:lumMod val="65000"/>
        <a:lumOff val="35000"/>
      </a:schemeClr>
    </a:solidFill>
    <a:ln>
      <a:noFill/>
    </a:ln>
    <a:scene3d>
      <a:camera prst="orthographicFront"/>
      <a:lightRig rig="threePt" dir="t"/>
    </a:scene3d>
    <a:sp3d>
      <a:bevelT w="139700" h="139700" prst="divot"/>
    </a:sp3d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Calibri" panose="020F0502020204030204" pitchFamily="34" charset="0"/>
                <a:ea typeface="+mn-ea"/>
                <a:cs typeface="+mn-cs"/>
              </a:defRPr>
            </a:pPr>
            <a:r>
              <a:rPr lang="en-US" sz="1200">
                <a:solidFill>
                  <a:schemeClr val="bg1"/>
                </a:solidFill>
                <a:latin typeface="Calibri" panose="020F0502020204030204" pitchFamily="34" charset="0"/>
              </a:rPr>
              <a:t>MOYENNE MENSUELLE</a:t>
            </a:r>
          </a:p>
        </c:rich>
      </c:tx>
      <c:layout>
        <c:manualLayout>
          <c:xMode val="edge"/>
          <c:yMode val="edge"/>
          <c:x val="0.29329532595929458"/>
          <c:y val="5.2910666102387344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'BASE STATS'!$K$2</c:f>
              <c:strCache>
                <c:ptCount val="1"/>
                <c:pt idx="0">
                  <c:v>2018</c:v>
                </c:pt>
              </c:strCache>
            </c:strRef>
          </c:tx>
          <c:spPr>
            <a:ln>
              <a:solidFill>
                <a:srgbClr val="CC3300"/>
              </a:solidFill>
            </a:ln>
          </c:spPr>
          <c:marker>
            <c:symbol val="diamond"/>
            <c:size val="5"/>
            <c:spPr>
              <a:solidFill>
                <a:srgbClr val="CC3300"/>
              </a:solidFill>
            </c:spPr>
          </c:marker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0-C8EB-4D0D-8386-70F1B9323D44}"/>
              </c:ext>
            </c:extLst>
          </c:dPt>
          <c:dPt>
            <c:idx val="4"/>
            <c:marker>
              <c:spPr>
                <a:solidFill>
                  <a:srgbClr val="CC3300"/>
                </a:solidFill>
                <a:ln>
                  <a:solidFill>
                    <a:srgbClr val="C00000"/>
                  </a:solidFill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C8EB-4D0D-8386-70F1B9323D4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'BASE STATS'!$A$4:$A$13</c:f>
              <c:strCache>
                <c:ptCount val="10"/>
                <c:pt idx="0">
                  <c:v>FEV</c:v>
                </c:pt>
                <c:pt idx="1">
                  <c:v>MAR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JUIL/AOUT</c:v>
                </c:pt>
                <c:pt idx="6">
                  <c:v>SEPT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</c:strCache>
            </c:strRef>
          </c:cat>
          <c:val>
            <c:numRef>
              <c:f>'BASE STATS'!$K$4:$K$13</c:f>
              <c:numCache>
                <c:formatCode>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EB-4D0D-8386-70F1B9323D44}"/>
            </c:ext>
          </c:extLst>
        </c:ser>
        <c:ser>
          <c:idx val="1"/>
          <c:order val="1"/>
          <c:tx>
            <c:strRef>
              <c:f>'BASE STATS'!$L$2</c:f>
              <c:strCache>
                <c:ptCount val="1"/>
                <c:pt idx="0">
                  <c:v>2017</c:v>
                </c:pt>
              </c:strCache>
            </c:strRef>
          </c:tx>
          <c:spPr>
            <a:ln>
              <a:solidFill>
                <a:schemeClr val="accent2">
                  <a:lumMod val="60000"/>
                  <a:lumOff val="40000"/>
                </a:schemeClr>
              </a:solidFill>
            </a:ln>
          </c:spPr>
          <c:marker>
            <c:symbol val="diamond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solidFill>
                  <a:schemeClr val="accent2">
                    <a:lumMod val="60000"/>
                    <a:lumOff val="40000"/>
                  </a:schemeClr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'BASE STATS'!$A$4:$A$13</c:f>
              <c:strCache>
                <c:ptCount val="10"/>
                <c:pt idx="0">
                  <c:v>FEV</c:v>
                </c:pt>
                <c:pt idx="1">
                  <c:v>MAR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JUIL/AOUT</c:v>
                </c:pt>
                <c:pt idx="6">
                  <c:v>SEPT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</c:strCache>
            </c:strRef>
          </c:cat>
          <c:val>
            <c:numRef>
              <c:f>'BASE STATS'!$L$4:$L$13</c:f>
              <c:numCache>
                <c:formatCode>0</c:formatCode>
                <c:ptCount val="10"/>
                <c:pt idx="0">
                  <c:v>43.5</c:v>
                </c:pt>
                <c:pt idx="1">
                  <c:v>44.666666666666664</c:v>
                </c:pt>
                <c:pt idx="2">
                  <c:v>40</c:v>
                </c:pt>
                <c:pt idx="3">
                  <c:v>33.200000000000003</c:v>
                </c:pt>
                <c:pt idx="4">
                  <c:v>34.833333333333336</c:v>
                </c:pt>
                <c:pt idx="5">
                  <c:v>39.428571428571431</c:v>
                </c:pt>
                <c:pt idx="6">
                  <c:v>39.75</c:v>
                </c:pt>
                <c:pt idx="7">
                  <c:v>41.111111111111114</c:v>
                </c:pt>
                <c:pt idx="8">
                  <c:v>41.5</c:v>
                </c:pt>
                <c:pt idx="9">
                  <c:v>36.18181818181818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8EB-4D0D-8386-70F1B9323D44}"/>
            </c:ext>
          </c:extLst>
        </c:ser>
        <c:ser>
          <c:idx val="0"/>
          <c:order val="2"/>
          <c:tx>
            <c:strRef>
              <c:f>'BASE STATS'!$M$2</c:f>
              <c:strCache>
                <c:ptCount val="1"/>
                <c:pt idx="0">
                  <c:v>2016</c:v>
                </c:pt>
              </c:strCache>
            </c:strRef>
          </c:tx>
          <c:spPr>
            <a:ln>
              <a:solidFill>
                <a:schemeClr val="accent3">
                  <a:lumMod val="40000"/>
                  <a:lumOff val="60000"/>
                </a:schemeClr>
              </a:solidFill>
            </a:ln>
          </c:spPr>
          <c:marker>
            <c:symbol val="diamond"/>
            <c:size val="7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solidFill>
                  <a:schemeClr val="accent3">
                    <a:lumMod val="40000"/>
                    <a:lumOff val="60000"/>
                  </a:schemeClr>
                </a:solidFill>
              </a:ln>
            </c:spPr>
          </c:marker>
          <c:dPt>
            <c:idx val="0"/>
            <c:marker>
              <c:symbol val="diamond"/>
              <c:size val="5"/>
            </c:marker>
            <c:bubble3D val="0"/>
            <c:extLst>
              <c:ext xmlns:c16="http://schemas.microsoft.com/office/drawing/2014/chart" uri="{C3380CC4-5D6E-409C-BE32-E72D297353CC}">
                <c16:uniqueId val="{00000004-C8EB-4D0D-8386-70F1B9323D4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'BASE STATS'!$A$4:$A$13</c:f>
              <c:strCache>
                <c:ptCount val="10"/>
                <c:pt idx="0">
                  <c:v>FEV</c:v>
                </c:pt>
                <c:pt idx="1">
                  <c:v>MAR</c:v>
                </c:pt>
                <c:pt idx="2">
                  <c:v>AVR</c:v>
                </c:pt>
                <c:pt idx="3">
                  <c:v>MAI</c:v>
                </c:pt>
                <c:pt idx="4">
                  <c:v>JUIN</c:v>
                </c:pt>
                <c:pt idx="5">
                  <c:v>JUIL/AOUT</c:v>
                </c:pt>
                <c:pt idx="6">
                  <c:v>SEPT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</c:strCache>
            </c:strRef>
          </c:cat>
          <c:val>
            <c:numRef>
              <c:f>'BASE STATS'!$M$4:$M$13</c:f>
              <c:numCache>
                <c:formatCode>0</c:formatCode>
                <c:ptCount val="10"/>
                <c:pt idx="0">
                  <c:v>10</c:v>
                </c:pt>
                <c:pt idx="1">
                  <c:v>14.333333333333334</c:v>
                </c:pt>
                <c:pt idx="2">
                  <c:v>17.75</c:v>
                </c:pt>
                <c:pt idx="3">
                  <c:v>19.600000000000001</c:v>
                </c:pt>
                <c:pt idx="4">
                  <c:v>23.666666666666668</c:v>
                </c:pt>
                <c:pt idx="5">
                  <c:v>26.571428571428573</c:v>
                </c:pt>
                <c:pt idx="6">
                  <c:v>30.875</c:v>
                </c:pt>
                <c:pt idx="7">
                  <c:v>32.333333333333336</c:v>
                </c:pt>
                <c:pt idx="8">
                  <c:v>34.1</c:v>
                </c:pt>
                <c:pt idx="9">
                  <c:v>35.272727272727273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8EB-4D0D-8386-70F1B9323D4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8049664"/>
        <c:axId val="58051200"/>
      </c:lineChart>
      <c:catAx>
        <c:axId val="5804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bg1"/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58051200"/>
        <c:crosses val="autoZero"/>
        <c:auto val="1"/>
        <c:lblAlgn val="ctr"/>
        <c:lblOffset val="100"/>
        <c:tickMarkSkip val="1"/>
        <c:noMultiLvlLbl val="0"/>
      </c:catAx>
      <c:valAx>
        <c:axId val="58051200"/>
        <c:scaling>
          <c:orientation val="minMax"/>
          <c:max val="100"/>
        </c:scaling>
        <c:delete val="0"/>
        <c:axPos val="l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bg1"/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58049664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overlay val="0"/>
      <c:txPr>
        <a:bodyPr/>
        <a:lstStyle/>
        <a:p>
          <a:pPr>
            <a:defRPr sz="1100" b="1">
              <a:solidFill>
                <a:schemeClr val="bg1"/>
              </a:solidFill>
              <a:latin typeface="Calibri" panose="020F050202020403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tx1">
        <a:lumMod val="65000"/>
        <a:lumOff val="35000"/>
      </a:schemeClr>
    </a:solidFill>
    <a:ln>
      <a:noFill/>
    </a:ln>
    <a:effectLst/>
    <a:scene3d>
      <a:camera prst="orthographicFront"/>
      <a:lightRig rig="threePt" dir="t"/>
    </a:scene3d>
    <a:sp3d>
      <a:bevelT w="139700" h="139700" prst="divot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solidFill>
                  <a:schemeClr val="bg1"/>
                </a:solidFill>
                <a:latin typeface="Calibri" panose="020F0502020204030204" pitchFamily="34" charset="0"/>
              </a:defRPr>
            </a:pPr>
            <a:r>
              <a:rPr lang="fr-FR" sz="1200">
                <a:solidFill>
                  <a:schemeClr val="bg1"/>
                </a:solidFill>
                <a:latin typeface="Calibri" panose="020F0502020204030204" pitchFamily="34" charset="0"/>
              </a:rPr>
              <a:t>VISITES MENSUELLES 2018</a:t>
            </a:r>
          </a:p>
        </c:rich>
      </c:tx>
      <c:layout>
        <c:manualLayout>
          <c:xMode val="edge"/>
          <c:yMode val="edge"/>
          <c:x val="0.31005062100270914"/>
          <c:y val="7.2102572105483612E-2"/>
        </c:manualLayout>
      </c:layout>
      <c:overlay val="1"/>
    </c:title>
    <c:autoTitleDeleted val="0"/>
    <c:view3D>
      <c:rotX val="30"/>
      <c:rotY val="110"/>
      <c:depthPercent val="60"/>
      <c:rAngAx val="1"/>
    </c:view3D>
    <c:floor>
      <c:thickness val="0"/>
      <c:spPr>
        <a:solidFill>
          <a:schemeClr val="bg1"/>
        </a:solidFill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4329960190801639E-2"/>
          <c:y val="0.19420208616396203"/>
          <c:w val="0.83487784982278623"/>
          <c:h val="0.617680318542474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'BASE STATS'!$B$2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CC33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>
                    <a:solidFill>
                      <a:schemeClr val="bg1"/>
                    </a:solidFill>
                    <a:latin typeface="Calibri" panose="020F050202020403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'BASE STATS'!$A$3:$A$13</c:f>
              <c:strCache>
                <c:ptCount val="11"/>
                <c:pt idx="0">
                  <c:v>JANV</c:v>
                </c:pt>
                <c:pt idx="1">
                  <c:v>FEV</c:v>
                </c:pt>
                <c:pt idx="2">
                  <c:v>MAR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JUIL/AOUT</c:v>
                </c:pt>
                <c:pt idx="7">
                  <c:v>SEPT</c:v>
                </c:pt>
                <c:pt idx="8">
                  <c:v>OCT</c:v>
                </c:pt>
                <c:pt idx="9">
                  <c:v>NOV</c:v>
                </c:pt>
                <c:pt idx="10">
                  <c:v>DEC</c:v>
                </c:pt>
              </c:strCache>
            </c:strRef>
          </c:cat>
          <c:val>
            <c:numRef>
              <c:f>'BASE STATS'!$B$3:$B$13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94-45FF-BA0D-0A8B116EDC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59271424"/>
        <c:axId val="59278464"/>
        <c:axId val="0"/>
      </c:bar3DChart>
      <c:catAx>
        <c:axId val="59271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bg1"/>
                </a:solidFill>
                <a:latin typeface="Calibri" panose="020F0502020204030204" pitchFamily="34" charset="0"/>
              </a:defRPr>
            </a:pPr>
            <a:endParaRPr lang="fr-FR"/>
          </a:p>
        </c:txPr>
        <c:crossAx val="59278464"/>
        <c:crosses val="autoZero"/>
        <c:auto val="1"/>
        <c:lblAlgn val="ctr"/>
        <c:lblOffset val="100"/>
        <c:noMultiLvlLbl val="0"/>
      </c:catAx>
      <c:valAx>
        <c:axId val="59278464"/>
        <c:scaling>
          <c:orientation val="minMax"/>
          <c:max val="1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bg1"/>
                </a:solidFill>
                <a:latin typeface="Calibri" panose="020F0502020204030204" pitchFamily="34" charset="0"/>
              </a:defRPr>
            </a:pPr>
            <a:endParaRPr lang="fr-FR"/>
          </a:p>
        </c:txPr>
        <c:crossAx val="59271424"/>
        <c:crosses val="autoZero"/>
        <c:crossBetween val="between"/>
        <c:majorUnit val="10"/>
      </c:valAx>
    </c:plotArea>
    <c:plotVisOnly val="1"/>
    <c:dispBlanksAs val="gap"/>
    <c:showDLblsOverMax val="0"/>
  </c:chart>
  <c:spPr>
    <a:solidFill>
      <a:schemeClr val="tx1">
        <a:lumMod val="65000"/>
        <a:lumOff val="35000"/>
      </a:schemeClr>
    </a:solidFill>
    <a:ln>
      <a:noFill/>
    </a:ln>
    <a:scene3d>
      <a:camera prst="orthographicFront"/>
      <a:lightRig rig="threePt" dir="t"/>
    </a:scene3d>
    <a:sp3d>
      <a:bevelT w="139700" h="139700" prst="divot"/>
    </a:sp3d>
  </c:sp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solidFill>
                  <a:schemeClr val="bg1"/>
                </a:solidFill>
                <a:latin typeface="Calibri" panose="020F0502020204030204" pitchFamily="34" charset="0"/>
              </a:defRPr>
            </a:pPr>
            <a:r>
              <a:rPr lang="fr-FR" sz="1200">
                <a:solidFill>
                  <a:schemeClr val="bg1"/>
                </a:solidFill>
                <a:latin typeface="Calibri" panose="020F0502020204030204" pitchFamily="34" charset="0"/>
              </a:rPr>
              <a:t>LES VISITES</a:t>
            </a:r>
          </a:p>
        </c:rich>
      </c:tx>
      <c:layout>
        <c:manualLayout>
          <c:xMode val="edge"/>
          <c:yMode val="edge"/>
          <c:x val="0.41891657316882391"/>
          <c:y val="8.0912997645772533E-2"/>
        </c:manualLayout>
      </c:layout>
      <c:overlay val="1"/>
    </c:title>
    <c:autoTitleDeleted val="0"/>
    <c:view3D>
      <c:rotX val="30"/>
      <c:rotY val="110"/>
      <c:depthPercent val="60"/>
      <c:rAngAx val="1"/>
    </c:view3D>
    <c:floor>
      <c:thickness val="0"/>
      <c:spPr>
        <a:solidFill>
          <a:schemeClr val="bg1"/>
        </a:solidFill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805010125634041"/>
          <c:y val="0.21622848768756733"/>
          <c:w val="0.7222498341746959"/>
          <c:h val="0.617680318542474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'BASE STATS'!$A$22</c:f>
              <c:strCache>
                <c:ptCount val="1"/>
                <c:pt idx="0">
                  <c:v>VISITES</c:v>
                </c:pt>
              </c:strCache>
            </c:strRef>
          </c:tx>
          <c:spPr>
            <a:solidFill>
              <a:srgbClr val="CC3300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6FD5-44B8-93E7-A5090C616930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6FD5-44B8-93E7-A5090C6169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>
                    <a:solidFill>
                      <a:schemeClr val="bg1"/>
                    </a:solidFill>
                    <a:latin typeface="Calibri" panose="020F050202020403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'BASE STATS'!$B$21:$D$21</c:f>
              <c:numCache>
                <c:formatCode>General</c:formatCode>
                <c:ptCount val="3"/>
                <c:pt idx="0">
                  <c:v>2018</c:v>
                </c:pt>
                <c:pt idx="1">
                  <c:v>2017</c:v>
                </c:pt>
                <c:pt idx="2">
                  <c:v>2016</c:v>
                </c:pt>
              </c:numCache>
            </c:numRef>
          </c:cat>
          <c:val>
            <c:numRef>
              <c:f>'BASE STATS'!$B$22:$D$22</c:f>
              <c:numCache>
                <c:formatCode>General</c:formatCode>
                <c:ptCount val="3"/>
                <c:pt idx="0">
                  <c:v>0</c:v>
                </c:pt>
                <c:pt idx="1">
                  <c:v>452</c:v>
                </c:pt>
                <c:pt idx="2">
                  <c:v>388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D5-44B8-93E7-A5090C61693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59294464"/>
        <c:axId val="59376000"/>
        <c:axId val="0"/>
      </c:bar3DChart>
      <c:catAx>
        <c:axId val="59294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bg1"/>
                </a:solidFill>
                <a:latin typeface="Calibri" panose="020F0502020204030204" pitchFamily="34" charset="0"/>
              </a:defRPr>
            </a:pPr>
            <a:endParaRPr lang="fr-FR"/>
          </a:p>
        </c:txPr>
        <c:crossAx val="59376000"/>
        <c:crosses val="autoZero"/>
        <c:auto val="1"/>
        <c:lblAlgn val="ctr"/>
        <c:lblOffset val="100"/>
        <c:noMultiLvlLbl val="0"/>
      </c:catAx>
      <c:valAx>
        <c:axId val="59376000"/>
        <c:scaling>
          <c:orientation val="minMax"/>
          <c:max val="500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59294464"/>
        <c:crosses val="autoZero"/>
        <c:crossBetween val="between"/>
        <c:majorUnit val="50"/>
      </c:valAx>
    </c:plotArea>
    <c:plotVisOnly val="1"/>
    <c:dispBlanksAs val="gap"/>
    <c:showDLblsOverMax val="0"/>
  </c:chart>
  <c:spPr>
    <a:solidFill>
      <a:schemeClr val="tx1">
        <a:lumMod val="65000"/>
        <a:lumOff val="35000"/>
      </a:schemeClr>
    </a:solidFill>
    <a:ln>
      <a:noFill/>
    </a:ln>
    <a:scene3d>
      <a:camera prst="orthographicFront"/>
      <a:lightRig rig="threePt" dir="t"/>
    </a:scene3d>
    <a:sp3d>
      <a:bevelT w="139700" h="139700" prst="divot"/>
    </a:sp3d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solidFill>
                  <a:schemeClr val="bg1"/>
                </a:solidFill>
                <a:latin typeface="Calibri" panose="020F0502020204030204" pitchFamily="34" charset="0"/>
              </a:defRPr>
            </a:pPr>
            <a:r>
              <a:rPr lang="fr-FR" sz="1200" b="1" i="0" u="none" strike="noStrike" baseline="0">
                <a:solidFill>
                  <a:schemeClr val="bg1"/>
                </a:solidFill>
                <a:effectLst/>
                <a:latin typeface="Calibri" panose="020F0502020204030204" pitchFamily="34" charset="0"/>
              </a:rPr>
              <a:t>CATEGORIES DE VISITES 2018</a:t>
            </a:r>
            <a:endParaRPr lang="fr-FR" sz="1200">
              <a:solidFill>
                <a:schemeClr val="bg1"/>
              </a:solidFill>
              <a:latin typeface="Calibri" panose="020F0502020204030204" pitchFamily="34" charset="0"/>
            </a:endParaRPr>
          </a:p>
        </c:rich>
      </c:tx>
      <c:layout>
        <c:manualLayout>
          <c:xMode val="edge"/>
          <c:yMode val="edge"/>
          <c:x val="0.3852266163719385"/>
          <c:y val="5.9252640616012972E-2"/>
        </c:manualLayout>
      </c:layout>
      <c:overlay val="1"/>
    </c:title>
    <c:autoTitleDeleted val="0"/>
    <c:view3D>
      <c:rotX val="30"/>
      <c:rotY val="110"/>
      <c:depthPercent val="60"/>
      <c:rAngAx val="1"/>
    </c:view3D>
    <c:floor>
      <c:thickness val="0"/>
      <c:spPr>
        <a:solidFill>
          <a:schemeClr val="bg1"/>
        </a:solidFill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3092868685436927E-2"/>
          <c:y val="6.3678023162962907E-2"/>
          <c:w val="0.95408266801308084"/>
          <c:h val="0.6021551288593561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'BASE STATS'!$I$38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CC3300"/>
            </a:solidFill>
            <a:scene3d>
              <a:camera prst="orthographicFront"/>
              <a:lightRig rig="threePt" dir="t"/>
            </a:scene3d>
            <a:sp3d prstMaterial="plastic"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>
                    <a:solidFill>
                      <a:schemeClr val="bg1"/>
                    </a:solidFill>
                    <a:latin typeface="Calibri" panose="020F050202020403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'BASE STATS'!$H$39:$H$48</c:f>
              <c:strCache>
                <c:ptCount val="10"/>
                <c:pt idx="0">
                  <c:v>Ventes</c:v>
                </c:pt>
                <c:pt idx="1">
                  <c:v>Gratuit</c:v>
                </c:pt>
                <c:pt idx="2">
                  <c:v>SAV (rep s/place)</c:v>
                </c:pt>
                <c:pt idx="3">
                  <c:v>Sce Repairs</c:v>
                </c:pt>
                <c:pt idx="4">
                  <c:v>Info Générale</c:v>
                </c:pt>
                <c:pt idx="5">
                  <c:v>Echanges</c:v>
                </c:pt>
                <c:pt idx="6">
                  <c:v>Atelier Access Sonnet</c:v>
                </c:pt>
                <c:pt idx="7">
                  <c:v>Prêt</c:v>
                </c:pt>
                <c:pt idx="8">
                  <c:v>Info Boucle M</c:v>
                </c:pt>
                <c:pt idx="9">
                  <c:v>Info IC/Processeur</c:v>
                </c:pt>
              </c:strCache>
            </c:strRef>
          </c:cat>
          <c:val>
            <c:numRef>
              <c:f>'BASE STATS'!$I$39:$I$48</c:f>
              <c:numCache>
                <c:formatCode>0%</c:formatCode>
                <c:ptCount val="10"/>
                <c:pt idx="0">
                  <c:v>0.53320683111954459</c:v>
                </c:pt>
                <c:pt idx="1">
                  <c:v>0.20303605313092979</c:v>
                </c:pt>
                <c:pt idx="2">
                  <c:v>0.13851992409867173</c:v>
                </c:pt>
                <c:pt idx="3">
                  <c:v>0.12713472485768501</c:v>
                </c:pt>
                <c:pt idx="4">
                  <c:v>0.12144212523719165</c:v>
                </c:pt>
                <c:pt idx="5">
                  <c:v>0.11954459203036052</c:v>
                </c:pt>
                <c:pt idx="6">
                  <c:v>5.8823529411764705E-2</c:v>
                </c:pt>
                <c:pt idx="7">
                  <c:v>5.3130929791271347E-2</c:v>
                </c:pt>
                <c:pt idx="8">
                  <c:v>3.9848197343453511E-2</c:v>
                </c:pt>
                <c:pt idx="9">
                  <c:v>2.0872865275142316E-2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BE-4170-AA43-15305FB173E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59417728"/>
        <c:axId val="59420672"/>
        <c:axId val="0"/>
      </c:bar3DChart>
      <c:catAx>
        <c:axId val="59417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bg1"/>
                </a:solidFill>
                <a:latin typeface="Calibri" panose="020F0502020204030204" pitchFamily="34" charset="0"/>
              </a:defRPr>
            </a:pPr>
            <a:endParaRPr lang="fr-FR"/>
          </a:p>
        </c:txPr>
        <c:crossAx val="59420672"/>
        <c:crosses val="autoZero"/>
        <c:auto val="1"/>
        <c:lblAlgn val="ctr"/>
        <c:lblOffset val="100"/>
        <c:noMultiLvlLbl val="0"/>
      </c:catAx>
      <c:valAx>
        <c:axId val="59420672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bg1"/>
                </a:solidFill>
                <a:latin typeface="Calibri" panose="020F0502020204030204" pitchFamily="34" charset="0"/>
              </a:defRPr>
            </a:pPr>
            <a:endParaRPr lang="fr-FR"/>
          </a:p>
        </c:txPr>
        <c:crossAx val="59417728"/>
        <c:crosses val="autoZero"/>
        <c:crossBetween val="between"/>
        <c:majorUnit val="0.1"/>
      </c:valAx>
    </c:plotArea>
    <c:plotVisOnly val="1"/>
    <c:dispBlanksAs val="gap"/>
    <c:showDLblsOverMax val="0"/>
  </c:chart>
  <c:spPr>
    <a:solidFill>
      <a:schemeClr val="tx1">
        <a:lumMod val="65000"/>
        <a:lumOff val="35000"/>
      </a:schemeClr>
    </a:solidFill>
    <a:ln>
      <a:noFill/>
    </a:ln>
    <a:scene3d>
      <a:camera prst="orthographicFront"/>
      <a:lightRig rig="threePt" dir="t"/>
    </a:scene3d>
    <a:sp3d>
      <a:bevelT w="139700" h="139700" prst="divot"/>
    </a:sp3d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solidFill>
                  <a:schemeClr val="bg1"/>
                </a:solidFill>
                <a:latin typeface="Calibri" panose="020F0502020204030204" pitchFamily="34" charset="0"/>
              </a:defRPr>
            </a:pPr>
            <a:r>
              <a:rPr lang="fr-FR" sz="1200" b="1" i="0" u="none" strike="noStrike" baseline="0">
                <a:solidFill>
                  <a:schemeClr val="bg1"/>
                </a:solidFill>
                <a:effectLst/>
                <a:latin typeface="Calibri" panose="020F0502020204030204" pitchFamily="34" charset="0"/>
              </a:rPr>
              <a:t>REPAIRS 2018</a:t>
            </a:r>
            <a:endParaRPr lang="fr-FR" sz="1200">
              <a:solidFill>
                <a:schemeClr val="bg1"/>
              </a:solidFill>
              <a:latin typeface="Calibri" panose="020F0502020204030204" pitchFamily="34" charset="0"/>
            </a:endParaRPr>
          </a:p>
        </c:rich>
      </c:tx>
      <c:layout>
        <c:manualLayout>
          <c:xMode val="edge"/>
          <c:yMode val="edge"/>
          <c:x val="0.43550155123657908"/>
          <c:y val="5.5668413248433239E-2"/>
        </c:manualLayout>
      </c:layout>
      <c:overlay val="1"/>
    </c:title>
    <c:autoTitleDeleted val="0"/>
    <c:view3D>
      <c:rotX val="30"/>
      <c:rotY val="110"/>
      <c:depthPercent val="60"/>
      <c:rAngAx val="1"/>
    </c:view3D>
    <c:floor>
      <c:thickness val="0"/>
      <c:spPr>
        <a:solidFill>
          <a:schemeClr val="bg1"/>
        </a:solidFill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6248257567304656E-2"/>
          <c:y val="6.3678023162962907E-2"/>
          <c:w val="0.80215773540586566"/>
          <c:h val="0.8136244102252644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'BASE STATS'!$B$80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CC33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>
                    <a:solidFill>
                      <a:schemeClr val="bg1"/>
                    </a:solidFill>
                    <a:latin typeface="Calibri" panose="020F050202020403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'BASE STATS'!$A$82:$A$88</c:f>
              <c:strCache>
                <c:ptCount val="7"/>
                <c:pt idx="0">
                  <c:v>SONNET</c:v>
                </c:pt>
                <c:pt idx="1">
                  <c:v>OPUS 2</c:v>
                </c:pt>
                <c:pt idx="2">
                  <c:v>ADHEAR</c:v>
                </c:pt>
                <c:pt idx="3">
                  <c:v>RONDO</c:v>
                </c:pt>
                <c:pt idx="4">
                  <c:v>ANTENNE D</c:v>
                </c:pt>
                <c:pt idx="5">
                  <c:v>AMADE</c:v>
                </c:pt>
                <c:pt idx="6">
                  <c:v>SAMBA</c:v>
                </c:pt>
              </c:strCache>
            </c:strRef>
          </c:cat>
          <c:val>
            <c:numRef>
              <c:f>'BASE STATS'!$B$82:$B$88</c:f>
              <c:numCache>
                <c:formatCode>General</c:formatCode>
                <c:ptCount val="7"/>
                <c:pt idx="0">
                  <c:v>43</c:v>
                </c:pt>
                <c:pt idx="1">
                  <c:v>11</c:v>
                </c:pt>
                <c:pt idx="2">
                  <c:v>2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AC-48C7-999F-086172AE332A}"/>
            </c:ext>
          </c:extLst>
        </c:ser>
        <c:ser>
          <c:idx val="1"/>
          <c:order val="1"/>
          <c:tx>
            <c:strRef>
              <c:f>'BASE STATS'!$D$80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'BASE STATS'!$A$82:$A$88</c:f>
              <c:strCache>
                <c:ptCount val="7"/>
                <c:pt idx="0">
                  <c:v>SONNET</c:v>
                </c:pt>
                <c:pt idx="1">
                  <c:v>OPUS 2</c:v>
                </c:pt>
                <c:pt idx="2">
                  <c:v>ADHEAR</c:v>
                </c:pt>
                <c:pt idx="3">
                  <c:v>RONDO</c:v>
                </c:pt>
                <c:pt idx="4">
                  <c:v>ANTENNE D</c:v>
                </c:pt>
                <c:pt idx="5">
                  <c:v>AMADE</c:v>
                </c:pt>
                <c:pt idx="6">
                  <c:v>SAMBA</c:v>
                </c:pt>
              </c:strCache>
            </c:strRef>
          </c:cat>
          <c:val>
            <c:numRef>
              <c:f>'BASE STATS'!$D$82:$D$88</c:f>
              <c:numCache>
                <c:formatCode>General</c:formatCode>
                <c:ptCount val="7"/>
                <c:pt idx="0">
                  <c:v>32</c:v>
                </c:pt>
                <c:pt idx="1">
                  <c:v>10</c:v>
                </c:pt>
                <c:pt idx="2">
                  <c:v>1</c:v>
                </c:pt>
                <c:pt idx="3">
                  <c:v>2</c:v>
                </c:pt>
                <c:pt idx="4">
                  <c:v>5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AC-48C7-999F-086172AE332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18282880"/>
        <c:axId val="118481280"/>
        <c:axId val="0"/>
      </c:bar3DChart>
      <c:catAx>
        <c:axId val="118282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bg1"/>
                </a:solidFill>
                <a:latin typeface="Calibri" panose="020F0502020204030204" pitchFamily="34" charset="0"/>
              </a:defRPr>
            </a:pPr>
            <a:endParaRPr lang="fr-FR"/>
          </a:p>
        </c:txPr>
        <c:crossAx val="118481280"/>
        <c:crosses val="autoZero"/>
        <c:auto val="1"/>
        <c:lblAlgn val="ctr"/>
        <c:lblOffset val="100"/>
        <c:noMultiLvlLbl val="0"/>
      </c:catAx>
      <c:valAx>
        <c:axId val="118481280"/>
        <c:scaling>
          <c:orientation val="minMax"/>
          <c:max val="50"/>
          <c:min val="0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bg1"/>
                </a:solidFill>
                <a:latin typeface="Calibri" panose="020F0502020204030204" pitchFamily="34" charset="0"/>
              </a:defRPr>
            </a:pPr>
            <a:endParaRPr lang="fr-FR"/>
          </a:p>
        </c:txPr>
        <c:crossAx val="118282880"/>
        <c:crosses val="autoZero"/>
        <c:crossBetween val="between"/>
        <c:majorUnit val="10"/>
      </c:valAx>
    </c:plotArea>
    <c:legend>
      <c:legendPos val="r"/>
      <c:overlay val="0"/>
      <c:txPr>
        <a:bodyPr/>
        <a:lstStyle/>
        <a:p>
          <a:pPr>
            <a:defRPr sz="1100" b="1">
              <a:solidFill>
                <a:schemeClr val="bg1"/>
              </a:solidFill>
              <a:latin typeface="Calibri" panose="020F050202020403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tx1">
        <a:lumMod val="65000"/>
        <a:lumOff val="35000"/>
      </a:schemeClr>
    </a:solidFill>
    <a:ln>
      <a:noFill/>
    </a:ln>
    <a:scene3d>
      <a:camera prst="orthographicFront"/>
      <a:lightRig rig="threePt" dir="t"/>
    </a:scene3d>
    <a:sp3d>
      <a:bevelT w="139700" h="139700" prst="divot"/>
    </a:sp3d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solidFill>
                  <a:schemeClr val="bg1"/>
                </a:solidFill>
                <a:latin typeface="Calibri" panose="020F0502020204030204" pitchFamily="34" charset="0"/>
              </a:defRPr>
            </a:pPr>
            <a:r>
              <a:rPr lang="fr-FR" sz="1200" b="1" i="0" u="none" strike="noStrike" baseline="0">
                <a:solidFill>
                  <a:schemeClr val="bg1"/>
                </a:solidFill>
                <a:effectLst/>
                <a:latin typeface="Calibri" panose="020F0502020204030204" pitchFamily="34" charset="0"/>
              </a:rPr>
              <a:t>A LA CHARGE DE</a:t>
            </a:r>
            <a:endParaRPr lang="fr-FR" sz="1200">
              <a:solidFill>
                <a:schemeClr val="bg1"/>
              </a:solidFill>
              <a:latin typeface="Calibri" panose="020F0502020204030204" pitchFamily="34" charset="0"/>
            </a:endParaRPr>
          </a:p>
        </c:rich>
      </c:tx>
      <c:layout>
        <c:manualLayout>
          <c:xMode val="edge"/>
          <c:yMode val="edge"/>
          <c:x val="0.37983563187802322"/>
          <c:y val="5.1803568032256837E-2"/>
        </c:manualLayout>
      </c:layout>
      <c:overlay val="1"/>
    </c:title>
    <c:autoTitleDeleted val="0"/>
    <c:view3D>
      <c:rotX val="30"/>
      <c:rotY val="0"/>
      <c:depthPercent val="60"/>
      <c:rAngAx val="1"/>
    </c:view3D>
    <c:floor>
      <c:thickness val="0"/>
      <c:spPr>
        <a:solidFill>
          <a:schemeClr val="bg1"/>
        </a:solidFill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620596630192598E-2"/>
          <c:y val="0.16762052569515767"/>
          <c:w val="0.75361416801031089"/>
          <c:h val="0.76575175929095818"/>
        </c:manualLayout>
      </c:layout>
      <c:pie3DChart>
        <c:varyColors val="1"/>
        <c:ser>
          <c:idx val="0"/>
          <c:order val="0"/>
          <c:tx>
            <c:strRef>
              <c:f>'BASE STATS'!$B$80</c:f>
              <c:strCache>
                <c:ptCount val="1"/>
                <c:pt idx="0">
                  <c:v>2018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>
                    <a:solidFill>
                      <a:schemeClr val="bg1"/>
                    </a:solidFill>
                    <a:latin typeface="Calibri" panose="020F050202020403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'BASE STATS'!$A$90:$A$94</c:f>
              <c:strCache>
                <c:ptCount val="5"/>
                <c:pt idx="0">
                  <c:v>ALLIANZ</c:v>
                </c:pt>
                <c:pt idx="1">
                  <c:v>BAILLY</c:v>
                </c:pt>
                <c:pt idx="2">
                  <c:v>GAN</c:v>
                </c:pt>
                <c:pt idx="3">
                  <c:v>MEDEL</c:v>
                </c:pt>
                <c:pt idx="4">
                  <c:v>PATIENTS</c:v>
                </c:pt>
              </c:strCache>
            </c:strRef>
          </c:cat>
          <c:val>
            <c:numRef>
              <c:f>'BASE STATS'!$C$90:$C$94</c:f>
              <c:numCache>
                <c:formatCode>0%</c:formatCode>
                <c:ptCount val="5"/>
                <c:pt idx="0">
                  <c:v>0.79027681858394461</c:v>
                </c:pt>
                <c:pt idx="1">
                  <c:v>1.1729117319711196E-2</c:v>
                </c:pt>
                <c:pt idx="2">
                  <c:v>2.5998116492109244E-2</c:v>
                </c:pt>
                <c:pt idx="3">
                  <c:v>0.16172483661995948</c:v>
                </c:pt>
                <c:pt idx="4">
                  <c:v>1.0273679404126594E-2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44-497B-8D2B-62C2228FC066}"/>
            </c:ext>
          </c:extLst>
        </c:ser>
        <c:ser>
          <c:idx val="1"/>
          <c:order val="1"/>
          <c:tx>
            <c:strRef>
              <c:f>'BASE STATS'!$D$80</c:f>
              <c:strCache>
                <c:ptCount val="1"/>
                <c:pt idx="0">
                  <c:v>2017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'BASE STATS'!$A$90:$A$94</c:f>
              <c:strCache>
                <c:ptCount val="5"/>
                <c:pt idx="0">
                  <c:v>ALLIANZ</c:v>
                </c:pt>
                <c:pt idx="1">
                  <c:v>BAILLY</c:v>
                </c:pt>
                <c:pt idx="2">
                  <c:v>GAN</c:v>
                </c:pt>
                <c:pt idx="3">
                  <c:v>MEDEL</c:v>
                </c:pt>
                <c:pt idx="4">
                  <c:v>PATIENTS</c:v>
                </c:pt>
              </c:strCache>
            </c:strRef>
          </c:cat>
          <c:val>
            <c:numRef>
              <c:f>'BASE STATS'!$E$90:$E$94</c:f>
              <c:numCache>
                <c:formatCode>0.00%</c:formatCode>
                <c:ptCount val="5"/>
                <c:pt idx="0">
                  <c:v>0.15481864102051882</c:v>
                </c:pt>
                <c:pt idx="3">
                  <c:v>4.2806997517194146E-4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44-497B-8D2B-62C2228FC0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  <c:txPr>
        <a:bodyPr/>
        <a:lstStyle/>
        <a:p>
          <a:pPr>
            <a:defRPr sz="1100" b="1">
              <a:solidFill>
                <a:schemeClr val="bg1"/>
              </a:solidFill>
              <a:latin typeface="Calibri" panose="020F050202020403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tx1">
        <a:lumMod val="65000"/>
        <a:lumOff val="35000"/>
      </a:schemeClr>
    </a:solidFill>
    <a:ln>
      <a:noFill/>
    </a:ln>
    <a:scene3d>
      <a:camera prst="orthographicFront"/>
      <a:lightRig rig="threePt" dir="t"/>
    </a:scene3d>
    <a:sp3d>
      <a:bevelT w="139700" h="139700" prst="divot"/>
    </a:sp3d>
  </c:spPr>
  <c:printSettings>
    <c:headerFooter/>
    <c:pageMargins b="0.75" l="0.7" r="0.7" t="0.75" header="0.3" footer="0.3"/>
    <c:pageSetup/>
  </c:printSettings>
</c:chartSpace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523FA0E3-CF07-4786-B05B-05A2493C71C4}" type="doc">
      <dgm:prSet loTypeId="urn:microsoft.com/office/officeart/2005/8/layout/hierarchy3" loCatId="hierarchy" qsTypeId="urn:microsoft.com/office/officeart/2005/8/quickstyle/3d2" qsCatId="3D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A18346F4-855C-4C32-9E41-43E1A8126EF8}">
      <dgm:prSet phldrT="[Texte]"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PILES = 9 %</a:t>
          </a:r>
        </a:p>
        <a:p>
          <a:r>
            <a:rPr lang="fr-FR" sz="1200" b="1">
              <a:latin typeface="Calibri" panose="020F0502020204030204" pitchFamily="34" charset="0"/>
            </a:rPr>
            <a:t>vs 2017 = 15 %</a:t>
          </a:r>
        </a:p>
      </dgm:t>
    </dgm:pt>
    <dgm:pt modelId="{3B76E71E-C087-4803-A229-AA4A326BEBDB}" type="parTrans" cxnId="{6D788E2F-CD32-46C5-9211-61FD27E11706}">
      <dgm:prSet/>
      <dgm:spPr/>
      <dgm:t>
        <a:bodyPr/>
        <a:lstStyle/>
        <a:p>
          <a:endParaRPr lang="fr-FR" sz="1200" b="1">
            <a:latin typeface="Calibri" panose="020F0502020204030204" pitchFamily="34" charset="0"/>
          </a:endParaRPr>
        </a:p>
      </dgm:t>
    </dgm:pt>
    <dgm:pt modelId="{9C0973D2-24CE-46D9-9A6A-C03A5637FCF6}" type="sibTrans" cxnId="{6D788E2F-CD32-46C5-9211-61FD27E11706}">
      <dgm:prSet/>
      <dgm:spPr/>
      <dgm:t>
        <a:bodyPr/>
        <a:lstStyle/>
        <a:p>
          <a:endParaRPr lang="fr-FR" sz="1200" b="1">
            <a:latin typeface="Calibri" panose="020F0502020204030204" pitchFamily="34" charset="0"/>
          </a:endParaRPr>
        </a:p>
      </dgm:t>
    </dgm:pt>
    <dgm:pt modelId="{C8864F64-D850-4DCD-AEBB-9B7CD88B2268}">
      <dgm:prSet phldrT="[Texte]"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ACESSOIRES = 33 %</a:t>
          </a:r>
        </a:p>
        <a:p>
          <a:r>
            <a:rPr lang="fr-FR" sz="1200" b="1">
              <a:latin typeface="Calibri" panose="020F0502020204030204" pitchFamily="34" charset="0"/>
            </a:rPr>
            <a:t>vs 2017 = 29 %</a:t>
          </a:r>
        </a:p>
      </dgm:t>
    </dgm:pt>
    <dgm:pt modelId="{0186CECE-5AB6-4A7F-A5C3-834A3A19203C}" type="parTrans" cxnId="{E8663749-6981-4EDB-9B4D-54B129E9088E}">
      <dgm:prSet/>
      <dgm:spPr/>
      <dgm:t>
        <a:bodyPr/>
        <a:lstStyle/>
        <a:p>
          <a:endParaRPr lang="fr-FR" sz="1200" b="1">
            <a:latin typeface="Calibri" panose="020F0502020204030204" pitchFamily="34" charset="0"/>
          </a:endParaRPr>
        </a:p>
      </dgm:t>
    </dgm:pt>
    <dgm:pt modelId="{C517DDEE-21CB-46B0-A8DD-B6971C2B1CEC}" type="sibTrans" cxnId="{E8663749-6981-4EDB-9B4D-54B129E9088E}">
      <dgm:prSet/>
      <dgm:spPr/>
      <dgm:t>
        <a:bodyPr/>
        <a:lstStyle/>
        <a:p>
          <a:endParaRPr lang="fr-FR" sz="1200" b="1">
            <a:latin typeface="Calibri" panose="020F0502020204030204" pitchFamily="34" charset="0"/>
          </a:endParaRPr>
        </a:p>
      </dgm:t>
    </dgm:pt>
    <dgm:pt modelId="{13D89528-3503-4364-836A-6E80008FDC07}">
      <dgm:prSet phldrT="[Texte]"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SONNET = 14 %</a:t>
          </a:r>
        </a:p>
      </dgm:t>
    </dgm:pt>
    <dgm:pt modelId="{5623E899-3030-41C2-8122-521EC3E5E471}" type="parTrans" cxnId="{9B9DFEC2-E816-4224-9D17-86407DAA39EC}">
      <dgm:prSet/>
      <dgm:spPr/>
      <dgm:t>
        <a:bodyPr/>
        <a:lstStyle/>
        <a:p>
          <a:endParaRPr lang="fr-FR" sz="1200" b="1">
            <a:latin typeface="Calibri" panose="020F0502020204030204" pitchFamily="34" charset="0"/>
          </a:endParaRPr>
        </a:p>
      </dgm:t>
    </dgm:pt>
    <dgm:pt modelId="{892AD954-6F72-47DF-A566-C339557FA924}" type="sibTrans" cxnId="{9B9DFEC2-E816-4224-9D17-86407DAA39EC}">
      <dgm:prSet/>
      <dgm:spPr/>
      <dgm:t>
        <a:bodyPr/>
        <a:lstStyle/>
        <a:p>
          <a:endParaRPr lang="fr-FR" sz="1200" b="1">
            <a:latin typeface="Calibri" panose="020F0502020204030204" pitchFamily="34" charset="0"/>
          </a:endParaRPr>
        </a:p>
      </dgm:t>
    </dgm:pt>
    <dgm:pt modelId="{05A5FC05-E574-4119-A825-DE1C1788D81C}">
      <dgm:prSet phldrT="[Texte]"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OPUS 2 = 10 %</a:t>
          </a:r>
        </a:p>
      </dgm:t>
    </dgm:pt>
    <dgm:pt modelId="{99BED6ED-DAE0-4610-9526-140B395E984E}" type="parTrans" cxnId="{796E7441-10A3-4ECB-A3BD-7F21042F886A}">
      <dgm:prSet/>
      <dgm:spPr/>
      <dgm:t>
        <a:bodyPr/>
        <a:lstStyle/>
        <a:p>
          <a:endParaRPr lang="fr-FR" sz="1200" b="1">
            <a:latin typeface="Calibri" panose="020F0502020204030204" pitchFamily="34" charset="0"/>
          </a:endParaRPr>
        </a:p>
      </dgm:t>
    </dgm:pt>
    <dgm:pt modelId="{F8AD4578-2080-424C-8FDA-2204B7DF27B7}" type="sibTrans" cxnId="{796E7441-10A3-4ECB-A3BD-7F21042F886A}">
      <dgm:prSet/>
      <dgm:spPr/>
      <dgm:t>
        <a:bodyPr/>
        <a:lstStyle/>
        <a:p>
          <a:endParaRPr lang="fr-FR" sz="1200" b="1">
            <a:latin typeface="Calibri" panose="020F0502020204030204" pitchFamily="34" charset="0"/>
          </a:endParaRPr>
        </a:p>
      </dgm:t>
    </dgm:pt>
    <dgm:pt modelId="{D512C92A-B315-42CE-BE56-916F8A55191E}">
      <dgm:prSet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ADHEAR = 1 %</a:t>
          </a:r>
          <a:endParaRPr lang="fr-FR" sz="1200"/>
        </a:p>
      </dgm:t>
    </dgm:pt>
    <dgm:pt modelId="{41D338DA-B6D9-4D01-96FF-80E6DB77EDC5}" type="parTrans" cxnId="{44CA585A-289E-432E-BBBE-83FF8BDF7595}">
      <dgm:prSet/>
      <dgm:spPr/>
      <dgm:t>
        <a:bodyPr/>
        <a:lstStyle/>
        <a:p>
          <a:endParaRPr lang="fr-FR" sz="1200"/>
        </a:p>
      </dgm:t>
    </dgm:pt>
    <dgm:pt modelId="{B2B05AF6-ECA5-4D96-BE1F-D7E8977A9A0B}" type="sibTrans" cxnId="{44CA585A-289E-432E-BBBE-83FF8BDF7595}">
      <dgm:prSet/>
      <dgm:spPr/>
      <dgm:t>
        <a:bodyPr/>
        <a:lstStyle/>
        <a:p>
          <a:endParaRPr lang="fr-FR" sz="1200"/>
        </a:p>
      </dgm:t>
    </dgm:pt>
    <dgm:pt modelId="{F707BA28-9FB4-4173-BCFF-10F10ADD292D}">
      <dgm:prSet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RONDO = 2 %</a:t>
          </a:r>
          <a:endParaRPr lang="fr-FR" sz="1200"/>
        </a:p>
      </dgm:t>
    </dgm:pt>
    <dgm:pt modelId="{68693789-9CC1-4766-B981-AC6C47D59A00}" type="parTrans" cxnId="{7885ACB3-7876-4EB9-B7BE-22FD7B21724A}">
      <dgm:prSet/>
      <dgm:spPr/>
      <dgm:t>
        <a:bodyPr/>
        <a:lstStyle/>
        <a:p>
          <a:endParaRPr lang="fr-FR" sz="1200"/>
        </a:p>
      </dgm:t>
    </dgm:pt>
    <dgm:pt modelId="{58640DC1-D471-4AB2-BA74-EE428156F358}" type="sibTrans" cxnId="{7885ACB3-7876-4EB9-B7BE-22FD7B21724A}">
      <dgm:prSet/>
      <dgm:spPr/>
      <dgm:t>
        <a:bodyPr/>
        <a:lstStyle/>
        <a:p>
          <a:endParaRPr lang="fr-FR" sz="1200"/>
        </a:p>
      </dgm:t>
    </dgm:pt>
    <dgm:pt modelId="{09F5866E-952A-4E49-9B23-08422C6973AE}">
      <dgm:prSet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RONDO 2 = 7 %</a:t>
          </a:r>
          <a:endParaRPr lang="fr-FR" sz="1200"/>
        </a:p>
      </dgm:t>
    </dgm:pt>
    <dgm:pt modelId="{B08BBC55-EF69-4AA9-80A2-EE5121119C08}" type="parTrans" cxnId="{47DE8DC4-343C-49E8-8E10-8F9FFF378861}">
      <dgm:prSet/>
      <dgm:spPr/>
      <dgm:t>
        <a:bodyPr/>
        <a:lstStyle/>
        <a:p>
          <a:endParaRPr lang="fr-FR" sz="1200"/>
        </a:p>
      </dgm:t>
    </dgm:pt>
    <dgm:pt modelId="{B884E1A2-FBA5-49E9-BBF1-871F0A309A62}" type="sibTrans" cxnId="{47DE8DC4-343C-49E8-8E10-8F9FFF378861}">
      <dgm:prSet/>
      <dgm:spPr/>
      <dgm:t>
        <a:bodyPr/>
        <a:lstStyle/>
        <a:p>
          <a:endParaRPr lang="fr-FR" sz="1200"/>
        </a:p>
      </dgm:t>
    </dgm:pt>
    <dgm:pt modelId="{B12E6860-E357-496F-B367-08CEA055D661}">
      <dgm:prSet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BATTERIES = 7 %</a:t>
          </a:r>
        </a:p>
        <a:p>
          <a:r>
            <a:rPr lang="fr-FR" sz="1200" b="1">
              <a:latin typeface="Calibri" panose="020F0502020204030204" pitchFamily="34" charset="0"/>
            </a:rPr>
            <a:t>vs 2017 = 16 %</a:t>
          </a:r>
        </a:p>
      </dgm:t>
    </dgm:pt>
    <dgm:pt modelId="{AF8E9D46-5A1C-4D60-9425-DED061B55333}" type="parTrans" cxnId="{97D4B43A-6F4D-4A74-A643-431379CA5582}">
      <dgm:prSet/>
      <dgm:spPr/>
      <dgm:t>
        <a:bodyPr/>
        <a:lstStyle/>
        <a:p>
          <a:endParaRPr lang="fr-FR" sz="1200"/>
        </a:p>
      </dgm:t>
    </dgm:pt>
    <dgm:pt modelId="{5CB02A30-784A-4D66-AFA2-41A5E778887E}" type="sibTrans" cxnId="{97D4B43A-6F4D-4A74-A643-431379CA5582}">
      <dgm:prSet/>
      <dgm:spPr/>
      <dgm:t>
        <a:bodyPr/>
        <a:lstStyle/>
        <a:p>
          <a:endParaRPr lang="fr-FR" sz="1200"/>
        </a:p>
      </dgm:t>
    </dgm:pt>
    <dgm:pt modelId="{F9C748BF-0B0F-4CBF-A77D-4E5E59013937}">
      <dgm:prSet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BOUCLE M. = 10 %</a:t>
          </a:r>
        </a:p>
        <a:p>
          <a:r>
            <a:rPr lang="fr-FR" sz="1200" b="1">
              <a:latin typeface="Calibri" panose="020F0502020204030204" pitchFamily="34" charset="0"/>
            </a:rPr>
            <a:t>vs 2017 = 13 %</a:t>
          </a:r>
        </a:p>
      </dgm:t>
    </dgm:pt>
    <dgm:pt modelId="{B114CC86-7529-4A74-90C6-C5A7933C6065}" type="parTrans" cxnId="{64209FFA-D431-4A49-9E05-B214E8281AC8}">
      <dgm:prSet/>
      <dgm:spPr/>
      <dgm:t>
        <a:bodyPr/>
        <a:lstStyle/>
        <a:p>
          <a:endParaRPr lang="fr-FR" sz="1200"/>
        </a:p>
      </dgm:t>
    </dgm:pt>
    <dgm:pt modelId="{F392D2AC-20BC-4A78-91DB-F341627FD811}" type="sibTrans" cxnId="{64209FFA-D431-4A49-9E05-B214E8281AC8}">
      <dgm:prSet/>
      <dgm:spPr/>
      <dgm:t>
        <a:bodyPr/>
        <a:lstStyle/>
        <a:p>
          <a:endParaRPr lang="fr-FR" sz="1200"/>
        </a:p>
      </dgm:t>
    </dgm:pt>
    <dgm:pt modelId="{2A274A8F-476A-4B41-8506-184971E830C4}">
      <dgm:prSet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KIT ADHEAR = 10 %</a:t>
          </a:r>
        </a:p>
      </dgm:t>
    </dgm:pt>
    <dgm:pt modelId="{ACFF5DBF-737D-4CD7-AF9A-C5770964468E}" type="parTrans" cxnId="{7BDAA510-CC41-43F5-8F9A-139E0CEA738F}">
      <dgm:prSet/>
      <dgm:spPr/>
      <dgm:t>
        <a:bodyPr/>
        <a:lstStyle/>
        <a:p>
          <a:endParaRPr lang="fr-FR" sz="1200"/>
        </a:p>
      </dgm:t>
    </dgm:pt>
    <dgm:pt modelId="{81D092A2-D0F3-4ADA-BEA1-43D321AFFFE7}" type="sibTrans" cxnId="{7BDAA510-CC41-43F5-8F9A-139E0CEA738F}">
      <dgm:prSet/>
      <dgm:spPr/>
      <dgm:t>
        <a:bodyPr/>
        <a:lstStyle/>
        <a:p>
          <a:endParaRPr lang="fr-FR" sz="1200"/>
        </a:p>
      </dgm:t>
    </dgm:pt>
    <dgm:pt modelId="{F1BD9700-55FE-467D-9A25-571147057DB0}">
      <dgm:prSet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SONNET = 3 %</a:t>
          </a:r>
        </a:p>
      </dgm:t>
    </dgm:pt>
    <dgm:pt modelId="{70F30A88-EC07-4678-BFE6-EABA9933BD1C}" type="parTrans" cxnId="{87367317-9524-4E98-AF63-0C592B62997E}">
      <dgm:prSet/>
      <dgm:spPr/>
      <dgm:t>
        <a:bodyPr/>
        <a:lstStyle/>
        <a:p>
          <a:endParaRPr lang="fr-FR" sz="1200"/>
        </a:p>
      </dgm:t>
    </dgm:pt>
    <dgm:pt modelId="{175AF8CB-4A9C-45B4-8861-38DF7A0C0097}" type="sibTrans" cxnId="{87367317-9524-4E98-AF63-0C592B62997E}">
      <dgm:prSet/>
      <dgm:spPr/>
      <dgm:t>
        <a:bodyPr/>
        <a:lstStyle/>
        <a:p>
          <a:endParaRPr lang="fr-FR" sz="1200"/>
        </a:p>
      </dgm:t>
    </dgm:pt>
    <dgm:pt modelId="{AF22FB53-A984-4FCF-8FD6-4FD9C2A8C312}">
      <dgm:prSet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OPUS 2 = 3 %</a:t>
          </a:r>
        </a:p>
      </dgm:t>
    </dgm:pt>
    <dgm:pt modelId="{18E021D9-34A8-4B4F-AC8D-C43C722F4A2A}" type="parTrans" cxnId="{785178E5-0BC4-419E-9B29-F4D2E2E4CE9A}">
      <dgm:prSet/>
      <dgm:spPr/>
      <dgm:t>
        <a:bodyPr/>
        <a:lstStyle/>
        <a:p>
          <a:endParaRPr lang="fr-FR" sz="1200"/>
        </a:p>
      </dgm:t>
    </dgm:pt>
    <dgm:pt modelId="{5C2BD72B-D849-4C18-88CA-F2CAF631C0F0}" type="sibTrans" cxnId="{785178E5-0BC4-419E-9B29-F4D2E2E4CE9A}">
      <dgm:prSet/>
      <dgm:spPr/>
      <dgm:t>
        <a:bodyPr/>
        <a:lstStyle/>
        <a:p>
          <a:endParaRPr lang="fr-FR" sz="1200"/>
        </a:p>
      </dgm:t>
    </dgm:pt>
    <dgm:pt modelId="{BE2B50B4-A50E-4828-AA84-5BE038BB79C1}">
      <dgm:prSet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ARTONE = 1 %</a:t>
          </a:r>
        </a:p>
      </dgm:t>
    </dgm:pt>
    <dgm:pt modelId="{82404B22-9B04-4697-94D3-4EC6CAB3F740}" type="parTrans" cxnId="{0B20EDBD-07DF-454E-83B1-C22CDFC69DC0}">
      <dgm:prSet/>
      <dgm:spPr/>
      <dgm:t>
        <a:bodyPr/>
        <a:lstStyle/>
        <a:p>
          <a:endParaRPr lang="fr-FR" sz="1200"/>
        </a:p>
      </dgm:t>
    </dgm:pt>
    <dgm:pt modelId="{C33D8764-964D-4C90-A3B2-47AF636312AB}" type="sibTrans" cxnId="{0B20EDBD-07DF-454E-83B1-C22CDFC69DC0}">
      <dgm:prSet/>
      <dgm:spPr/>
      <dgm:t>
        <a:bodyPr/>
        <a:lstStyle/>
        <a:p>
          <a:endParaRPr lang="fr-FR" sz="1200"/>
        </a:p>
      </dgm:t>
    </dgm:pt>
    <dgm:pt modelId="{BF041BD3-8F67-42EE-A470-BC2302DBA0FD}">
      <dgm:prSet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QUATTRO KIT 1 = 1%</a:t>
          </a:r>
        </a:p>
      </dgm:t>
    </dgm:pt>
    <dgm:pt modelId="{878108F0-A878-491C-95D5-1FA6E7F0FC12}" type="parTrans" cxnId="{72E399C3-DEEF-4467-B160-63F845F49A00}">
      <dgm:prSet/>
      <dgm:spPr/>
      <dgm:t>
        <a:bodyPr/>
        <a:lstStyle/>
        <a:p>
          <a:endParaRPr lang="fr-FR" sz="1200"/>
        </a:p>
      </dgm:t>
    </dgm:pt>
    <dgm:pt modelId="{AD7678AD-FC40-4128-8371-980754A308F5}" type="sibTrans" cxnId="{72E399C3-DEEF-4467-B160-63F845F49A00}">
      <dgm:prSet/>
      <dgm:spPr/>
      <dgm:t>
        <a:bodyPr/>
        <a:lstStyle/>
        <a:p>
          <a:endParaRPr lang="fr-FR" sz="1200"/>
        </a:p>
      </dgm:t>
    </dgm:pt>
    <dgm:pt modelId="{AF6CDCDF-7AFA-45E9-A48E-84ED885B6676}">
      <dgm:prSet custT="1"/>
      <dgm:spPr/>
      <dgm:t>
        <a:bodyPr/>
        <a:lstStyle/>
        <a:p>
          <a:r>
            <a:rPr lang="fr-FR" sz="1200" b="1">
              <a:latin typeface="Calibri" panose="020F0502020204030204" pitchFamily="34" charset="0"/>
            </a:rPr>
            <a:t>QUATTRO KIT 2 = 7 %</a:t>
          </a:r>
        </a:p>
      </dgm:t>
    </dgm:pt>
    <dgm:pt modelId="{A2CF6AB1-C9EB-437A-B366-9204A1F027EB}" type="parTrans" cxnId="{42C63FA2-4089-4933-93BC-2F6D783B4719}">
      <dgm:prSet/>
      <dgm:spPr/>
      <dgm:t>
        <a:bodyPr/>
        <a:lstStyle/>
        <a:p>
          <a:endParaRPr lang="fr-FR" sz="1200"/>
        </a:p>
      </dgm:t>
    </dgm:pt>
    <dgm:pt modelId="{8A1D51CD-31B2-404D-814B-4206BA641988}" type="sibTrans" cxnId="{42C63FA2-4089-4933-93BC-2F6D783B4719}">
      <dgm:prSet/>
      <dgm:spPr/>
      <dgm:t>
        <a:bodyPr/>
        <a:lstStyle/>
        <a:p>
          <a:endParaRPr lang="fr-FR" sz="1200"/>
        </a:p>
      </dgm:t>
    </dgm:pt>
    <dgm:pt modelId="{DEA541B8-78AE-4DEB-BE42-C02D6D88D2F3}" type="pres">
      <dgm:prSet presAssocID="{523FA0E3-CF07-4786-B05B-05A2493C71C4}" presName="diagram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fr-FR"/>
        </a:p>
      </dgm:t>
    </dgm:pt>
    <dgm:pt modelId="{8E9F8540-547D-49BA-A02C-7CB31DA8EA83}" type="pres">
      <dgm:prSet presAssocID="{A18346F4-855C-4C32-9E41-43E1A8126EF8}" presName="root" presStyleCnt="0"/>
      <dgm:spPr/>
    </dgm:pt>
    <dgm:pt modelId="{39F6E857-578B-4B15-8B19-74E4DFEE13A6}" type="pres">
      <dgm:prSet presAssocID="{A18346F4-855C-4C32-9E41-43E1A8126EF8}" presName="rootComposite" presStyleCnt="0"/>
      <dgm:spPr/>
    </dgm:pt>
    <dgm:pt modelId="{C170F46B-9D3A-4657-A046-5EEA1C7F07E8}" type="pres">
      <dgm:prSet presAssocID="{A18346F4-855C-4C32-9E41-43E1A8126EF8}" presName="rootText" presStyleLbl="node1" presStyleIdx="0" presStyleCnt="5"/>
      <dgm:spPr/>
      <dgm:t>
        <a:bodyPr/>
        <a:lstStyle/>
        <a:p>
          <a:endParaRPr lang="fr-FR"/>
        </a:p>
      </dgm:t>
    </dgm:pt>
    <dgm:pt modelId="{8B45B60F-A040-4AB2-B9FF-3BF9F55DACBA}" type="pres">
      <dgm:prSet presAssocID="{A18346F4-855C-4C32-9E41-43E1A8126EF8}" presName="rootConnector" presStyleLbl="node1" presStyleIdx="0" presStyleCnt="5"/>
      <dgm:spPr/>
      <dgm:t>
        <a:bodyPr/>
        <a:lstStyle/>
        <a:p>
          <a:endParaRPr lang="fr-FR"/>
        </a:p>
      </dgm:t>
    </dgm:pt>
    <dgm:pt modelId="{E461B943-A2B3-4E56-8AB1-DA799EB05AFE}" type="pres">
      <dgm:prSet presAssocID="{A18346F4-855C-4C32-9E41-43E1A8126EF8}" presName="childShape" presStyleCnt="0"/>
      <dgm:spPr/>
    </dgm:pt>
    <dgm:pt modelId="{89A4468E-8B1A-40A3-8319-8B2BEF8D016F}" type="pres">
      <dgm:prSet presAssocID="{C8864F64-D850-4DCD-AEBB-9B7CD88B2268}" presName="root" presStyleCnt="0"/>
      <dgm:spPr/>
    </dgm:pt>
    <dgm:pt modelId="{853465E9-D0D3-4B30-8CB7-4868897814CC}" type="pres">
      <dgm:prSet presAssocID="{C8864F64-D850-4DCD-AEBB-9B7CD88B2268}" presName="rootComposite" presStyleCnt="0"/>
      <dgm:spPr/>
    </dgm:pt>
    <dgm:pt modelId="{815CF536-1D89-425B-BDEE-45A0BD7C2189}" type="pres">
      <dgm:prSet presAssocID="{C8864F64-D850-4DCD-AEBB-9B7CD88B2268}" presName="rootText" presStyleLbl="node1" presStyleIdx="1" presStyleCnt="5" custScaleX="136004"/>
      <dgm:spPr/>
      <dgm:t>
        <a:bodyPr/>
        <a:lstStyle/>
        <a:p>
          <a:endParaRPr lang="fr-FR"/>
        </a:p>
      </dgm:t>
    </dgm:pt>
    <dgm:pt modelId="{796A3D48-D34C-4C15-9FEA-C48586E8DBF2}" type="pres">
      <dgm:prSet presAssocID="{C8864F64-D850-4DCD-AEBB-9B7CD88B2268}" presName="rootConnector" presStyleLbl="node1" presStyleIdx="1" presStyleCnt="5"/>
      <dgm:spPr/>
      <dgm:t>
        <a:bodyPr/>
        <a:lstStyle/>
        <a:p>
          <a:endParaRPr lang="fr-FR"/>
        </a:p>
      </dgm:t>
    </dgm:pt>
    <dgm:pt modelId="{17A8BA7A-64FB-4085-B98F-A1A07D9452A9}" type="pres">
      <dgm:prSet presAssocID="{C8864F64-D850-4DCD-AEBB-9B7CD88B2268}" presName="childShape" presStyleCnt="0"/>
      <dgm:spPr/>
    </dgm:pt>
    <dgm:pt modelId="{8550432B-783E-4588-8328-1C5F2C427EF4}" type="pres">
      <dgm:prSet presAssocID="{5623E899-3030-41C2-8122-521EC3E5E471}" presName="Name13" presStyleLbl="parChTrans1D2" presStyleIdx="0" presStyleCnt="10"/>
      <dgm:spPr/>
      <dgm:t>
        <a:bodyPr/>
        <a:lstStyle/>
        <a:p>
          <a:endParaRPr lang="fr-FR"/>
        </a:p>
      </dgm:t>
    </dgm:pt>
    <dgm:pt modelId="{E85C6A4D-2F4F-4CFD-ADA4-F91A16FC98C0}" type="pres">
      <dgm:prSet presAssocID="{13D89528-3503-4364-836A-6E80008FDC07}" presName="childText" presStyleLbl="bgAcc1" presStyleIdx="0" presStyleCnt="10" custScaleX="13846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2DEDBD5-A75F-4E2C-BCF6-C57ED5EE78D7}" type="pres">
      <dgm:prSet presAssocID="{99BED6ED-DAE0-4610-9526-140B395E984E}" presName="Name13" presStyleLbl="parChTrans1D2" presStyleIdx="1" presStyleCnt="10"/>
      <dgm:spPr/>
      <dgm:t>
        <a:bodyPr/>
        <a:lstStyle/>
        <a:p>
          <a:endParaRPr lang="fr-FR"/>
        </a:p>
      </dgm:t>
    </dgm:pt>
    <dgm:pt modelId="{C147961B-B345-4BD0-B152-B2BAB23907E7}" type="pres">
      <dgm:prSet presAssocID="{05A5FC05-E574-4119-A825-DE1C1788D81C}" presName="childText" presStyleLbl="bgAcc1" presStyleIdx="1" presStyleCnt="10" custScaleX="13846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65C1146-FD7E-4B36-B268-D444515B259E}" type="pres">
      <dgm:prSet presAssocID="{41D338DA-B6D9-4D01-96FF-80E6DB77EDC5}" presName="Name13" presStyleLbl="parChTrans1D2" presStyleIdx="2" presStyleCnt="10"/>
      <dgm:spPr/>
      <dgm:t>
        <a:bodyPr/>
        <a:lstStyle/>
        <a:p>
          <a:endParaRPr lang="fr-FR"/>
        </a:p>
      </dgm:t>
    </dgm:pt>
    <dgm:pt modelId="{1592479B-5254-41BE-8D64-C3E006399151}" type="pres">
      <dgm:prSet presAssocID="{D512C92A-B315-42CE-BE56-916F8A55191E}" presName="childText" presStyleLbl="bgAcc1" presStyleIdx="2" presStyleCnt="10" custScaleX="14124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EE464D8-25EB-45D0-9B2E-7F08225D617C}" type="pres">
      <dgm:prSet presAssocID="{68693789-9CC1-4766-B981-AC6C47D59A00}" presName="Name13" presStyleLbl="parChTrans1D2" presStyleIdx="3" presStyleCnt="10"/>
      <dgm:spPr/>
      <dgm:t>
        <a:bodyPr/>
        <a:lstStyle/>
        <a:p>
          <a:endParaRPr lang="fr-FR"/>
        </a:p>
      </dgm:t>
    </dgm:pt>
    <dgm:pt modelId="{EB2A26A5-7428-4A49-B662-603A285F9C0E}" type="pres">
      <dgm:prSet presAssocID="{F707BA28-9FB4-4173-BCFF-10F10ADD292D}" presName="childText" presStyleLbl="bgAcc1" presStyleIdx="3" presStyleCnt="10" custScaleX="14124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8A46AE4-B8F7-4CD3-8163-C97D78E94C63}" type="pres">
      <dgm:prSet presAssocID="{B08BBC55-EF69-4AA9-80A2-EE5121119C08}" presName="Name13" presStyleLbl="parChTrans1D2" presStyleIdx="4" presStyleCnt="10"/>
      <dgm:spPr/>
      <dgm:t>
        <a:bodyPr/>
        <a:lstStyle/>
        <a:p>
          <a:endParaRPr lang="fr-FR"/>
        </a:p>
      </dgm:t>
    </dgm:pt>
    <dgm:pt modelId="{F2DF5DAC-C055-4294-BC14-3C645525F705}" type="pres">
      <dgm:prSet presAssocID="{09F5866E-952A-4E49-9B23-08422C6973AE}" presName="childText" presStyleLbl="bgAcc1" presStyleIdx="4" presStyleCnt="10" custScaleX="14124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2493BBA-3185-411F-9C5A-1D6481A8FC6E}" type="pres">
      <dgm:prSet presAssocID="{B12E6860-E357-496F-B367-08CEA055D661}" presName="root" presStyleCnt="0"/>
      <dgm:spPr/>
    </dgm:pt>
    <dgm:pt modelId="{776FE65B-51BA-4DFD-91B4-4EAEB65E6EDE}" type="pres">
      <dgm:prSet presAssocID="{B12E6860-E357-496F-B367-08CEA055D661}" presName="rootComposite" presStyleCnt="0"/>
      <dgm:spPr/>
    </dgm:pt>
    <dgm:pt modelId="{991C5606-0D66-4450-AF41-009A040F6C1D}" type="pres">
      <dgm:prSet presAssocID="{B12E6860-E357-496F-B367-08CEA055D661}" presName="rootText" presStyleLbl="node1" presStyleIdx="2" presStyleCnt="5" custScaleX="116662"/>
      <dgm:spPr/>
      <dgm:t>
        <a:bodyPr/>
        <a:lstStyle/>
        <a:p>
          <a:endParaRPr lang="fr-FR"/>
        </a:p>
      </dgm:t>
    </dgm:pt>
    <dgm:pt modelId="{D02C3CBD-2860-43E1-A5CB-53AC81C9AC4B}" type="pres">
      <dgm:prSet presAssocID="{B12E6860-E357-496F-B367-08CEA055D661}" presName="rootConnector" presStyleLbl="node1" presStyleIdx="2" presStyleCnt="5"/>
      <dgm:spPr/>
      <dgm:t>
        <a:bodyPr/>
        <a:lstStyle/>
        <a:p>
          <a:endParaRPr lang="fr-FR"/>
        </a:p>
      </dgm:t>
    </dgm:pt>
    <dgm:pt modelId="{87E0E9F8-DEA2-46B0-A685-11DD07113B15}" type="pres">
      <dgm:prSet presAssocID="{B12E6860-E357-496F-B367-08CEA055D661}" presName="childShape" presStyleCnt="0"/>
      <dgm:spPr/>
    </dgm:pt>
    <dgm:pt modelId="{863B53CD-3523-43DB-92E1-109585B8B23F}" type="pres">
      <dgm:prSet presAssocID="{70F30A88-EC07-4678-BFE6-EABA9933BD1C}" presName="Name13" presStyleLbl="parChTrans1D2" presStyleIdx="5" presStyleCnt="10"/>
      <dgm:spPr/>
      <dgm:t>
        <a:bodyPr/>
        <a:lstStyle/>
        <a:p>
          <a:endParaRPr lang="fr-FR"/>
        </a:p>
      </dgm:t>
    </dgm:pt>
    <dgm:pt modelId="{C3FE0645-0B08-43A1-B710-2EFE99C14C0F}" type="pres">
      <dgm:prSet presAssocID="{F1BD9700-55FE-467D-9A25-571147057DB0}" presName="childText" presStyleLbl="bgAcc1" presStyleIdx="5" presStyleCnt="10" custScaleX="12863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BBE9D729-B326-4C63-A8B4-148B4DE09B63}" type="pres">
      <dgm:prSet presAssocID="{18E021D9-34A8-4B4F-AC8D-C43C722F4A2A}" presName="Name13" presStyleLbl="parChTrans1D2" presStyleIdx="6" presStyleCnt="10"/>
      <dgm:spPr/>
      <dgm:t>
        <a:bodyPr/>
        <a:lstStyle/>
        <a:p>
          <a:endParaRPr lang="fr-FR"/>
        </a:p>
      </dgm:t>
    </dgm:pt>
    <dgm:pt modelId="{AB87ECAC-0BEA-40F5-8D38-55C06CF18FA5}" type="pres">
      <dgm:prSet presAssocID="{AF22FB53-A984-4FCF-8FD6-4FD9C2A8C312}" presName="childText" presStyleLbl="bgAcc1" presStyleIdx="6" presStyleCnt="10" custScaleX="128634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DE44AB6-A00D-4B68-B73E-8B16AA16D590}" type="pres">
      <dgm:prSet presAssocID="{F9C748BF-0B0F-4CBF-A77D-4E5E59013937}" presName="root" presStyleCnt="0"/>
      <dgm:spPr/>
    </dgm:pt>
    <dgm:pt modelId="{B2B9954F-E765-4F54-9AFD-32F19AB1BBB1}" type="pres">
      <dgm:prSet presAssocID="{F9C748BF-0B0F-4CBF-A77D-4E5E59013937}" presName="rootComposite" presStyleCnt="0"/>
      <dgm:spPr/>
    </dgm:pt>
    <dgm:pt modelId="{EF7FAD0D-1822-4EAB-8353-5AED7AD9C124}" type="pres">
      <dgm:prSet presAssocID="{F9C748BF-0B0F-4CBF-A77D-4E5E59013937}" presName="rootText" presStyleLbl="node1" presStyleIdx="3" presStyleCnt="5" custScaleX="122842"/>
      <dgm:spPr/>
      <dgm:t>
        <a:bodyPr/>
        <a:lstStyle/>
        <a:p>
          <a:endParaRPr lang="fr-FR"/>
        </a:p>
      </dgm:t>
    </dgm:pt>
    <dgm:pt modelId="{0129BB57-D0DB-4288-9FE6-85A041CD182D}" type="pres">
      <dgm:prSet presAssocID="{F9C748BF-0B0F-4CBF-A77D-4E5E59013937}" presName="rootConnector" presStyleLbl="node1" presStyleIdx="3" presStyleCnt="5"/>
      <dgm:spPr/>
      <dgm:t>
        <a:bodyPr/>
        <a:lstStyle/>
        <a:p>
          <a:endParaRPr lang="fr-FR"/>
        </a:p>
      </dgm:t>
    </dgm:pt>
    <dgm:pt modelId="{F4D096CA-CF0C-4309-AC08-16D84AF3E173}" type="pres">
      <dgm:prSet presAssocID="{F9C748BF-0B0F-4CBF-A77D-4E5E59013937}" presName="childShape" presStyleCnt="0"/>
      <dgm:spPr/>
    </dgm:pt>
    <dgm:pt modelId="{6EBD058E-3602-4C8E-A16D-C33496F2F7E2}" type="pres">
      <dgm:prSet presAssocID="{82404B22-9B04-4697-94D3-4EC6CAB3F740}" presName="Name13" presStyleLbl="parChTrans1D2" presStyleIdx="7" presStyleCnt="10"/>
      <dgm:spPr/>
      <dgm:t>
        <a:bodyPr/>
        <a:lstStyle/>
        <a:p>
          <a:endParaRPr lang="fr-FR"/>
        </a:p>
      </dgm:t>
    </dgm:pt>
    <dgm:pt modelId="{F01E8617-6502-4262-B77E-07600229E01F}" type="pres">
      <dgm:prSet presAssocID="{BE2B50B4-A50E-4828-AA84-5BE038BB79C1}" presName="childText" presStyleLbl="bgAcc1" presStyleIdx="7" presStyleCnt="10" custScaleX="19380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9A388BE2-8D87-4D46-9D8A-09306967734D}" type="pres">
      <dgm:prSet presAssocID="{878108F0-A878-491C-95D5-1FA6E7F0FC12}" presName="Name13" presStyleLbl="parChTrans1D2" presStyleIdx="8" presStyleCnt="10"/>
      <dgm:spPr/>
      <dgm:t>
        <a:bodyPr/>
        <a:lstStyle/>
        <a:p>
          <a:endParaRPr lang="fr-FR"/>
        </a:p>
      </dgm:t>
    </dgm:pt>
    <dgm:pt modelId="{5D48FD15-0A1C-4F93-BB48-E7F22A45CEBB}" type="pres">
      <dgm:prSet presAssocID="{BF041BD3-8F67-42EE-A470-BC2302DBA0FD}" presName="childText" presStyleLbl="bgAcc1" presStyleIdx="8" presStyleCnt="10" custScaleX="19380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199B7E6A-1505-4CB4-8209-1D1B7D847AF1}" type="pres">
      <dgm:prSet presAssocID="{A2CF6AB1-C9EB-437A-B366-9204A1F027EB}" presName="Name13" presStyleLbl="parChTrans1D2" presStyleIdx="9" presStyleCnt="10"/>
      <dgm:spPr/>
      <dgm:t>
        <a:bodyPr/>
        <a:lstStyle/>
        <a:p>
          <a:endParaRPr lang="fr-FR"/>
        </a:p>
      </dgm:t>
    </dgm:pt>
    <dgm:pt modelId="{1A093D66-3878-472B-AD1A-359F4B22D63F}" type="pres">
      <dgm:prSet presAssocID="{AF6CDCDF-7AFA-45E9-A48E-84ED885B6676}" presName="childText" presStyleLbl="bgAcc1" presStyleIdx="9" presStyleCnt="10" custScaleX="19380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266E16E-40A1-4EBB-9126-0D852B60EEEC}" type="pres">
      <dgm:prSet presAssocID="{2A274A8F-476A-4B41-8506-184971E830C4}" presName="root" presStyleCnt="0"/>
      <dgm:spPr/>
    </dgm:pt>
    <dgm:pt modelId="{E3EE7090-E001-46EB-B753-C8B87EF088C2}" type="pres">
      <dgm:prSet presAssocID="{2A274A8F-476A-4B41-8506-184971E830C4}" presName="rootComposite" presStyleCnt="0"/>
      <dgm:spPr/>
    </dgm:pt>
    <dgm:pt modelId="{0C87F418-26CF-4144-8843-52C3F19D29B4}" type="pres">
      <dgm:prSet presAssocID="{2A274A8F-476A-4B41-8506-184971E830C4}" presName="rootText" presStyleLbl="node1" presStyleIdx="4" presStyleCnt="5" custScaleX="131844"/>
      <dgm:spPr/>
      <dgm:t>
        <a:bodyPr/>
        <a:lstStyle/>
        <a:p>
          <a:endParaRPr lang="fr-FR"/>
        </a:p>
      </dgm:t>
    </dgm:pt>
    <dgm:pt modelId="{48867B2D-86ED-407F-B0C3-1CD251105D5E}" type="pres">
      <dgm:prSet presAssocID="{2A274A8F-476A-4B41-8506-184971E830C4}" presName="rootConnector" presStyleLbl="node1" presStyleIdx="4" presStyleCnt="5"/>
      <dgm:spPr/>
      <dgm:t>
        <a:bodyPr/>
        <a:lstStyle/>
        <a:p>
          <a:endParaRPr lang="fr-FR"/>
        </a:p>
      </dgm:t>
    </dgm:pt>
    <dgm:pt modelId="{20E15949-F701-4284-945B-44A7F71430D9}" type="pres">
      <dgm:prSet presAssocID="{2A274A8F-476A-4B41-8506-184971E830C4}" presName="childShape" presStyleCnt="0"/>
      <dgm:spPr/>
    </dgm:pt>
  </dgm:ptLst>
  <dgm:cxnLst>
    <dgm:cxn modelId="{1FD6705B-229A-4E39-BFE6-C28A87445B65}" type="presOf" srcId="{AF22FB53-A984-4FCF-8FD6-4FD9C2A8C312}" destId="{AB87ECAC-0BEA-40F5-8D38-55C06CF18FA5}" srcOrd="0" destOrd="0" presId="urn:microsoft.com/office/officeart/2005/8/layout/hierarchy3"/>
    <dgm:cxn modelId="{42C63FA2-4089-4933-93BC-2F6D783B4719}" srcId="{F9C748BF-0B0F-4CBF-A77D-4E5E59013937}" destId="{AF6CDCDF-7AFA-45E9-A48E-84ED885B6676}" srcOrd="2" destOrd="0" parTransId="{A2CF6AB1-C9EB-437A-B366-9204A1F027EB}" sibTransId="{8A1D51CD-31B2-404D-814B-4206BA641988}"/>
    <dgm:cxn modelId="{21E35A1C-AF8D-429E-BEC1-1354548BBA25}" type="presOf" srcId="{2A274A8F-476A-4B41-8506-184971E830C4}" destId="{0C87F418-26CF-4144-8843-52C3F19D29B4}" srcOrd="0" destOrd="0" presId="urn:microsoft.com/office/officeart/2005/8/layout/hierarchy3"/>
    <dgm:cxn modelId="{64209FFA-D431-4A49-9E05-B214E8281AC8}" srcId="{523FA0E3-CF07-4786-B05B-05A2493C71C4}" destId="{F9C748BF-0B0F-4CBF-A77D-4E5E59013937}" srcOrd="3" destOrd="0" parTransId="{B114CC86-7529-4A74-90C6-C5A7933C6065}" sibTransId="{F392D2AC-20BC-4A78-91DB-F341627FD811}"/>
    <dgm:cxn modelId="{7885ACB3-7876-4EB9-B7BE-22FD7B21724A}" srcId="{C8864F64-D850-4DCD-AEBB-9B7CD88B2268}" destId="{F707BA28-9FB4-4173-BCFF-10F10ADD292D}" srcOrd="3" destOrd="0" parTransId="{68693789-9CC1-4766-B981-AC6C47D59A00}" sibTransId="{58640DC1-D471-4AB2-BA74-EE428156F358}"/>
    <dgm:cxn modelId="{4977AC14-BD4E-4ACB-B937-871F1AA05E77}" type="presOf" srcId="{2A274A8F-476A-4B41-8506-184971E830C4}" destId="{48867B2D-86ED-407F-B0C3-1CD251105D5E}" srcOrd="1" destOrd="0" presId="urn:microsoft.com/office/officeart/2005/8/layout/hierarchy3"/>
    <dgm:cxn modelId="{41BD6B2F-2AAB-4D79-84A9-C68A008F57C1}" type="presOf" srcId="{C8864F64-D850-4DCD-AEBB-9B7CD88B2268}" destId="{796A3D48-D34C-4C15-9FEA-C48586E8DBF2}" srcOrd="1" destOrd="0" presId="urn:microsoft.com/office/officeart/2005/8/layout/hierarchy3"/>
    <dgm:cxn modelId="{6D788E2F-CD32-46C5-9211-61FD27E11706}" srcId="{523FA0E3-CF07-4786-B05B-05A2493C71C4}" destId="{A18346F4-855C-4C32-9E41-43E1A8126EF8}" srcOrd="0" destOrd="0" parTransId="{3B76E71E-C087-4803-A229-AA4A326BEBDB}" sibTransId="{9C0973D2-24CE-46D9-9A6A-C03A5637FCF6}"/>
    <dgm:cxn modelId="{DED835A4-AE8E-4D10-AD15-9E8A77587883}" type="presOf" srcId="{D512C92A-B315-42CE-BE56-916F8A55191E}" destId="{1592479B-5254-41BE-8D64-C3E006399151}" srcOrd="0" destOrd="0" presId="urn:microsoft.com/office/officeart/2005/8/layout/hierarchy3"/>
    <dgm:cxn modelId="{0517EE7A-4CD3-47CB-ABC0-321DDC0AA45A}" type="presOf" srcId="{F707BA28-9FB4-4173-BCFF-10F10ADD292D}" destId="{EB2A26A5-7428-4A49-B662-603A285F9C0E}" srcOrd="0" destOrd="0" presId="urn:microsoft.com/office/officeart/2005/8/layout/hierarchy3"/>
    <dgm:cxn modelId="{210BC8A7-E10F-41A4-8E67-2A1A7CE3CA23}" type="presOf" srcId="{82404B22-9B04-4697-94D3-4EC6CAB3F740}" destId="{6EBD058E-3602-4C8E-A16D-C33496F2F7E2}" srcOrd="0" destOrd="0" presId="urn:microsoft.com/office/officeart/2005/8/layout/hierarchy3"/>
    <dgm:cxn modelId="{BA8FE9D5-C497-4F5B-9956-46A97B8F7E02}" type="presOf" srcId="{70F30A88-EC07-4678-BFE6-EABA9933BD1C}" destId="{863B53CD-3523-43DB-92E1-109585B8B23F}" srcOrd="0" destOrd="0" presId="urn:microsoft.com/office/officeart/2005/8/layout/hierarchy3"/>
    <dgm:cxn modelId="{72E399C3-DEEF-4467-B160-63F845F49A00}" srcId="{F9C748BF-0B0F-4CBF-A77D-4E5E59013937}" destId="{BF041BD3-8F67-42EE-A470-BC2302DBA0FD}" srcOrd="1" destOrd="0" parTransId="{878108F0-A878-491C-95D5-1FA6E7F0FC12}" sibTransId="{AD7678AD-FC40-4128-8371-980754A308F5}"/>
    <dgm:cxn modelId="{A402E46C-EC3D-47BB-A8AF-3C25C6FD0D56}" type="presOf" srcId="{BF041BD3-8F67-42EE-A470-BC2302DBA0FD}" destId="{5D48FD15-0A1C-4F93-BB48-E7F22A45CEBB}" srcOrd="0" destOrd="0" presId="urn:microsoft.com/office/officeart/2005/8/layout/hierarchy3"/>
    <dgm:cxn modelId="{E8663749-6981-4EDB-9B4D-54B129E9088E}" srcId="{523FA0E3-CF07-4786-B05B-05A2493C71C4}" destId="{C8864F64-D850-4DCD-AEBB-9B7CD88B2268}" srcOrd="1" destOrd="0" parTransId="{0186CECE-5AB6-4A7F-A5C3-834A3A19203C}" sibTransId="{C517DDEE-21CB-46B0-A8DD-B6971C2B1CEC}"/>
    <dgm:cxn modelId="{DF91D3F9-07F2-4148-B11F-15986C69A667}" type="presOf" srcId="{B08BBC55-EF69-4AA9-80A2-EE5121119C08}" destId="{A8A46AE4-B8F7-4CD3-8163-C97D78E94C63}" srcOrd="0" destOrd="0" presId="urn:microsoft.com/office/officeart/2005/8/layout/hierarchy3"/>
    <dgm:cxn modelId="{01537202-5AA0-45AA-966D-5B5408EE2C2F}" type="presOf" srcId="{41D338DA-B6D9-4D01-96FF-80E6DB77EDC5}" destId="{565C1146-FD7E-4B36-B268-D444515B259E}" srcOrd="0" destOrd="0" presId="urn:microsoft.com/office/officeart/2005/8/layout/hierarchy3"/>
    <dgm:cxn modelId="{8ED57F6D-41E5-4BDD-A20D-E9E4CEF925DC}" type="presOf" srcId="{F9C748BF-0B0F-4CBF-A77D-4E5E59013937}" destId="{EF7FAD0D-1822-4EAB-8353-5AED7AD9C124}" srcOrd="0" destOrd="0" presId="urn:microsoft.com/office/officeart/2005/8/layout/hierarchy3"/>
    <dgm:cxn modelId="{BE633DA2-7732-4FC0-875F-FD35D15B4138}" type="presOf" srcId="{A18346F4-855C-4C32-9E41-43E1A8126EF8}" destId="{8B45B60F-A040-4AB2-B9FF-3BF9F55DACBA}" srcOrd="1" destOrd="0" presId="urn:microsoft.com/office/officeart/2005/8/layout/hierarchy3"/>
    <dgm:cxn modelId="{B2A672E3-7942-4FFB-BD9D-137BCE34C008}" type="presOf" srcId="{878108F0-A878-491C-95D5-1FA6E7F0FC12}" destId="{9A388BE2-8D87-4D46-9D8A-09306967734D}" srcOrd="0" destOrd="0" presId="urn:microsoft.com/office/officeart/2005/8/layout/hierarchy3"/>
    <dgm:cxn modelId="{133C475E-88A6-4D5C-A0C5-9E38B56F1546}" type="presOf" srcId="{F1BD9700-55FE-467D-9A25-571147057DB0}" destId="{C3FE0645-0B08-43A1-B710-2EFE99C14C0F}" srcOrd="0" destOrd="0" presId="urn:microsoft.com/office/officeart/2005/8/layout/hierarchy3"/>
    <dgm:cxn modelId="{21BB4AA2-5F58-4B99-8DC1-BE1E2F30ADCE}" type="presOf" srcId="{B12E6860-E357-496F-B367-08CEA055D661}" destId="{D02C3CBD-2860-43E1-A5CB-53AC81C9AC4B}" srcOrd="1" destOrd="0" presId="urn:microsoft.com/office/officeart/2005/8/layout/hierarchy3"/>
    <dgm:cxn modelId="{97D4B43A-6F4D-4A74-A643-431379CA5582}" srcId="{523FA0E3-CF07-4786-B05B-05A2493C71C4}" destId="{B12E6860-E357-496F-B367-08CEA055D661}" srcOrd="2" destOrd="0" parTransId="{AF8E9D46-5A1C-4D60-9425-DED061B55333}" sibTransId="{5CB02A30-784A-4D66-AFA2-41A5E778887E}"/>
    <dgm:cxn modelId="{5A9C62AC-072B-48C4-85FB-20D4A493618A}" type="presOf" srcId="{13D89528-3503-4364-836A-6E80008FDC07}" destId="{E85C6A4D-2F4F-4CFD-ADA4-F91A16FC98C0}" srcOrd="0" destOrd="0" presId="urn:microsoft.com/office/officeart/2005/8/layout/hierarchy3"/>
    <dgm:cxn modelId="{87367317-9524-4E98-AF63-0C592B62997E}" srcId="{B12E6860-E357-496F-B367-08CEA055D661}" destId="{F1BD9700-55FE-467D-9A25-571147057DB0}" srcOrd="0" destOrd="0" parTransId="{70F30A88-EC07-4678-BFE6-EABA9933BD1C}" sibTransId="{175AF8CB-4A9C-45B4-8861-38DF7A0C0097}"/>
    <dgm:cxn modelId="{785178E5-0BC4-419E-9B29-F4D2E2E4CE9A}" srcId="{B12E6860-E357-496F-B367-08CEA055D661}" destId="{AF22FB53-A984-4FCF-8FD6-4FD9C2A8C312}" srcOrd="1" destOrd="0" parTransId="{18E021D9-34A8-4B4F-AC8D-C43C722F4A2A}" sibTransId="{5C2BD72B-D849-4C18-88CA-F2CAF631C0F0}"/>
    <dgm:cxn modelId="{51F4292A-A935-4E8A-93DD-23CA3C418067}" type="presOf" srcId="{68693789-9CC1-4766-B981-AC6C47D59A00}" destId="{6EE464D8-25EB-45D0-9B2E-7F08225D617C}" srcOrd="0" destOrd="0" presId="urn:microsoft.com/office/officeart/2005/8/layout/hierarchy3"/>
    <dgm:cxn modelId="{0C2327FC-BB9D-46B3-A6A0-89357624C651}" type="presOf" srcId="{BE2B50B4-A50E-4828-AA84-5BE038BB79C1}" destId="{F01E8617-6502-4262-B77E-07600229E01F}" srcOrd="0" destOrd="0" presId="urn:microsoft.com/office/officeart/2005/8/layout/hierarchy3"/>
    <dgm:cxn modelId="{AF1177A4-1573-44F2-B0B2-09364E284644}" type="presOf" srcId="{99BED6ED-DAE0-4610-9526-140B395E984E}" destId="{F2DEDBD5-A75F-4E2C-BCF6-C57ED5EE78D7}" srcOrd="0" destOrd="0" presId="urn:microsoft.com/office/officeart/2005/8/layout/hierarchy3"/>
    <dgm:cxn modelId="{7BDAA510-CC41-43F5-8F9A-139E0CEA738F}" srcId="{523FA0E3-CF07-4786-B05B-05A2493C71C4}" destId="{2A274A8F-476A-4B41-8506-184971E830C4}" srcOrd="4" destOrd="0" parTransId="{ACFF5DBF-737D-4CD7-AF9A-C5770964468E}" sibTransId="{81D092A2-D0F3-4ADA-BEA1-43D321AFFFE7}"/>
    <dgm:cxn modelId="{30B8DAFD-76C2-40B9-9032-45DE0016E46B}" type="presOf" srcId="{05A5FC05-E574-4119-A825-DE1C1788D81C}" destId="{C147961B-B345-4BD0-B152-B2BAB23907E7}" srcOrd="0" destOrd="0" presId="urn:microsoft.com/office/officeart/2005/8/layout/hierarchy3"/>
    <dgm:cxn modelId="{72CFA3CE-1073-4CDE-9A59-17EB9595A750}" type="presOf" srcId="{C8864F64-D850-4DCD-AEBB-9B7CD88B2268}" destId="{815CF536-1D89-425B-BDEE-45A0BD7C2189}" srcOrd="0" destOrd="0" presId="urn:microsoft.com/office/officeart/2005/8/layout/hierarchy3"/>
    <dgm:cxn modelId="{E6BBAC68-D4CD-4B21-A639-6910FCB43C87}" type="presOf" srcId="{F9C748BF-0B0F-4CBF-A77D-4E5E59013937}" destId="{0129BB57-D0DB-4288-9FE6-85A041CD182D}" srcOrd="1" destOrd="0" presId="urn:microsoft.com/office/officeart/2005/8/layout/hierarchy3"/>
    <dgm:cxn modelId="{678C7A4C-F81A-42E4-B64B-5715D9E3A9C2}" type="presOf" srcId="{AF6CDCDF-7AFA-45E9-A48E-84ED885B6676}" destId="{1A093D66-3878-472B-AD1A-359F4B22D63F}" srcOrd="0" destOrd="0" presId="urn:microsoft.com/office/officeart/2005/8/layout/hierarchy3"/>
    <dgm:cxn modelId="{EA7ABA83-2269-4C9B-B044-DCB6B95217AA}" type="presOf" srcId="{09F5866E-952A-4E49-9B23-08422C6973AE}" destId="{F2DF5DAC-C055-4294-BC14-3C645525F705}" srcOrd="0" destOrd="0" presId="urn:microsoft.com/office/officeart/2005/8/layout/hierarchy3"/>
    <dgm:cxn modelId="{2BAB497C-8673-4342-9006-660C7EA0FBC7}" type="presOf" srcId="{5623E899-3030-41C2-8122-521EC3E5E471}" destId="{8550432B-783E-4588-8328-1C5F2C427EF4}" srcOrd="0" destOrd="0" presId="urn:microsoft.com/office/officeart/2005/8/layout/hierarchy3"/>
    <dgm:cxn modelId="{0B20EDBD-07DF-454E-83B1-C22CDFC69DC0}" srcId="{F9C748BF-0B0F-4CBF-A77D-4E5E59013937}" destId="{BE2B50B4-A50E-4828-AA84-5BE038BB79C1}" srcOrd="0" destOrd="0" parTransId="{82404B22-9B04-4697-94D3-4EC6CAB3F740}" sibTransId="{C33D8764-964D-4C90-A3B2-47AF636312AB}"/>
    <dgm:cxn modelId="{AABA9281-2EE2-4BA5-B46A-D0FB8FD1B412}" type="presOf" srcId="{18E021D9-34A8-4B4F-AC8D-C43C722F4A2A}" destId="{BBE9D729-B326-4C63-A8B4-148B4DE09B63}" srcOrd="0" destOrd="0" presId="urn:microsoft.com/office/officeart/2005/8/layout/hierarchy3"/>
    <dgm:cxn modelId="{44CA585A-289E-432E-BBBE-83FF8BDF7595}" srcId="{C8864F64-D850-4DCD-AEBB-9B7CD88B2268}" destId="{D512C92A-B315-42CE-BE56-916F8A55191E}" srcOrd="2" destOrd="0" parTransId="{41D338DA-B6D9-4D01-96FF-80E6DB77EDC5}" sibTransId="{B2B05AF6-ECA5-4D96-BE1F-D7E8977A9A0B}"/>
    <dgm:cxn modelId="{F578C6BC-E5F7-42EC-8EA3-F5FADBB3B607}" type="presOf" srcId="{523FA0E3-CF07-4786-B05B-05A2493C71C4}" destId="{DEA541B8-78AE-4DEB-BE42-C02D6D88D2F3}" srcOrd="0" destOrd="0" presId="urn:microsoft.com/office/officeart/2005/8/layout/hierarchy3"/>
    <dgm:cxn modelId="{77B104A2-6499-40B4-9627-92E43F053467}" type="presOf" srcId="{A2CF6AB1-C9EB-437A-B366-9204A1F027EB}" destId="{199B7E6A-1505-4CB4-8209-1D1B7D847AF1}" srcOrd="0" destOrd="0" presId="urn:microsoft.com/office/officeart/2005/8/layout/hierarchy3"/>
    <dgm:cxn modelId="{47DE8DC4-343C-49E8-8E10-8F9FFF378861}" srcId="{C8864F64-D850-4DCD-AEBB-9B7CD88B2268}" destId="{09F5866E-952A-4E49-9B23-08422C6973AE}" srcOrd="4" destOrd="0" parTransId="{B08BBC55-EF69-4AA9-80A2-EE5121119C08}" sibTransId="{B884E1A2-FBA5-49E9-BBF1-871F0A309A62}"/>
    <dgm:cxn modelId="{35445F2C-80A2-4C21-BA33-DC394F1598A2}" type="presOf" srcId="{B12E6860-E357-496F-B367-08CEA055D661}" destId="{991C5606-0D66-4450-AF41-009A040F6C1D}" srcOrd="0" destOrd="0" presId="urn:microsoft.com/office/officeart/2005/8/layout/hierarchy3"/>
    <dgm:cxn modelId="{636B853D-7F8D-4278-B578-FC2D8AB99BAD}" type="presOf" srcId="{A18346F4-855C-4C32-9E41-43E1A8126EF8}" destId="{C170F46B-9D3A-4657-A046-5EEA1C7F07E8}" srcOrd="0" destOrd="0" presId="urn:microsoft.com/office/officeart/2005/8/layout/hierarchy3"/>
    <dgm:cxn modelId="{796E7441-10A3-4ECB-A3BD-7F21042F886A}" srcId="{C8864F64-D850-4DCD-AEBB-9B7CD88B2268}" destId="{05A5FC05-E574-4119-A825-DE1C1788D81C}" srcOrd="1" destOrd="0" parTransId="{99BED6ED-DAE0-4610-9526-140B395E984E}" sibTransId="{F8AD4578-2080-424C-8FDA-2204B7DF27B7}"/>
    <dgm:cxn modelId="{9B9DFEC2-E816-4224-9D17-86407DAA39EC}" srcId="{C8864F64-D850-4DCD-AEBB-9B7CD88B2268}" destId="{13D89528-3503-4364-836A-6E80008FDC07}" srcOrd="0" destOrd="0" parTransId="{5623E899-3030-41C2-8122-521EC3E5E471}" sibTransId="{892AD954-6F72-47DF-A566-C339557FA924}"/>
    <dgm:cxn modelId="{0A3AE575-7761-44AD-9689-AAEAE05FB17B}" type="presParOf" srcId="{DEA541B8-78AE-4DEB-BE42-C02D6D88D2F3}" destId="{8E9F8540-547D-49BA-A02C-7CB31DA8EA83}" srcOrd="0" destOrd="0" presId="urn:microsoft.com/office/officeart/2005/8/layout/hierarchy3"/>
    <dgm:cxn modelId="{65414BB3-25B9-471C-A767-390F946A5490}" type="presParOf" srcId="{8E9F8540-547D-49BA-A02C-7CB31DA8EA83}" destId="{39F6E857-578B-4B15-8B19-74E4DFEE13A6}" srcOrd="0" destOrd="0" presId="urn:microsoft.com/office/officeart/2005/8/layout/hierarchy3"/>
    <dgm:cxn modelId="{8CD14D28-6AFF-4CEF-9ED6-3B422CEF415A}" type="presParOf" srcId="{39F6E857-578B-4B15-8B19-74E4DFEE13A6}" destId="{C170F46B-9D3A-4657-A046-5EEA1C7F07E8}" srcOrd="0" destOrd="0" presId="urn:microsoft.com/office/officeart/2005/8/layout/hierarchy3"/>
    <dgm:cxn modelId="{2920537E-2BA4-4B6F-92E1-6E2F52FF3DE3}" type="presParOf" srcId="{39F6E857-578B-4B15-8B19-74E4DFEE13A6}" destId="{8B45B60F-A040-4AB2-B9FF-3BF9F55DACBA}" srcOrd="1" destOrd="0" presId="urn:microsoft.com/office/officeart/2005/8/layout/hierarchy3"/>
    <dgm:cxn modelId="{D98DE6BD-7142-4F77-A53E-DFC27CD32DC9}" type="presParOf" srcId="{8E9F8540-547D-49BA-A02C-7CB31DA8EA83}" destId="{E461B943-A2B3-4E56-8AB1-DA799EB05AFE}" srcOrd="1" destOrd="0" presId="urn:microsoft.com/office/officeart/2005/8/layout/hierarchy3"/>
    <dgm:cxn modelId="{1C5100AB-3CCA-46EF-8201-4FC2B7C941B7}" type="presParOf" srcId="{DEA541B8-78AE-4DEB-BE42-C02D6D88D2F3}" destId="{89A4468E-8B1A-40A3-8319-8B2BEF8D016F}" srcOrd="1" destOrd="0" presId="urn:microsoft.com/office/officeart/2005/8/layout/hierarchy3"/>
    <dgm:cxn modelId="{CF201F51-B3BD-4444-820F-2883501456E2}" type="presParOf" srcId="{89A4468E-8B1A-40A3-8319-8B2BEF8D016F}" destId="{853465E9-D0D3-4B30-8CB7-4868897814CC}" srcOrd="0" destOrd="0" presId="urn:microsoft.com/office/officeart/2005/8/layout/hierarchy3"/>
    <dgm:cxn modelId="{D97D8BE4-F006-485D-BF4F-D65F667BA7D3}" type="presParOf" srcId="{853465E9-D0D3-4B30-8CB7-4868897814CC}" destId="{815CF536-1D89-425B-BDEE-45A0BD7C2189}" srcOrd="0" destOrd="0" presId="urn:microsoft.com/office/officeart/2005/8/layout/hierarchy3"/>
    <dgm:cxn modelId="{EA6DFF45-D413-4ECF-BB1B-6FDE5A3BEA99}" type="presParOf" srcId="{853465E9-D0D3-4B30-8CB7-4868897814CC}" destId="{796A3D48-D34C-4C15-9FEA-C48586E8DBF2}" srcOrd="1" destOrd="0" presId="urn:microsoft.com/office/officeart/2005/8/layout/hierarchy3"/>
    <dgm:cxn modelId="{E4C745A7-6B64-4547-BF27-B58646506AA4}" type="presParOf" srcId="{89A4468E-8B1A-40A3-8319-8B2BEF8D016F}" destId="{17A8BA7A-64FB-4085-B98F-A1A07D9452A9}" srcOrd="1" destOrd="0" presId="urn:microsoft.com/office/officeart/2005/8/layout/hierarchy3"/>
    <dgm:cxn modelId="{435C236F-D5E8-40A6-81D9-A3E24EA04179}" type="presParOf" srcId="{17A8BA7A-64FB-4085-B98F-A1A07D9452A9}" destId="{8550432B-783E-4588-8328-1C5F2C427EF4}" srcOrd="0" destOrd="0" presId="urn:microsoft.com/office/officeart/2005/8/layout/hierarchy3"/>
    <dgm:cxn modelId="{45992F5E-1E83-439F-B0FB-4502DD67CB3C}" type="presParOf" srcId="{17A8BA7A-64FB-4085-B98F-A1A07D9452A9}" destId="{E85C6A4D-2F4F-4CFD-ADA4-F91A16FC98C0}" srcOrd="1" destOrd="0" presId="urn:microsoft.com/office/officeart/2005/8/layout/hierarchy3"/>
    <dgm:cxn modelId="{5F23C0E6-D9F6-49CA-A228-C43C2D4F4F48}" type="presParOf" srcId="{17A8BA7A-64FB-4085-B98F-A1A07D9452A9}" destId="{F2DEDBD5-A75F-4E2C-BCF6-C57ED5EE78D7}" srcOrd="2" destOrd="0" presId="urn:microsoft.com/office/officeart/2005/8/layout/hierarchy3"/>
    <dgm:cxn modelId="{D59D7496-F8D3-4D7C-AB3D-4A8404B9876E}" type="presParOf" srcId="{17A8BA7A-64FB-4085-B98F-A1A07D9452A9}" destId="{C147961B-B345-4BD0-B152-B2BAB23907E7}" srcOrd="3" destOrd="0" presId="urn:microsoft.com/office/officeart/2005/8/layout/hierarchy3"/>
    <dgm:cxn modelId="{7CECE2B4-3173-4BE2-B835-2B04A6852760}" type="presParOf" srcId="{17A8BA7A-64FB-4085-B98F-A1A07D9452A9}" destId="{565C1146-FD7E-4B36-B268-D444515B259E}" srcOrd="4" destOrd="0" presId="urn:microsoft.com/office/officeart/2005/8/layout/hierarchy3"/>
    <dgm:cxn modelId="{33F33A3C-89C3-431D-9C4B-47D6CAB76C61}" type="presParOf" srcId="{17A8BA7A-64FB-4085-B98F-A1A07D9452A9}" destId="{1592479B-5254-41BE-8D64-C3E006399151}" srcOrd="5" destOrd="0" presId="urn:microsoft.com/office/officeart/2005/8/layout/hierarchy3"/>
    <dgm:cxn modelId="{4B4756B6-7694-47C9-BF10-0607AA84F3E3}" type="presParOf" srcId="{17A8BA7A-64FB-4085-B98F-A1A07D9452A9}" destId="{6EE464D8-25EB-45D0-9B2E-7F08225D617C}" srcOrd="6" destOrd="0" presId="urn:microsoft.com/office/officeart/2005/8/layout/hierarchy3"/>
    <dgm:cxn modelId="{1D60CFD1-3883-4F64-A7CF-F7DA01C46DE3}" type="presParOf" srcId="{17A8BA7A-64FB-4085-B98F-A1A07D9452A9}" destId="{EB2A26A5-7428-4A49-B662-603A285F9C0E}" srcOrd="7" destOrd="0" presId="urn:microsoft.com/office/officeart/2005/8/layout/hierarchy3"/>
    <dgm:cxn modelId="{01A7C75D-20B4-4A72-B681-CFDC561EB027}" type="presParOf" srcId="{17A8BA7A-64FB-4085-B98F-A1A07D9452A9}" destId="{A8A46AE4-B8F7-4CD3-8163-C97D78E94C63}" srcOrd="8" destOrd="0" presId="urn:microsoft.com/office/officeart/2005/8/layout/hierarchy3"/>
    <dgm:cxn modelId="{937614FF-8BC2-492A-8506-956E503F2794}" type="presParOf" srcId="{17A8BA7A-64FB-4085-B98F-A1A07D9452A9}" destId="{F2DF5DAC-C055-4294-BC14-3C645525F705}" srcOrd="9" destOrd="0" presId="urn:microsoft.com/office/officeart/2005/8/layout/hierarchy3"/>
    <dgm:cxn modelId="{A572CFD4-5615-4FED-B34D-D516B745D32D}" type="presParOf" srcId="{DEA541B8-78AE-4DEB-BE42-C02D6D88D2F3}" destId="{C2493BBA-3185-411F-9C5A-1D6481A8FC6E}" srcOrd="2" destOrd="0" presId="urn:microsoft.com/office/officeart/2005/8/layout/hierarchy3"/>
    <dgm:cxn modelId="{78FF57B0-D66E-448E-924B-887AAA872C0D}" type="presParOf" srcId="{C2493BBA-3185-411F-9C5A-1D6481A8FC6E}" destId="{776FE65B-51BA-4DFD-91B4-4EAEB65E6EDE}" srcOrd="0" destOrd="0" presId="urn:microsoft.com/office/officeart/2005/8/layout/hierarchy3"/>
    <dgm:cxn modelId="{B36B000F-8BBF-4B64-8E47-309D5CA7576B}" type="presParOf" srcId="{776FE65B-51BA-4DFD-91B4-4EAEB65E6EDE}" destId="{991C5606-0D66-4450-AF41-009A040F6C1D}" srcOrd="0" destOrd="0" presId="urn:microsoft.com/office/officeart/2005/8/layout/hierarchy3"/>
    <dgm:cxn modelId="{F75FA2FC-DFA2-4707-BC57-212F4BCC156F}" type="presParOf" srcId="{776FE65B-51BA-4DFD-91B4-4EAEB65E6EDE}" destId="{D02C3CBD-2860-43E1-A5CB-53AC81C9AC4B}" srcOrd="1" destOrd="0" presId="urn:microsoft.com/office/officeart/2005/8/layout/hierarchy3"/>
    <dgm:cxn modelId="{CA688F74-ABF5-483B-A324-5D1E3731E078}" type="presParOf" srcId="{C2493BBA-3185-411F-9C5A-1D6481A8FC6E}" destId="{87E0E9F8-DEA2-46B0-A685-11DD07113B15}" srcOrd="1" destOrd="0" presId="urn:microsoft.com/office/officeart/2005/8/layout/hierarchy3"/>
    <dgm:cxn modelId="{156C01AC-2329-4B64-A503-3130C0B87FB5}" type="presParOf" srcId="{87E0E9F8-DEA2-46B0-A685-11DD07113B15}" destId="{863B53CD-3523-43DB-92E1-109585B8B23F}" srcOrd="0" destOrd="0" presId="urn:microsoft.com/office/officeart/2005/8/layout/hierarchy3"/>
    <dgm:cxn modelId="{199792F9-8AC0-4B97-A718-882784BD4A13}" type="presParOf" srcId="{87E0E9F8-DEA2-46B0-A685-11DD07113B15}" destId="{C3FE0645-0B08-43A1-B710-2EFE99C14C0F}" srcOrd="1" destOrd="0" presId="urn:microsoft.com/office/officeart/2005/8/layout/hierarchy3"/>
    <dgm:cxn modelId="{5B23FF12-966D-4E89-B512-431FD28CF047}" type="presParOf" srcId="{87E0E9F8-DEA2-46B0-A685-11DD07113B15}" destId="{BBE9D729-B326-4C63-A8B4-148B4DE09B63}" srcOrd="2" destOrd="0" presId="urn:microsoft.com/office/officeart/2005/8/layout/hierarchy3"/>
    <dgm:cxn modelId="{8CA66CF0-5335-45FA-9D7C-259A22DB2D2E}" type="presParOf" srcId="{87E0E9F8-DEA2-46B0-A685-11DD07113B15}" destId="{AB87ECAC-0BEA-40F5-8D38-55C06CF18FA5}" srcOrd="3" destOrd="0" presId="urn:microsoft.com/office/officeart/2005/8/layout/hierarchy3"/>
    <dgm:cxn modelId="{1513BF8D-7121-4672-8B3A-2E5AFD67E845}" type="presParOf" srcId="{DEA541B8-78AE-4DEB-BE42-C02D6D88D2F3}" destId="{6DE44AB6-A00D-4B68-B73E-8B16AA16D590}" srcOrd="3" destOrd="0" presId="urn:microsoft.com/office/officeart/2005/8/layout/hierarchy3"/>
    <dgm:cxn modelId="{379CEAFC-AF8A-4F89-A7D9-75AA87EE0DAD}" type="presParOf" srcId="{6DE44AB6-A00D-4B68-B73E-8B16AA16D590}" destId="{B2B9954F-E765-4F54-9AFD-32F19AB1BBB1}" srcOrd="0" destOrd="0" presId="urn:microsoft.com/office/officeart/2005/8/layout/hierarchy3"/>
    <dgm:cxn modelId="{B23D2609-44C0-4C22-8852-4BB004B05CE0}" type="presParOf" srcId="{B2B9954F-E765-4F54-9AFD-32F19AB1BBB1}" destId="{EF7FAD0D-1822-4EAB-8353-5AED7AD9C124}" srcOrd="0" destOrd="0" presId="urn:microsoft.com/office/officeart/2005/8/layout/hierarchy3"/>
    <dgm:cxn modelId="{A5A3979A-2E11-4867-B8BB-B8A8BB19AE01}" type="presParOf" srcId="{B2B9954F-E765-4F54-9AFD-32F19AB1BBB1}" destId="{0129BB57-D0DB-4288-9FE6-85A041CD182D}" srcOrd="1" destOrd="0" presId="urn:microsoft.com/office/officeart/2005/8/layout/hierarchy3"/>
    <dgm:cxn modelId="{3B0B96F7-1793-48F2-824D-6974E14C824F}" type="presParOf" srcId="{6DE44AB6-A00D-4B68-B73E-8B16AA16D590}" destId="{F4D096CA-CF0C-4309-AC08-16D84AF3E173}" srcOrd="1" destOrd="0" presId="urn:microsoft.com/office/officeart/2005/8/layout/hierarchy3"/>
    <dgm:cxn modelId="{C5E7E5C5-EB05-4FF8-97D1-C3D4163B6115}" type="presParOf" srcId="{F4D096CA-CF0C-4309-AC08-16D84AF3E173}" destId="{6EBD058E-3602-4C8E-A16D-C33496F2F7E2}" srcOrd="0" destOrd="0" presId="urn:microsoft.com/office/officeart/2005/8/layout/hierarchy3"/>
    <dgm:cxn modelId="{251B7009-91DF-4617-828E-B1F263AE23B3}" type="presParOf" srcId="{F4D096CA-CF0C-4309-AC08-16D84AF3E173}" destId="{F01E8617-6502-4262-B77E-07600229E01F}" srcOrd="1" destOrd="0" presId="urn:microsoft.com/office/officeart/2005/8/layout/hierarchy3"/>
    <dgm:cxn modelId="{BF9C3B5C-F81F-4632-8588-4CB8445E620C}" type="presParOf" srcId="{F4D096CA-CF0C-4309-AC08-16D84AF3E173}" destId="{9A388BE2-8D87-4D46-9D8A-09306967734D}" srcOrd="2" destOrd="0" presId="urn:microsoft.com/office/officeart/2005/8/layout/hierarchy3"/>
    <dgm:cxn modelId="{DFD12F8A-29D2-48C7-8D7A-FB3CDF075B75}" type="presParOf" srcId="{F4D096CA-CF0C-4309-AC08-16D84AF3E173}" destId="{5D48FD15-0A1C-4F93-BB48-E7F22A45CEBB}" srcOrd="3" destOrd="0" presId="urn:microsoft.com/office/officeart/2005/8/layout/hierarchy3"/>
    <dgm:cxn modelId="{33DED8A1-ACA3-44FD-BE32-60179E154692}" type="presParOf" srcId="{F4D096CA-CF0C-4309-AC08-16D84AF3E173}" destId="{199B7E6A-1505-4CB4-8209-1D1B7D847AF1}" srcOrd="4" destOrd="0" presId="urn:microsoft.com/office/officeart/2005/8/layout/hierarchy3"/>
    <dgm:cxn modelId="{40EDE753-B043-4EAE-BA12-58FAFE83863C}" type="presParOf" srcId="{F4D096CA-CF0C-4309-AC08-16D84AF3E173}" destId="{1A093D66-3878-472B-AD1A-359F4B22D63F}" srcOrd="5" destOrd="0" presId="urn:microsoft.com/office/officeart/2005/8/layout/hierarchy3"/>
    <dgm:cxn modelId="{56504141-4E0E-4372-966A-3268463630EA}" type="presParOf" srcId="{DEA541B8-78AE-4DEB-BE42-C02D6D88D2F3}" destId="{E266E16E-40A1-4EBB-9126-0D852B60EEEC}" srcOrd="4" destOrd="0" presId="urn:microsoft.com/office/officeart/2005/8/layout/hierarchy3"/>
    <dgm:cxn modelId="{190FA23C-7B65-4E4D-AD58-23C2E28861E4}" type="presParOf" srcId="{E266E16E-40A1-4EBB-9126-0D852B60EEEC}" destId="{E3EE7090-E001-46EB-B753-C8B87EF088C2}" srcOrd="0" destOrd="0" presId="urn:microsoft.com/office/officeart/2005/8/layout/hierarchy3"/>
    <dgm:cxn modelId="{5230A9D9-3AAE-418C-B571-83A0AA39B196}" type="presParOf" srcId="{E3EE7090-E001-46EB-B753-C8B87EF088C2}" destId="{0C87F418-26CF-4144-8843-52C3F19D29B4}" srcOrd="0" destOrd="0" presId="urn:microsoft.com/office/officeart/2005/8/layout/hierarchy3"/>
    <dgm:cxn modelId="{E12EAE5D-3AE5-4B98-942C-A51BA8D45874}" type="presParOf" srcId="{E3EE7090-E001-46EB-B753-C8B87EF088C2}" destId="{48867B2D-86ED-407F-B0C3-1CD251105D5E}" srcOrd="1" destOrd="0" presId="urn:microsoft.com/office/officeart/2005/8/layout/hierarchy3"/>
    <dgm:cxn modelId="{6EA1C917-C168-4A91-B88A-4F425C2547C7}" type="presParOf" srcId="{E266E16E-40A1-4EBB-9126-0D852B60EEEC}" destId="{20E15949-F701-4284-945B-44A7F71430D9}" srcOrd="1" destOrd="0" presId="urn:microsoft.com/office/officeart/2005/8/layout/hierarchy3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C170F46B-9D3A-4657-A046-5EEA1C7F07E8}">
      <dsp:nvSpPr>
        <dsp:cNvPr id="0" name=""/>
        <dsp:cNvSpPr/>
      </dsp:nvSpPr>
      <dsp:spPr>
        <a:xfrm>
          <a:off x="479229" y="198"/>
          <a:ext cx="1108732" cy="554366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PILES = 9 %</a:t>
          </a:r>
        </a:p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vs 2017 = 15 %</a:t>
          </a:r>
        </a:p>
      </dsp:txBody>
      <dsp:txXfrm>
        <a:off x="495466" y="16435"/>
        <a:ext cx="1076258" cy="521892"/>
      </dsp:txXfrm>
    </dsp:sp>
    <dsp:sp modelId="{815CF536-1D89-425B-BDEE-45A0BD7C2189}">
      <dsp:nvSpPr>
        <dsp:cNvPr id="0" name=""/>
        <dsp:cNvSpPr/>
      </dsp:nvSpPr>
      <dsp:spPr>
        <a:xfrm>
          <a:off x="1865145" y="198"/>
          <a:ext cx="1507920" cy="554366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ACESSOIRES = 33 %</a:t>
          </a:r>
        </a:p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vs 2017 = 29 %</a:t>
          </a:r>
        </a:p>
      </dsp:txBody>
      <dsp:txXfrm>
        <a:off x="1881382" y="16435"/>
        <a:ext cx="1475446" cy="521892"/>
      </dsp:txXfrm>
    </dsp:sp>
    <dsp:sp modelId="{8550432B-783E-4588-8328-1C5F2C427EF4}">
      <dsp:nvSpPr>
        <dsp:cNvPr id="0" name=""/>
        <dsp:cNvSpPr/>
      </dsp:nvSpPr>
      <dsp:spPr>
        <a:xfrm>
          <a:off x="2015937" y="554564"/>
          <a:ext cx="150792" cy="41577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415774"/>
              </a:lnTo>
              <a:lnTo>
                <a:pt x="150792" y="415774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85C6A4D-2F4F-4CFD-ADA4-F91A16FC98C0}">
      <dsp:nvSpPr>
        <dsp:cNvPr id="0" name=""/>
        <dsp:cNvSpPr/>
      </dsp:nvSpPr>
      <dsp:spPr>
        <a:xfrm>
          <a:off x="2166729" y="693156"/>
          <a:ext cx="1228129" cy="55436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152400" extrusionH="63500" prstMaterial="dkEdge">
          <a:bevelT w="124450" h="16350" prst="relaxedInset"/>
          <a:contourClr>
            <a:schemeClr val="bg1"/>
          </a:contourClr>
        </a:sp3d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SONNET = 14 %</a:t>
          </a:r>
        </a:p>
      </dsp:txBody>
      <dsp:txXfrm>
        <a:off x="2182966" y="709393"/>
        <a:ext cx="1195655" cy="521892"/>
      </dsp:txXfrm>
    </dsp:sp>
    <dsp:sp modelId="{F2DEDBD5-A75F-4E2C-BCF6-C57ED5EE78D7}">
      <dsp:nvSpPr>
        <dsp:cNvPr id="0" name=""/>
        <dsp:cNvSpPr/>
      </dsp:nvSpPr>
      <dsp:spPr>
        <a:xfrm>
          <a:off x="2015937" y="554564"/>
          <a:ext cx="150792" cy="110873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108732"/>
              </a:lnTo>
              <a:lnTo>
                <a:pt x="150792" y="1108732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C147961B-B345-4BD0-B152-B2BAB23907E7}">
      <dsp:nvSpPr>
        <dsp:cNvPr id="0" name=""/>
        <dsp:cNvSpPr/>
      </dsp:nvSpPr>
      <dsp:spPr>
        <a:xfrm>
          <a:off x="2166729" y="1386113"/>
          <a:ext cx="1228129" cy="55436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152400" extrusionH="63500" prstMaterial="dkEdge">
          <a:bevelT w="124450" h="16350" prst="relaxedInset"/>
          <a:contourClr>
            <a:schemeClr val="bg1"/>
          </a:contourClr>
        </a:sp3d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OPUS 2 = 10 %</a:t>
          </a:r>
        </a:p>
      </dsp:txBody>
      <dsp:txXfrm>
        <a:off x="2182966" y="1402350"/>
        <a:ext cx="1195655" cy="521892"/>
      </dsp:txXfrm>
    </dsp:sp>
    <dsp:sp modelId="{565C1146-FD7E-4B36-B268-D444515B259E}">
      <dsp:nvSpPr>
        <dsp:cNvPr id="0" name=""/>
        <dsp:cNvSpPr/>
      </dsp:nvSpPr>
      <dsp:spPr>
        <a:xfrm>
          <a:off x="2015937" y="554564"/>
          <a:ext cx="150792" cy="180169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801690"/>
              </a:lnTo>
              <a:lnTo>
                <a:pt x="150792" y="1801690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592479B-5254-41BE-8D64-C3E006399151}">
      <dsp:nvSpPr>
        <dsp:cNvPr id="0" name=""/>
        <dsp:cNvSpPr/>
      </dsp:nvSpPr>
      <dsp:spPr>
        <a:xfrm>
          <a:off x="2166729" y="2079071"/>
          <a:ext cx="1252814" cy="55436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152400" extrusionH="63500" prstMaterial="dkEdge">
          <a:bevelT w="124450" h="16350" prst="relaxedInset"/>
          <a:contourClr>
            <a:schemeClr val="bg1"/>
          </a:contourClr>
        </a:sp3d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ADHEAR = 1 %</a:t>
          </a:r>
          <a:endParaRPr lang="fr-FR" sz="1200" kern="1200"/>
        </a:p>
      </dsp:txBody>
      <dsp:txXfrm>
        <a:off x="2182966" y="2095308"/>
        <a:ext cx="1220340" cy="521892"/>
      </dsp:txXfrm>
    </dsp:sp>
    <dsp:sp modelId="{6EE464D8-25EB-45D0-9B2E-7F08225D617C}">
      <dsp:nvSpPr>
        <dsp:cNvPr id="0" name=""/>
        <dsp:cNvSpPr/>
      </dsp:nvSpPr>
      <dsp:spPr>
        <a:xfrm>
          <a:off x="2015937" y="554564"/>
          <a:ext cx="150792" cy="249464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494648"/>
              </a:lnTo>
              <a:lnTo>
                <a:pt x="150792" y="2494648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B2A26A5-7428-4A49-B662-603A285F9C0E}">
      <dsp:nvSpPr>
        <dsp:cNvPr id="0" name=""/>
        <dsp:cNvSpPr/>
      </dsp:nvSpPr>
      <dsp:spPr>
        <a:xfrm>
          <a:off x="2166729" y="2772029"/>
          <a:ext cx="1252814" cy="55436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152400" extrusionH="63500" prstMaterial="dkEdge">
          <a:bevelT w="124450" h="16350" prst="relaxedInset"/>
          <a:contourClr>
            <a:schemeClr val="bg1"/>
          </a:contourClr>
        </a:sp3d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RONDO = 2 %</a:t>
          </a:r>
          <a:endParaRPr lang="fr-FR" sz="1200" kern="1200"/>
        </a:p>
      </dsp:txBody>
      <dsp:txXfrm>
        <a:off x="2182966" y="2788266"/>
        <a:ext cx="1220340" cy="521892"/>
      </dsp:txXfrm>
    </dsp:sp>
    <dsp:sp modelId="{A8A46AE4-B8F7-4CD3-8163-C97D78E94C63}">
      <dsp:nvSpPr>
        <dsp:cNvPr id="0" name=""/>
        <dsp:cNvSpPr/>
      </dsp:nvSpPr>
      <dsp:spPr>
        <a:xfrm>
          <a:off x="2015937" y="554564"/>
          <a:ext cx="150792" cy="3187605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3187605"/>
              </a:lnTo>
              <a:lnTo>
                <a:pt x="150792" y="3187605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2DF5DAC-C055-4294-BC14-3C645525F705}">
      <dsp:nvSpPr>
        <dsp:cNvPr id="0" name=""/>
        <dsp:cNvSpPr/>
      </dsp:nvSpPr>
      <dsp:spPr>
        <a:xfrm>
          <a:off x="2166729" y="3464987"/>
          <a:ext cx="1252814" cy="55436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152400" extrusionH="63500" prstMaterial="dkEdge">
          <a:bevelT w="124450" h="16350" prst="relaxedInset"/>
          <a:contourClr>
            <a:schemeClr val="bg1"/>
          </a:contourClr>
        </a:sp3d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RONDO 2 = 7 %</a:t>
          </a:r>
          <a:endParaRPr lang="fr-FR" sz="1200" kern="1200"/>
        </a:p>
      </dsp:txBody>
      <dsp:txXfrm>
        <a:off x="2182966" y="3481224"/>
        <a:ext cx="1220340" cy="521892"/>
      </dsp:txXfrm>
    </dsp:sp>
    <dsp:sp modelId="{991C5606-0D66-4450-AF41-009A040F6C1D}">
      <dsp:nvSpPr>
        <dsp:cNvPr id="0" name=""/>
        <dsp:cNvSpPr/>
      </dsp:nvSpPr>
      <dsp:spPr>
        <a:xfrm>
          <a:off x="3650249" y="198"/>
          <a:ext cx="1293469" cy="554366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BATTERIES = 7 %</a:t>
          </a:r>
        </a:p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vs 2017 = 16 %</a:t>
          </a:r>
        </a:p>
      </dsp:txBody>
      <dsp:txXfrm>
        <a:off x="3666486" y="16435"/>
        <a:ext cx="1260995" cy="521892"/>
      </dsp:txXfrm>
    </dsp:sp>
    <dsp:sp modelId="{863B53CD-3523-43DB-92E1-109585B8B23F}">
      <dsp:nvSpPr>
        <dsp:cNvPr id="0" name=""/>
        <dsp:cNvSpPr/>
      </dsp:nvSpPr>
      <dsp:spPr>
        <a:xfrm>
          <a:off x="3779596" y="554564"/>
          <a:ext cx="129346" cy="41577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415774"/>
              </a:lnTo>
              <a:lnTo>
                <a:pt x="129346" y="415774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C3FE0645-0B08-43A1-B710-2EFE99C14C0F}">
      <dsp:nvSpPr>
        <dsp:cNvPr id="0" name=""/>
        <dsp:cNvSpPr/>
      </dsp:nvSpPr>
      <dsp:spPr>
        <a:xfrm>
          <a:off x="3908942" y="693156"/>
          <a:ext cx="1140965" cy="55436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152400" extrusionH="63500" prstMaterial="dkEdge">
          <a:bevelT w="124450" h="16350" prst="relaxedInset"/>
          <a:contourClr>
            <a:schemeClr val="bg1"/>
          </a:contourClr>
        </a:sp3d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SONNET = 3 %</a:t>
          </a:r>
        </a:p>
      </dsp:txBody>
      <dsp:txXfrm>
        <a:off x="3925179" y="709393"/>
        <a:ext cx="1108491" cy="521892"/>
      </dsp:txXfrm>
    </dsp:sp>
    <dsp:sp modelId="{BBE9D729-B326-4C63-A8B4-148B4DE09B63}">
      <dsp:nvSpPr>
        <dsp:cNvPr id="0" name=""/>
        <dsp:cNvSpPr/>
      </dsp:nvSpPr>
      <dsp:spPr>
        <a:xfrm>
          <a:off x="3779596" y="554564"/>
          <a:ext cx="129346" cy="110873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108732"/>
              </a:lnTo>
              <a:lnTo>
                <a:pt x="129346" y="1108732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B87ECAC-0BEA-40F5-8D38-55C06CF18FA5}">
      <dsp:nvSpPr>
        <dsp:cNvPr id="0" name=""/>
        <dsp:cNvSpPr/>
      </dsp:nvSpPr>
      <dsp:spPr>
        <a:xfrm>
          <a:off x="3908942" y="1386113"/>
          <a:ext cx="1140965" cy="55436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152400" extrusionH="63500" prstMaterial="dkEdge">
          <a:bevelT w="124450" h="16350" prst="relaxedInset"/>
          <a:contourClr>
            <a:schemeClr val="bg1"/>
          </a:contourClr>
        </a:sp3d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OPUS 2 = 3 %</a:t>
          </a:r>
        </a:p>
      </dsp:txBody>
      <dsp:txXfrm>
        <a:off x="3925179" y="1402350"/>
        <a:ext cx="1108491" cy="521892"/>
      </dsp:txXfrm>
    </dsp:sp>
    <dsp:sp modelId="{EF7FAD0D-1822-4EAB-8353-5AED7AD9C124}">
      <dsp:nvSpPr>
        <dsp:cNvPr id="0" name=""/>
        <dsp:cNvSpPr/>
      </dsp:nvSpPr>
      <dsp:spPr>
        <a:xfrm>
          <a:off x="5220901" y="198"/>
          <a:ext cx="1361989" cy="554366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BOUCLE M. = 10 %</a:t>
          </a:r>
        </a:p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vs 2017 = 13 %</a:t>
          </a:r>
        </a:p>
      </dsp:txBody>
      <dsp:txXfrm>
        <a:off x="5237138" y="16435"/>
        <a:ext cx="1329515" cy="521892"/>
      </dsp:txXfrm>
    </dsp:sp>
    <dsp:sp modelId="{6EBD058E-3602-4C8E-A16D-C33496F2F7E2}">
      <dsp:nvSpPr>
        <dsp:cNvPr id="0" name=""/>
        <dsp:cNvSpPr/>
      </dsp:nvSpPr>
      <dsp:spPr>
        <a:xfrm>
          <a:off x="5357100" y="554564"/>
          <a:ext cx="136198" cy="41577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415774"/>
              </a:lnTo>
              <a:lnTo>
                <a:pt x="136198" y="415774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01E8617-6502-4262-B77E-07600229E01F}">
      <dsp:nvSpPr>
        <dsp:cNvPr id="0" name=""/>
        <dsp:cNvSpPr/>
      </dsp:nvSpPr>
      <dsp:spPr>
        <a:xfrm>
          <a:off x="5493299" y="693156"/>
          <a:ext cx="1719049" cy="55436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152400" extrusionH="63500" prstMaterial="dkEdge">
          <a:bevelT w="124450" h="16350" prst="relaxedInset"/>
          <a:contourClr>
            <a:schemeClr val="bg1"/>
          </a:contourClr>
        </a:sp3d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ARTONE = 1 %</a:t>
          </a:r>
        </a:p>
      </dsp:txBody>
      <dsp:txXfrm>
        <a:off x="5509536" y="709393"/>
        <a:ext cx="1686575" cy="521892"/>
      </dsp:txXfrm>
    </dsp:sp>
    <dsp:sp modelId="{9A388BE2-8D87-4D46-9D8A-09306967734D}">
      <dsp:nvSpPr>
        <dsp:cNvPr id="0" name=""/>
        <dsp:cNvSpPr/>
      </dsp:nvSpPr>
      <dsp:spPr>
        <a:xfrm>
          <a:off x="5357100" y="554564"/>
          <a:ext cx="136198" cy="1108732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108732"/>
              </a:lnTo>
              <a:lnTo>
                <a:pt x="136198" y="1108732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D48FD15-0A1C-4F93-BB48-E7F22A45CEBB}">
      <dsp:nvSpPr>
        <dsp:cNvPr id="0" name=""/>
        <dsp:cNvSpPr/>
      </dsp:nvSpPr>
      <dsp:spPr>
        <a:xfrm>
          <a:off x="5493299" y="1386113"/>
          <a:ext cx="1719049" cy="55436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152400" extrusionH="63500" prstMaterial="dkEdge">
          <a:bevelT w="124450" h="16350" prst="relaxedInset"/>
          <a:contourClr>
            <a:schemeClr val="bg1"/>
          </a:contourClr>
        </a:sp3d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QUATTRO KIT 1 = 1%</a:t>
          </a:r>
        </a:p>
      </dsp:txBody>
      <dsp:txXfrm>
        <a:off x="5509536" y="1402350"/>
        <a:ext cx="1686575" cy="521892"/>
      </dsp:txXfrm>
    </dsp:sp>
    <dsp:sp modelId="{199B7E6A-1505-4CB4-8209-1D1B7D847AF1}">
      <dsp:nvSpPr>
        <dsp:cNvPr id="0" name=""/>
        <dsp:cNvSpPr/>
      </dsp:nvSpPr>
      <dsp:spPr>
        <a:xfrm>
          <a:off x="5357100" y="554564"/>
          <a:ext cx="136198" cy="1801690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801690"/>
              </a:lnTo>
              <a:lnTo>
                <a:pt x="136198" y="1801690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40000" prstMaterial="matte"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A093D66-3878-472B-AD1A-359F4B22D63F}">
      <dsp:nvSpPr>
        <dsp:cNvPr id="0" name=""/>
        <dsp:cNvSpPr/>
      </dsp:nvSpPr>
      <dsp:spPr>
        <a:xfrm>
          <a:off x="5493299" y="2079071"/>
          <a:ext cx="1719049" cy="554366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635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>
            <a:rot lat="0" lon="0" rev="7500000"/>
          </a:lightRig>
        </a:scene3d>
        <a:sp3d z="-152400" extrusionH="63500" prstMaterial="dkEdge">
          <a:bevelT w="124450" h="16350" prst="relaxedInset"/>
          <a:contourClr>
            <a:schemeClr val="bg1"/>
          </a:contourClr>
        </a:sp3d>
      </dsp:spPr>
      <dsp:style>
        <a:lnRef idx="1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QUATTRO KIT 2 = 7 %</a:t>
          </a:r>
        </a:p>
      </dsp:txBody>
      <dsp:txXfrm>
        <a:off x="5509536" y="2095308"/>
        <a:ext cx="1686575" cy="521892"/>
      </dsp:txXfrm>
    </dsp:sp>
    <dsp:sp modelId="{0C87F418-26CF-4144-8843-52C3F19D29B4}">
      <dsp:nvSpPr>
        <dsp:cNvPr id="0" name=""/>
        <dsp:cNvSpPr/>
      </dsp:nvSpPr>
      <dsp:spPr>
        <a:xfrm>
          <a:off x="6860073" y="198"/>
          <a:ext cx="1461797" cy="554366"/>
        </a:xfrm>
        <a:prstGeom prst="roundRect">
          <a:avLst>
            <a:gd name="adj" fmla="val 1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accent1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22860" tIns="15240" rIns="22860" bIns="15240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b="1" kern="1200">
              <a:latin typeface="Calibri" panose="020F0502020204030204" pitchFamily="34" charset="0"/>
            </a:rPr>
            <a:t>KIT ADHEAR = 10 %</a:t>
          </a:r>
        </a:p>
      </dsp:txBody>
      <dsp:txXfrm>
        <a:off x="6876310" y="16435"/>
        <a:ext cx="1429323" cy="521892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3">
  <dgm:title val=""/>
  <dgm:desc val=""/>
  <dgm:catLst>
    <dgm:cat type="hierarchy" pri="7000"/>
    <dgm:cat type="list" pri="23000"/>
    <dgm:cat type="relationship" pri="15000"/>
    <dgm:cat type="convert" pri="7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</dgm:ptLst>
      <dgm:cxnLst>
        <dgm:cxn modelId="4" srcId="0" destId="1" srcOrd="0" destOrd="0"/>
        <dgm:cxn modelId="5" srcId="1" destId="11" srcOrd="0" destOrd="0"/>
        <dgm:cxn modelId="6" srcId="1" destId="12" srcOrd="1" destOrd="0"/>
        <dgm:cxn modelId="7" srcId="0" destId="2" srcOrd="1" destOrd="0"/>
        <dgm:cxn modelId="8" srcId="2" destId="21" srcOrd="0" destOrd="0"/>
        <dgm:cxn modelId="9" srcId="2" destId="22" srcOrd="1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2"/>
        <dgm:pt modelId="21"/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23" srcId="2" destId="21" srcOrd="0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2"/>
        <dgm:pt modelId="21"/>
        <dgm:pt modelId="3"/>
        <dgm:pt modelId="31"/>
        <dgm:pt modelId="4"/>
        <dgm:pt modelId="41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  <dgm:cxn modelId="13" srcId="1" destId="11" srcOrd="0" destOrd="0"/>
        <dgm:cxn modelId="23" srcId="2" destId="21" srcOrd="0" destOrd="0"/>
        <dgm:cxn modelId="33" srcId="3" destId="31" srcOrd="0" destOrd="0"/>
        <dgm:cxn modelId="43" srcId="4" destId="41" srcOrd="0" destOrd="0"/>
      </dgm:cxnLst>
      <dgm:bg/>
      <dgm:whole/>
    </dgm:dataModel>
  </dgm:clrData>
  <dgm:layoutNode name="diagram">
    <dgm:varLst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primFontSz" for="des" forName="rootText" op="equ" val="65"/>
      <dgm:constr type="primFontSz" for="des" forName="childText" op="equ" val="65"/>
      <dgm:constr type="w" for="des" forName="rootComposite" refType="w"/>
      <dgm:constr type="h" for="des" forName="rootComposite" refType="w" fact="0.5"/>
      <dgm:constr type="w" for="des" forName="childText" refType="w" refFor="des" refForName="rootComposite" fact="0.8"/>
      <dgm:constr type="h" for="des" forName="childText" refType="h" refFor="des" refForName="rootComposite"/>
      <dgm:constr type="sibSp" refType="w" refFor="des" refForName="rootComposite" fact="0.25"/>
      <dgm:constr type="sibSp" for="des" forName="childShape" refType="h" refFor="des" refForName="childText" fact="0.25"/>
      <dgm:constr type="sp" for="des" forName="root" refType="h" refFor="des" refForName="childText" fact="0.25"/>
    </dgm:constrLst>
    <dgm:ruleLst/>
    <dgm:forEach name="Name3" axis="ch">
      <dgm:forEach name="Name4" axis="self" ptType="node" cnt="1">
        <dgm:layoutNode name="root">
          <dgm:choose name="Name5">
            <dgm:if name="Name6" func="var" arg="dir" op="equ" val="norm">
              <dgm:alg type="hierRoot">
                <dgm:param type="hierAlign" val="tL"/>
              </dgm:alg>
            </dgm:if>
            <dgm:else name="Name7">
              <dgm:alg type="hierRoot">
                <dgm:param type="hierAlign" val="tR"/>
              </dgm:alg>
            </dgm:else>
          </dgm:choose>
          <dgm:shape xmlns:r="http://schemas.openxmlformats.org/officeDocument/2006/relationships" r:blip="">
            <dgm:adjLst/>
          </dgm:shape>
          <dgm:presOf/>
          <dgm:constrLst>
            <dgm:constr type="alignOff" val="0.2"/>
          </dgm:constrLst>
          <dgm:ruleLst/>
          <dgm:layoutNode name="rootComposite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8">
              <dgm:if name="Name9" func="var" arg="dir" op="equ" val="norm">
                <dgm:constrLst>
                  <dgm:constr type="l" for="ch" forName="rootText"/>
                  <dgm:constr type="t" for="ch" forName="rootText"/>
                  <dgm:constr type="w" for="ch" forName="rootText" refType="w"/>
                  <dgm:constr type="h" for="ch" forName="rootText" refType="h"/>
                  <dgm:constr type="l" for="ch" forName="rootConnector"/>
                  <dgm:constr type="t" for="ch" forName="rootConnector"/>
                  <dgm:constr type="w" for="ch" forName="rootConnector" refType="w" refFor="ch" refForName="rootText" fact="0.2"/>
                  <dgm:constr type="h" for="ch" forName="rootConnector" refType="h" refFor="ch" refForName="rootText"/>
                </dgm:constrLst>
              </dgm:if>
              <dgm:else name="Name10">
                <dgm:constrLst>
                  <dgm:constr type="l" for="ch" forName="rootText"/>
                  <dgm:constr type="t" for="ch" forName="rootText"/>
                  <dgm:constr type="w" for="ch" forName="rootText" refType="w"/>
                  <dgm:constr type="h" for="ch" forName="rootText" refType="h"/>
                  <dgm:constr type="r" for="ch" forName="rootConnector" refType="w"/>
                  <dgm:constr type="t" for="ch" forName="rootConnector"/>
                  <dgm:constr type="w" for="ch" forName="rootConnector" refType="w" refFor="ch" refForName="rootText" fact="0.2"/>
                  <dgm:constr type="h" for="ch" forName="rootConnector" refType="h" refFor="ch" refForName="rootText"/>
                </dgm:constrLst>
              </dgm:else>
            </dgm:choose>
            <dgm:ruleLst/>
            <dgm:layoutNode name="rootText" styleLbl="node1">
              <dgm:alg type="tx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 axis="self" ptType="node" cnt="1"/>
              <dgm:constrLst>
                <dgm:constr type="tMarg" refType="primFontSz" fact="0.1"/>
                <dgm:constr type="bMarg" refType="primFontSz" fact="0.1"/>
                <dgm:constr type="lMarg" refType="primFontSz" fact="0.15"/>
                <dgm:constr type="rMarg" refType="primFontSz" fact="0.15"/>
              </dgm:constrLst>
              <dgm:ruleLst>
                <dgm:rule type="primFontSz" val="5" fact="NaN" max="NaN"/>
              </dgm:ruleLst>
            </dgm:layoutNode>
            <dgm:layoutNode name="rootConnector" moveWith="rootText">
              <dgm:alg type="sp"/>
              <dgm:shape xmlns:r="http://schemas.openxmlformats.org/officeDocument/2006/relationships" type="roundRect" r:blip="" hideGeom="1">
                <dgm:adjLst>
                  <dgm:adj idx="1" val="0.1"/>
                </dgm:adjLst>
              </dgm:shape>
              <dgm:presOf axis="self" ptType="node" cnt="1"/>
              <dgm:constrLst/>
              <dgm:ruleLst/>
            </dgm:layoutNode>
          </dgm:layoutNode>
          <dgm:layoutNode name="childShape">
            <dgm:alg type="hierChild">
              <dgm:param type="chAlign" val="l"/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Name11" axis="ch">
              <dgm:forEach name="Name12" axis="self" ptType="parTrans" cnt="1">
                <dgm:layoutNode name="Name13">
                  <dgm:choose name="Name14">
                    <dgm:if name="Name15" func="var" arg="dir" op="equ" val="norm">
                      <dgm:alg type="conn">
                        <dgm:param type="dim" val="1D"/>
                        <dgm:param type="endSty" val="noArr"/>
                        <dgm:param type="connRout" val="bend"/>
                        <dgm:param type="srcNode" val="rootConnector"/>
                        <dgm:param type="begPts" val="bCtr"/>
                        <dgm:param type="endPts" val="midL"/>
                      </dgm:alg>
                    </dgm:if>
                    <dgm:else name="Name16">
                      <dgm:alg type="conn">
                        <dgm:param type="dim" val="1D"/>
                        <dgm:param type="endSty" val="noArr"/>
                        <dgm:param type="connRout" val="bend"/>
                        <dgm:param type="srcNode" val="rootConnector"/>
                        <dgm:param type="begPts" val="bCtr"/>
                        <dgm:param type="endPts" val="midR"/>
                      </dgm:alg>
                    </dgm:else>
                  </dgm:choose>
                  <dgm:shape xmlns:r="http://schemas.openxmlformats.org/officeDocument/2006/relationships" type="conn" r:blip="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forEach name="Name17" axis="self" ptType="node">
                <dgm:layoutNode name="childText" styleLbl="bgAcc1">
                  <dgm:varLst>
                    <dgm:bulletEnabled val="1"/>
                  </dgm:varLst>
                  <dgm:alg type="tx"/>
                  <dgm:shape xmlns:r="http://schemas.openxmlformats.org/officeDocument/2006/relationships" type="roundRect" r:blip="">
                    <dgm:adjLst>
                      <dgm:adj idx="1" val="0.1"/>
                    </dgm:adjLst>
                  </dgm:shape>
                  <dgm:presOf axis="self desOrSelf" ptType="node node" st="1 1" cnt="1 0"/>
                  <dgm:constrLst>
                    <dgm:constr type="tMarg" refType="primFontSz" fact="0.1"/>
                    <dgm:constr type="bMarg" refType="primFontSz" fact="0.1"/>
                    <dgm:constr type="lMarg" refType="primFontSz" fact="0.15"/>
                    <dgm:constr type="rMarg" refType="primFontSz" fact="0.15"/>
                  </dgm:constrLst>
                  <dgm:ruleLst>
                    <dgm:rule type="primFontSz" val="5" fact="NaN" max="NaN"/>
                  </dgm:ruleLst>
                </dgm:layoutNode>
              </dgm:forEach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2">
  <dgm:title val=""/>
  <dgm:desc val=""/>
  <dgm:catLst>
    <dgm:cat type="3D" pri="11200"/>
  </dgm:catLst>
  <dgm:scene3d>
    <a:camera prst="orthographicFront"/>
    <a:lightRig rig="threePt" dir="t"/>
  </dgm:scene3d>
  <dgm:styleLbl name="node0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tx1"/>
      </a:fontRef>
    </dgm:style>
  </dgm:styleLbl>
  <dgm:styleLbl name="aling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>
        <a:rot lat="0" lon="0" rev="7500000"/>
      </a:lightRig>
    </dgm:scene3d>
    <dgm:sp3d z="152400"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>
        <a:rot lat="0" lon="0" rev="7500000"/>
      </a:lightRig>
    </dgm:scene3d>
    <dgm:sp3d z="2540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>
        <a:rot lat="0" lon="0" rev="7500000"/>
      </a:lightRig>
    </dgm:scene3d>
    <dgm:sp3d z="-1524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>
        <a:rot lat="0" lon="0" rev="7500000"/>
      </a:lightRig>
    </dgm:scene3d>
    <dgm:sp3d z="-700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>
        <a:rot lat="0" lon="0" rev="7500000"/>
      </a:lightRig>
    </dgm:scene3d>
    <dgm:sp3d z="1524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>
        <a:rot lat="0" lon="0" rev="7500000"/>
      </a:lightRig>
    </dgm:scene3d>
    <dgm:sp3d z="-1524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>
        <a:rot lat="0" lon="0" rev="7500000"/>
      </a:lightRig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>
        <a:rot lat="0" lon="0" rev="7500000"/>
      </a:lightRig>
    </dgm:scene3d>
    <dgm:sp3d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>
        <a:rot lat="0" lon="0" rev="7500000"/>
      </a:lightRig>
    </dgm:scene3d>
    <dgm:sp3d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>
        <a:rot lat="0" lon="0" rev="7500000"/>
      </a:lightRig>
    </dgm:scene3d>
    <dgm:sp3d z="60000" prstMaterial="flat">
      <a:bevelT w="120900" h="88900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>
        <a:rot lat="0" lon="0" rev="7500000"/>
      </a:lightRig>
    </dgm:scene3d>
    <dgm:sp3d z="60000" prstMaterial="flat">
      <a:bevelT w="120900" h="88900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>
        <a:rot lat="0" lon="0" rev="7500000"/>
      </a:lightRig>
    </dgm:scene3d>
    <dgm:sp3d extrusionH="190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>
        <a:rot lat="0" lon="0" rev="7500000"/>
      </a:lightRig>
    </dgm:scene3d>
    <dgm:sp3d prstMaterial="plastic">
      <a:bevelT w="127000" h="3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Acc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2445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20800" h="190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>
        <a:rot lat="0" lon="0" rev="7500000"/>
      </a:lightRig>
    </dgm:scene3d>
    <dgm:sp3d extrusionH="190500" prstMaterial="dkEdge">
      <a:bevelT w="120650" h="3810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4445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>
        <a:rot lat="0" lon="0" rev="7500000"/>
      </a:lightRig>
    </dgm:scene3d>
    <dgm:sp3d extrusionH="190500" prstMaterial="dkEdge">
      <a:bevelT w="120650" h="38100" prst="relaxedInset"/>
      <a:bevelB w="120650" h="571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4445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>
        <a:rot lat="0" lon="0" rev="7500000"/>
      </a:lightRig>
    </dgm:scene3d>
    <dgm:sp3d z="-152400" extrusionH="63500" prstMaterial="matte">
      <a:bevelT w="144450" h="6350" prst="relaxedInset"/>
      <a:contourClr>
        <a:schemeClr val="bg1"/>
      </a:contourClr>
    </dgm:sp3d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  <a:bevelB w="88900" h="121750" prst="angle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trBgShp">
    <dgm:scene3d>
      <a:camera prst="orthographicFront"/>
      <a:lightRig rig="threePt" dir="t"/>
    </dgm:scene3d>
    <dgm:sp3d z="-1524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>
        <a:rot lat="0" lon="0" rev="7500000"/>
      </a:lightRig>
    </dgm:scene3d>
    <dgm:sp3d z="152400"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hyperlink" Target="#'RECAP ATELIER SONNET'!A1"/><Relationship Id="rId7" Type="http://schemas.openxmlformats.org/officeDocument/2006/relationships/hyperlink" Target="#'2017'!A1"/><Relationship Id="rId2" Type="http://schemas.openxmlformats.org/officeDocument/2006/relationships/hyperlink" Target="#'STOCK 9703'!Zone_d_impression"/><Relationship Id="rId1" Type="http://schemas.openxmlformats.org/officeDocument/2006/relationships/hyperlink" Target="#CENTRE!A1"/><Relationship Id="rId6" Type="http://schemas.openxmlformats.org/officeDocument/2006/relationships/hyperlink" Target="#'2016'!A1"/><Relationship Id="rId5" Type="http://schemas.openxmlformats.org/officeDocument/2006/relationships/hyperlink" Target="#'CALCUL FDS'!A1"/><Relationship Id="rId4" Type="http://schemas.openxmlformats.org/officeDocument/2006/relationships/hyperlink" Target="#'PATIENTS AFRIQUE'!A1"/><Relationship Id="rId9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1.xml"/><Relationship Id="rId13" Type="http://schemas.openxmlformats.org/officeDocument/2006/relationships/image" Target="../media/image3.png"/><Relationship Id="rId3" Type="http://schemas.openxmlformats.org/officeDocument/2006/relationships/chart" Target="../charts/chart3.xml"/><Relationship Id="rId7" Type="http://schemas.openxmlformats.org/officeDocument/2006/relationships/diagramLayout" Target="../diagrams/layout1.xml"/><Relationship Id="rId12" Type="http://schemas.openxmlformats.org/officeDocument/2006/relationships/image" Target="../media/image2.png"/><Relationship Id="rId2" Type="http://schemas.openxmlformats.org/officeDocument/2006/relationships/chart" Target="../charts/chart2.xml"/><Relationship Id="rId16" Type="http://schemas.openxmlformats.org/officeDocument/2006/relationships/image" Target="../media/image5.png"/><Relationship Id="rId1" Type="http://schemas.openxmlformats.org/officeDocument/2006/relationships/chart" Target="../charts/chart1.xml"/><Relationship Id="rId6" Type="http://schemas.openxmlformats.org/officeDocument/2006/relationships/diagramData" Target="../diagrams/data1.xml"/><Relationship Id="rId11" Type="http://schemas.openxmlformats.org/officeDocument/2006/relationships/chart" Target="../charts/chart6.xml"/><Relationship Id="rId5" Type="http://schemas.openxmlformats.org/officeDocument/2006/relationships/chart" Target="../charts/chart5.xml"/><Relationship Id="rId15" Type="http://schemas.openxmlformats.org/officeDocument/2006/relationships/chart" Target="../charts/chart7.xml"/><Relationship Id="rId10" Type="http://schemas.microsoft.com/office/2007/relationships/diagramDrawing" Target="../diagrams/drawing1.xml"/><Relationship Id="rId4" Type="http://schemas.openxmlformats.org/officeDocument/2006/relationships/chart" Target="../charts/chart4.xml"/><Relationship Id="rId9" Type="http://schemas.openxmlformats.org/officeDocument/2006/relationships/diagramColors" Target="../diagrams/colors1.xml"/><Relationship Id="rId1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541020</xdr:colOff>
      <xdr:row>24</xdr:row>
      <xdr:rowOff>167453</xdr:rowOff>
    </xdr:from>
    <xdr:to>
      <xdr:col>6</xdr:col>
      <xdr:colOff>670560</xdr:colOff>
      <xdr:row>28</xdr:row>
      <xdr:rowOff>247650</xdr:rowOff>
    </xdr:to>
    <xdr:sp macro="[0]!Module1.Copy_data" textlink="">
      <xdr:nvSpPr>
        <xdr:cNvPr id="4" name="Hexagone 3">
          <a:extLst>
            <a:ext uri="{FF2B5EF4-FFF2-40B4-BE49-F238E27FC236}">
              <a16:creationId xmlns:a16="http://schemas.microsoft.com/office/drawing/2014/main" id="{635C533A-BA12-4DA3-BAB1-E5475BDA6A5D}"/>
            </a:ext>
          </a:extLst>
        </xdr:cNvPr>
        <xdr:cNvSpPr/>
      </xdr:nvSpPr>
      <xdr:spPr>
        <a:xfrm>
          <a:off x="9563100" y="4335593"/>
          <a:ext cx="2095500" cy="659317"/>
        </a:xfrm>
        <a:prstGeom prst="hexagon">
          <a:avLst/>
        </a:prstGeom>
        <a:solidFill>
          <a:srgbClr val="BBAE98"/>
        </a:solidFill>
        <a:ln w="25400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2">
                  <a:lumMod val="50000"/>
                </a:schemeClr>
              </a:solidFill>
              <a:latin typeface="Calibri" panose="020F0502020204030204" pitchFamily="34" charset="0"/>
            </a:rPr>
            <a:t>ENREGISTRER</a:t>
          </a:r>
        </a:p>
      </xdr:txBody>
    </xdr:sp>
    <xdr:clientData/>
  </xdr:twoCellAnchor>
  <xdr:twoCellAnchor>
    <xdr:from>
      <xdr:col>0</xdr:col>
      <xdr:colOff>205740</xdr:colOff>
      <xdr:row>1</xdr:row>
      <xdr:rowOff>15240</xdr:rowOff>
    </xdr:from>
    <xdr:to>
      <xdr:col>0</xdr:col>
      <xdr:colOff>2152650</xdr:colOff>
      <xdr:row>29</xdr:row>
      <xdr:rowOff>9525</xdr:rowOff>
    </xdr:to>
    <xdr:sp macro="[2]!SAISIEDUJOUR" textlink="">
      <xdr:nvSpPr>
        <xdr:cNvPr id="3" name="Rectangle 2">
          <a:extLst>
            <a:ext uri="{FF2B5EF4-FFF2-40B4-BE49-F238E27FC236}">
              <a16:creationId xmlns:a16="http://schemas.microsoft.com/office/drawing/2014/main" id="{A2989500-0D6D-46BD-AC5E-4B0838AE336E}"/>
            </a:ext>
          </a:extLst>
        </xdr:cNvPr>
        <xdr:cNvSpPr/>
      </xdr:nvSpPr>
      <xdr:spPr>
        <a:xfrm>
          <a:off x="205740" y="121920"/>
          <a:ext cx="1946910" cy="4886325"/>
        </a:xfrm>
        <a:prstGeom prst="rect">
          <a:avLst/>
        </a:prstGeom>
        <a:solidFill>
          <a:srgbClr val="BBAE98"/>
        </a:solidFill>
        <a:ln w="28575"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492692</xdr:colOff>
      <xdr:row>17</xdr:row>
      <xdr:rowOff>40188</xdr:rowOff>
    </xdr:from>
    <xdr:to>
      <xdr:col>0</xdr:col>
      <xdr:colOff>1747098</xdr:colOff>
      <xdr:row>19</xdr:row>
      <xdr:rowOff>74156</xdr:rowOff>
    </xdr:to>
    <xdr:sp macro="[2]!SAISIEDUJOUR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E07000-5625-4C93-9BF0-6EF01E95F01C}"/>
            </a:ext>
          </a:extLst>
        </xdr:cNvPr>
        <xdr:cNvSpPr/>
      </xdr:nvSpPr>
      <xdr:spPr>
        <a:xfrm>
          <a:off x="492692" y="3011988"/>
          <a:ext cx="1254406" cy="346388"/>
        </a:xfrm>
        <a:prstGeom prst="roundRect">
          <a:avLst/>
        </a:prstGeom>
        <a:solidFill>
          <a:schemeClr val="accent2">
            <a:lumMod val="50000"/>
          </a:schemeClr>
        </a:solidFill>
        <a:ln w="19050">
          <a:solidFill>
            <a:schemeClr val="bg1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CENTRES</a:t>
          </a:r>
        </a:p>
      </xdr:txBody>
    </xdr:sp>
    <xdr:clientData/>
  </xdr:twoCellAnchor>
  <xdr:twoCellAnchor>
    <xdr:from>
      <xdr:col>0</xdr:col>
      <xdr:colOff>492692</xdr:colOff>
      <xdr:row>2</xdr:row>
      <xdr:rowOff>17835</xdr:rowOff>
    </xdr:from>
    <xdr:to>
      <xdr:col>0</xdr:col>
      <xdr:colOff>1747098</xdr:colOff>
      <xdr:row>4</xdr:row>
      <xdr:rowOff>146997</xdr:rowOff>
    </xdr:to>
    <xdr:sp macro="[2]!SAISIEDUJOUR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8D25244-B688-4001-905B-512FB135E49D}"/>
            </a:ext>
          </a:extLst>
        </xdr:cNvPr>
        <xdr:cNvSpPr/>
      </xdr:nvSpPr>
      <xdr:spPr>
        <a:xfrm>
          <a:off x="492692" y="360735"/>
          <a:ext cx="1254406" cy="441582"/>
        </a:xfrm>
        <a:prstGeom prst="roundRect">
          <a:avLst/>
        </a:prstGeom>
        <a:solidFill>
          <a:schemeClr val="accent2">
            <a:lumMod val="50000"/>
          </a:schemeClr>
        </a:solidFill>
        <a:ln w="19050">
          <a:solidFill>
            <a:schemeClr val="bg1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STOCK</a:t>
          </a:r>
        </a:p>
      </xdr:txBody>
    </xdr:sp>
    <xdr:clientData/>
  </xdr:twoCellAnchor>
  <xdr:twoCellAnchor>
    <xdr:from>
      <xdr:col>0</xdr:col>
      <xdr:colOff>492692</xdr:colOff>
      <xdr:row>20</xdr:row>
      <xdr:rowOff>21270</xdr:rowOff>
    </xdr:from>
    <xdr:to>
      <xdr:col>0</xdr:col>
      <xdr:colOff>1754634</xdr:colOff>
      <xdr:row>23</xdr:row>
      <xdr:rowOff>160402</xdr:rowOff>
    </xdr:to>
    <xdr:sp macro="[2]!SAISIEDUJOUR" textlink="">
      <xdr:nvSpPr>
        <xdr:cNvPr id="7" name="Rectangle :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A4BB40E-2415-4D82-A85A-E149B879730D}"/>
            </a:ext>
          </a:extLst>
        </xdr:cNvPr>
        <xdr:cNvSpPr/>
      </xdr:nvSpPr>
      <xdr:spPr>
        <a:xfrm>
          <a:off x="492692" y="3556950"/>
          <a:ext cx="1261942" cy="520132"/>
        </a:xfrm>
        <a:prstGeom prst="roundRect">
          <a:avLst/>
        </a:prstGeom>
        <a:solidFill>
          <a:schemeClr val="accent2">
            <a:lumMod val="50000"/>
          </a:schemeClr>
        </a:solidFill>
        <a:ln w="19050">
          <a:solidFill>
            <a:schemeClr val="bg1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ATELIER</a:t>
          </a:r>
        </a:p>
        <a:p>
          <a:pPr algn="ctr"/>
          <a:r>
            <a:rPr lang="fr-FR" sz="1200" b="1"/>
            <a:t>SONNET</a:t>
          </a:r>
        </a:p>
      </xdr:txBody>
    </xdr:sp>
    <xdr:clientData/>
  </xdr:twoCellAnchor>
  <xdr:twoCellAnchor>
    <xdr:from>
      <xdr:col>0</xdr:col>
      <xdr:colOff>492692</xdr:colOff>
      <xdr:row>24</xdr:row>
      <xdr:rowOff>107518</xdr:rowOff>
    </xdr:from>
    <xdr:to>
      <xdr:col>0</xdr:col>
      <xdr:colOff>1754634</xdr:colOff>
      <xdr:row>28</xdr:row>
      <xdr:rowOff>52624</xdr:rowOff>
    </xdr:to>
    <xdr:sp macro="[2]!SAISIEDUJOUR" textlink="">
      <xdr:nvSpPr>
        <xdr:cNvPr id="8" name="Rectangle : coins arrondis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54E19A5-823E-44FD-9600-3AE2329245A9}"/>
            </a:ext>
          </a:extLst>
        </xdr:cNvPr>
        <xdr:cNvSpPr/>
      </xdr:nvSpPr>
      <xdr:spPr>
        <a:xfrm>
          <a:off x="492692" y="4275658"/>
          <a:ext cx="1261942" cy="524226"/>
        </a:xfrm>
        <a:prstGeom prst="roundRect">
          <a:avLst/>
        </a:prstGeom>
        <a:solidFill>
          <a:schemeClr val="accent2">
            <a:lumMod val="50000"/>
          </a:schemeClr>
        </a:solidFill>
        <a:ln w="19050">
          <a:solidFill>
            <a:schemeClr val="bg1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PATIENTS AFRIQUE</a:t>
          </a:r>
        </a:p>
      </xdr:txBody>
    </xdr:sp>
    <xdr:clientData/>
  </xdr:twoCellAnchor>
  <xdr:twoCellAnchor>
    <xdr:from>
      <xdr:col>0</xdr:col>
      <xdr:colOff>492692</xdr:colOff>
      <xdr:row>10</xdr:row>
      <xdr:rowOff>63101</xdr:rowOff>
    </xdr:from>
    <xdr:to>
      <xdr:col>0</xdr:col>
      <xdr:colOff>1747098</xdr:colOff>
      <xdr:row>12</xdr:row>
      <xdr:rowOff>100726</xdr:rowOff>
    </xdr:to>
    <xdr:sp macro="[2]!SAISIEDUJOUR" textlink="">
      <xdr:nvSpPr>
        <xdr:cNvPr id="9" name="Rectangle : coins arrondis 2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E588C12-97A8-4FDA-A870-E4AC0E79F7EB}"/>
            </a:ext>
          </a:extLst>
        </xdr:cNvPr>
        <xdr:cNvSpPr/>
      </xdr:nvSpPr>
      <xdr:spPr>
        <a:xfrm>
          <a:off x="492692" y="1655681"/>
          <a:ext cx="1254406" cy="350045"/>
        </a:xfrm>
        <a:prstGeom prst="roundRect">
          <a:avLst/>
        </a:prstGeom>
        <a:solidFill>
          <a:schemeClr val="accent2">
            <a:lumMod val="50000"/>
          </a:schemeClr>
        </a:solidFill>
        <a:ln w="19050">
          <a:solidFill>
            <a:schemeClr val="bg1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CALCUL FDS</a:t>
          </a:r>
        </a:p>
      </xdr:txBody>
    </xdr:sp>
    <xdr:clientData/>
  </xdr:twoCellAnchor>
  <xdr:twoCellAnchor>
    <xdr:from>
      <xdr:col>0</xdr:col>
      <xdr:colOff>492692</xdr:colOff>
      <xdr:row>6</xdr:row>
      <xdr:rowOff>33152</xdr:rowOff>
    </xdr:from>
    <xdr:to>
      <xdr:col>0</xdr:col>
      <xdr:colOff>1747098</xdr:colOff>
      <xdr:row>8</xdr:row>
      <xdr:rowOff>176947</xdr:rowOff>
    </xdr:to>
    <xdr:sp macro="[2]!SAISIEDUJOU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FA2F9E2-BCD4-4B46-B1A3-4E205CEA35F0}"/>
            </a:ext>
          </a:extLst>
        </xdr:cNvPr>
        <xdr:cNvSpPr/>
      </xdr:nvSpPr>
      <xdr:spPr>
        <a:xfrm>
          <a:off x="492692" y="1000892"/>
          <a:ext cx="1254406" cy="456215"/>
        </a:xfrm>
        <a:prstGeom prst="roundRect">
          <a:avLst/>
        </a:prstGeom>
        <a:solidFill>
          <a:schemeClr val="accent2">
            <a:lumMod val="50000"/>
          </a:schemeClr>
        </a:solidFill>
        <a:ln w="19050">
          <a:solidFill>
            <a:schemeClr val="bg1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ENTREE STOCK</a:t>
          </a:r>
        </a:p>
      </xdr:txBody>
    </xdr:sp>
    <xdr:clientData/>
  </xdr:twoCellAnchor>
  <xdr:twoCellAnchor>
    <xdr:from>
      <xdr:col>0</xdr:col>
      <xdr:colOff>492692</xdr:colOff>
      <xdr:row>13</xdr:row>
      <xdr:rowOff>47839</xdr:rowOff>
    </xdr:from>
    <xdr:to>
      <xdr:col>0</xdr:col>
      <xdr:colOff>1747098</xdr:colOff>
      <xdr:row>15</xdr:row>
      <xdr:rowOff>154033</xdr:rowOff>
    </xdr:to>
    <xdr:sp macro="[2]!SAISIEDUJOUR" textlink="">
      <xdr:nvSpPr>
        <xdr:cNvPr id="11" name="Rectangle : coins arrondis 2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24534FF-ED5F-42E8-9D14-9536E1675790}"/>
            </a:ext>
          </a:extLst>
        </xdr:cNvPr>
        <xdr:cNvSpPr/>
      </xdr:nvSpPr>
      <xdr:spPr>
        <a:xfrm>
          <a:off x="492692" y="2204299"/>
          <a:ext cx="1254406" cy="609114"/>
        </a:xfrm>
        <a:prstGeom prst="roundRect">
          <a:avLst/>
        </a:prstGeom>
        <a:solidFill>
          <a:schemeClr val="accent2">
            <a:lumMod val="50000"/>
          </a:schemeClr>
        </a:solidFill>
        <a:ln w="19050">
          <a:solidFill>
            <a:schemeClr val="bg1"/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REMISE DE CHEQUES</a:t>
          </a:r>
        </a:p>
      </xdr:txBody>
    </xdr:sp>
    <xdr:clientData/>
  </xdr:twoCellAnchor>
  <xdr:twoCellAnchor>
    <xdr:from>
      <xdr:col>4</xdr:col>
      <xdr:colOff>419100</xdr:colOff>
      <xdr:row>10</xdr:row>
      <xdr:rowOff>0</xdr:rowOff>
    </xdr:from>
    <xdr:to>
      <xdr:col>6</xdr:col>
      <xdr:colOff>741581</xdr:colOff>
      <xdr:row>23</xdr:row>
      <xdr:rowOff>18241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30A7FB23-26B6-4D98-8FD4-2D54C346A97D}"/>
            </a:ext>
          </a:extLst>
        </xdr:cNvPr>
        <xdr:cNvGrpSpPr/>
      </xdr:nvGrpSpPr>
      <xdr:grpSpPr>
        <a:xfrm>
          <a:off x="9191625" y="1657350"/>
          <a:ext cx="2227481" cy="2294716"/>
          <a:chOff x="9479280" y="1706880"/>
          <a:chExt cx="2288441" cy="2342341"/>
        </a:xfrm>
      </xdr:grpSpPr>
      <xdr:sp macro="[2]!SAISIEDUJOUR" textlink="">
        <xdr:nvSpPr>
          <xdr:cNvPr id="13" name="Rectangle 12">
            <a:extLst>
              <a:ext uri="{FF2B5EF4-FFF2-40B4-BE49-F238E27FC236}">
                <a16:creationId xmlns:a16="http://schemas.microsoft.com/office/drawing/2014/main" id="{175AF40A-BBFF-4E8A-8AB3-373030359891}"/>
              </a:ext>
            </a:extLst>
          </xdr:cNvPr>
          <xdr:cNvSpPr/>
        </xdr:nvSpPr>
        <xdr:spPr>
          <a:xfrm>
            <a:off x="9479280" y="1706880"/>
            <a:ext cx="2288441" cy="2342341"/>
          </a:xfrm>
          <a:prstGeom prst="rect">
            <a:avLst/>
          </a:prstGeom>
          <a:solidFill>
            <a:srgbClr val="BBAE98"/>
          </a:solidFill>
          <a:ln w="28575"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2]!SAISIEDUJOUR" textlink="">
        <xdr:nvSpPr>
          <xdr:cNvPr id="14" name="Rectangle : coins arrondis 13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95EDD9E8-DC23-4228-8C7F-40236A94F30E}"/>
              </a:ext>
            </a:extLst>
          </xdr:cNvPr>
          <xdr:cNvSpPr/>
        </xdr:nvSpPr>
        <xdr:spPr>
          <a:xfrm>
            <a:off x="9983971" y="2056429"/>
            <a:ext cx="1337057" cy="381501"/>
          </a:xfrm>
          <a:prstGeom prst="roundRect">
            <a:avLst/>
          </a:prstGeom>
          <a:solidFill>
            <a:schemeClr val="accent2">
              <a:lumMod val="50000"/>
            </a:schemeClr>
          </a:solidFill>
          <a:ln w="12700">
            <a:solidFill>
              <a:schemeClr val="bg1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2016</a:t>
            </a:r>
          </a:p>
        </xdr:txBody>
      </xdr:sp>
      <xdr:sp macro="[2]!SAISIEDUJOUR" textlink="">
        <xdr:nvSpPr>
          <xdr:cNvPr id="15" name="Rectangle : coins arrondis 24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1C98BB77-A40F-476A-9915-110E83259153}"/>
              </a:ext>
            </a:extLst>
          </xdr:cNvPr>
          <xdr:cNvSpPr/>
        </xdr:nvSpPr>
        <xdr:spPr>
          <a:xfrm>
            <a:off x="9994064" y="2738872"/>
            <a:ext cx="1337057" cy="377596"/>
          </a:xfrm>
          <a:prstGeom prst="roundRect">
            <a:avLst/>
          </a:prstGeom>
          <a:solidFill>
            <a:schemeClr val="accent2">
              <a:lumMod val="50000"/>
            </a:schemeClr>
          </a:solidFill>
          <a:ln w="12700">
            <a:solidFill>
              <a:schemeClr val="bg1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2017</a:t>
            </a:r>
          </a:p>
        </xdr:txBody>
      </xdr:sp>
      <xdr:sp macro="[2]!SAISIEDUJOUR" textlink="">
        <xdr:nvSpPr>
          <xdr:cNvPr id="16" name="Rectangle : coins arrondis 24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429D58ED-AA4C-468B-9D4D-DC18D07632B8}"/>
              </a:ext>
            </a:extLst>
          </xdr:cNvPr>
          <xdr:cNvSpPr/>
        </xdr:nvSpPr>
        <xdr:spPr>
          <a:xfrm>
            <a:off x="10013067" y="3418713"/>
            <a:ext cx="1337057" cy="377595"/>
          </a:xfrm>
          <a:prstGeom prst="roundRect">
            <a:avLst/>
          </a:prstGeom>
          <a:solidFill>
            <a:schemeClr val="accent2">
              <a:lumMod val="50000"/>
            </a:schemeClr>
          </a:solidFill>
          <a:ln w="12700">
            <a:solidFill>
              <a:schemeClr val="bg1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2018</a:t>
            </a:r>
          </a:p>
        </xdr:txBody>
      </xdr:sp>
    </xdr:grpSp>
    <xdr:clientData/>
  </xdr:twoCellAnchor>
  <xdr:twoCellAnchor>
    <xdr:from>
      <xdr:col>4</xdr:col>
      <xdr:colOff>142875</xdr:colOff>
      <xdr:row>0</xdr:row>
      <xdr:rowOff>0</xdr:rowOff>
    </xdr:from>
    <xdr:to>
      <xdr:col>6</xdr:col>
      <xdr:colOff>773907</xdr:colOff>
      <xdr:row>4</xdr:row>
      <xdr:rowOff>87407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3150BF27-FB65-40A6-B249-5833B35A5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-25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9164955" y="0"/>
          <a:ext cx="2596992" cy="8494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179916</xdr:colOff>
      <xdr:row>34</xdr:row>
      <xdr:rowOff>77259</xdr:rowOff>
    </xdr:from>
    <xdr:to>
      <xdr:col>33</xdr:col>
      <xdr:colOff>595842</xdr:colOff>
      <xdr:row>52</xdr:row>
      <xdr:rowOff>105836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028745F-F108-462B-9636-D6C20A9004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428624</xdr:colOff>
      <xdr:row>16</xdr:row>
      <xdr:rowOff>183092</xdr:rowOff>
    </xdr:from>
    <xdr:to>
      <xdr:col>27</xdr:col>
      <xdr:colOff>739775</xdr:colOff>
      <xdr:row>31</xdr:row>
      <xdr:rowOff>105833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D227334-D695-4540-BC2A-4F888CC2B3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121708</xdr:colOff>
      <xdr:row>16</xdr:row>
      <xdr:rowOff>190501</xdr:rowOff>
    </xdr:from>
    <xdr:to>
      <xdr:col>20</xdr:col>
      <xdr:colOff>323850</xdr:colOff>
      <xdr:row>31</xdr:row>
      <xdr:rowOff>98425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2ADBCB4D-9CDF-4B42-8595-542908578D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211667</xdr:colOff>
      <xdr:row>3</xdr:row>
      <xdr:rowOff>10584</xdr:rowOff>
    </xdr:from>
    <xdr:to>
      <xdr:col>17</xdr:col>
      <xdr:colOff>804334</xdr:colOff>
      <xdr:row>11</xdr:row>
      <xdr:rowOff>10584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808E7455-2575-490B-8197-D9AAD48579A8}"/>
            </a:ext>
          </a:extLst>
        </xdr:cNvPr>
        <xdr:cNvSpPr/>
      </xdr:nvSpPr>
      <xdr:spPr>
        <a:xfrm>
          <a:off x="10452947" y="604944"/>
          <a:ext cx="2947247" cy="1493520"/>
        </a:xfrm>
        <a:prstGeom prst="roundRect">
          <a:avLst/>
        </a:prstGeom>
        <a:solidFill>
          <a:srgbClr val="CC3300"/>
        </a:solidFill>
        <a:ln w="76200">
          <a:solidFill>
            <a:schemeClr val="bg1">
              <a:lumMod val="50000"/>
            </a:schemeClr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bg1"/>
              </a:solidFill>
              <a:latin typeface="Calibri" panose="020F0502020204030204" pitchFamily="34" charset="0"/>
            </a:rPr>
            <a:t>VISITES 2018</a:t>
          </a:r>
        </a:p>
        <a:p>
          <a:pPr algn="ctr"/>
          <a:r>
            <a:rPr lang="fr-FR" sz="2000" b="1">
              <a:solidFill>
                <a:schemeClr val="bg1"/>
              </a:solidFill>
              <a:latin typeface="Calibri" panose="020F0502020204030204" pitchFamily="34" charset="0"/>
            </a:rPr>
            <a:t>=</a:t>
          </a:r>
        </a:p>
        <a:p>
          <a:pPr algn="ctr"/>
          <a:r>
            <a:rPr lang="fr-FR" sz="2000" b="1">
              <a:solidFill>
                <a:schemeClr val="bg1"/>
              </a:solidFill>
              <a:latin typeface="Calibri" panose="020F0502020204030204" pitchFamily="34" charset="0"/>
            </a:rPr>
            <a:t>XXXX</a:t>
          </a:r>
        </a:p>
      </xdr:txBody>
    </xdr:sp>
    <xdr:clientData/>
  </xdr:twoCellAnchor>
  <xdr:twoCellAnchor>
    <xdr:from>
      <xdr:col>17</xdr:col>
      <xdr:colOff>1270000</xdr:colOff>
      <xdr:row>1</xdr:row>
      <xdr:rowOff>52917</xdr:rowOff>
    </xdr:from>
    <xdr:to>
      <xdr:col>24</xdr:col>
      <xdr:colOff>476250</xdr:colOff>
      <xdr:row>15</xdr:row>
      <xdr:rowOff>184150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7D9F4CD-6A02-45FF-99CC-D0AEA0BCA6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438150</xdr:colOff>
      <xdr:row>33</xdr:row>
      <xdr:rowOff>180975</xdr:rowOff>
    </xdr:from>
    <xdr:to>
      <xdr:col>22</xdr:col>
      <xdr:colOff>225426</xdr:colOff>
      <xdr:row>52</xdr:row>
      <xdr:rowOff>19052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3077795E-DBB4-40D7-9EDA-3590C74F0A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19050</xdr:colOff>
      <xdr:row>62</xdr:row>
      <xdr:rowOff>152400</xdr:rowOff>
    </xdr:from>
    <xdr:to>
      <xdr:col>16</xdr:col>
      <xdr:colOff>249767</xdr:colOff>
      <xdr:row>70</xdr:row>
      <xdr:rowOff>152400</xdr:rowOff>
    </xdr:to>
    <xdr:sp macro="" textlink="">
      <xdr:nvSpPr>
        <xdr:cNvPr id="8" name="Rectangle à coins arrondis 14">
          <a:extLst>
            <a:ext uri="{FF2B5EF4-FFF2-40B4-BE49-F238E27FC236}">
              <a16:creationId xmlns:a16="http://schemas.microsoft.com/office/drawing/2014/main" id="{37B1C097-6334-4632-A0BD-AA02F5BF2AB1}"/>
            </a:ext>
          </a:extLst>
        </xdr:cNvPr>
        <xdr:cNvSpPr/>
      </xdr:nvSpPr>
      <xdr:spPr>
        <a:xfrm>
          <a:off x="8294370" y="11826240"/>
          <a:ext cx="3857837" cy="1485900"/>
        </a:xfrm>
        <a:prstGeom prst="roundRect">
          <a:avLst/>
        </a:prstGeom>
        <a:solidFill>
          <a:schemeClr val="accent1"/>
        </a:solidFill>
        <a:ln w="76200">
          <a:solidFill>
            <a:schemeClr val="bg1">
              <a:lumMod val="50000"/>
            </a:schemeClr>
          </a:solidFill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bg1"/>
              </a:solidFill>
              <a:latin typeface="Calibri" panose="020F0502020204030204" pitchFamily="34" charset="0"/>
            </a:rPr>
            <a:t>VENTES</a:t>
          </a:r>
          <a:r>
            <a:rPr lang="fr-FR" sz="2000" b="1" baseline="0">
              <a:solidFill>
                <a:schemeClr val="bg1"/>
              </a:solidFill>
              <a:latin typeface="Calibri" panose="020F0502020204030204" pitchFamily="34" charset="0"/>
            </a:rPr>
            <a:t> </a:t>
          </a:r>
          <a:r>
            <a:rPr lang="fr-FR" sz="2000" b="1">
              <a:solidFill>
                <a:schemeClr val="bg1"/>
              </a:solidFill>
              <a:latin typeface="Calibri" panose="020F0502020204030204" pitchFamily="34" charset="0"/>
            </a:rPr>
            <a:t>2018</a:t>
          </a:r>
          <a:r>
            <a:rPr lang="fr-FR" sz="2000" b="1" baseline="0">
              <a:solidFill>
                <a:schemeClr val="bg1"/>
              </a:solidFill>
              <a:latin typeface="Calibri" panose="020F0502020204030204" pitchFamily="34" charset="0"/>
            </a:rPr>
            <a:t> </a:t>
          </a:r>
          <a:r>
            <a:rPr lang="fr-FR" sz="2000" b="1">
              <a:solidFill>
                <a:schemeClr val="bg1"/>
              </a:solidFill>
              <a:latin typeface="Calibri" panose="020F0502020204030204" pitchFamily="34" charset="0"/>
            </a:rPr>
            <a:t>= 61 500 €</a:t>
          </a:r>
          <a:endParaRPr lang="fr-FR" sz="2000" b="1" baseline="0">
            <a:solidFill>
              <a:schemeClr val="bg1"/>
            </a:solidFill>
            <a:latin typeface="Calibri" panose="020F0502020204030204" pitchFamily="34" charset="0"/>
          </a:endParaRPr>
        </a:p>
        <a:p>
          <a:pPr algn="ctr"/>
          <a:endParaRPr lang="fr-FR" sz="2000" b="1" baseline="0">
            <a:solidFill>
              <a:schemeClr val="bg1"/>
            </a:solidFill>
            <a:latin typeface="Calibri" panose="020F0502020204030204" pitchFamily="34" charset="0"/>
          </a:endParaRPr>
        </a:p>
        <a:p>
          <a:pPr algn="ctr"/>
          <a:r>
            <a:rPr lang="fr-FR" sz="2000" b="1" baseline="0">
              <a:solidFill>
                <a:schemeClr val="bg1"/>
              </a:solidFill>
              <a:latin typeface="Calibri" panose="020F0502020204030204" pitchFamily="34" charset="0"/>
            </a:rPr>
            <a:t>vs 2017 = 33 050 €</a:t>
          </a:r>
          <a:endParaRPr lang="fr-FR" sz="2000" b="1">
            <a:solidFill>
              <a:schemeClr val="bg1"/>
            </a:solidFill>
            <a:latin typeface="Calibri" panose="020F0502020204030204" pitchFamily="34" charset="0"/>
          </a:endParaRPr>
        </a:p>
      </xdr:txBody>
    </xdr:sp>
    <xdr:clientData/>
  </xdr:twoCellAnchor>
  <xdr:twoCellAnchor>
    <xdr:from>
      <xdr:col>14</xdr:col>
      <xdr:colOff>495299</xdr:colOff>
      <xdr:row>55</xdr:row>
      <xdr:rowOff>123823</xdr:rowOff>
    </xdr:from>
    <xdr:to>
      <xdr:col>26</xdr:col>
      <xdr:colOff>66675</xdr:colOff>
      <xdr:row>76</xdr:row>
      <xdr:rowOff>114300</xdr:rowOff>
    </xdr:to>
    <xdr:graphicFrame macro="">
      <xdr:nvGraphicFramePr>
        <xdr:cNvPr id="9" name="Diagramme 8">
          <a:extLst>
            <a:ext uri="{FF2B5EF4-FFF2-40B4-BE49-F238E27FC236}">
              <a16:creationId xmlns:a16="http://schemas.microsoft.com/office/drawing/2014/main" id="{4DEE458D-544C-4A6C-9D48-1507BE78E7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5</xdr:col>
      <xdr:colOff>723900</xdr:colOff>
      <xdr:row>78</xdr:row>
      <xdr:rowOff>114300</xdr:rowOff>
    </xdr:from>
    <xdr:to>
      <xdr:col>17</xdr:col>
      <xdr:colOff>368301</xdr:colOff>
      <xdr:row>95</xdr:row>
      <xdr:rowOff>161925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4C4693B8-0E2B-4239-B4EC-57184FAE75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80010</xdr:colOff>
      <xdr:row>25</xdr:row>
      <xdr:rowOff>76200</xdr:rowOff>
    </xdr:from>
    <xdr:to>
      <xdr:col>0</xdr:col>
      <xdr:colOff>1337310</xdr:colOff>
      <xdr:row>36</xdr:row>
      <xdr:rowOff>26670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7F418227-E5B3-422B-BD87-1CD33B6D673B}"/>
            </a:ext>
          </a:extLst>
        </xdr:cNvPr>
        <xdr:cNvGrpSpPr/>
      </xdr:nvGrpSpPr>
      <xdr:grpSpPr>
        <a:xfrm>
          <a:off x="80010" y="5029200"/>
          <a:ext cx="1257300" cy="2036445"/>
          <a:chOff x="95250" y="4895850"/>
          <a:chExt cx="1257300" cy="2038350"/>
        </a:xfrm>
      </xdr:grpSpPr>
      <xdr:pic>
        <xdr:nvPicPr>
          <xdr:cNvPr id="12" name="Image 11">
            <a:extLst>
              <a:ext uri="{FF2B5EF4-FFF2-40B4-BE49-F238E27FC236}">
                <a16:creationId xmlns:a16="http://schemas.microsoft.com/office/drawing/2014/main" id="{01DB582E-696C-485E-89F7-8C9106C8DD8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3350" y="4895850"/>
            <a:ext cx="1219200" cy="15335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" name="Image 12">
            <a:extLst>
              <a:ext uri="{FF2B5EF4-FFF2-40B4-BE49-F238E27FC236}">
                <a16:creationId xmlns:a16="http://schemas.microsoft.com/office/drawing/2014/main" id="{313A8FE5-2494-4F7F-BF33-7E984062770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5250" y="6438900"/>
            <a:ext cx="914400" cy="4953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</xdr:col>
      <xdr:colOff>28575</xdr:colOff>
      <xdr:row>53</xdr:row>
      <xdr:rowOff>0</xdr:rowOff>
    </xdr:from>
    <xdr:to>
      <xdr:col>9</xdr:col>
      <xdr:colOff>638175</xdr:colOff>
      <xdr:row>58</xdr:row>
      <xdr:rowOff>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DE929373-7392-4061-9CBA-5345F99B8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7935" y="10027920"/>
          <a:ext cx="126492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495300</xdr:colOff>
      <xdr:row>78</xdr:row>
      <xdr:rowOff>123825</xdr:rowOff>
    </xdr:from>
    <xdr:to>
      <xdr:col>23</xdr:col>
      <xdr:colOff>200025</xdr:colOff>
      <xdr:row>95</xdr:row>
      <xdr:rowOff>152400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1AAD1FEA-7436-4B94-A915-5B000A2965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5</xdr:col>
      <xdr:colOff>95250</xdr:colOff>
      <xdr:row>97</xdr:row>
      <xdr:rowOff>180975</xdr:rowOff>
    </xdr:from>
    <xdr:to>
      <xdr:col>6</xdr:col>
      <xdr:colOff>457200</xdr:colOff>
      <xdr:row>102</xdr:row>
      <xdr:rowOff>57150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FCF9B7EF-7BF6-4F69-ACAF-A82319D11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0070" y="18301335"/>
          <a:ext cx="1169670" cy="798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0.06545</cdr:x>
      <cdr:y>0.21127</cdr:y>
    </cdr:from>
    <cdr:to>
      <cdr:x>0.25271</cdr:x>
      <cdr:y>0.56918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9617" y="539751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cleaned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sso/Desktop/TABLEAU%20DE%20BORD%202019c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sso/Desktop/TABLEAU%20DE%20BORD%202019%20ORIG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SAISIE DU JOUR"/>
      <sheetName val="RECAP"/>
      <sheetName val="CALCUL FDS"/>
      <sheetName val="BATTERIES SONNET"/>
      <sheetName val="STOCK PARIS"/>
      <sheetName val="STATS"/>
      <sheetName val="BASE DE STATS"/>
      <sheetName val="CAT"/>
      <sheetName val="ATELIER SONNET"/>
      <sheetName val="Feuil1"/>
      <sheetName val="RECAP (2)"/>
      <sheetName val="Feuil2"/>
      <sheetName val="STATS GRAPH1"/>
      <sheetName val="STATS GRAPH2"/>
      <sheetName val="ATELIER 21102016"/>
      <sheetName val="ATELIER 09112016"/>
      <sheetName val="ATELIER DU 21 OCTOBRE 2016"/>
      <sheetName val="clean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B1" t="str">
            <v>VISITES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U JOUR"/>
      <sheetName val="Feuil3"/>
      <sheetName val="Liste Centres"/>
      <sheetName val="Centres"/>
      <sheetName val="RECAP"/>
      <sheetName val="TABLEAU DE BORD 2019c"/>
    </sheetNames>
    <definedNames>
      <definedName name="SAISIEDUJOUR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6"/>
      <sheetName val="2017"/>
      <sheetName val="SAISIE DU JOUR"/>
      <sheetName val="Feuil3"/>
      <sheetName val="Liste Centres"/>
      <sheetName val="Centres"/>
      <sheetName val="RECAP"/>
      <sheetName val="BASE STATS"/>
      <sheetName val="Feuil4"/>
      <sheetName val="COMTAGE ECHANGES"/>
      <sheetName val="GESTION DES STOCKS"/>
      <sheetName val="ENTREE STOCK"/>
      <sheetName val="CALCUL FDS"/>
      <sheetName val="CHEQUES"/>
      <sheetName val="RESULTAT SUR 5 MOIS"/>
      <sheetName val="TARIF AUDIOFILS"/>
      <sheetName val="CENTRE"/>
      <sheetName val="PATIENT PAR CENTRE"/>
      <sheetName val="PATIENTS AFRIQUE"/>
      <sheetName val="ATELIER SONNET 05-12"/>
      <sheetName val="ATELIER SONNET 02012019"/>
      <sheetName val="ATELIER SONNET SAMEDI"/>
      <sheetName val="RECAP ATELIER SONNET"/>
      <sheetName val="ATELIERS MEDEL"/>
      <sheetName val="ACCESS MANQUANTS"/>
      <sheetName val="Feuil1"/>
      <sheetName val="Feuil5"/>
    </sheetNames>
    <sheetDataSet>
      <sheetData sheetId="0">
        <row r="1">
          <cell r="H1" t="str">
            <v>CATEGORIE</v>
          </cell>
        </row>
        <row r="2">
          <cell r="H2"/>
        </row>
        <row r="3">
          <cell r="H3" t="str">
            <v>Info Boucle M</v>
          </cell>
        </row>
        <row r="4">
          <cell r="H4" t="str">
            <v>Info Générale</v>
          </cell>
        </row>
        <row r="5">
          <cell r="H5" t="str">
            <v>Ventes</v>
          </cell>
        </row>
        <row r="6">
          <cell r="H6" t="str">
            <v>Batteries Sonnet</v>
          </cell>
        </row>
        <row r="7">
          <cell r="H7" t="str">
            <v>Info Générale</v>
          </cell>
        </row>
        <row r="8">
          <cell r="H8" t="str">
            <v>Info Générale</v>
          </cell>
        </row>
        <row r="9">
          <cell r="H9" t="str">
            <v>Info Boucle M</v>
          </cell>
        </row>
        <row r="10">
          <cell r="H10" t="str">
            <v>Ventes</v>
          </cell>
        </row>
        <row r="11">
          <cell r="H11" t="str">
            <v>Info Générale</v>
          </cell>
        </row>
        <row r="12">
          <cell r="H12" t="str">
            <v>SAV/Réparation</v>
          </cell>
        </row>
        <row r="13">
          <cell r="H13" t="str">
            <v>Sce Repairs</v>
          </cell>
        </row>
        <row r="14">
          <cell r="H14" t="str">
            <v>Batteries Sonnet</v>
          </cell>
        </row>
        <row r="15">
          <cell r="H15" t="str">
            <v>Ventes</v>
          </cell>
        </row>
        <row r="16">
          <cell r="H16" t="str">
            <v>SAV/Réparation</v>
          </cell>
        </row>
        <row r="17">
          <cell r="H17" t="str">
            <v>Info Générale</v>
          </cell>
        </row>
        <row r="18">
          <cell r="H18" t="str">
            <v>SAV/Réparation</v>
          </cell>
        </row>
        <row r="19">
          <cell r="H19" t="str">
            <v>Info Générale</v>
          </cell>
        </row>
        <row r="20">
          <cell r="H20" t="str">
            <v>Ventes</v>
          </cell>
        </row>
        <row r="21">
          <cell r="H21" t="str">
            <v>Info Boucle M</v>
          </cell>
        </row>
        <row r="22">
          <cell r="H22" t="str">
            <v>Ventes</v>
          </cell>
        </row>
        <row r="23">
          <cell r="H23" t="str">
            <v>Info Boucle M</v>
          </cell>
        </row>
        <row r="24">
          <cell r="H24" t="str">
            <v>SAV/Réparation</v>
          </cell>
        </row>
        <row r="25">
          <cell r="H25" t="str">
            <v>Sce Repairs</v>
          </cell>
        </row>
        <row r="26">
          <cell r="H26" t="str">
            <v>SAV/Réparation</v>
          </cell>
        </row>
        <row r="27">
          <cell r="H27" t="str">
            <v>Ventes</v>
          </cell>
        </row>
        <row r="28">
          <cell r="H28" t="str">
            <v>Ventes</v>
          </cell>
        </row>
        <row r="29">
          <cell r="H29" t="str">
            <v>Ventes</v>
          </cell>
        </row>
        <row r="30">
          <cell r="H30" t="str">
            <v>Ventes</v>
          </cell>
        </row>
        <row r="31">
          <cell r="H31" t="str">
            <v>Info Générale</v>
          </cell>
        </row>
        <row r="32">
          <cell r="H32" t="str">
            <v>Info Générale</v>
          </cell>
        </row>
        <row r="33">
          <cell r="H33" t="str">
            <v>-</v>
          </cell>
        </row>
        <row r="34">
          <cell r="H34" t="str">
            <v>Info Générale</v>
          </cell>
        </row>
        <row r="35">
          <cell r="H35" t="str">
            <v>Info Boucle M</v>
          </cell>
        </row>
        <row r="36">
          <cell r="H36" t="str">
            <v>Ventes</v>
          </cell>
        </row>
        <row r="37">
          <cell r="H37" t="str">
            <v>Info Générale</v>
          </cell>
        </row>
        <row r="38">
          <cell r="H38" t="str">
            <v>Info Générale</v>
          </cell>
        </row>
        <row r="39">
          <cell r="H39" t="str">
            <v>Ventes</v>
          </cell>
        </row>
        <row r="40">
          <cell r="H40" t="str">
            <v>Ventes</v>
          </cell>
        </row>
        <row r="41">
          <cell r="H41" t="str">
            <v>Ventes</v>
          </cell>
        </row>
        <row r="42">
          <cell r="H42" t="str">
            <v>Ventes</v>
          </cell>
        </row>
        <row r="43">
          <cell r="H43" t="str">
            <v>Info Générale</v>
          </cell>
        </row>
        <row r="44">
          <cell r="H44" t="str">
            <v>Info Boucle M</v>
          </cell>
        </row>
        <row r="45">
          <cell r="H45" t="str">
            <v>Info Générale</v>
          </cell>
        </row>
        <row r="46">
          <cell r="H46" t="str">
            <v>SAV/Réparation</v>
          </cell>
        </row>
        <row r="47">
          <cell r="H47" t="str">
            <v>Sce Repairs</v>
          </cell>
        </row>
        <row r="48">
          <cell r="H48" t="str">
            <v>Info Générale</v>
          </cell>
        </row>
        <row r="49">
          <cell r="H49" t="str">
            <v>SAV/Réparation</v>
          </cell>
        </row>
        <row r="50">
          <cell r="H50" t="str">
            <v>Info Générale</v>
          </cell>
        </row>
        <row r="51">
          <cell r="H51" t="str">
            <v>Info Générale</v>
          </cell>
        </row>
        <row r="52">
          <cell r="H52" t="str">
            <v>SAV/Réparation</v>
          </cell>
        </row>
        <row r="53">
          <cell r="H53" t="str">
            <v>Ventes</v>
          </cell>
        </row>
        <row r="54">
          <cell r="H54" t="str">
            <v>Ventes</v>
          </cell>
        </row>
        <row r="55">
          <cell r="H55" t="str">
            <v>Ventes</v>
          </cell>
        </row>
        <row r="56">
          <cell r="H56" t="str">
            <v>Ventes</v>
          </cell>
        </row>
        <row r="57">
          <cell r="H57" t="str">
            <v>Info Générale</v>
          </cell>
        </row>
        <row r="58">
          <cell r="H58" t="str">
            <v>Info Générale</v>
          </cell>
        </row>
        <row r="59">
          <cell r="H59" t="str">
            <v>Info Générale</v>
          </cell>
        </row>
        <row r="60">
          <cell r="H60" t="str">
            <v>Info Générale</v>
          </cell>
        </row>
        <row r="61">
          <cell r="H61" t="str">
            <v>Info Générale</v>
          </cell>
        </row>
        <row r="62">
          <cell r="H62" t="str">
            <v>Info Générale</v>
          </cell>
        </row>
        <row r="63">
          <cell r="H63" t="str">
            <v>Ventes</v>
          </cell>
        </row>
        <row r="64">
          <cell r="H64" t="str">
            <v>Ventes</v>
          </cell>
        </row>
        <row r="65">
          <cell r="H65" t="str">
            <v>Sce Repairs</v>
          </cell>
        </row>
        <row r="66">
          <cell r="H66" t="str">
            <v>Ventes</v>
          </cell>
        </row>
        <row r="67">
          <cell r="H67" t="str">
            <v>Ventes</v>
          </cell>
        </row>
        <row r="68">
          <cell r="H68" t="str">
            <v>Info Générale</v>
          </cell>
        </row>
        <row r="69">
          <cell r="H69" t="str">
            <v>Retour réparation</v>
          </cell>
        </row>
        <row r="70">
          <cell r="H70" t="str">
            <v>Info Générale</v>
          </cell>
        </row>
        <row r="71">
          <cell r="H71" t="str">
            <v>Sce Repairs</v>
          </cell>
        </row>
        <row r="72">
          <cell r="H72" t="str">
            <v>Atelier Access Sonnet</v>
          </cell>
        </row>
        <row r="73">
          <cell r="H73" t="str">
            <v>Atelier Access Sonnet</v>
          </cell>
        </row>
        <row r="74">
          <cell r="H74" t="str">
            <v>Atelier Access Sonnet</v>
          </cell>
        </row>
        <row r="75">
          <cell r="H75" t="str">
            <v>Atelier Access Sonnet</v>
          </cell>
        </row>
        <row r="76">
          <cell r="H76" t="str">
            <v>Atelier Access Sonnet</v>
          </cell>
        </row>
        <row r="77">
          <cell r="H77" t="str">
            <v>SAV/Réparation</v>
          </cell>
        </row>
        <row r="78">
          <cell r="H78" t="str">
            <v>Ventes</v>
          </cell>
        </row>
        <row r="79">
          <cell r="H79" t="str">
            <v>Info Générale</v>
          </cell>
        </row>
        <row r="80">
          <cell r="H80" t="str">
            <v>SAV/Réparation</v>
          </cell>
        </row>
        <row r="81">
          <cell r="H81" t="str">
            <v>Sce Repairs</v>
          </cell>
        </row>
        <row r="82">
          <cell r="H82" t="str">
            <v>Info Générale</v>
          </cell>
        </row>
        <row r="83">
          <cell r="H83" t="str">
            <v>Info Générale</v>
          </cell>
        </row>
        <row r="84">
          <cell r="H84" t="str">
            <v>Info Générale</v>
          </cell>
        </row>
        <row r="85">
          <cell r="H85" t="str">
            <v>SAV/Réparation</v>
          </cell>
        </row>
        <row r="86">
          <cell r="H86" t="str">
            <v>Info Générale</v>
          </cell>
        </row>
        <row r="87">
          <cell r="H87" t="str">
            <v>Info Boucle M</v>
          </cell>
        </row>
        <row r="88">
          <cell r="H88" t="str">
            <v>Info Boucle M</v>
          </cell>
        </row>
        <row r="89">
          <cell r="H89" t="str">
            <v>Info Générale</v>
          </cell>
        </row>
        <row r="90">
          <cell r="H90" t="str">
            <v>Ventes</v>
          </cell>
        </row>
        <row r="91">
          <cell r="H91" t="str">
            <v>Ventes</v>
          </cell>
        </row>
        <row r="92">
          <cell r="H92" t="str">
            <v>Ventes</v>
          </cell>
        </row>
        <row r="93">
          <cell r="H93" t="str">
            <v>Retour réparation</v>
          </cell>
        </row>
        <row r="94">
          <cell r="H94" t="str">
            <v>Ventes</v>
          </cell>
        </row>
        <row r="95">
          <cell r="H95" t="str">
            <v>Echange</v>
          </cell>
        </row>
        <row r="96">
          <cell r="H96" t="str">
            <v>Batteries Sonnet</v>
          </cell>
        </row>
        <row r="97">
          <cell r="H97" t="str">
            <v>Echange</v>
          </cell>
        </row>
        <row r="98">
          <cell r="H98" t="str">
            <v>Info Boucle M</v>
          </cell>
        </row>
        <row r="99">
          <cell r="H99" t="str">
            <v>SAV/Réparation</v>
          </cell>
        </row>
        <row r="100">
          <cell r="H100" t="str">
            <v>Atelier Access Sonnet</v>
          </cell>
        </row>
        <row r="101">
          <cell r="H101" t="str">
            <v>Info IC/Processeur</v>
          </cell>
        </row>
        <row r="102">
          <cell r="H102" t="str">
            <v>Info Générale</v>
          </cell>
        </row>
        <row r="103">
          <cell r="H103" t="str">
            <v>Ventes</v>
          </cell>
        </row>
        <row r="104">
          <cell r="H104" t="str">
            <v>Info Générale</v>
          </cell>
        </row>
        <row r="105">
          <cell r="H105" t="str">
            <v>Info Générale</v>
          </cell>
        </row>
        <row r="106">
          <cell r="H106" t="str">
            <v>SAV/Réparation</v>
          </cell>
        </row>
        <row r="107">
          <cell r="H107" t="str">
            <v>Echange</v>
          </cell>
        </row>
        <row r="108">
          <cell r="H108" t="str">
            <v>Info Générale</v>
          </cell>
        </row>
        <row r="109">
          <cell r="H109" t="str">
            <v>Ventes</v>
          </cell>
        </row>
        <row r="110">
          <cell r="H110" t="str">
            <v>Atelier Access Sonnet</v>
          </cell>
        </row>
        <row r="111">
          <cell r="H111" t="str">
            <v>Ventes</v>
          </cell>
        </row>
        <row r="112">
          <cell r="H112" t="str">
            <v>Info Générale</v>
          </cell>
        </row>
        <row r="113">
          <cell r="H113" t="str">
            <v>Info Générale</v>
          </cell>
        </row>
        <row r="114">
          <cell r="H114" t="str">
            <v>Retour réparation</v>
          </cell>
        </row>
        <row r="115">
          <cell r="H115" t="str">
            <v>Atelier Access Sonnet</v>
          </cell>
        </row>
        <row r="116">
          <cell r="H116" t="str">
            <v>Atelier Access Sonnet</v>
          </cell>
        </row>
        <row r="117">
          <cell r="H117" t="str">
            <v>Atelier Access Sonnet</v>
          </cell>
        </row>
        <row r="118">
          <cell r="H118" t="str">
            <v>Info Générale</v>
          </cell>
        </row>
        <row r="119">
          <cell r="H119" t="str">
            <v>Info Générale</v>
          </cell>
        </row>
        <row r="120">
          <cell r="H120" t="str">
            <v>Info Boucle M</v>
          </cell>
        </row>
        <row r="121">
          <cell r="H121" t="str">
            <v>Sce Repairs</v>
          </cell>
        </row>
        <row r="122">
          <cell r="H122" t="str">
            <v>SAV/Réparation</v>
          </cell>
        </row>
        <row r="123">
          <cell r="H123" t="str">
            <v>Info Générale</v>
          </cell>
        </row>
        <row r="124">
          <cell r="H124" t="str">
            <v>SAV/Réparation</v>
          </cell>
        </row>
        <row r="125">
          <cell r="H125" t="str">
            <v>Info Boucle M</v>
          </cell>
        </row>
        <row r="126">
          <cell r="H126" t="str">
            <v>Ventes</v>
          </cell>
        </row>
        <row r="127">
          <cell r="H127" t="str">
            <v>Ventes</v>
          </cell>
        </row>
        <row r="128">
          <cell r="H128" t="str">
            <v>SAV/Réparation</v>
          </cell>
        </row>
        <row r="129">
          <cell r="H129" t="str">
            <v>Echange</v>
          </cell>
        </row>
        <row r="130">
          <cell r="H130" t="str">
            <v>Info Boucle M</v>
          </cell>
        </row>
        <row r="131">
          <cell r="H131" t="str">
            <v>SAV/Réparation</v>
          </cell>
        </row>
        <row r="132">
          <cell r="H132" t="str">
            <v>Info Boucle M</v>
          </cell>
        </row>
        <row r="133">
          <cell r="H133" t="str">
            <v>Info Générale</v>
          </cell>
        </row>
        <row r="134">
          <cell r="H134" t="str">
            <v>Info Générale</v>
          </cell>
        </row>
        <row r="135">
          <cell r="H135" t="str">
            <v>Info Générale</v>
          </cell>
        </row>
        <row r="136">
          <cell r="H136" t="str">
            <v>Info Générale</v>
          </cell>
        </row>
        <row r="137">
          <cell r="H137" t="str">
            <v>Ventes</v>
          </cell>
        </row>
        <row r="138">
          <cell r="H138" t="str">
            <v>Info Générale</v>
          </cell>
        </row>
        <row r="139">
          <cell r="H139" t="str">
            <v>Ventes</v>
          </cell>
        </row>
        <row r="140">
          <cell r="H140" t="str">
            <v>Batteries Sonnet</v>
          </cell>
        </row>
        <row r="141">
          <cell r="H141" t="str">
            <v>Sce Repairs</v>
          </cell>
        </row>
        <row r="142">
          <cell r="H142" t="str">
            <v>SAV/Réparation</v>
          </cell>
        </row>
        <row r="143">
          <cell r="H143" t="str">
            <v>Batteries Sonnet</v>
          </cell>
        </row>
        <row r="144">
          <cell r="H144" t="str">
            <v>Batteries Sonnet</v>
          </cell>
        </row>
        <row r="145">
          <cell r="H145" t="str">
            <v>Info Générale</v>
          </cell>
        </row>
        <row r="146">
          <cell r="H146" t="str">
            <v>Sce Repairs</v>
          </cell>
        </row>
        <row r="147">
          <cell r="H147" t="str">
            <v>Batteries Sonnet</v>
          </cell>
        </row>
        <row r="148">
          <cell r="H148" t="str">
            <v>Info Générale</v>
          </cell>
        </row>
        <row r="149">
          <cell r="H149" t="str">
            <v>Info Générale</v>
          </cell>
        </row>
        <row r="150">
          <cell r="H150" t="str">
            <v>SAV/Réparation</v>
          </cell>
        </row>
        <row r="151">
          <cell r="H151" t="str">
            <v>SAV/Réparation</v>
          </cell>
        </row>
        <row r="152">
          <cell r="H152" t="str">
            <v>Ventes</v>
          </cell>
        </row>
        <row r="153">
          <cell r="H153" t="str">
            <v>Ventes</v>
          </cell>
        </row>
        <row r="154">
          <cell r="H154" t="str">
            <v>Ventes</v>
          </cell>
        </row>
        <row r="155">
          <cell r="H155" t="str">
            <v>Ventes</v>
          </cell>
        </row>
        <row r="156">
          <cell r="H156" t="str">
            <v>Info Générale</v>
          </cell>
        </row>
        <row r="157">
          <cell r="H157" t="str">
            <v>Info Boucle M</v>
          </cell>
        </row>
        <row r="158">
          <cell r="H158" t="str">
            <v>Atelier Access Sonnet</v>
          </cell>
        </row>
        <row r="159">
          <cell r="H159" t="str">
            <v>Atelier Access Sonnet</v>
          </cell>
        </row>
        <row r="160">
          <cell r="H160" t="str">
            <v>Info IC/Processeur</v>
          </cell>
        </row>
        <row r="161">
          <cell r="H161" t="str">
            <v>Sce Repairs</v>
          </cell>
        </row>
        <row r="162">
          <cell r="H162" t="str">
            <v>SAV/Réparation</v>
          </cell>
        </row>
        <row r="163">
          <cell r="H163" t="str">
            <v>Info Générale</v>
          </cell>
        </row>
        <row r="164">
          <cell r="H164" t="str">
            <v>Atelier Access Sonnet</v>
          </cell>
        </row>
        <row r="165">
          <cell r="H165" t="str">
            <v>Atelier Access Sonnet</v>
          </cell>
        </row>
        <row r="166">
          <cell r="H166" t="str">
            <v>Atelier Access Sonnet</v>
          </cell>
        </row>
        <row r="167">
          <cell r="H167" t="str">
            <v>Atelier Access Sonnet</v>
          </cell>
        </row>
        <row r="168">
          <cell r="H168" t="str">
            <v>Atelier Access Sonnet</v>
          </cell>
        </row>
        <row r="169">
          <cell r="H169" t="str">
            <v>Ventes</v>
          </cell>
        </row>
        <row r="170">
          <cell r="H170" t="str">
            <v>Sce Repairs</v>
          </cell>
        </row>
        <row r="171">
          <cell r="H171" t="str">
            <v>Ventes</v>
          </cell>
        </row>
        <row r="172">
          <cell r="H172" t="str">
            <v>Info Générale</v>
          </cell>
        </row>
        <row r="173">
          <cell r="H173" t="str">
            <v>Sce Repairs</v>
          </cell>
        </row>
        <row r="174">
          <cell r="H174" t="str">
            <v>Info Générale</v>
          </cell>
        </row>
        <row r="175">
          <cell r="H175" t="str">
            <v>Info Boucle M</v>
          </cell>
        </row>
        <row r="176">
          <cell r="H176" t="str">
            <v>SAV/Réparation</v>
          </cell>
        </row>
        <row r="177">
          <cell r="H177" t="str">
            <v>SAV/Réparation</v>
          </cell>
        </row>
        <row r="178">
          <cell r="H178" t="str">
            <v>SAV/Réparation</v>
          </cell>
        </row>
        <row r="179">
          <cell r="H179" t="str">
            <v>Info Générale</v>
          </cell>
        </row>
        <row r="180">
          <cell r="H180" t="str">
            <v>Info Boucle M</v>
          </cell>
        </row>
        <row r="181">
          <cell r="H181" t="str">
            <v>Info Générale</v>
          </cell>
        </row>
        <row r="182">
          <cell r="H182" t="str">
            <v>SAV/Réparation</v>
          </cell>
        </row>
        <row r="183">
          <cell r="H183" t="str">
            <v>Atelier Access Sonnet</v>
          </cell>
        </row>
        <row r="184">
          <cell r="H184" t="str">
            <v>Ventes</v>
          </cell>
        </row>
        <row r="185">
          <cell r="H185" t="str">
            <v>Ventes</v>
          </cell>
        </row>
        <row r="186">
          <cell r="H186" t="str">
            <v>Info Générale</v>
          </cell>
        </row>
        <row r="187">
          <cell r="H187" t="str">
            <v>Batteries Sonnet</v>
          </cell>
        </row>
        <row r="188">
          <cell r="H188" t="str">
            <v>Ventes</v>
          </cell>
        </row>
        <row r="189">
          <cell r="H189" t="str">
            <v>Ventes</v>
          </cell>
        </row>
        <row r="190">
          <cell r="H190" t="str">
            <v>Info Générale</v>
          </cell>
        </row>
        <row r="191">
          <cell r="H191" t="str">
            <v>Sce Repairs</v>
          </cell>
        </row>
        <row r="192">
          <cell r="H192" t="str">
            <v>Info Générale</v>
          </cell>
        </row>
        <row r="193">
          <cell r="H193" t="str">
            <v>Info Générale</v>
          </cell>
        </row>
        <row r="194">
          <cell r="H194" t="str">
            <v>Info Générale</v>
          </cell>
        </row>
        <row r="195">
          <cell r="H195" t="str">
            <v>Ventes</v>
          </cell>
        </row>
        <row r="196">
          <cell r="H196" t="str">
            <v>Info Générale</v>
          </cell>
        </row>
        <row r="197">
          <cell r="H197" t="str">
            <v>Info Générale</v>
          </cell>
        </row>
        <row r="198">
          <cell r="H198" t="str">
            <v>Info Générale</v>
          </cell>
        </row>
        <row r="199">
          <cell r="H199" t="str">
            <v>Batteries Sonnet</v>
          </cell>
        </row>
        <row r="200">
          <cell r="H200" t="str">
            <v>Batteries Sonnet</v>
          </cell>
        </row>
        <row r="201">
          <cell r="H201" t="str">
            <v>Info Boucle M</v>
          </cell>
        </row>
        <row r="202">
          <cell r="H202" t="str">
            <v>SAV/Réparation</v>
          </cell>
        </row>
        <row r="203">
          <cell r="H203" t="str">
            <v>SAV/Réparation</v>
          </cell>
        </row>
        <row r="204">
          <cell r="H204" t="str">
            <v>Echange</v>
          </cell>
        </row>
        <row r="205">
          <cell r="H205" t="str">
            <v>Batteries Sonnet</v>
          </cell>
        </row>
        <row r="206">
          <cell r="H206" t="str">
            <v>Ventes</v>
          </cell>
        </row>
        <row r="207">
          <cell r="H207" t="str">
            <v>Echange</v>
          </cell>
        </row>
        <row r="208">
          <cell r="H208" t="str">
            <v>Info Générale</v>
          </cell>
        </row>
        <row r="209">
          <cell r="H209" t="str">
            <v>Info générale</v>
          </cell>
        </row>
        <row r="210">
          <cell r="H210" t="str">
            <v>Ventes</v>
          </cell>
        </row>
        <row r="211">
          <cell r="H211" t="str">
            <v>Ventes</v>
          </cell>
        </row>
        <row r="212">
          <cell r="H212" t="str">
            <v>Ventes</v>
          </cell>
        </row>
        <row r="213">
          <cell r="H213" t="str">
            <v>Info Générale</v>
          </cell>
        </row>
        <row r="214">
          <cell r="H214" t="str">
            <v>Info Générale</v>
          </cell>
        </row>
        <row r="215">
          <cell r="H215" t="str">
            <v>Info Générale</v>
          </cell>
        </row>
        <row r="216">
          <cell r="H216" t="str">
            <v>Ventes</v>
          </cell>
        </row>
        <row r="217">
          <cell r="H217" t="str">
            <v>Sce Repairs</v>
          </cell>
        </row>
        <row r="218">
          <cell r="H218" t="str">
            <v>Info Générale</v>
          </cell>
        </row>
        <row r="219">
          <cell r="H219" t="str">
            <v>Info Générale</v>
          </cell>
        </row>
        <row r="220">
          <cell r="H220" t="str">
            <v>Sce Repairs</v>
          </cell>
        </row>
        <row r="221">
          <cell r="H221" t="str">
            <v>Ventes</v>
          </cell>
        </row>
        <row r="222">
          <cell r="H222" t="str">
            <v>Info Générale</v>
          </cell>
        </row>
        <row r="223">
          <cell r="H223" t="str">
            <v>Info Boucle M</v>
          </cell>
        </row>
        <row r="224">
          <cell r="H224" t="str">
            <v>Info Boucle M</v>
          </cell>
        </row>
        <row r="225">
          <cell r="H225" t="str">
            <v>Info générale</v>
          </cell>
        </row>
        <row r="226">
          <cell r="H226" t="str">
            <v>Batteries Sonnet</v>
          </cell>
        </row>
        <row r="227">
          <cell r="H227" t="str">
            <v>Info générale</v>
          </cell>
        </row>
        <row r="228">
          <cell r="H228" t="str">
            <v>Info générale</v>
          </cell>
        </row>
        <row r="229">
          <cell r="H229" t="str">
            <v>Info générale</v>
          </cell>
        </row>
        <row r="230">
          <cell r="H230" t="str">
            <v>Atelier Access Sonnet</v>
          </cell>
        </row>
        <row r="231">
          <cell r="H231" t="str">
            <v>Ventes</v>
          </cell>
        </row>
        <row r="232">
          <cell r="H232" t="str">
            <v>Ventes</v>
          </cell>
        </row>
        <row r="233">
          <cell r="H233" t="str">
            <v>Atelier Access Sonnet</v>
          </cell>
        </row>
        <row r="234">
          <cell r="H234" t="str">
            <v>Atelier Access Sonnet</v>
          </cell>
        </row>
        <row r="235">
          <cell r="H235" t="str">
            <v>Atelier Access Sonnet</v>
          </cell>
        </row>
        <row r="236">
          <cell r="H236" t="str">
            <v>Atelier Access Sonnet</v>
          </cell>
        </row>
        <row r="237">
          <cell r="H237" t="str">
            <v>Atelier Access Sonnet</v>
          </cell>
        </row>
        <row r="238">
          <cell r="H238" t="str">
            <v>Info Générale</v>
          </cell>
        </row>
        <row r="239">
          <cell r="H239" t="str">
            <v>Sce Repairs</v>
          </cell>
        </row>
        <row r="240">
          <cell r="H240" t="str">
            <v>Info Générale</v>
          </cell>
        </row>
        <row r="241">
          <cell r="H241" t="str">
            <v>Info Générale</v>
          </cell>
        </row>
        <row r="242">
          <cell r="H242" t="str">
            <v>Info Boucle M</v>
          </cell>
        </row>
        <row r="243">
          <cell r="H243" t="str">
            <v>Ventes</v>
          </cell>
        </row>
        <row r="244">
          <cell r="H244" t="str">
            <v>Ventes</v>
          </cell>
        </row>
        <row r="245">
          <cell r="H245" t="str">
            <v>Sce Repairs</v>
          </cell>
        </row>
        <row r="246">
          <cell r="H246" t="str">
            <v>Info Générale</v>
          </cell>
        </row>
        <row r="247">
          <cell r="H247" t="str">
            <v>Info Générale</v>
          </cell>
        </row>
        <row r="248">
          <cell r="H248" t="str">
            <v>Info Générale</v>
          </cell>
        </row>
        <row r="249">
          <cell r="H249" t="str">
            <v>Ventes</v>
          </cell>
        </row>
        <row r="250">
          <cell r="H250" t="str">
            <v>Info Boucle M</v>
          </cell>
        </row>
        <row r="251">
          <cell r="H251" t="str">
            <v>Info Générale</v>
          </cell>
        </row>
        <row r="252">
          <cell r="H252" t="str">
            <v>Info Générale</v>
          </cell>
        </row>
        <row r="253">
          <cell r="H253" t="str">
            <v>Info Générale</v>
          </cell>
        </row>
        <row r="254">
          <cell r="H254" t="str">
            <v>Info Générale</v>
          </cell>
        </row>
        <row r="255">
          <cell r="H255" t="str">
            <v>Info Générale</v>
          </cell>
        </row>
        <row r="256">
          <cell r="H256" t="str">
            <v>Ventes</v>
          </cell>
        </row>
        <row r="257">
          <cell r="H257" t="str">
            <v>Ventes</v>
          </cell>
        </row>
        <row r="258">
          <cell r="H258" t="str">
            <v>Info Générale</v>
          </cell>
        </row>
        <row r="259">
          <cell r="H259" t="str">
            <v>Echange</v>
          </cell>
        </row>
        <row r="260">
          <cell r="H260" t="str">
            <v>Ventes</v>
          </cell>
        </row>
        <row r="261">
          <cell r="H261" t="str">
            <v>Info Générale</v>
          </cell>
        </row>
        <row r="262">
          <cell r="H262" t="str">
            <v>Ventes</v>
          </cell>
        </row>
        <row r="263">
          <cell r="H263" t="str">
            <v>Info Générale</v>
          </cell>
        </row>
        <row r="264">
          <cell r="H264" t="str">
            <v>Info Générale</v>
          </cell>
        </row>
        <row r="265">
          <cell r="H265" t="str">
            <v>SAV/Réparation</v>
          </cell>
        </row>
        <row r="266">
          <cell r="H266" t="str">
            <v>Prêt</v>
          </cell>
        </row>
        <row r="267">
          <cell r="H267" t="str">
            <v>Info Générale</v>
          </cell>
        </row>
        <row r="268">
          <cell r="H268" t="str">
            <v>Info Boucle M</v>
          </cell>
        </row>
        <row r="269">
          <cell r="H269" t="str">
            <v>Info Générale</v>
          </cell>
        </row>
        <row r="270">
          <cell r="H270" t="str">
            <v>Info Générale</v>
          </cell>
        </row>
        <row r="271">
          <cell r="H271" t="str">
            <v>Info Générale</v>
          </cell>
        </row>
        <row r="272">
          <cell r="H272" t="str">
            <v>Atelier Access Sonnet</v>
          </cell>
        </row>
        <row r="273">
          <cell r="H273" t="str">
            <v>SAV/Réparation</v>
          </cell>
        </row>
        <row r="274">
          <cell r="H274" t="str">
            <v>Info Générale</v>
          </cell>
        </row>
        <row r="275">
          <cell r="H275" t="str">
            <v>Info Générale</v>
          </cell>
        </row>
        <row r="276">
          <cell r="H276" t="str">
            <v>Batteries Sonnet</v>
          </cell>
        </row>
        <row r="277">
          <cell r="H277" t="str">
            <v>Info Boucle M</v>
          </cell>
        </row>
        <row r="278">
          <cell r="H278" t="str">
            <v>Info Générale</v>
          </cell>
        </row>
        <row r="279">
          <cell r="H279" t="str">
            <v>Batteries Sonnet</v>
          </cell>
        </row>
        <row r="280">
          <cell r="H280" t="str">
            <v>Info Générale</v>
          </cell>
        </row>
        <row r="281">
          <cell r="H281" t="str">
            <v>Ventes</v>
          </cell>
        </row>
        <row r="282">
          <cell r="H282" t="str">
            <v>Info Générale</v>
          </cell>
        </row>
        <row r="283">
          <cell r="H283" t="str">
            <v>Batteries Sonnet</v>
          </cell>
        </row>
        <row r="284">
          <cell r="H284" t="str">
            <v>Info IC/Processeur</v>
          </cell>
        </row>
        <row r="285">
          <cell r="H285" t="str">
            <v>Info Boucle M</v>
          </cell>
        </row>
        <row r="286">
          <cell r="H286" t="str">
            <v>Batteries Sonnet</v>
          </cell>
        </row>
        <row r="287">
          <cell r="H287" t="str">
            <v>Retour de prêt</v>
          </cell>
        </row>
        <row r="288">
          <cell r="H288" t="str">
            <v>Sce Repairs</v>
          </cell>
        </row>
        <row r="289">
          <cell r="H289" t="str">
            <v>Info Générale</v>
          </cell>
        </row>
        <row r="290">
          <cell r="H290" t="str">
            <v>Info Générale</v>
          </cell>
        </row>
        <row r="291">
          <cell r="H291" t="str">
            <v>SAV/Réparation</v>
          </cell>
        </row>
        <row r="292">
          <cell r="H292" t="str">
            <v>Info Générale</v>
          </cell>
        </row>
        <row r="293">
          <cell r="H293" t="str">
            <v>Info Générale</v>
          </cell>
        </row>
        <row r="294">
          <cell r="H294" t="str">
            <v>SAV/Réparation</v>
          </cell>
        </row>
        <row r="295">
          <cell r="H295" t="str">
            <v>SAV/Réparation</v>
          </cell>
        </row>
        <row r="296">
          <cell r="H296" t="str">
            <v>Info Générale</v>
          </cell>
        </row>
        <row r="297">
          <cell r="H297" t="str">
            <v>Ventes</v>
          </cell>
        </row>
        <row r="298">
          <cell r="H298" t="str">
            <v>Info Générale</v>
          </cell>
        </row>
        <row r="299">
          <cell r="H299" t="str">
            <v>Sce Repairs</v>
          </cell>
        </row>
        <row r="300">
          <cell r="H300" t="str">
            <v>Info Générale</v>
          </cell>
        </row>
        <row r="301">
          <cell r="H301" t="str">
            <v>Info Boucle M</v>
          </cell>
        </row>
        <row r="302">
          <cell r="H302" t="str">
            <v>-</v>
          </cell>
        </row>
        <row r="303">
          <cell r="H303" t="str">
            <v>Batteries Sonnet</v>
          </cell>
        </row>
        <row r="304">
          <cell r="H304" t="str">
            <v>Info générale</v>
          </cell>
        </row>
        <row r="305">
          <cell r="H305" t="str">
            <v>Batteries Sonnet</v>
          </cell>
        </row>
        <row r="306">
          <cell r="H306" t="str">
            <v>Batteries Sonnet</v>
          </cell>
        </row>
        <row r="307">
          <cell r="H307" t="str">
            <v>Info Générale</v>
          </cell>
        </row>
        <row r="308">
          <cell r="H308" t="str">
            <v>Ventes</v>
          </cell>
        </row>
        <row r="309">
          <cell r="H309" t="str">
            <v>Info Générale</v>
          </cell>
        </row>
        <row r="310">
          <cell r="H310" t="str">
            <v>Batteries Sonnet</v>
          </cell>
        </row>
        <row r="311">
          <cell r="H311" t="str">
            <v>Ventes</v>
          </cell>
        </row>
        <row r="312">
          <cell r="H312" t="str">
            <v>Info Générale</v>
          </cell>
        </row>
        <row r="313">
          <cell r="H313" t="str">
            <v>Batteries Sonnet</v>
          </cell>
        </row>
        <row r="314">
          <cell r="H314" t="str">
            <v>Info Générale</v>
          </cell>
        </row>
        <row r="315">
          <cell r="H315" t="str">
            <v>Ventes</v>
          </cell>
        </row>
        <row r="316">
          <cell r="H316" t="str">
            <v>Batteries Sonnet</v>
          </cell>
        </row>
        <row r="317">
          <cell r="H317" t="str">
            <v>Sce Repairs</v>
          </cell>
        </row>
        <row r="318">
          <cell r="H318" t="str">
            <v>Batteries Sonnet</v>
          </cell>
        </row>
        <row r="319">
          <cell r="H319" t="str">
            <v>Info générale</v>
          </cell>
        </row>
        <row r="320">
          <cell r="H320" t="str">
            <v>Batteries Sonnet</v>
          </cell>
        </row>
        <row r="321">
          <cell r="H321" t="str">
            <v>Batteries Sonnet</v>
          </cell>
        </row>
        <row r="322">
          <cell r="H322" t="str">
            <v>Info Générale</v>
          </cell>
        </row>
        <row r="323">
          <cell r="H323" t="str">
            <v>Ventes</v>
          </cell>
        </row>
        <row r="324">
          <cell r="H324" t="str">
            <v>Info générale</v>
          </cell>
        </row>
        <row r="325">
          <cell r="H325" t="str">
            <v>Batteries Sonnet</v>
          </cell>
        </row>
        <row r="326">
          <cell r="H326" t="str">
            <v>Batteries Sonnet</v>
          </cell>
        </row>
        <row r="327">
          <cell r="H327" t="str">
            <v>Batteries Sonnet</v>
          </cell>
        </row>
        <row r="328">
          <cell r="H328" t="str">
            <v>Info générale</v>
          </cell>
        </row>
        <row r="329">
          <cell r="H329" t="str">
            <v>Info IC/Processeur</v>
          </cell>
        </row>
        <row r="330">
          <cell r="H330" t="str">
            <v>Batteries Sonnet</v>
          </cell>
        </row>
        <row r="331">
          <cell r="H331" t="str">
            <v>Ventes</v>
          </cell>
        </row>
        <row r="332">
          <cell r="H332" t="str">
            <v>Batteries Sonnet</v>
          </cell>
        </row>
        <row r="333">
          <cell r="H333" t="str">
            <v>Info Générale</v>
          </cell>
        </row>
        <row r="334">
          <cell r="H334" t="str">
            <v>Sce Repairs</v>
          </cell>
        </row>
        <row r="335">
          <cell r="H335" t="str">
            <v>Sce Repairs</v>
          </cell>
        </row>
        <row r="336">
          <cell r="H336" t="str">
            <v>Info Générale</v>
          </cell>
        </row>
        <row r="337">
          <cell r="H337" t="str">
            <v>Batteries Sonnet</v>
          </cell>
        </row>
        <row r="338">
          <cell r="H338" t="str">
            <v>Info Générale</v>
          </cell>
        </row>
        <row r="339">
          <cell r="H339" t="str">
            <v>Sce Repairs</v>
          </cell>
        </row>
        <row r="340">
          <cell r="H340" t="str">
            <v>Batteries Sonnet</v>
          </cell>
        </row>
        <row r="341">
          <cell r="H341" t="str">
            <v>SAV/Réparation</v>
          </cell>
        </row>
        <row r="342">
          <cell r="H342" t="str">
            <v>Ventes</v>
          </cell>
        </row>
        <row r="343">
          <cell r="H343" t="str">
            <v>Batteries Sonnet</v>
          </cell>
        </row>
        <row r="344">
          <cell r="H344" t="str">
            <v>Ventes</v>
          </cell>
        </row>
        <row r="345">
          <cell r="H345" t="str">
            <v>Info Générale</v>
          </cell>
        </row>
        <row r="346">
          <cell r="H346" t="str">
            <v>Info Boucle M</v>
          </cell>
        </row>
        <row r="347">
          <cell r="H347" t="str">
            <v>Info Générale</v>
          </cell>
        </row>
        <row r="348">
          <cell r="H348" t="str">
            <v>Info Générale</v>
          </cell>
        </row>
        <row r="349">
          <cell r="H349" t="str">
            <v>Batteries Sonnet</v>
          </cell>
        </row>
        <row r="350">
          <cell r="H350" t="str">
            <v>Info Générale</v>
          </cell>
        </row>
        <row r="351">
          <cell r="H351" t="str">
            <v>Ventes</v>
          </cell>
        </row>
        <row r="352">
          <cell r="H352" t="str">
            <v>Info Générale</v>
          </cell>
        </row>
        <row r="353">
          <cell r="H353" t="str">
            <v>Info Générale</v>
          </cell>
        </row>
        <row r="354">
          <cell r="H354" t="str">
            <v>Info Générale</v>
          </cell>
        </row>
        <row r="355">
          <cell r="H355" t="str">
            <v>Sce Repairs</v>
          </cell>
        </row>
        <row r="356">
          <cell r="H356" t="str">
            <v>Batteries Sonnet</v>
          </cell>
        </row>
        <row r="357">
          <cell r="H357" t="str">
            <v>Info Générale</v>
          </cell>
        </row>
        <row r="358">
          <cell r="H358" t="str">
            <v>Echange</v>
          </cell>
        </row>
        <row r="359">
          <cell r="H359" t="str">
            <v>Ventes</v>
          </cell>
        </row>
        <row r="360">
          <cell r="H360" t="str">
            <v>Ventes</v>
          </cell>
        </row>
        <row r="361">
          <cell r="H361" t="str">
            <v>Ventes</v>
          </cell>
        </row>
        <row r="362">
          <cell r="H362" t="str">
            <v>Info Générale</v>
          </cell>
        </row>
        <row r="363">
          <cell r="H363" t="str">
            <v>Info Générale</v>
          </cell>
        </row>
        <row r="364">
          <cell r="H364" t="str">
            <v>Info Générale</v>
          </cell>
        </row>
        <row r="365">
          <cell r="H365" t="str">
            <v>Info Générale</v>
          </cell>
        </row>
        <row r="366">
          <cell r="H366" t="str">
            <v>Batteries Sonnet</v>
          </cell>
        </row>
        <row r="367">
          <cell r="H367" t="str">
            <v>Batteries Sonnet</v>
          </cell>
        </row>
        <row r="368">
          <cell r="H368" t="str">
            <v>Ventes</v>
          </cell>
        </row>
        <row r="369">
          <cell r="H369" t="str">
            <v>Batteries Sonnet</v>
          </cell>
        </row>
        <row r="370">
          <cell r="H370" t="str">
            <v>Batteries Sonnet</v>
          </cell>
        </row>
        <row r="371">
          <cell r="H371" t="str">
            <v>Ventes</v>
          </cell>
        </row>
        <row r="372">
          <cell r="H372" t="str">
            <v>Info Générale</v>
          </cell>
        </row>
        <row r="373">
          <cell r="H373" t="str">
            <v>Info Générale</v>
          </cell>
        </row>
        <row r="374">
          <cell r="H374" t="str">
            <v>SAV/Réparation</v>
          </cell>
        </row>
        <row r="375">
          <cell r="H375" t="str">
            <v>Info Boucle M</v>
          </cell>
        </row>
        <row r="376">
          <cell r="H376" t="str">
            <v>Info Générale</v>
          </cell>
        </row>
        <row r="377">
          <cell r="H377" t="str">
            <v>Retour réparation</v>
          </cell>
        </row>
        <row r="378">
          <cell r="H378" t="str">
            <v>Info Générale</v>
          </cell>
        </row>
        <row r="379">
          <cell r="H379" t="str">
            <v>Batteries Sonnet</v>
          </cell>
        </row>
        <row r="380">
          <cell r="H380" t="str">
            <v>Ventes</v>
          </cell>
        </row>
        <row r="381">
          <cell r="H381" t="str">
            <v>Sce Repairs</v>
          </cell>
        </row>
        <row r="382">
          <cell r="H382" t="str">
            <v>Ventes</v>
          </cell>
        </row>
        <row r="383">
          <cell r="H383" t="str">
            <v>Info Générale</v>
          </cell>
        </row>
        <row r="384">
          <cell r="H384" t="str">
            <v>Batteries Sonnet</v>
          </cell>
        </row>
        <row r="385">
          <cell r="H385" t="str">
            <v>Batteries Sonnet</v>
          </cell>
        </row>
        <row r="386">
          <cell r="H386" t="str">
            <v>Info Générale</v>
          </cell>
        </row>
        <row r="387">
          <cell r="H387" t="str">
            <v>Ventes</v>
          </cell>
        </row>
        <row r="388">
          <cell r="H388" t="str">
            <v>Info Générale</v>
          </cell>
        </row>
        <row r="389">
          <cell r="H389" t="str">
            <v>Info Générale</v>
          </cell>
        </row>
        <row r="390">
          <cell r="H390" t="str">
            <v>Ventes</v>
          </cell>
        </row>
        <row r="391">
          <cell r="H391" t="str">
            <v>Ventes</v>
          </cell>
        </row>
        <row r="392">
          <cell r="H392" t="str">
            <v>Batteries Sonnet</v>
          </cell>
        </row>
        <row r="393">
          <cell r="H393" t="str">
            <v>Ventes</v>
          </cell>
        </row>
        <row r="394">
          <cell r="H394" t="str">
            <v>SAV/Réparation</v>
          </cell>
        </row>
        <row r="395">
          <cell r="H395" t="str">
            <v>Info Générale</v>
          </cell>
        </row>
        <row r="396">
          <cell r="H396" t="str">
            <v>Ventes</v>
          </cell>
        </row>
        <row r="397">
          <cell r="H397" t="str">
            <v>Ventes</v>
          </cell>
        </row>
        <row r="398">
          <cell r="H398" t="str">
            <v>Batteries Sonnet</v>
          </cell>
        </row>
        <row r="399">
          <cell r="H399" t="str">
            <v>Info Générale</v>
          </cell>
        </row>
        <row r="400">
          <cell r="H400" t="str">
            <v>SAV/Réparation</v>
          </cell>
        </row>
        <row r="401">
          <cell r="H401" t="str">
            <v>SAV/Réparation</v>
          </cell>
        </row>
        <row r="402">
          <cell r="H402" t="str">
            <v>Info Générale</v>
          </cell>
        </row>
        <row r="403">
          <cell r="H403" t="str">
            <v>Gratuit</v>
          </cell>
        </row>
        <row r="404">
          <cell r="H404" t="str">
            <v>Ventes</v>
          </cell>
        </row>
        <row r="405">
          <cell r="H405" t="str">
            <v>Ventes</v>
          </cell>
        </row>
        <row r="406">
          <cell r="H406" t="str">
            <v>Batteries Sonnet</v>
          </cell>
        </row>
        <row r="407">
          <cell r="H407" t="str">
            <v>Info Générale</v>
          </cell>
        </row>
        <row r="408">
          <cell r="H408" t="str">
            <v>Info Générale</v>
          </cell>
        </row>
        <row r="409">
          <cell r="H409" t="str">
            <v>Echange</v>
          </cell>
        </row>
        <row r="410">
          <cell r="H410" t="str">
            <v>Info Générale</v>
          </cell>
        </row>
        <row r="411">
          <cell r="H411" t="str">
            <v>Ventes</v>
          </cell>
        </row>
        <row r="412">
          <cell r="H412" t="str">
            <v>Ventes</v>
          </cell>
        </row>
        <row r="413">
          <cell r="H413" t="str">
            <v>Ventes</v>
          </cell>
        </row>
        <row r="414">
          <cell r="H414" t="str">
            <v>Ventes</v>
          </cell>
        </row>
        <row r="415">
          <cell r="H415" t="str">
            <v>Info Boucle M</v>
          </cell>
        </row>
        <row r="416">
          <cell r="H416" t="str">
            <v>Ventes</v>
          </cell>
        </row>
        <row r="417">
          <cell r="H417" t="str">
            <v>Info Générale</v>
          </cell>
        </row>
        <row r="418">
          <cell r="H418" t="str">
            <v>Ventes</v>
          </cell>
        </row>
        <row r="419">
          <cell r="H419" t="str">
            <v>Ventes</v>
          </cell>
        </row>
        <row r="420">
          <cell r="H420" t="str">
            <v>Ventes</v>
          </cell>
        </row>
        <row r="421">
          <cell r="H421" t="str">
            <v>Batteries Sonnet</v>
          </cell>
        </row>
        <row r="422">
          <cell r="H422" t="str">
            <v>Info générale</v>
          </cell>
        </row>
        <row r="423">
          <cell r="H423" t="str">
            <v>Info Boucle M</v>
          </cell>
        </row>
        <row r="424">
          <cell r="H424" t="str">
            <v>Batteries Sonnet</v>
          </cell>
        </row>
        <row r="425">
          <cell r="H425" t="str">
            <v>Info Boucle M</v>
          </cell>
        </row>
        <row r="426">
          <cell r="H426" t="str">
            <v>Ventes</v>
          </cell>
        </row>
        <row r="427">
          <cell r="H427" t="str">
            <v>Ventes</v>
          </cell>
        </row>
        <row r="428">
          <cell r="H428" t="str">
            <v>Ventes</v>
          </cell>
        </row>
        <row r="429">
          <cell r="H429" t="str">
            <v>Info Générale</v>
          </cell>
        </row>
        <row r="430">
          <cell r="H430" t="str">
            <v>Info Générale</v>
          </cell>
        </row>
        <row r="431">
          <cell r="H431" t="str">
            <v>Ventes</v>
          </cell>
        </row>
        <row r="432">
          <cell r="H432" t="str">
            <v>Ventes</v>
          </cell>
        </row>
        <row r="433">
          <cell r="H433" t="str">
            <v>Ventes</v>
          </cell>
        </row>
        <row r="434">
          <cell r="H434" t="str">
            <v>Info Générale</v>
          </cell>
        </row>
        <row r="435">
          <cell r="H435" t="str">
            <v>SAV/Réparation</v>
          </cell>
        </row>
        <row r="436">
          <cell r="H436" t="str">
            <v>Info Générale</v>
          </cell>
        </row>
        <row r="437">
          <cell r="H437" t="str">
            <v>Info Générale</v>
          </cell>
        </row>
        <row r="438">
          <cell r="H438" t="str">
            <v>Info Générale</v>
          </cell>
        </row>
        <row r="439">
          <cell r="H439" t="str">
            <v>Info Générale</v>
          </cell>
        </row>
        <row r="440">
          <cell r="H440" t="str">
            <v>SAV/Réparation</v>
          </cell>
        </row>
        <row r="441">
          <cell r="H441" t="str">
            <v>Info Générale</v>
          </cell>
        </row>
        <row r="442">
          <cell r="H442" t="str">
            <v>Info IC/Processeur</v>
          </cell>
        </row>
        <row r="443">
          <cell r="H443" t="str">
            <v>Info Générale</v>
          </cell>
        </row>
        <row r="444">
          <cell r="H444" t="str">
            <v>Info Générale</v>
          </cell>
        </row>
        <row r="445">
          <cell r="H445" t="str">
            <v>Ventes</v>
          </cell>
        </row>
        <row r="446">
          <cell r="H446" t="str">
            <v>Ventes</v>
          </cell>
        </row>
        <row r="447">
          <cell r="H447" t="str">
            <v>Ventes</v>
          </cell>
        </row>
        <row r="448">
          <cell r="H448" t="str">
            <v>Info Générale</v>
          </cell>
        </row>
        <row r="449">
          <cell r="H449" t="str">
            <v>Info Générale</v>
          </cell>
        </row>
        <row r="450">
          <cell r="H450" t="str">
            <v>Info Générale</v>
          </cell>
        </row>
        <row r="451">
          <cell r="H451" t="str">
            <v>Batteries Sonnet</v>
          </cell>
        </row>
        <row r="452">
          <cell r="H452" t="str">
            <v>Info Générale</v>
          </cell>
        </row>
        <row r="453">
          <cell r="H453" t="str">
            <v>Info Générale</v>
          </cell>
        </row>
        <row r="454">
          <cell r="H454" t="str">
            <v>Ventes</v>
          </cell>
        </row>
        <row r="455">
          <cell r="H455" t="str">
            <v>Info Générale</v>
          </cell>
        </row>
        <row r="456">
          <cell r="H456" t="str">
            <v>Info Générale</v>
          </cell>
        </row>
        <row r="457">
          <cell r="H457" t="str">
            <v>Info Boucle M</v>
          </cell>
        </row>
        <row r="458">
          <cell r="H458" t="str">
            <v>Batteries Sonnet</v>
          </cell>
        </row>
        <row r="459">
          <cell r="H459" t="str">
            <v>Batteries Sonnet</v>
          </cell>
        </row>
        <row r="460">
          <cell r="H460" t="str">
            <v>Info Générale</v>
          </cell>
        </row>
        <row r="461">
          <cell r="H461" t="str">
            <v>Ventes</v>
          </cell>
        </row>
        <row r="462">
          <cell r="H462" t="str">
            <v>Ventes</v>
          </cell>
        </row>
        <row r="463">
          <cell r="H463" t="str">
            <v>Ventes</v>
          </cell>
        </row>
        <row r="464">
          <cell r="H464" t="str">
            <v>Ventes</v>
          </cell>
        </row>
        <row r="465">
          <cell r="H465" t="str">
            <v>Batteries Sonnet</v>
          </cell>
        </row>
        <row r="466">
          <cell r="H466" t="str">
            <v>Info Générale</v>
          </cell>
        </row>
        <row r="467">
          <cell r="H467" t="str">
            <v>Info Générale</v>
          </cell>
        </row>
        <row r="468">
          <cell r="H468" t="str">
            <v>Info Boucle M</v>
          </cell>
        </row>
        <row r="469">
          <cell r="H469" t="str">
            <v>Info IC/Processeur</v>
          </cell>
        </row>
        <row r="470">
          <cell r="H470" t="str">
            <v>Ventes</v>
          </cell>
        </row>
        <row r="471">
          <cell r="H471" t="str">
            <v>Ventes</v>
          </cell>
        </row>
        <row r="472">
          <cell r="H472" t="str">
            <v>Ventes</v>
          </cell>
        </row>
        <row r="473">
          <cell r="H473" t="str">
            <v>Ventes</v>
          </cell>
        </row>
        <row r="474">
          <cell r="H474" t="str">
            <v>Info Boucle M</v>
          </cell>
        </row>
        <row r="475">
          <cell r="H475" t="str">
            <v>Info Générale</v>
          </cell>
        </row>
        <row r="476">
          <cell r="H476" t="str">
            <v>Info Générale</v>
          </cell>
        </row>
        <row r="477">
          <cell r="H477" t="str">
            <v>Ventes</v>
          </cell>
        </row>
        <row r="478">
          <cell r="H478" t="str">
            <v>Info Générale</v>
          </cell>
        </row>
        <row r="479">
          <cell r="H479" t="str">
            <v>Ventes</v>
          </cell>
        </row>
        <row r="480">
          <cell r="H480" t="str">
            <v>Ventes</v>
          </cell>
        </row>
        <row r="481">
          <cell r="H481" t="str">
            <v>Ventes</v>
          </cell>
        </row>
        <row r="482">
          <cell r="H482" t="str">
            <v>Ventes</v>
          </cell>
        </row>
        <row r="483">
          <cell r="H483" t="str">
            <v>Info Générale</v>
          </cell>
        </row>
        <row r="484">
          <cell r="H484" t="str">
            <v>Info Générale</v>
          </cell>
        </row>
        <row r="485">
          <cell r="H485" t="str">
            <v>Info Générale</v>
          </cell>
        </row>
        <row r="486">
          <cell r="H486" t="str">
            <v>Info Générale</v>
          </cell>
        </row>
        <row r="487">
          <cell r="H487" t="str">
            <v>Info Boucle M</v>
          </cell>
        </row>
        <row r="488">
          <cell r="H488" t="str">
            <v>Info Générale</v>
          </cell>
        </row>
        <row r="489">
          <cell r="H489" t="str">
            <v>Ventes</v>
          </cell>
        </row>
        <row r="490">
          <cell r="H490" t="str">
            <v>Ventes</v>
          </cell>
        </row>
        <row r="491">
          <cell r="H491" t="str">
            <v>Ventes</v>
          </cell>
        </row>
        <row r="492">
          <cell r="H492" t="str">
            <v>Ventes</v>
          </cell>
        </row>
        <row r="493">
          <cell r="H493" t="str">
            <v>Info Générale</v>
          </cell>
        </row>
        <row r="494">
          <cell r="H494" t="str">
            <v>Ventes</v>
          </cell>
        </row>
        <row r="495">
          <cell r="H495" t="str">
            <v>Info Générale</v>
          </cell>
        </row>
        <row r="496">
          <cell r="H496" t="str">
            <v>Info Boucle M</v>
          </cell>
        </row>
        <row r="497">
          <cell r="H497" t="str">
            <v>Info Générale</v>
          </cell>
        </row>
        <row r="498">
          <cell r="H498" t="str">
            <v>Info Boucle M</v>
          </cell>
        </row>
        <row r="499">
          <cell r="H499" t="str">
            <v>Info Générale</v>
          </cell>
        </row>
        <row r="500">
          <cell r="H500" t="str">
            <v>Ventes</v>
          </cell>
        </row>
        <row r="501">
          <cell r="H501" t="str">
            <v>Ventes</v>
          </cell>
        </row>
        <row r="502">
          <cell r="H502" t="str">
            <v>Ventes</v>
          </cell>
        </row>
        <row r="503">
          <cell r="H503" t="str">
            <v>Ventes</v>
          </cell>
        </row>
        <row r="504">
          <cell r="H504" t="str">
            <v>Ventes</v>
          </cell>
        </row>
        <row r="505">
          <cell r="H505" t="str">
            <v>Info Générale</v>
          </cell>
        </row>
        <row r="506">
          <cell r="H506" t="str">
            <v>info Générale</v>
          </cell>
        </row>
        <row r="507">
          <cell r="H507" t="str">
            <v>Ventes</v>
          </cell>
        </row>
        <row r="508">
          <cell r="H508" t="str">
            <v>Ventes</v>
          </cell>
        </row>
        <row r="509">
          <cell r="H509" t="str">
            <v>Info Générale</v>
          </cell>
        </row>
        <row r="510">
          <cell r="H510" t="str">
            <v>Ventes</v>
          </cell>
        </row>
        <row r="511">
          <cell r="H511" t="str">
            <v>Ventes</v>
          </cell>
        </row>
        <row r="512">
          <cell r="H512" t="str">
            <v>Info Générale</v>
          </cell>
        </row>
        <row r="513">
          <cell r="H513" t="str">
            <v>Info Boucle M</v>
          </cell>
        </row>
        <row r="514">
          <cell r="H514" t="str">
            <v>Ventes</v>
          </cell>
        </row>
        <row r="515">
          <cell r="H515" t="str">
            <v>Ventes</v>
          </cell>
        </row>
        <row r="516">
          <cell r="H516" t="str">
            <v>Ventes</v>
          </cell>
        </row>
        <row r="517">
          <cell r="H517" t="str">
            <v>Ventes</v>
          </cell>
        </row>
        <row r="518">
          <cell r="H518" t="str">
            <v>Ventes</v>
          </cell>
        </row>
        <row r="519">
          <cell r="H519" t="str">
            <v>Info Boucle M</v>
          </cell>
        </row>
        <row r="520">
          <cell r="H520" t="str">
            <v>Info Générale</v>
          </cell>
        </row>
        <row r="521">
          <cell r="H521" t="str">
            <v>Ventes</v>
          </cell>
        </row>
        <row r="522">
          <cell r="H522" t="str">
            <v>Ventes</v>
          </cell>
        </row>
        <row r="523">
          <cell r="H523" t="str">
            <v>Ventes</v>
          </cell>
        </row>
        <row r="524">
          <cell r="H524" t="str">
            <v>Info Générale</v>
          </cell>
        </row>
        <row r="525">
          <cell r="H525" t="str">
            <v>Info Générale</v>
          </cell>
        </row>
        <row r="526">
          <cell r="H526" t="str">
            <v>Info Générale</v>
          </cell>
        </row>
        <row r="527">
          <cell r="H527" t="str">
            <v>Info Générale</v>
          </cell>
        </row>
        <row r="528">
          <cell r="H528" t="str">
            <v>Info Boucle M</v>
          </cell>
        </row>
        <row r="529">
          <cell r="H529" t="str">
            <v>Info Boucle M</v>
          </cell>
        </row>
        <row r="530">
          <cell r="H530" t="str">
            <v>Info Générale</v>
          </cell>
        </row>
        <row r="531">
          <cell r="H531" t="str">
            <v>Echange</v>
          </cell>
        </row>
        <row r="532">
          <cell r="H532" t="str">
            <v>Info Générale</v>
          </cell>
        </row>
        <row r="533">
          <cell r="H533" t="str">
            <v>Ventes</v>
          </cell>
        </row>
        <row r="534">
          <cell r="H534" t="str">
            <v>Ventes</v>
          </cell>
        </row>
        <row r="535">
          <cell r="H535" t="str">
            <v>Info Générale</v>
          </cell>
        </row>
        <row r="536">
          <cell r="H536" t="str">
            <v>Ventes</v>
          </cell>
        </row>
        <row r="537">
          <cell r="H537" t="str">
            <v>Ventes</v>
          </cell>
        </row>
        <row r="538">
          <cell r="H538" t="str">
            <v>Ventes</v>
          </cell>
        </row>
        <row r="539">
          <cell r="H539" t="str">
            <v>Info Générale</v>
          </cell>
        </row>
        <row r="540">
          <cell r="H540" t="str">
            <v>Ventes</v>
          </cell>
        </row>
        <row r="541">
          <cell r="H541" t="str">
            <v>Info Générale</v>
          </cell>
        </row>
        <row r="542">
          <cell r="H542" t="str">
            <v>Info Générale</v>
          </cell>
        </row>
        <row r="543">
          <cell r="H543" t="str">
            <v>Info Générale</v>
          </cell>
        </row>
        <row r="544">
          <cell r="H544" t="str">
            <v>SAV/Réparation</v>
          </cell>
        </row>
        <row r="545">
          <cell r="H545" t="str">
            <v>Echange</v>
          </cell>
        </row>
        <row r="546">
          <cell r="H546" t="str">
            <v>Info Générale</v>
          </cell>
        </row>
        <row r="547">
          <cell r="H547" t="str">
            <v>SAV/Réparation</v>
          </cell>
        </row>
        <row r="548">
          <cell r="H548" t="str">
            <v>Echange</v>
          </cell>
        </row>
        <row r="549">
          <cell r="H549" t="str">
            <v>Info Générale</v>
          </cell>
        </row>
        <row r="550">
          <cell r="H550" t="str">
            <v>Info Générale</v>
          </cell>
        </row>
        <row r="551">
          <cell r="H551" t="str">
            <v>Ventes</v>
          </cell>
        </row>
        <row r="552">
          <cell r="H552" t="str">
            <v>Ventes</v>
          </cell>
        </row>
        <row r="553">
          <cell r="H553" t="str">
            <v>info Générale</v>
          </cell>
        </row>
        <row r="554">
          <cell r="H554" t="str">
            <v>Sce Repairs</v>
          </cell>
        </row>
        <row r="555">
          <cell r="H555" t="str">
            <v>Ventes</v>
          </cell>
        </row>
        <row r="556">
          <cell r="H556" t="str">
            <v>SAV/Réparation</v>
          </cell>
        </row>
        <row r="557">
          <cell r="H557" t="str">
            <v>SAV/Réparation</v>
          </cell>
        </row>
        <row r="558">
          <cell r="H558" t="str">
            <v>Info Boucle M</v>
          </cell>
        </row>
        <row r="559">
          <cell r="H559" t="str">
            <v>Ventes</v>
          </cell>
        </row>
        <row r="560">
          <cell r="H560" t="str">
            <v>Info Boucle M</v>
          </cell>
        </row>
        <row r="561">
          <cell r="H561" t="str">
            <v>Info générale</v>
          </cell>
        </row>
        <row r="562">
          <cell r="H562" t="str">
            <v>SAV/Réparation</v>
          </cell>
        </row>
        <row r="563">
          <cell r="H563" t="str">
            <v>Ventes</v>
          </cell>
        </row>
        <row r="564">
          <cell r="H564" t="str">
            <v>Ventes</v>
          </cell>
        </row>
        <row r="565">
          <cell r="H565" t="str">
            <v>Ventes</v>
          </cell>
        </row>
        <row r="566">
          <cell r="H566" t="str">
            <v>Ventes</v>
          </cell>
        </row>
        <row r="567">
          <cell r="H567" t="str">
            <v>Ventes</v>
          </cell>
        </row>
        <row r="568">
          <cell r="H568" t="str">
            <v>Ventes</v>
          </cell>
        </row>
        <row r="569">
          <cell r="H569" t="str">
            <v>Sce Repairs</v>
          </cell>
        </row>
        <row r="570">
          <cell r="H570" t="str">
            <v>Ventes</v>
          </cell>
        </row>
        <row r="571">
          <cell r="H571" t="str">
            <v>Info Générale</v>
          </cell>
        </row>
        <row r="572">
          <cell r="H572" t="str">
            <v>Ventes</v>
          </cell>
        </row>
        <row r="573">
          <cell r="H573" t="str">
            <v>Info Générale</v>
          </cell>
        </row>
        <row r="574">
          <cell r="H574" t="str">
            <v>Info Générale</v>
          </cell>
        </row>
        <row r="575">
          <cell r="H575" t="str">
            <v>Ventes</v>
          </cell>
        </row>
        <row r="576">
          <cell r="H576" t="str">
            <v>Info Générale</v>
          </cell>
        </row>
        <row r="577">
          <cell r="H577" t="str">
            <v>Info Générale</v>
          </cell>
        </row>
        <row r="578">
          <cell r="H578" t="str">
            <v>Sce Repairs</v>
          </cell>
        </row>
        <row r="579">
          <cell r="H579" t="str">
            <v>Ventes</v>
          </cell>
        </row>
        <row r="580">
          <cell r="H580" t="str">
            <v>Ventes</v>
          </cell>
        </row>
        <row r="581">
          <cell r="H581" t="str">
            <v>Info Générale</v>
          </cell>
        </row>
        <row r="582">
          <cell r="H582" t="str">
            <v>Ventes</v>
          </cell>
        </row>
        <row r="583">
          <cell r="H583" t="str">
            <v>Ventes</v>
          </cell>
        </row>
        <row r="584">
          <cell r="H584" t="str">
            <v>Ventes</v>
          </cell>
        </row>
        <row r="585">
          <cell r="H585" t="str">
            <v>Ventes</v>
          </cell>
        </row>
        <row r="586">
          <cell r="H586" t="str">
            <v>Info Boucle M</v>
          </cell>
        </row>
        <row r="587">
          <cell r="H587" t="str">
            <v>Info Générale</v>
          </cell>
        </row>
        <row r="588">
          <cell r="H588" t="str">
            <v>SAV/Réparation</v>
          </cell>
        </row>
        <row r="589">
          <cell r="H589" t="str">
            <v>Info Générale</v>
          </cell>
        </row>
        <row r="590">
          <cell r="H590" t="str">
            <v>Ventes</v>
          </cell>
        </row>
        <row r="591">
          <cell r="H591" t="str">
            <v>Info Générale</v>
          </cell>
        </row>
        <row r="592">
          <cell r="H592" t="str">
            <v>Sce Repairs</v>
          </cell>
        </row>
        <row r="593">
          <cell r="H593" t="str">
            <v>SAV/Réparation</v>
          </cell>
        </row>
        <row r="594">
          <cell r="H594" t="str">
            <v>Info Générale</v>
          </cell>
        </row>
        <row r="595">
          <cell r="H595" t="str">
            <v>Info Générale</v>
          </cell>
        </row>
        <row r="596">
          <cell r="H596" t="str">
            <v>Info Générale</v>
          </cell>
        </row>
        <row r="597">
          <cell r="H597" t="str">
            <v>Info Boucle M</v>
          </cell>
        </row>
        <row r="598">
          <cell r="H598" t="str">
            <v>Ventes</v>
          </cell>
        </row>
        <row r="599">
          <cell r="H599" t="str">
            <v>Ventes</v>
          </cell>
        </row>
        <row r="600">
          <cell r="H600" t="str">
            <v>Ventes</v>
          </cell>
        </row>
        <row r="601">
          <cell r="H601" t="str">
            <v>SAV/Réparation</v>
          </cell>
        </row>
        <row r="602">
          <cell r="H602" t="str">
            <v>Ventes</v>
          </cell>
        </row>
        <row r="603">
          <cell r="H603" t="str">
            <v>Ventes</v>
          </cell>
        </row>
        <row r="604">
          <cell r="H604" t="str">
            <v>Ventes</v>
          </cell>
        </row>
        <row r="605">
          <cell r="H605" t="str">
            <v>Retour de prêt</v>
          </cell>
        </row>
        <row r="606">
          <cell r="H606" t="str">
            <v>Ventes</v>
          </cell>
        </row>
        <row r="607">
          <cell r="H607" t="str">
            <v>Ventes</v>
          </cell>
        </row>
        <row r="608">
          <cell r="H608" t="str">
            <v>Ventes</v>
          </cell>
        </row>
        <row r="609">
          <cell r="H609" t="str">
            <v>Ventes</v>
          </cell>
        </row>
        <row r="610">
          <cell r="H610" t="str">
            <v>Ventes</v>
          </cell>
        </row>
        <row r="611">
          <cell r="H611" t="str">
            <v>Ventes</v>
          </cell>
        </row>
        <row r="612">
          <cell r="H612" t="str">
            <v>Ventes</v>
          </cell>
        </row>
        <row r="613">
          <cell r="H613" t="str">
            <v>Sce Repairs</v>
          </cell>
        </row>
        <row r="614">
          <cell r="H614" t="str">
            <v>Info Générale</v>
          </cell>
        </row>
        <row r="615">
          <cell r="H615" t="str">
            <v>Ventes</v>
          </cell>
        </row>
        <row r="616">
          <cell r="H616" t="str">
            <v>Info Générale</v>
          </cell>
        </row>
        <row r="617">
          <cell r="H617" t="str">
            <v>Info Générale</v>
          </cell>
        </row>
        <row r="618">
          <cell r="H618" t="str">
            <v>Ventes</v>
          </cell>
        </row>
        <row r="619">
          <cell r="H619" t="str">
            <v>Ventes</v>
          </cell>
        </row>
        <row r="620">
          <cell r="H620" t="str">
            <v>Ventes</v>
          </cell>
        </row>
        <row r="621">
          <cell r="H621" t="str">
            <v>Sce Repairs</v>
          </cell>
        </row>
        <row r="622">
          <cell r="H622" t="str">
            <v>Ventes</v>
          </cell>
        </row>
        <row r="623">
          <cell r="H623" t="str">
            <v>Info Générale</v>
          </cell>
        </row>
        <row r="624">
          <cell r="H624" t="str">
            <v>Ventes</v>
          </cell>
        </row>
        <row r="625">
          <cell r="H625" t="str">
            <v>SAV/Réparation</v>
          </cell>
        </row>
        <row r="626">
          <cell r="H626" t="str">
            <v>Info Générale</v>
          </cell>
        </row>
        <row r="627">
          <cell r="H627" t="str">
            <v>Info Générale</v>
          </cell>
        </row>
        <row r="628">
          <cell r="H628" t="str">
            <v>Sce Repairs</v>
          </cell>
        </row>
        <row r="629">
          <cell r="H629" t="str">
            <v>Info Générale</v>
          </cell>
        </row>
        <row r="630">
          <cell r="H630" t="str">
            <v>Info Générale</v>
          </cell>
        </row>
        <row r="631">
          <cell r="H631" t="str">
            <v>Info Boucle M</v>
          </cell>
        </row>
        <row r="632">
          <cell r="H632" t="str">
            <v>Info Générale</v>
          </cell>
        </row>
        <row r="633">
          <cell r="H633" t="str">
            <v>SAV/Réparation</v>
          </cell>
        </row>
        <row r="634">
          <cell r="H634" t="str">
            <v>SAV/Réparation</v>
          </cell>
        </row>
        <row r="635">
          <cell r="H635" t="str">
            <v>Ventes</v>
          </cell>
        </row>
        <row r="636">
          <cell r="H636" t="str">
            <v>Ventes</v>
          </cell>
        </row>
        <row r="637">
          <cell r="H637" t="str">
            <v>Ventes</v>
          </cell>
        </row>
        <row r="638">
          <cell r="H638" t="str">
            <v>SAV/Réparation</v>
          </cell>
        </row>
        <row r="639">
          <cell r="H639" t="str">
            <v>SAV/Réparation</v>
          </cell>
        </row>
        <row r="640">
          <cell r="H640" t="str">
            <v>Info Générale</v>
          </cell>
        </row>
        <row r="641">
          <cell r="H641" t="str">
            <v>Ventes</v>
          </cell>
        </row>
        <row r="642">
          <cell r="H642" t="str">
            <v>Ventes</v>
          </cell>
        </row>
        <row r="643">
          <cell r="H643" t="str">
            <v>Ventes</v>
          </cell>
        </row>
        <row r="644">
          <cell r="H644" t="str">
            <v>Info Boucle M</v>
          </cell>
        </row>
        <row r="645">
          <cell r="H645" t="str">
            <v>Info Boucle M</v>
          </cell>
        </row>
        <row r="646">
          <cell r="H646" t="str">
            <v>Info Générale</v>
          </cell>
        </row>
        <row r="647">
          <cell r="H647" t="str">
            <v>Echange</v>
          </cell>
        </row>
        <row r="648">
          <cell r="H648" t="str">
            <v>Info Générale</v>
          </cell>
        </row>
        <row r="649">
          <cell r="H649" t="str">
            <v>info Générale</v>
          </cell>
        </row>
        <row r="650">
          <cell r="H650" t="str">
            <v>Info Générale</v>
          </cell>
        </row>
        <row r="651">
          <cell r="H651" t="str">
            <v>Info IC/Processeur</v>
          </cell>
        </row>
        <row r="652">
          <cell r="H652" t="str">
            <v>SAV/Réparation</v>
          </cell>
        </row>
        <row r="653">
          <cell r="H653" t="str">
            <v>Info Générale</v>
          </cell>
        </row>
        <row r="654">
          <cell r="H654" t="str">
            <v>Ventes</v>
          </cell>
        </row>
        <row r="655">
          <cell r="H655" t="str">
            <v>Info Générale</v>
          </cell>
        </row>
        <row r="656">
          <cell r="H656" t="str">
            <v>Info Générale</v>
          </cell>
        </row>
        <row r="657">
          <cell r="H657" t="str">
            <v>SAV/Réparation</v>
          </cell>
        </row>
        <row r="658">
          <cell r="H658" t="str">
            <v>Ventes</v>
          </cell>
        </row>
        <row r="659">
          <cell r="H659" t="str">
            <v>Ventes</v>
          </cell>
        </row>
        <row r="660">
          <cell r="H660" t="str">
            <v>Ventes</v>
          </cell>
        </row>
        <row r="661">
          <cell r="H661" t="str">
            <v>Ventes</v>
          </cell>
        </row>
        <row r="662">
          <cell r="H662" t="str">
            <v>Info Boucle M</v>
          </cell>
        </row>
        <row r="663">
          <cell r="H663" t="str">
            <v>Info Générale</v>
          </cell>
        </row>
        <row r="664">
          <cell r="H664" t="str">
            <v>Sce Repairs</v>
          </cell>
        </row>
        <row r="665">
          <cell r="H665" t="str">
            <v>Ventes</v>
          </cell>
        </row>
        <row r="666">
          <cell r="H666" t="str">
            <v>Ventes</v>
          </cell>
        </row>
        <row r="667">
          <cell r="H667" t="str">
            <v>Info IC/Processeur</v>
          </cell>
        </row>
        <row r="668">
          <cell r="H668" t="str">
            <v>Ventes</v>
          </cell>
        </row>
        <row r="669">
          <cell r="H669" t="str">
            <v>Ventes</v>
          </cell>
        </row>
        <row r="670">
          <cell r="H670" t="str">
            <v>Ventes</v>
          </cell>
        </row>
        <row r="671">
          <cell r="H671" t="str">
            <v>SAV/Réparation</v>
          </cell>
        </row>
        <row r="672">
          <cell r="H672" t="str">
            <v>SAV/Réparation</v>
          </cell>
        </row>
        <row r="673">
          <cell r="H673" t="str">
            <v>Info Générale</v>
          </cell>
        </row>
        <row r="674">
          <cell r="H674" t="str">
            <v>Info IC/Processeur</v>
          </cell>
        </row>
        <row r="675">
          <cell r="H675" t="str">
            <v>SAV/Réparation</v>
          </cell>
        </row>
        <row r="676">
          <cell r="H676" t="str">
            <v>Ventes</v>
          </cell>
        </row>
        <row r="677">
          <cell r="H677" t="str">
            <v>Gratuit</v>
          </cell>
        </row>
        <row r="678">
          <cell r="H678" t="str">
            <v>Sce Repairs</v>
          </cell>
        </row>
        <row r="679">
          <cell r="H679" t="str">
            <v>Info Générale</v>
          </cell>
        </row>
        <row r="680">
          <cell r="H680" t="str">
            <v>Info IC/Processeur</v>
          </cell>
        </row>
        <row r="681">
          <cell r="H681" t="str">
            <v>Info Générale</v>
          </cell>
        </row>
        <row r="682">
          <cell r="H682" t="str">
            <v>Info Générale</v>
          </cell>
        </row>
        <row r="683">
          <cell r="H683" t="str">
            <v>Info IC/Processeur</v>
          </cell>
        </row>
        <row r="684">
          <cell r="H684" t="str">
            <v>Info Générale</v>
          </cell>
        </row>
        <row r="685">
          <cell r="H685" t="str">
            <v>Info IC/Processeur</v>
          </cell>
        </row>
        <row r="686">
          <cell r="H686" t="str">
            <v>Info Boucle M</v>
          </cell>
        </row>
        <row r="687">
          <cell r="H687" t="str">
            <v>Ventes</v>
          </cell>
        </row>
        <row r="688">
          <cell r="H688" t="str">
            <v>Echange</v>
          </cell>
        </row>
        <row r="689">
          <cell r="H689" t="str">
            <v>Echange</v>
          </cell>
        </row>
        <row r="690">
          <cell r="H690" t="str">
            <v>Info Boucle M</v>
          </cell>
        </row>
        <row r="691">
          <cell r="H691" t="str">
            <v>Info Générale</v>
          </cell>
        </row>
        <row r="692">
          <cell r="H692" t="str">
            <v>Ventes</v>
          </cell>
        </row>
        <row r="693">
          <cell r="H693" t="str">
            <v>Ventes</v>
          </cell>
        </row>
        <row r="694">
          <cell r="H694" t="str">
            <v>SAV/Réparation</v>
          </cell>
        </row>
        <row r="695">
          <cell r="H695" t="str">
            <v>Info Boucle M</v>
          </cell>
        </row>
        <row r="696">
          <cell r="H696" t="str">
            <v>Ventes</v>
          </cell>
        </row>
        <row r="697">
          <cell r="H697" t="str">
            <v>Ventes</v>
          </cell>
        </row>
        <row r="698">
          <cell r="H698" t="str">
            <v>Info Générale</v>
          </cell>
        </row>
        <row r="699">
          <cell r="H699" t="str">
            <v>Info Boucle M</v>
          </cell>
        </row>
        <row r="700">
          <cell r="H700" t="str">
            <v>Ventes</v>
          </cell>
        </row>
        <row r="701">
          <cell r="H701" t="str">
            <v>Ventes</v>
          </cell>
        </row>
        <row r="702">
          <cell r="H702" t="str">
            <v>SAV/Réparation</v>
          </cell>
        </row>
        <row r="703">
          <cell r="H703" t="str">
            <v>Info Générale</v>
          </cell>
        </row>
        <row r="704">
          <cell r="H704" t="str">
            <v>SAV/Réparation</v>
          </cell>
        </row>
        <row r="705">
          <cell r="H705" t="str">
            <v>Info IC/Processeur</v>
          </cell>
        </row>
        <row r="706">
          <cell r="H706" t="str">
            <v>Ventes</v>
          </cell>
        </row>
        <row r="707">
          <cell r="H707" t="str">
            <v>Ventes</v>
          </cell>
        </row>
        <row r="708">
          <cell r="H708" t="str">
            <v>Ventes</v>
          </cell>
        </row>
        <row r="709">
          <cell r="H709" t="str">
            <v>Info Générale</v>
          </cell>
        </row>
        <row r="710">
          <cell r="H710" t="str">
            <v>Info Générale</v>
          </cell>
        </row>
        <row r="711">
          <cell r="H711" t="str">
            <v>Info Boucle M</v>
          </cell>
        </row>
        <row r="712">
          <cell r="H712" t="str">
            <v>Ventes</v>
          </cell>
        </row>
        <row r="713">
          <cell r="H713" t="str">
            <v>Ventes</v>
          </cell>
        </row>
        <row r="714">
          <cell r="H714" t="str">
            <v>Info Boucle M</v>
          </cell>
        </row>
        <row r="715">
          <cell r="H715" t="str">
            <v>Ventes</v>
          </cell>
        </row>
        <row r="716">
          <cell r="H716" t="str">
            <v>Info IC/Processeur</v>
          </cell>
        </row>
        <row r="717">
          <cell r="H717" t="str">
            <v>Info Générale</v>
          </cell>
        </row>
        <row r="718">
          <cell r="H718" t="str">
            <v>Info Générale</v>
          </cell>
        </row>
        <row r="719">
          <cell r="H719" t="str">
            <v>Info Boucle M</v>
          </cell>
        </row>
        <row r="720">
          <cell r="H720" t="str">
            <v>Batteries Sonnet</v>
          </cell>
        </row>
        <row r="721">
          <cell r="H721" t="str">
            <v>Batteries Sonnet</v>
          </cell>
        </row>
        <row r="722">
          <cell r="H722"/>
        </row>
        <row r="723">
          <cell r="H723"/>
        </row>
        <row r="724">
          <cell r="H724"/>
        </row>
        <row r="730">
          <cell r="H730"/>
        </row>
        <row r="731">
          <cell r="H731"/>
        </row>
        <row r="732">
          <cell r="H732"/>
        </row>
        <row r="733">
          <cell r="H733"/>
        </row>
        <row r="734">
          <cell r="H734"/>
        </row>
        <row r="735">
          <cell r="H735"/>
        </row>
        <row r="743">
          <cell r="H743"/>
        </row>
      </sheetData>
      <sheetData sheetId="1">
        <row r="1">
          <cell r="G1" t="str">
            <v>CATEGORIE</v>
          </cell>
        </row>
        <row r="2">
          <cell r="G2"/>
        </row>
        <row r="3">
          <cell r="G3" t="str">
            <v>Ventes</v>
          </cell>
        </row>
        <row r="4">
          <cell r="G4" t="str">
            <v>Ventes</v>
          </cell>
        </row>
        <row r="5">
          <cell r="G5" t="str">
            <v>Sce Repairs</v>
          </cell>
        </row>
        <row r="6">
          <cell r="G6" t="str">
            <v>Ventes</v>
          </cell>
        </row>
        <row r="7">
          <cell r="G7" t="str">
            <v>Ventes</v>
          </cell>
        </row>
        <row r="8">
          <cell r="G8" t="str">
            <v>Ventes</v>
          </cell>
        </row>
        <row r="9">
          <cell r="G9" t="str">
            <v>Info Boucle M</v>
          </cell>
        </row>
        <row r="10">
          <cell r="G10" t="str">
            <v>Ventes</v>
          </cell>
        </row>
        <row r="11">
          <cell r="G11" t="str">
            <v>Sce Repairs</v>
          </cell>
        </row>
        <row r="12">
          <cell r="G12" t="str">
            <v>Sce Repairs</v>
          </cell>
        </row>
        <row r="13">
          <cell r="G13" t="str">
            <v>Gratuit</v>
          </cell>
        </row>
        <row r="14">
          <cell r="G14" t="str">
            <v>Sce Repairs</v>
          </cell>
        </row>
        <row r="15">
          <cell r="G15" t="str">
            <v>Info Générale</v>
          </cell>
        </row>
        <row r="16">
          <cell r="G16" t="str">
            <v>Ventes</v>
          </cell>
        </row>
        <row r="17">
          <cell r="G17" t="str">
            <v>Ventes</v>
          </cell>
        </row>
        <row r="18">
          <cell r="G18" t="str">
            <v>Info Générale</v>
          </cell>
        </row>
        <row r="19">
          <cell r="G19" t="str">
            <v>Sce Repairs</v>
          </cell>
        </row>
        <row r="20">
          <cell r="G20" t="str">
            <v>Retour réparation</v>
          </cell>
        </row>
        <row r="21">
          <cell r="G21" t="str">
            <v>Info Générale</v>
          </cell>
        </row>
        <row r="22">
          <cell r="G22" t="str">
            <v>Info Générale</v>
          </cell>
        </row>
        <row r="23">
          <cell r="G23" t="str">
            <v>Prêt</v>
          </cell>
        </row>
        <row r="24">
          <cell r="G24" t="str">
            <v>Facture réparation</v>
          </cell>
        </row>
        <row r="25">
          <cell r="G25" t="str">
            <v>Sce Repairs</v>
          </cell>
        </row>
        <row r="26">
          <cell r="G26" t="str">
            <v>Info Boucle M</v>
          </cell>
        </row>
        <row r="27">
          <cell r="G27"/>
        </row>
        <row r="28">
          <cell r="G28" t="str">
            <v>Retour réparation</v>
          </cell>
        </row>
        <row r="29">
          <cell r="G29" t="str">
            <v>Ventes</v>
          </cell>
        </row>
        <row r="30">
          <cell r="G30" t="str">
            <v>Atelier Access Sonnet</v>
          </cell>
        </row>
        <row r="31">
          <cell r="G31" t="str">
            <v>Echange</v>
          </cell>
        </row>
        <row r="32">
          <cell r="G32" t="str">
            <v>Ventes</v>
          </cell>
        </row>
        <row r="33">
          <cell r="G33" t="str">
            <v>Info Générale</v>
          </cell>
        </row>
        <row r="34">
          <cell r="G34" t="str">
            <v>Retour réparation</v>
          </cell>
        </row>
        <row r="35">
          <cell r="G35" t="str">
            <v>Info Générale</v>
          </cell>
        </row>
        <row r="36">
          <cell r="G36" t="str">
            <v>Retour réparation</v>
          </cell>
        </row>
        <row r="37">
          <cell r="G37" t="str">
            <v>Retour réparation</v>
          </cell>
        </row>
        <row r="38">
          <cell r="G38" t="str">
            <v>Retour réparation</v>
          </cell>
        </row>
        <row r="39">
          <cell r="G39" t="str">
            <v>Echange</v>
          </cell>
        </row>
        <row r="40">
          <cell r="G40" t="str">
            <v>Ventes</v>
          </cell>
        </row>
        <row r="41">
          <cell r="G41" t="str">
            <v>Retour réparation</v>
          </cell>
        </row>
        <row r="42">
          <cell r="G42" t="str">
            <v>Retour réparation</v>
          </cell>
        </row>
        <row r="43">
          <cell r="G43" t="str">
            <v>Info Générale</v>
          </cell>
        </row>
        <row r="44">
          <cell r="G44" t="str">
            <v>Ventes</v>
          </cell>
        </row>
        <row r="45">
          <cell r="G45" t="str">
            <v>Ventes</v>
          </cell>
        </row>
        <row r="46">
          <cell r="G46" t="str">
            <v>Ventes</v>
          </cell>
        </row>
        <row r="47">
          <cell r="G47" t="str">
            <v>Ventes</v>
          </cell>
        </row>
        <row r="48">
          <cell r="G48" t="str">
            <v>Retour réparation</v>
          </cell>
        </row>
        <row r="49">
          <cell r="G49" t="str">
            <v>Ventes</v>
          </cell>
        </row>
        <row r="50">
          <cell r="G50" t="str">
            <v>Ventes</v>
          </cell>
        </row>
        <row r="51">
          <cell r="G51" t="str">
            <v>Retour réparation</v>
          </cell>
        </row>
        <row r="52">
          <cell r="G52" t="str">
            <v>Retour réparation</v>
          </cell>
        </row>
        <row r="53">
          <cell r="G53" t="str">
            <v>Sce Repairs</v>
          </cell>
        </row>
        <row r="54">
          <cell r="G54" t="str">
            <v>Ventes</v>
          </cell>
        </row>
        <row r="55">
          <cell r="G55" t="str">
            <v>Ventes</v>
          </cell>
        </row>
        <row r="56">
          <cell r="G56" t="str">
            <v>Sce Repairs</v>
          </cell>
        </row>
        <row r="57">
          <cell r="G57" t="str">
            <v>Ventes</v>
          </cell>
        </row>
        <row r="58">
          <cell r="G58" t="str">
            <v>Sce Repairs</v>
          </cell>
        </row>
        <row r="59">
          <cell r="G59" t="str">
            <v>Ventes</v>
          </cell>
        </row>
        <row r="60">
          <cell r="G60" t="str">
            <v>Echange</v>
          </cell>
        </row>
        <row r="61">
          <cell r="G61" t="str">
            <v>Ventes</v>
          </cell>
        </row>
        <row r="62">
          <cell r="G62" t="str">
            <v>Gratuit</v>
          </cell>
        </row>
        <row r="63">
          <cell r="G63" t="str">
            <v>Echange</v>
          </cell>
        </row>
        <row r="64">
          <cell r="G64" t="str">
            <v>Ventes</v>
          </cell>
        </row>
        <row r="65">
          <cell r="G65" t="str">
            <v>Ventes</v>
          </cell>
        </row>
        <row r="66">
          <cell r="G66" t="str">
            <v>Ventes</v>
          </cell>
        </row>
        <row r="67">
          <cell r="G67" t="str">
            <v>Echange</v>
          </cell>
        </row>
        <row r="68">
          <cell r="G68" t="str">
            <v>Sce Repairs</v>
          </cell>
        </row>
        <row r="69">
          <cell r="G69" t="str">
            <v>Ventes</v>
          </cell>
        </row>
        <row r="70">
          <cell r="G70" t="str">
            <v>Ventes</v>
          </cell>
        </row>
        <row r="71">
          <cell r="G71" t="str">
            <v>Info Générale</v>
          </cell>
        </row>
        <row r="72">
          <cell r="G72" t="str">
            <v>Echange</v>
          </cell>
        </row>
        <row r="73">
          <cell r="G73" t="str">
            <v>Info Boucle M</v>
          </cell>
        </row>
        <row r="74">
          <cell r="G74" t="str">
            <v>Retour réparation</v>
          </cell>
        </row>
        <row r="75">
          <cell r="G75" t="str">
            <v>Info Boucle M</v>
          </cell>
        </row>
        <row r="76">
          <cell r="G76" t="str">
            <v>Echange</v>
          </cell>
        </row>
        <row r="77">
          <cell r="G77" t="str">
            <v>Ventes</v>
          </cell>
        </row>
        <row r="78">
          <cell r="G78" t="str">
            <v>Info Boucle M</v>
          </cell>
        </row>
        <row r="79">
          <cell r="G79" t="str">
            <v>Batteries Sonnet</v>
          </cell>
        </row>
        <row r="80">
          <cell r="G80" t="str">
            <v>Ventes</v>
          </cell>
        </row>
        <row r="81">
          <cell r="G81" t="str">
            <v>SAV/Réparation</v>
          </cell>
        </row>
        <row r="82">
          <cell r="G82" t="str">
            <v>Ventes</v>
          </cell>
        </row>
        <row r="83">
          <cell r="G83" t="str">
            <v>Sce Repairs</v>
          </cell>
        </row>
        <row r="84">
          <cell r="G84" t="str">
            <v>Batteries Sonnet</v>
          </cell>
        </row>
        <row r="85">
          <cell r="G85" t="str">
            <v>Info Générale</v>
          </cell>
        </row>
        <row r="86">
          <cell r="G86" t="str">
            <v>Ventes</v>
          </cell>
        </row>
        <row r="87">
          <cell r="G87" t="str">
            <v>Ventes</v>
          </cell>
        </row>
        <row r="88">
          <cell r="G88" t="str">
            <v>Sce Repairs</v>
          </cell>
        </row>
        <row r="89">
          <cell r="G89" t="str">
            <v>Ventes</v>
          </cell>
        </row>
        <row r="90">
          <cell r="G90" t="str">
            <v>Sce Repairs</v>
          </cell>
        </row>
        <row r="91">
          <cell r="G91" t="str">
            <v>Info Générale</v>
          </cell>
        </row>
        <row r="92">
          <cell r="G92" t="str">
            <v>Info Générale</v>
          </cell>
        </row>
        <row r="93">
          <cell r="G93" t="str">
            <v>Echange</v>
          </cell>
        </row>
        <row r="94">
          <cell r="G94" t="str">
            <v>Retour réparation</v>
          </cell>
        </row>
        <row r="95">
          <cell r="G95" t="str">
            <v>Info Générale</v>
          </cell>
        </row>
        <row r="96">
          <cell r="G96" t="str">
            <v>Ventes</v>
          </cell>
        </row>
        <row r="97">
          <cell r="G97" t="str">
            <v>Facture réparation</v>
          </cell>
        </row>
        <row r="98">
          <cell r="G98" t="str">
            <v>Ventes</v>
          </cell>
        </row>
        <row r="99">
          <cell r="G99" t="str">
            <v>Info Générale</v>
          </cell>
        </row>
        <row r="100">
          <cell r="G100" t="str">
            <v>Retour réparation</v>
          </cell>
        </row>
        <row r="101">
          <cell r="G101" t="str">
            <v>Ventes</v>
          </cell>
        </row>
        <row r="102">
          <cell r="G102" t="str">
            <v>Ventes</v>
          </cell>
        </row>
        <row r="103">
          <cell r="G103" t="str">
            <v>Prêt</v>
          </cell>
        </row>
        <row r="104">
          <cell r="G104" t="str">
            <v>Ventes</v>
          </cell>
        </row>
        <row r="105">
          <cell r="G105" t="str">
            <v>Retour réparation</v>
          </cell>
        </row>
        <row r="106">
          <cell r="G106" t="str">
            <v>Retour réparation</v>
          </cell>
        </row>
        <row r="107">
          <cell r="G107" t="str">
            <v>Ventes</v>
          </cell>
        </row>
        <row r="108">
          <cell r="G108" t="str">
            <v>Ventes</v>
          </cell>
        </row>
        <row r="109">
          <cell r="G109" t="str">
            <v>Ventes</v>
          </cell>
        </row>
        <row r="110">
          <cell r="G110" t="str">
            <v>Ventes</v>
          </cell>
        </row>
        <row r="111">
          <cell r="G111" t="str">
            <v>Info IC/Processeur</v>
          </cell>
        </row>
        <row r="112">
          <cell r="G112" t="str">
            <v>Sce Repairs</v>
          </cell>
        </row>
        <row r="113">
          <cell r="G113" t="str">
            <v>Ventes</v>
          </cell>
        </row>
        <row r="114">
          <cell r="G114" t="str">
            <v>Retour réparation</v>
          </cell>
        </row>
        <row r="115">
          <cell r="G115" t="str">
            <v>Ventes</v>
          </cell>
        </row>
        <row r="116">
          <cell r="G116" t="str">
            <v>Ventes</v>
          </cell>
        </row>
        <row r="117">
          <cell r="G117" t="str">
            <v>Gratuit</v>
          </cell>
        </row>
        <row r="118">
          <cell r="G118" t="str">
            <v>Retour réparation</v>
          </cell>
        </row>
        <row r="119">
          <cell r="G119" t="str">
            <v>Info IC/Processeur</v>
          </cell>
        </row>
        <row r="120">
          <cell r="G120" t="str">
            <v>Sce Repairs</v>
          </cell>
        </row>
        <row r="121">
          <cell r="G121" t="str">
            <v>Atelier Access Sonnet</v>
          </cell>
        </row>
        <row r="122">
          <cell r="G122" t="str">
            <v>Atelier Access Sonnet</v>
          </cell>
        </row>
        <row r="123">
          <cell r="G123" t="str">
            <v>Ventes</v>
          </cell>
        </row>
        <row r="124">
          <cell r="G124" t="str">
            <v>Atelier Access Sonnet</v>
          </cell>
        </row>
        <row r="125">
          <cell r="G125" t="str">
            <v>Info Générale</v>
          </cell>
        </row>
        <row r="126">
          <cell r="G126" t="str">
            <v>Info Générale</v>
          </cell>
        </row>
        <row r="127">
          <cell r="G127" t="str">
            <v>Facture réparation</v>
          </cell>
        </row>
        <row r="128">
          <cell r="G128" t="str">
            <v>Retour réparation</v>
          </cell>
        </row>
        <row r="129">
          <cell r="G129" t="str">
            <v>Retour réparation</v>
          </cell>
        </row>
        <row r="130">
          <cell r="G130" t="str">
            <v>Retour réparation</v>
          </cell>
        </row>
        <row r="131">
          <cell r="G131" t="str">
            <v>Gratuit</v>
          </cell>
        </row>
        <row r="132">
          <cell r="G132" t="str">
            <v>Info Générale</v>
          </cell>
        </row>
        <row r="133">
          <cell r="G133" t="str">
            <v>Info Boucle M</v>
          </cell>
        </row>
        <row r="134">
          <cell r="G134" t="str">
            <v>Ventes</v>
          </cell>
        </row>
        <row r="135">
          <cell r="G135" t="str">
            <v>Ventes</v>
          </cell>
        </row>
        <row r="136">
          <cell r="G136" t="str">
            <v>Ventes</v>
          </cell>
        </row>
        <row r="137">
          <cell r="G137" t="str">
            <v>Ventes</v>
          </cell>
        </row>
        <row r="138">
          <cell r="G138" t="str">
            <v>Ventes</v>
          </cell>
        </row>
        <row r="139">
          <cell r="G139" t="str">
            <v>Info Boucle M</v>
          </cell>
        </row>
        <row r="140">
          <cell r="G140" t="str">
            <v>Info Boucle M</v>
          </cell>
        </row>
        <row r="141">
          <cell r="G141" t="str">
            <v>Echange</v>
          </cell>
        </row>
        <row r="142">
          <cell r="G142" t="str">
            <v>Sce Repairs</v>
          </cell>
        </row>
        <row r="143">
          <cell r="G143" t="str">
            <v>Gratuit</v>
          </cell>
        </row>
        <row r="144">
          <cell r="G144" t="str">
            <v>Info Boucle M</v>
          </cell>
        </row>
        <row r="145">
          <cell r="G145" t="str">
            <v>Ventes</v>
          </cell>
        </row>
        <row r="146">
          <cell r="G146" t="str">
            <v>Ventes</v>
          </cell>
        </row>
        <row r="147">
          <cell r="G147" t="str">
            <v>Ventes</v>
          </cell>
        </row>
        <row r="148">
          <cell r="G148" t="str">
            <v>Retour réparation</v>
          </cell>
        </row>
        <row r="149">
          <cell r="G149" t="str">
            <v>Sce Repairs</v>
          </cell>
        </row>
        <row r="150">
          <cell r="G150" t="str">
            <v>Retour réparation</v>
          </cell>
        </row>
        <row r="151">
          <cell r="G151" t="str">
            <v>Info Générale</v>
          </cell>
        </row>
        <row r="152">
          <cell r="G152" t="str">
            <v>Retour réparation</v>
          </cell>
        </row>
        <row r="153">
          <cell r="G153" t="str">
            <v>Ventes</v>
          </cell>
        </row>
        <row r="154">
          <cell r="G154" t="str">
            <v>SAV/Réparation</v>
          </cell>
        </row>
        <row r="155">
          <cell r="G155" t="str">
            <v>SAV/Réparation</v>
          </cell>
        </row>
        <row r="156">
          <cell r="G156" t="str">
            <v>SAV/Réparation</v>
          </cell>
        </row>
        <row r="157">
          <cell r="G157" t="str">
            <v>Sce Repairs</v>
          </cell>
        </row>
        <row r="158">
          <cell r="G158" t="str">
            <v>Info Générale</v>
          </cell>
        </row>
        <row r="159">
          <cell r="G159" t="str">
            <v>Retour réparation</v>
          </cell>
        </row>
        <row r="160">
          <cell r="G160" t="str">
            <v>Echange</v>
          </cell>
        </row>
        <row r="161">
          <cell r="G161" t="str">
            <v>Ventes</v>
          </cell>
        </row>
        <row r="162">
          <cell r="G162" t="str">
            <v>Sce Repairs</v>
          </cell>
        </row>
        <row r="163">
          <cell r="G163" t="str">
            <v>Ventes</v>
          </cell>
        </row>
        <row r="164">
          <cell r="G164" t="str">
            <v>Retour de prêt</v>
          </cell>
        </row>
        <row r="165">
          <cell r="G165" t="str">
            <v>Info Boucle M</v>
          </cell>
        </row>
        <row r="166">
          <cell r="G166" t="str">
            <v>Ventes</v>
          </cell>
        </row>
        <row r="167">
          <cell r="G167" t="str">
            <v>Ventes</v>
          </cell>
        </row>
        <row r="168">
          <cell r="G168" t="str">
            <v>Info Générale</v>
          </cell>
        </row>
        <row r="169">
          <cell r="G169" t="str">
            <v>Ventes</v>
          </cell>
        </row>
        <row r="170">
          <cell r="G170" t="str">
            <v>Info Générale</v>
          </cell>
        </row>
        <row r="171">
          <cell r="G171" t="str">
            <v>Sce Repairs</v>
          </cell>
        </row>
        <row r="172">
          <cell r="G172" t="str">
            <v>Ventes</v>
          </cell>
        </row>
        <row r="173">
          <cell r="G173" t="str">
            <v>Ventes</v>
          </cell>
        </row>
        <row r="174">
          <cell r="G174" t="str">
            <v>Retour réparation</v>
          </cell>
        </row>
        <row r="175">
          <cell r="G175" t="str">
            <v>Ventes</v>
          </cell>
        </row>
        <row r="176">
          <cell r="G176" t="str">
            <v>Info IC/Processeur</v>
          </cell>
        </row>
        <row r="177">
          <cell r="G177" t="str">
            <v>Sce Repairs</v>
          </cell>
        </row>
        <row r="178">
          <cell r="G178" t="str">
            <v>Info Générale</v>
          </cell>
        </row>
        <row r="179">
          <cell r="G179" t="str">
            <v>Ventes</v>
          </cell>
        </row>
        <row r="180">
          <cell r="G180" t="str">
            <v>Retour de prêt</v>
          </cell>
        </row>
        <row r="181">
          <cell r="G181" t="str">
            <v>Ventes</v>
          </cell>
        </row>
        <row r="182">
          <cell r="G182" t="str">
            <v>Info Générale</v>
          </cell>
        </row>
        <row r="183">
          <cell r="G183" t="str">
            <v>Ventes</v>
          </cell>
        </row>
        <row r="184">
          <cell r="G184" t="str">
            <v>Ventes</v>
          </cell>
        </row>
        <row r="185">
          <cell r="G185" t="str">
            <v>SAV/Réparation</v>
          </cell>
        </row>
        <row r="186">
          <cell r="G186" t="str">
            <v>SAV/Réparation</v>
          </cell>
        </row>
        <row r="187">
          <cell r="G187" t="str">
            <v>Ventes</v>
          </cell>
        </row>
        <row r="188">
          <cell r="G188" t="str">
            <v>Ventes</v>
          </cell>
        </row>
        <row r="189">
          <cell r="G189" t="str">
            <v>Ventes</v>
          </cell>
        </row>
        <row r="190">
          <cell r="G190" t="str">
            <v>Ventes</v>
          </cell>
        </row>
        <row r="191">
          <cell r="G191" t="str">
            <v>Retour réparation</v>
          </cell>
        </row>
        <row r="192">
          <cell r="G192" t="str">
            <v>Retour réparation</v>
          </cell>
        </row>
        <row r="193">
          <cell r="G193" t="str">
            <v>Retour réparation</v>
          </cell>
        </row>
        <row r="194">
          <cell r="G194" t="str">
            <v>Retour réparation</v>
          </cell>
        </row>
        <row r="195">
          <cell r="G195" t="str">
            <v>Ventes</v>
          </cell>
        </row>
        <row r="196">
          <cell r="G196" t="str">
            <v>Retour réparation</v>
          </cell>
        </row>
        <row r="197">
          <cell r="G197" t="str">
            <v>Info Générale</v>
          </cell>
        </row>
        <row r="198">
          <cell r="G198" t="str">
            <v>Info Générale</v>
          </cell>
        </row>
        <row r="199">
          <cell r="G199" t="str">
            <v>Retour réparation</v>
          </cell>
        </row>
        <row r="200">
          <cell r="G200" t="str">
            <v>Info Générale</v>
          </cell>
        </row>
        <row r="201">
          <cell r="G201" t="str">
            <v>Info Générale</v>
          </cell>
        </row>
        <row r="202">
          <cell r="G202" t="str">
            <v>Info Générale</v>
          </cell>
        </row>
        <row r="203">
          <cell r="G203" t="str">
            <v>SAV/Réparation</v>
          </cell>
        </row>
        <row r="204">
          <cell r="G204" t="str">
            <v>Echange</v>
          </cell>
        </row>
        <row r="205">
          <cell r="G205" t="str">
            <v>Ventes</v>
          </cell>
        </row>
        <row r="206">
          <cell r="G206" t="str">
            <v>Retour réparation</v>
          </cell>
        </row>
        <row r="207">
          <cell r="G207" t="str">
            <v>Ventes</v>
          </cell>
        </row>
        <row r="208">
          <cell r="G208" t="str">
            <v>Retour réparation</v>
          </cell>
        </row>
        <row r="209">
          <cell r="G209" t="str">
            <v>Gratuit</v>
          </cell>
        </row>
        <row r="210">
          <cell r="G210" t="str">
            <v>Ventes</v>
          </cell>
        </row>
        <row r="211">
          <cell r="G211" t="str">
            <v>Ventes</v>
          </cell>
        </row>
        <row r="212">
          <cell r="G212" t="str">
            <v>Batteries Sonnet</v>
          </cell>
        </row>
        <row r="213">
          <cell r="G213" t="str">
            <v>SAV/Réparation</v>
          </cell>
        </row>
        <row r="214">
          <cell r="G214" t="str">
            <v>Sce Repairs</v>
          </cell>
        </row>
        <row r="215">
          <cell r="G215" t="str">
            <v>Info Boucle M</v>
          </cell>
        </row>
        <row r="216">
          <cell r="G216" t="str">
            <v>Info Générale</v>
          </cell>
        </row>
        <row r="217">
          <cell r="G217" t="str">
            <v>Ventes</v>
          </cell>
        </row>
        <row r="218">
          <cell r="G218" t="str">
            <v>Info Générale</v>
          </cell>
        </row>
        <row r="219">
          <cell r="G219" t="str">
            <v>Ventes</v>
          </cell>
        </row>
        <row r="220">
          <cell r="G220" t="str">
            <v>Atelier Access Sonnet</v>
          </cell>
        </row>
        <row r="221">
          <cell r="G221" t="str">
            <v>Atelier Access Sonnet</v>
          </cell>
        </row>
        <row r="222">
          <cell r="G222" t="str">
            <v>Ventes</v>
          </cell>
        </row>
        <row r="223">
          <cell r="G223" t="str">
            <v>Ventes</v>
          </cell>
        </row>
        <row r="224">
          <cell r="G224"/>
        </row>
        <row r="225">
          <cell r="G225" t="str">
            <v>Atelier Access Sonnet</v>
          </cell>
        </row>
        <row r="226">
          <cell r="G226" t="str">
            <v>Atelier Access Sonnet</v>
          </cell>
        </row>
        <row r="227">
          <cell r="G227" t="str">
            <v>Sce Repairs</v>
          </cell>
        </row>
        <row r="228">
          <cell r="G228" t="str">
            <v>Info Générale</v>
          </cell>
        </row>
        <row r="229">
          <cell r="G229" t="str">
            <v>Info Générale</v>
          </cell>
        </row>
        <row r="230">
          <cell r="G230" t="str">
            <v>Info Générale</v>
          </cell>
        </row>
        <row r="231">
          <cell r="G231" t="str">
            <v>Ventes</v>
          </cell>
        </row>
        <row r="232">
          <cell r="G232" t="str">
            <v>Ventes</v>
          </cell>
        </row>
        <row r="233">
          <cell r="G233" t="str">
            <v>Info Générale</v>
          </cell>
        </row>
        <row r="234">
          <cell r="G234" t="str">
            <v>Ventes</v>
          </cell>
        </row>
        <row r="235">
          <cell r="G235" t="str">
            <v>Sce Repairs</v>
          </cell>
        </row>
        <row r="236">
          <cell r="G236" t="str">
            <v>Info Générale</v>
          </cell>
        </row>
        <row r="237">
          <cell r="G237" t="str">
            <v>Ventes</v>
          </cell>
        </row>
        <row r="238">
          <cell r="G238" t="str">
            <v>SAV/Réparation</v>
          </cell>
        </row>
        <row r="239">
          <cell r="G239" t="str">
            <v>Ventes</v>
          </cell>
        </row>
        <row r="240">
          <cell r="G240"/>
        </row>
        <row r="241">
          <cell r="G241" t="str">
            <v>Retour réparation</v>
          </cell>
        </row>
        <row r="242">
          <cell r="G242" t="str">
            <v>Ventes</v>
          </cell>
        </row>
        <row r="243">
          <cell r="G243" t="str">
            <v>Info Générale</v>
          </cell>
        </row>
        <row r="244">
          <cell r="G244" t="str">
            <v>Ventes</v>
          </cell>
        </row>
        <row r="245">
          <cell r="G245" t="str">
            <v>Info Générale</v>
          </cell>
        </row>
        <row r="246">
          <cell r="G246" t="str">
            <v>Ventes</v>
          </cell>
        </row>
        <row r="247">
          <cell r="G247" t="str">
            <v>Ventes</v>
          </cell>
        </row>
        <row r="248">
          <cell r="G248" t="str">
            <v>Ventes</v>
          </cell>
        </row>
        <row r="249">
          <cell r="G249" t="str">
            <v>Retour réparation</v>
          </cell>
        </row>
        <row r="250">
          <cell r="G250" t="str">
            <v>Info Générale</v>
          </cell>
        </row>
        <row r="251">
          <cell r="G251" t="str">
            <v>Retour réparation</v>
          </cell>
        </row>
        <row r="252">
          <cell r="G252"/>
        </row>
        <row r="253">
          <cell r="G253" t="str">
            <v>Info Générale</v>
          </cell>
        </row>
        <row r="254">
          <cell r="G254" t="str">
            <v>Sce Repairs</v>
          </cell>
        </row>
        <row r="255">
          <cell r="G255" t="str">
            <v>Echange</v>
          </cell>
        </row>
        <row r="256">
          <cell r="G256" t="str">
            <v>Info Générale</v>
          </cell>
        </row>
        <row r="257">
          <cell r="G257" t="str">
            <v>Echange</v>
          </cell>
        </row>
        <row r="258">
          <cell r="G258" t="str">
            <v>Ventes</v>
          </cell>
        </row>
        <row r="259">
          <cell r="G259"/>
        </row>
        <row r="260">
          <cell r="G260" t="str">
            <v>Ventes</v>
          </cell>
        </row>
        <row r="261">
          <cell r="G261" t="str">
            <v>Echange</v>
          </cell>
        </row>
        <row r="262">
          <cell r="G262" t="str">
            <v>Echange</v>
          </cell>
        </row>
        <row r="263">
          <cell r="G263" t="str">
            <v>Sce Repairs</v>
          </cell>
        </row>
        <row r="264">
          <cell r="G264" t="str">
            <v>Ventes</v>
          </cell>
        </row>
        <row r="265">
          <cell r="G265" t="str">
            <v>Sce Repairs</v>
          </cell>
        </row>
        <row r="266">
          <cell r="G266" t="str">
            <v>Sce Repairs</v>
          </cell>
        </row>
        <row r="267">
          <cell r="G267" t="str">
            <v>Sce Repairs</v>
          </cell>
        </row>
        <row r="268">
          <cell r="G268" t="str">
            <v>Info Boucle M</v>
          </cell>
        </row>
        <row r="269">
          <cell r="G269" t="str">
            <v>Sce Repairs</v>
          </cell>
        </row>
        <row r="270">
          <cell r="G270" t="str">
            <v>Info IC/Processeur</v>
          </cell>
        </row>
        <row r="271">
          <cell r="G271" t="str">
            <v>Sce Repairs</v>
          </cell>
        </row>
        <row r="272">
          <cell r="G272" t="str">
            <v>Retour réparation</v>
          </cell>
        </row>
        <row r="273">
          <cell r="G273" t="str">
            <v>Retour de prêt</v>
          </cell>
        </row>
        <row r="274">
          <cell r="G274" t="str">
            <v>Info Générale</v>
          </cell>
        </row>
        <row r="275">
          <cell r="G275" t="str">
            <v>Ventes</v>
          </cell>
        </row>
        <row r="276">
          <cell r="G276" t="str">
            <v>Ventes</v>
          </cell>
        </row>
        <row r="277">
          <cell r="G277" t="str">
            <v>Echange</v>
          </cell>
        </row>
        <row r="278">
          <cell r="G278" t="str">
            <v>Ventes</v>
          </cell>
        </row>
        <row r="279">
          <cell r="G279" t="str">
            <v>Info Générale</v>
          </cell>
        </row>
        <row r="280">
          <cell r="G280" t="str">
            <v>Ventes</v>
          </cell>
        </row>
        <row r="281">
          <cell r="G281" t="str">
            <v>Ventes</v>
          </cell>
        </row>
        <row r="282">
          <cell r="G282" t="str">
            <v>Echange</v>
          </cell>
        </row>
        <row r="283">
          <cell r="G283" t="str">
            <v>Ventes</v>
          </cell>
        </row>
        <row r="284">
          <cell r="G284" t="str">
            <v>Info Générale</v>
          </cell>
        </row>
        <row r="285">
          <cell r="G285" t="str">
            <v>Info Générale</v>
          </cell>
        </row>
        <row r="286">
          <cell r="G286" t="str">
            <v>SAV/Réparation</v>
          </cell>
        </row>
        <row r="287">
          <cell r="G287" t="str">
            <v>Info Boucle M</v>
          </cell>
        </row>
        <row r="288">
          <cell r="G288" t="str">
            <v>Ventes</v>
          </cell>
        </row>
        <row r="289">
          <cell r="G289" t="str">
            <v>Ventes</v>
          </cell>
        </row>
        <row r="290">
          <cell r="G290" t="str">
            <v>Info Générale</v>
          </cell>
        </row>
        <row r="291">
          <cell r="G291" t="str">
            <v>Retour réparation</v>
          </cell>
        </row>
        <row r="292">
          <cell r="G292" t="str">
            <v>Retour réparation</v>
          </cell>
        </row>
        <row r="293">
          <cell r="G293" t="str">
            <v>Retour de prêt</v>
          </cell>
        </row>
        <row r="294">
          <cell r="G294" t="str">
            <v>Sce Repairs</v>
          </cell>
        </row>
        <row r="295">
          <cell r="G295" t="str">
            <v>Info Générale</v>
          </cell>
        </row>
        <row r="296">
          <cell r="G296" t="str">
            <v>Info Générale</v>
          </cell>
        </row>
        <row r="297">
          <cell r="G297" t="str">
            <v>Ventes</v>
          </cell>
        </row>
        <row r="298">
          <cell r="G298" t="str">
            <v>Ventes</v>
          </cell>
        </row>
        <row r="299">
          <cell r="G299" t="str">
            <v>Info Générale</v>
          </cell>
        </row>
        <row r="300">
          <cell r="G300" t="str">
            <v>Info Générale</v>
          </cell>
        </row>
        <row r="301">
          <cell r="G301" t="str">
            <v>Ventes</v>
          </cell>
        </row>
        <row r="302">
          <cell r="G302" t="str">
            <v>Info Générale</v>
          </cell>
        </row>
        <row r="303">
          <cell r="G303" t="str">
            <v>Ventes</v>
          </cell>
        </row>
        <row r="304">
          <cell r="G304" t="str">
            <v>Ventes</v>
          </cell>
        </row>
        <row r="305">
          <cell r="G305" t="str">
            <v>Info Générale</v>
          </cell>
        </row>
        <row r="306">
          <cell r="G306" t="str">
            <v>Retour réparation</v>
          </cell>
        </row>
        <row r="307">
          <cell r="G307" t="str">
            <v>Retour réparation</v>
          </cell>
        </row>
        <row r="308">
          <cell r="G308" t="str">
            <v>Retour réparation</v>
          </cell>
        </row>
        <row r="309">
          <cell r="G309" t="str">
            <v>Retour réparation</v>
          </cell>
        </row>
        <row r="310">
          <cell r="G310" t="str">
            <v>Retour réparation</v>
          </cell>
        </row>
        <row r="311">
          <cell r="G311" t="str">
            <v>Retour réparation</v>
          </cell>
        </row>
        <row r="312">
          <cell r="G312" t="str">
            <v>Facture réparation</v>
          </cell>
        </row>
        <row r="313">
          <cell r="G313" t="str">
            <v>Retour réparation</v>
          </cell>
        </row>
        <row r="314">
          <cell r="G314" t="str">
            <v>Echange</v>
          </cell>
        </row>
        <row r="315">
          <cell r="G315" t="str">
            <v>Info Générale</v>
          </cell>
        </row>
        <row r="316">
          <cell r="G316" t="str">
            <v>Info Générale</v>
          </cell>
        </row>
        <row r="317">
          <cell r="G317" t="str">
            <v>Info Générale</v>
          </cell>
        </row>
        <row r="318">
          <cell r="G318" t="str">
            <v>Sce Repairs</v>
          </cell>
        </row>
        <row r="319">
          <cell r="G319" t="str">
            <v>Sce Repairs</v>
          </cell>
        </row>
        <row r="320">
          <cell r="G320" t="str">
            <v>Sce Repairs</v>
          </cell>
        </row>
        <row r="321">
          <cell r="G321" t="str">
            <v>Ventes</v>
          </cell>
        </row>
        <row r="322">
          <cell r="G322"/>
        </row>
        <row r="323">
          <cell r="G323" t="str">
            <v>Ventes</v>
          </cell>
        </row>
        <row r="324">
          <cell r="G324" t="str">
            <v>SAV/Réparation</v>
          </cell>
        </row>
        <row r="325">
          <cell r="G325" t="str">
            <v>SAV/Réparation</v>
          </cell>
        </row>
        <row r="326">
          <cell r="G326" t="str">
            <v>Info Générale</v>
          </cell>
        </row>
        <row r="327">
          <cell r="G327" t="str">
            <v>Ventes</v>
          </cell>
        </row>
        <row r="328">
          <cell r="G328" t="str">
            <v>Ventes</v>
          </cell>
        </row>
        <row r="329">
          <cell r="G329" t="str">
            <v>Ventes</v>
          </cell>
        </row>
        <row r="330">
          <cell r="G330" t="str">
            <v>Ventes</v>
          </cell>
        </row>
        <row r="331">
          <cell r="G331" t="str">
            <v>Echange</v>
          </cell>
        </row>
        <row r="332">
          <cell r="G332" t="str">
            <v>Ventes</v>
          </cell>
        </row>
        <row r="333">
          <cell r="G333" t="str">
            <v>Ventes</v>
          </cell>
        </row>
        <row r="334">
          <cell r="G334" t="str">
            <v>Echange</v>
          </cell>
        </row>
        <row r="335">
          <cell r="G335" t="str">
            <v>SAV/Réparation</v>
          </cell>
        </row>
        <row r="336">
          <cell r="G336" t="str">
            <v>Ventes</v>
          </cell>
        </row>
        <row r="337">
          <cell r="G337" t="str">
            <v>Echange</v>
          </cell>
        </row>
        <row r="338">
          <cell r="G338" t="str">
            <v>Ventes</v>
          </cell>
        </row>
        <row r="339">
          <cell r="G339" t="str">
            <v>Ventes</v>
          </cell>
        </row>
        <row r="340">
          <cell r="G340" t="str">
            <v>Ventes</v>
          </cell>
        </row>
        <row r="341">
          <cell r="G341" t="str">
            <v>Echange</v>
          </cell>
        </row>
        <row r="342">
          <cell r="G342" t="str">
            <v>Ventes</v>
          </cell>
        </row>
        <row r="343">
          <cell r="G343" t="str">
            <v>Ventes</v>
          </cell>
        </row>
        <row r="344">
          <cell r="G344" t="str">
            <v>Ventes</v>
          </cell>
        </row>
        <row r="345">
          <cell r="G345" t="str">
            <v>Ventes</v>
          </cell>
        </row>
        <row r="346">
          <cell r="G346" t="str">
            <v>Ventes</v>
          </cell>
        </row>
        <row r="347">
          <cell r="G347" t="str">
            <v>Info Générale</v>
          </cell>
        </row>
        <row r="348">
          <cell r="G348" t="str">
            <v>Ventes</v>
          </cell>
        </row>
        <row r="349">
          <cell r="G349" t="str">
            <v>Info Générale</v>
          </cell>
        </row>
        <row r="350">
          <cell r="G350" t="str">
            <v>Info Générale</v>
          </cell>
        </row>
        <row r="351">
          <cell r="G351" t="str">
            <v>Ventes</v>
          </cell>
        </row>
        <row r="352">
          <cell r="G352" t="str">
            <v>Info Générale</v>
          </cell>
        </row>
        <row r="353">
          <cell r="G353" t="str">
            <v>Info Générale</v>
          </cell>
        </row>
        <row r="354">
          <cell r="G354" t="str">
            <v>Ventes</v>
          </cell>
        </row>
        <row r="355">
          <cell r="G355" t="str">
            <v>Ventes</v>
          </cell>
        </row>
        <row r="356">
          <cell r="G356" t="str">
            <v>Ventes</v>
          </cell>
        </row>
        <row r="357">
          <cell r="G357" t="str">
            <v>Echange</v>
          </cell>
        </row>
        <row r="358">
          <cell r="G358" t="str">
            <v>Prêt</v>
          </cell>
        </row>
        <row r="359">
          <cell r="G359" t="str">
            <v>Ventes</v>
          </cell>
        </row>
        <row r="360">
          <cell r="G360" t="str">
            <v>Ventes</v>
          </cell>
        </row>
        <row r="361">
          <cell r="G361" t="str">
            <v>Prêt</v>
          </cell>
        </row>
        <row r="362">
          <cell r="G362" t="str">
            <v>Ventes</v>
          </cell>
        </row>
        <row r="363">
          <cell r="G363" t="str">
            <v>Echange</v>
          </cell>
        </row>
        <row r="364">
          <cell r="G364" t="str">
            <v>Ventes</v>
          </cell>
        </row>
        <row r="365">
          <cell r="G365" t="str">
            <v>Retour réparation</v>
          </cell>
        </row>
        <row r="366">
          <cell r="G366" t="str">
            <v>Ventes</v>
          </cell>
        </row>
        <row r="367">
          <cell r="G367" t="str">
            <v>Ventes</v>
          </cell>
        </row>
        <row r="368">
          <cell r="G368" t="str">
            <v>Ventes</v>
          </cell>
        </row>
        <row r="369">
          <cell r="G369" t="str">
            <v>retour de prêt</v>
          </cell>
        </row>
        <row r="370">
          <cell r="G370" t="str">
            <v>Ventes</v>
          </cell>
        </row>
        <row r="371">
          <cell r="G371" t="str">
            <v>Ventes</v>
          </cell>
        </row>
        <row r="372">
          <cell r="G372" t="str">
            <v>Sce Repairs</v>
          </cell>
        </row>
        <row r="373">
          <cell r="G373" t="str">
            <v>Sce Repairs</v>
          </cell>
        </row>
        <row r="374">
          <cell r="G374" t="str">
            <v>Info Générale</v>
          </cell>
        </row>
        <row r="375">
          <cell r="G375" t="str">
            <v>Ventes</v>
          </cell>
        </row>
        <row r="376">
          <cell r="G376" t="str">
            <v>Info Boucle M</v>
          </cell>
        </row>
        <row r="377">
          <cell r="G377" t="str">
            <v>Ventes</v>
          </cell>
        </row>
        <row r="378">
          <cell r="G378" t="str">
            <v>Retour réparation</v>
          </cell>
        </row>
        <row r="379">
          <cell r="G379" t="str">
            <v>Retour réparation</v>
          </cell>
        </row>
        <row r="380">
          <cell r="G380" t="str">
            <v>Echange</v>
          </cell>
        </row>
        <row r="381">
          <cell r="G381" t="str">
            <v>Ventes</v>
          </cell>
        </row>
        <row r="382">
          <cell r="G382" t="str">
            <v>Ventes</v>
          </cell>
        </row>
        <row r="383">
          <cell r="G383" t="str">
            <v>Sce Repairs</v>
          </cell>
        </row>
        <row r="384">
          <cell r="G384" t="str">
            <v>Ventes</v>
          </cell>
        </row>
        <row r="385">
          <cell r="G385" t="str">
            <v>Gratuit</v>
          </cell>
        </row>
        <row r="386">
          <cell r="G386" t="str">
            <v>Info Générale</v>
          </cell>
        </row>
        <row r="387">
          <cell r="G387" t="str">
            <v>Facture réparation</v>
          </cell>
        </row>
        <row r="388">
          <cell r="G388"/>
        </row>
        <row r="389">
          <cell r="G389" t="str">
            <v>SAV/Réparation</v>
          </cell>
        </row>
        <row r="390">
          <cell r="G390" t="str">
            <v>Gratuit</v>
          </cell>
        </row>
        <row r="391">
          <cell r="G391" t="str">
            <v>Ventes</v>
          </cell>
        </row>
        <row r="392">
          <cell r="G392" t="str">
            <v>Ventes</v>
          </cell>
        </row>
        <row r="393">
          <cell r="G393" t="str">
            <v>Ventes</v>
          </cell>
        </row>
        <row r="394">
          <cell r="G394" t="str">
            <v>Ventes</v>
          </cell>
        </row>
        <row r="395">
          <cell r="G395" t="str">
            <v>Echange</v>
          </cell>
        </row>
        <row r="396">
          <cell r="G396" t="str">
            <v>Echange</v>
          </cell>
        </row>
        <row r="397">
          <cell r="G397" t="str">
            <v>Ventes</v>
          </cell>
        </row>
        <row r="398">
          <cell r="G398" t="str">
            <v>SAV/Réparation</v>
          </cell>
        </row>
        <row r="399">
          <cell r="G399" t="str">
            <v>Ventes</v>
          </cell>
        </row>
        <row r="400">
          <cell r="G400" t="str">
            <v>Info Générale</v>
          </cell>
        </row>
        <row r="401">
          <cell r="G401" t="str">
            <v>Ventes</v>
          </cell>
        </row>
        <row r="402">
          <cell r="G402" t="str">
            <v>Info Boucle M</v>
          </cell>
        </row>
        <row r="403">
          <cell r="G403" t="str">
            <v>Info Générale</v>
          </cell>
        </row>
        <row r="404">
          <cell r="G404" t="str">
            <v>Echange</v>
          </cell>
        </row>
        <row r="405">
          <cell r="G405" t="str">
            <v>Ventes</v>
          </cell>
        </row>
        <row r="406">
          <cell r="G406" t="str">
            <v>Ventes</v>
          </cell>
        </row>
        <row r="407">
          <cell r="G407" t="str">
            <v>Info Générale</v>
          </cell>
        </row>
        <row r="408">
          <cell r="G408" t="str">
            <v>Prêt</v>
          </cell>
        </row>
        <row r="409">
          <cell r="G409" t="str">
            <v>Info Générale</v>
          </cell>
        </row>
        <row r="410">
          <cell r="G410" t="str">
            <v>Ventes</v>
          </cell>
        </row>
        <row r="411">
          <cell r="G411" t="str">
            <v>Ventes</v>
          </cell>
        </row>
        <row r="412">
          <cell r="G412" t="str">
            <v>Ventes</v>
          </cell>
        </row>
        <row r="413">
          <cell r="G413" t="str">
            <v>Prêt</v>
          </cell>
        </row>
        <row r="414">
          <cell r="G414" t="str">
            <v>Echange</v>
          </cell>
        </row>
        <row r="415">
          <cell r="G415" t="str">
            <v>Retour réparation</v>
          </cell>
        </row>
        <row r="416">
          <cell r="G416" t="str">
            <v>Retour réparation</v>
          </cell>
        </row>
        <row r="417">
          <cell r="G417" t="str">
            <v>Ventes</v>
          </cell>
        </row>
        <row r="418">
          <cell r="G418" t="str">
            <v>Ventes</v>
          </cell>
        </row>
        <row r="419">
          <cell r="G419" t="str">
            <v>Ventes</v>
          </cell>
        </row>
        <row r="420">
          <cell r="G420" t="str">
            <v>Ventes</v>
          </cell>
        </row>
        <row r="421">
          <cell r="G421" t="str">
            <v>Ventes</v>
          </cell>
        </row>
        <row r="422">
          <cell r="G422" t="str">
            <v>Ventes</v>
          </cell>
        </row>
        <row r="423">
          <cell r="G423" t="str">
            <v>Echange</v>
          </cell>
        </row>
        <row r="424">
          <cell r="G424" t="str">
            <v>Info IC/Processeur</v>
          </cell>
        </row>
        <row r="425">
          <cell r="G425" t="str">
            <v>Ventes</v>
          </cell>
        </row>
        <row r="426">
          <cell r="G426" t="str">
            <v>SAV/Réparation</v>
          </cell>
        </row>
        <row r="427">
          <cell r="G427" t="str">
            <v>Ventes</v>
          </cell>
        </row>
        <row r="428">
          <cell r="G428" t="str">
            <v>Ventes</v>
          </cell>
        </row>
        <row r="429">
          <cell r="G429" t="str">
            <v>Ventes</v>
          </cell>
        </row>
        <row r="430">
          <cell r="G430" t="str">
            <v>Ventes</v>
          </cell>
        </row>
        <row r="431">
          <cell r="G431" t="str">
            <v>Info Générale</v>
          </cell>
        </row>
        <row r="432">
          <cell r="G432" t="str">
            <v>Ventes</v>
          </cell>
        </row>
        <row r="433">
          <cell r="G433" t="str">
            <v>retour de prêt</v>
          </cell>
        </row>
        <row r="434">
          <cell r="G434" t="str">
            <v>Info Générale</v>
          </cell>
        </row>
        <row r="435">
          <cell r="G435" t="str">
            <v>Ventes</v>
          </cell>
        </row>
        <row r="436">
          <cell r="G436" t="str">
            <v>SAV/Réparation</v>
          </cell>
        </row>
        <row r="437">
          <cell r="G437" t="str">
            <v>Info Générale</v>
          </cell>
        </row>
        <row r="438">
          <cell r="G438" t="str">
            <v>Ventes</v>
          </cell>
        </row>
        <row r="439">
          <cell r="G439" t="str">
            <v>Ventes</v>
          </cell>
        </row>
        <row r="440">
          <cell r="G440" t="str">
            <v>Sce Repairs</v>
          </cell>
        </row>
        <row r="441">
          <cell r="G441" t="str">
            <v>Info Générale</v>
          </cell>
        </row>
        <row r="442">
          <cell r="G442" t="str">
            <v>Retour réparation</v>
          </cell>
        </row>
        <row r="443">
          <cell r="G443" t="str">
            <v>Info Générale</v>
          </cell>
        </row>
        <row r="444">
          <cell r="G444" t="str">
            <v>Ventes</v>
          </cell>
        </row>
        <row r="445">
          <cell r="G445" t="str">
            <v>Retour réparation</v>
          </cell>
        </row>
        <row r="446">
          <cell r="G446" t="str">
            <v>Ventes</v>
          </cell>
        </row>
        <row r="447">
          <cell r="G447" t="str">
            <v>Sce Repairs</v>
          </cell>
        </row>
        <row r="448">
          <cell r="G448" t="str">
            <v>Ventes</v>
          </cell>
        </row>
        <row r="449">
          <cell r="G449" t="str">
            <v>Sce Repairs</v>
          </cell>
        </row>
        <row r="450">
          <cell r="G450" t="str">
            <v>Info Boucle M</v>
          </cell>
        </row>
        <row r="451">
          <cell r="G451" t="str">
            <v>Ventes</v>
          </cell>
        </row>
        <row r="452">
          <cell r="G452" t="str">
            <v>Ventes</v>
          </cell>
        </row>
        <row r="453">
          <cell r="G453" t="str">
            <v>Retour réparation</v>
          </cell>
        </row>
        <row r="454">
          <cell r="G454" t="str">
            <v>Info Générale</v>
          </cell>
        </row>
        <row r="455">
          <cell r="G455" t="str">
            <v>Info Générale</v>
          </cell>
        </row>
        <row r="456">
          <cell r="G456" t="str">
            <v>SAV/Réparation</v>
          </cell>
        </row>
        <row r="457">
          <cell r="G457" t="str">
            <v>Ventes</v>
          </cell>
        </row>
        <row r="458">
          <cell r="G458" t="str">
            <v>Ventes</v>
          </cell>
        </row>
        <row r="459">
          <cell r="G459" t="str">
            <v>Ventes</v>
          </cell>
        </row>
        <row r="460">
          <cell r="G460"/>
        </row>
        <row r="461">
          <cell r="G461" t="str">
            <v>Ventes</v>
          </cell>
        </row>
        <row r="462">
          <cell r="G462" t="str">
            <v>Retour réparation</v>
          </cell>
        </row>
        <row r="463">
          <cell r="G463" t="str">
            <v>SAV/Réparation</v>
          </cell>
        </row>
        <row r="464">
          <cell r="G464" t="str">
            <v>Ventes</v>
          </cell>
        </row>
        <row r="465">
          <cell r="G465" t="str">
            <v>Ventes</v>
          </cell>
        </row>
        <row r="466">
          <cell r="G466" t="str">
            <v>Echange</v>
          </cell>
        </row>
        <row r="467">
          <cell r="G467" t="str">
            <v>Retour réparation</v>
          </cell>
        </row>
        <row r="468">
          <cell r="G468" t="str">
            <v>Ventes</v>
          </cell>
        </row>
        <row r="469">
          <cell r="G469" t="str">
            <v>Retour réparation</v>
          </cell>
        </row>
        <row r="470">
          <cell r="G470" t="str">
            <v>Retour réparation</v>
          </cell>
        </row>
        <row r="471">
          <cell r="G471" t="str">
            <v>Info Générale</v>
          </cell>
        </row>
        <row r="472">
          <cell r="G472" t="str">
            <v>Ventes</v>
          </cell>
        </row>
        <row r="473">
          <cell r="G473" t="str">
            <v>SAV/Réparation</v>
          </cell>
        </row>
        <row r="474">
          <cell r="G474" t="str">
            <v>Ventes</v>
          </cell>
        </row>
        <row r="475">
          <cell r="G475" t="str">
            <v>Echange</v>
          </cell>
        </row>
        <row r="476">
          <cell r="G476" t="str">
            <v>Ventes</v>
          </cell>
        </row>
        <row r="477">
          <cell r="G477" t="str">
            <v>Info Générale</v>
          </cell>
        </row>
        <row r="478">
          <cell r="G478" t="str">
            <v>Info Générale</v>
          </cell>
        </row>
        <row r="479">
          <cell r="G479" t="str">
            <v>SAV/Réparation</v>
          </cell>
        </row>
        <row r="480">
          <cell r="G480" t="str">
            <v>Sce Repairs</v>
          </cell>
        </row>
        <row r="481">
          <cell r="G481" t="str">
            <v>Ventes</v>
          </cell>
        </row>
        <row r="482">
          <cell r="G482" t="str">
            <v>Retour réparation</v>
          </cell>
        </row>
        <row r="483">
          <cell r="G483" t="str">
            <v>Batteries Sonnet</v>
          </cell>
        </row>
        <row r="484">
          <cell r="G484" t="str">
            <v>Sce Repairs</v>
          </cell>
        </row>
        <row r="485">
          <cell r="G485" t="str">
            <v>Retour réparation</v>
          </cell>
        </row>
        <row r="486">
          <cell r="G486"/>
        </row>
        <row r="487">
          <cell r="G487" t="str">
            <v>Ventes</v>
          </cell>
        </row>
        <row r="488">
          <cell r="G488" t="str">
            <v>Info Générale</v>
          </cell>
        </row>
        <row r="489">
          <cell r="G489" t="str">
            <v>Ventes</v>
          </cell>
        </row>
        <row r="490">
          <cell r="G490" t="str">
            <v>SAV/Réparation</v>
          </cell>
        </row>
        <row r="491">
          <cell r="G491" t="str">
            <v>Sce Repairs</v>
          </cell>
        </row>
        <row r="492">
          <cell r="G492" t="str">
            <v>SAV/Réparation</v>
          </cell>
        </row>
        <row r="493">
          <cell r="G493" t="str">
            <v>Info Boucle M</v>
          </cell>
        </row>
        <row r="494">
          <cell r="G494" t="str">
            <v>Info Générale</v>
          </cell>
        </row>
        <row r="495">
          <cell r="G495" t="str">
            <v>Info Générale</v>
          </cell>
        </row>
        <row r="496">
          <cell r="G496" t="str">
            <v>Info Générale</v>
          </cell>
        </row>
        <row r="497">
          <cell r="G497" t="str">
            <v>Ventes</v>
          </cell>
        </row>
        <row r="498">
          <cell r="G498" t="str">
            <v>Ventes</v>
          </cell>
        </row>
        <row r="499">
          <cell r="G499" t="str">
            <v>Atelier Access Sonnet</v>
          </cell>
        </row>
        <row r="500">
          <cell r="G500" t="str">
            <v>Info Boucle M</v>
          </cell>
        </row>
        <row r="501">
          <cell r="G501" t="str">
            <v>Info Générale</v>
          </cell>
        </row>
        <row r="502">
          <cell r="G502"/>
        </row>
        <row r="503">
          <cell r="G503" t="str">
            <v>Ventes</v>
          </cell>
        </row>
        <row r="504">
          <cell r="G504" t="str">
            <v>Ventes</v>
          </cell>
        </row>
        <row r="505">
          <cell r="G505" t="str">
            <v>Ventes</v>
          </cell>
        </row>
        <row r="506">
          <cell r="G506"/>
        </row>
        <row r="507">
          <cell r="G507" t="str">
            <v>Echange</v>
          </cell>
        </row>
        <row r="508">
          <cell r="G508" t="str">
            <v>Ventes</v>
          </cell>
        </row>
        <row r="509">
          <cell r="G509" t="str">
            <v>Info Générale</v>
          </cell>
        </row>
        <row r="510">
          <cell r="G510" t="str">
            <v>SAV/Réparation</v>
          </cell>
        </row>
        <row r="511">
          <cell r="G511" t="str">
            <v>Ventes</v>
          </cell>
        </row>
        <row r="512">
          <cell r="G512" t="str">
            <v>Info Générale</v>
          </cell>
        </row>
        <row r="513">
          <cell r="G513" t="str">
            <v>Ventes</v>
          </cell>
        </row>
        <row r="514">
          <cell r="G514" t="str">
            <v>Info Générale</v>
          </cell>
        </row>
        <row r="515">
          <cell r="G515" t="str">
            <v>Ventes</v>
          </cell>
        </row>
        <row r="516">
          <cell r="G516" t="str">
            <v>Ventes</v>
          </cell>
        </row>
        <row r="517">
          <cell r="G517" t="str">
            <v>Info Générale</v>
          </cell>
        </row>
        <row r="518">
          <cell r="G518" t="str">
            <v>Echange</v>
          </cell>
        </row>
        <row r="519">
          <cell r="G519" t="str">
            <v>Ventes</v>
          </cell>
        </row>
        <row r="520">
          <cell r="G520" t="str">
            <v>Echange</v>
          </cell>
        </row>
        <row r="521">
          <cell r="G521" t="str">
            <v>Info Boucle M</v>
          </cell>
        </row>
        <row r="522">
          <cell r="G522" t="str">
            <v>Info Générale</v>
          </cell>
        </row>
        <row r="523">
          <cell r="G523" t="str">
            <v>Echange</v>
          </cell>
        </row>
        <row r="524">
          <cell r="G524" t="str">
            <v>Ventes</v>
          </cell>
        </row>
        <row r="525">
          <cell r="G525" t="str">
            <v>Info Boucle M</v>
          </cell>
        </row>
        <row r="526">
          <cell r="G526" t="str">
            <v>Info Générale</v>
          </cell>
        </row>
        <row r="527">
          <cell r="G527" t="str">
            <v>Ventes</v>
          </cell>
        </row>
        <row r="528">
          <cell r="G528" t="str">
            <v>Info Boucle M</v>
          </cell>
        </row>
        <row r="529">
          <cell r="G529" t="str">
            <v>Info Générale</v>
          </cell>
        </row>
        <row r="530">
          <cell r="G530" t="str">
            <v>Info Générale</v>
          </cell>
        </row>
        <row r="531">
          <cell r="G531"/>
        </row>
        <row r="532">
          <cell r="G532"/>
        </row>
        <row r="533">
          <cell r="G533" t="str">
            <v>Info Générale</v>
          </cell>
        </row>
        <row r="534">
          <cell r="G534" t="str">
            <v>Info Générale</v>
          </cell>
        </row>
        <row r="535">
          <cell r="G535" t="str">
            <v>Atelier Access Sonnet</v>
          </cell>
        </row>
        <row r="536">
          <cell r="G536" t="str">
            <v>Atelier Access Sonnet</v>
          </cell>
        </row>
        <row r="537">
          <cell r="G537" t="str">
            <v>Ventes</v>
          </cell>
        </row>
        <row r="538">
          <cell r="G538" t="str">
            <v>Retour réparation</v>
          </cell>
        </row>
        <row r="539">
          <cell r="G539" t="str">
            <v>Info Générale</v>
          </cell>
        </row>
        <row r="540">
          <cell r="G540" t="str">
            <v>Ventes</v>
          </cell>
        </row>
        <row r="541">
          <cell r="G541" t="str">
            <v>Ventes</v>
          </cell>
        </row>
        <row r="542">
          <cell r="G542"/>
        </row>
        <row r="543">
          <cell r="G543" t="str">
            <v>Info Générale</v>
          </cell>
        </row>
        <row r="544">
          <cell r="G544" t="str">
            <v>Info Générale</v>
          </cell>
        </row>
        <row r="545">
          <cell r="G545" t="str">
            <v>Info Générale</v>
          </cell>
        </row>
        <row r="546">
          <cell r="G546" t="str">
            <v>Ventes</v>
          </cell>
        </row>
        <row r="547">
          <cell r="G547" t="str">
            <v>Info Boucle M</v>
          </cell>
        </row>
        <row r="548">
          <cell r="G548" t="str">
            <v>Info Boucle M</v>
          </cell>
        </row>
        <row r="549">
          <cell r="G549" t="str">
            <v>Info Générale</v>
          </cell>
        </row>
        <row r="550">
          <cell r="G550" t="str">
            <v>Info Boucle M</v>
          </cell>
        </row>
        <row r="551">
          <cell r="G551" t="str">
            <v>Info Générale</v>
          </cell>
        </row>
        <row r="552">
          <cell r="G552" t="str">
            <v>Ventes</v>
          </cell>
        </row>
        <row r="553">
          <cell r="G553" t="str">
            <v>Ventes</v>
          </cell>
        </row>
        <row r="554">
          <cell r="G554" t="str">
            <v>Ventes</v>
          </cell>
        </row>
        <row r="555">
          <cell r="G555" t="str">
            <v>Ventes</v>
          </cell>
        </row>
        <row r="556">
          <cell r="G556" t="str">
            <v>Info Boucle M</v>
          </cell>
        </row>
        <row r="557">
          <cell r="G557" t="str">
            <v>Info Générale</v>
          </cell>
        </row>
        <row r="558">
          <cell r="G558" t="str">
            <v>Info Générale</v>
          </cell>
        </row>
        <row r="559">
          <cell r="G559" t="str">
            <v>Info Générale</v>
          </cell>
        </row>
        <row r="560">
          <cell r="G560" t="str">
            <v>Info Boucle M</v>
          </cell>
        </row>
        <row r="561">
          <cell r="G561" t="str">
            <v>Retour réparation</v>
          </cell>
        </row>
        <row r="562">
          <cell r="G562" t="str">
            <v>Sce Repairs</v>
          </cell>
        </row>
        <row r="563">
          <cell r="G563" t="str">
            <v>SAV/Réparation</v>
          </cell>
        </row>
        <row r="564">
          <cell r="G564" t="str">
            <v>Ventes</v>
          </cell>
        </row>
        <row r="565">
          <cell r="G565" t="str">
            <v>Echange</v>
          </cell>
        </row>
        <row r="566">
          <cell r="G566" t="str">
            <v>Info Générale</v>
          </cell>
        </row>
        <row r="567">
          <cell r="G567" t="str">
            <v>Ventes</v>
          </cell>
        </row>
        <row r="568">
          <cell r="G568" t="str">
            <v>SAV/Réparation</v>
          </cell>
        </row>
        <row r="569">
          <cell r="G569" t="str">
            <v>Ventes</v>
          </cell>
        </row>
        <row r="570">
          <cell r="G570" t="str">
            <v>Info Générale</v>
          </cell>
        </row>
        <row r="571">
          <cell r="G571" t="str">
            <v>SAV/Réparation</v>
          </cell>
        </row>
        <row r="572">
          <cell r="G572" t="str">
            <v>SAV/Réparation</v>
          </cell>
        </row>
        <row r="573">
          <cell r="G573" t="str">
            <v>Info Générale</v>
          </cell>
        </row>
        <row r="574">
          <cell r="G574" t="str">
            <v>Info Générale</v>
          </cell>
        </row>
        <row r="575">
          <cell r="G575" t="str">
            <v>Info Générale</v>
          </cell>
        </row>
        <row r="576">
          <cell r="G576" t="str">
            <v>Ventes</v>
          </cell>
        </row>
        <row r="577">
          <cell r="G577" t="str">
            <v>Ventes</v>
          </cell>
        </row>
        <row r="578">
          <cell r="G578" t="str">
            <v>SAV/Réparation</v>
          </cell>
        </row>
        <row r="579">
          <cell r="G579" t="str">
            <v>Info Générale</v>
          </cell>
        </row>
        <row r="580">
          <cell r="G580" t="str">
            <v>Retour réparation</v>
          </cell>
        </row>
        <row r="581">
          <cell r="G581" t="str">
            <v>Info Générale</v>
          </cell>
        </row>
        <row r="582">
          <cell r="G582" t="str">
            <v>SAV/Réparation</v>
          </cell>
        </row>
        <row r="583">
          <cell r="G583" t="str">
            <v>Info Générale</v>
          </cell>
        </row>
        <row r="584">
          <cell r="G584" t="str">
            <v>Retour réparation</v>
          </cell>
        </row>
        <row r="585">
          <cell r="G585" t="str">
            <v>Retour réparation</v>
          </cell>
        </row>
        <row r="586">
          <cell r="G586" t="str">
            <v>Info Générale</v>
          </cell>
        </row>
        <row r="587">
          <cell r="G587" t="str">
            <v>Ventes</v>
          </cell>
        </row>
        <row r="588">
          <cell r="G588" t="str">
            <v>Info Générale</v>
          </cell>
        </row>
        <row r="589">
          <cell r="G589" t="str">
            <v>SAV/Réparation</v>
          </cell>
        </row>
        <row r="590">
          <cell r="G590" t="str">
            <v>Info IC/Processeur</v>
          </cell>
        </row>
        <row r="591">
          <cell r="G591" t="str">
            <v>Info Générale</v>
          </cell>
        </row>
        <row r="592">
          <cell r="G592" t="str">
            <v>SAV/Réparation</v>
          </cell>
        </row>
        <row r="593">
          <cell r="G593" t="str">
            <v>Ventes</v>
          </cell>
        </row>
        <row r="594">
          <cell r="G594" t="str">
            <v>Info Générale</v>
          </cell>
        </row>
        <row r="595">
          <cell r="G595" t="str">
            <v>Retour réparation</v>
          </cell>
        </row>
        <row r="596">
          <cell r="G596"/>
        </row>
        <row r="597">
          <cell r="G597"/>
        </row>
        <row r="598">
          <cell r="G598" t="str">
            <v>prêt</v>
          </cell>
        </row>
        <row r="599">
          <cell r="G599" t="str">
            <v>Info Générale</v>
          </cell>
        </row>
        <row r="600">
          <cell r="G600" t="str">
            <v>Ventes</v>
          </cell>
        </row>
        <row r="601">
          <cell r="G601" t="str">
            <v>Ventes</v>
          </cell>
        </row>
        <row r="602">
          <cell r="G602" t="str">
            <v>Ventes</v>
          </cell>
        </row>
        <row r="603">
          <cell r="G603" t="str">
            <v>Info Boucle M</v>
          </cell>
        </row>
        <row r="604">
          <cell r="G604" t="str">
            <v>Ventes</v>
          </cell>
        </row>
        <row r="605">
          <cell r="G605" t="str">
            <v>Ventes</v>
          </cell>
        </row>
        <row r="606">
          <cell r="G606" t="str">
            <v>Info Générale</v>
          </cell>
        </row>
        <row r="607">
          <cell r="G607" t="str">
            <v>Ventes</v>
          </cell>
        </row>
        <row r="608">
          <cell r="G608"/>
        </row>
        <row r="609">
          <cell r="G609" t="str">
            <v>Info Boucle M</v>
          </cell>
        </row>
        <row r="610">
          <cell r="G610" t="str">
            <v>Echange</v>
          </cell>
        </row>
        <row r="611">
          <cell r="G611" t="str">
            <v>Ventes</v>
          </cell>
        </row>
        <row r="612">
          <cell r="G612" t="str">
            <v>Info Générale</v>
          </cell>
        </row>
        <row r="613">
          <cell r="G613" t="str">
            <v>Info Générale</v>
          </cell>
        </row>
        <row r="614">
          <cell r="G614" t="str">
            <v>Ventes</v>
          </cell>
        </row>
        <row r="615">
          <cell r="G615" t="str">
            <v>Ventes</v>
          </cell>
        </row>
        <row r="616">
          <cell r="G616" t="str">
            <v>Ventes</v>
          </cell>
        </row>
        <row r="617">
          <cell r="G617" t="str">
            <v>Ventes</v>
          </cell>
        </row>
        <row r="618">
          <cell r="G618" t="str">
            <v>Info Générale</v>
          </cell>
        </row>
        <row r="619">
          <cell r="G619" t="str">
            <v>Info Boucle M</v>
          </cell>
        </row>
        <row r="620">
          <cell r="G620" t="str">
            <v>Info Boucle M</v>
          </cell>
        </row>
        <row r="621">
          <cell r="G621" t="str">
            <v>Ventes</v>
          </cell>
        </row>
        <row r="622">
          <cell r="G622"/>
        </row>
        <row r="623">
          <cell r="G623" t="str">
            <v>SAV/Réparation</v>
          </cell>
        </row>
        <row r="624">
          <cell r="G624" t="str">
            <v>Info Générale</v>
          </cell>
        </row>
        <row r="625">
          <cell r="G625" t="str">
            <v>Info Générale</v>
          </cell>
        </row>
        <row r="626">
          <cell r="G626" t="str">
            <v>Ventes</v>
          </cell>
        </row>
        <row r="627">
          <cell r="G627" t="str">
            <v>Ventes</v>
          </cell>
        </row>
        <row r="628">
          <cell r="G628" t="str">
            <v>Ventes</v>
          </cell>
        </row>
        <row r="629">
          <cell r="G629" t="str">
            <v>Ventes</v>
          </cell>
        </row>
        <row r="630">
          <cell r="G630" t="str">
            <v>Echange</v>
          </cell>
        </row>
        <row r="631">
          <cell r="G631" t="str">
            <v>Info Générale</v>
          </cell>
        </row>
        <row r="632">
          <cell r="G632" t="str">
            <v>Info Générale</v>
          </cell>
        </row>
        <row r="633">
          <cell r="G633" t="str">
            <v>SAV/Réparation</v>
          </cell>
        </row>
        <row r="634">
          <cell r="G634" t="str">
            <v>Info Générale</v>
          </cell>
        </row>
        <row r="635">
          <cell r="G635" t="str">
            <v>Info Générale</v>
          </cell>
        </row>
        <row r="636">
          <cell r="G636" t="str">
            <v>Info Générale</v>
          </cell>
        </row>
        <row r="637">
          <cell r="G637" t="str">
            <v>Ventes</v>
          </cell>
        </row>
        <row r="638">
          <cell r="G638" t="str">
            <v>Ventes</v>
          </cell>
        </row>
        <row r="639">
          <cell r="G639" t="str">
            <v>Atelier Access Sonnet</v>
          </cell>
        </row>
        <row r="640">
          <cell r="G640" t="str">
            <v>Info Générale</v>
          </cell>
        </row>
        <row r="641">
          <cell r="G641" t="str">
            <v>Info Générale</v>
          </cell>
        </row>
        <row r="642">
          <cell r="G642" t="str">
            <v>Ventes</v>
          </cell>
        </row>
        <row r="643">
          <cell r="G643" t="str">
            <v>Info Générale</v>
          </cell>
        </row>
        <row r="644">
          <cell r="G644" t="str">
            <v>Info Générale</v>
          </cell>
        </row>
        <row r="645">
          <cell r="G645" t="str">
            <v>Ventes</v>
          </cell>
        </row>
        <row r="646">
          <cell r="G646" t="str">
            <v>Info Générale</v>
          </cell>
        </row>
        <row r="647">
          <cell r="G647" t="str">
            <v>Info Générale</v>
          </cell>
        </row>
        <row r="648">
          <cell r="G648" t="str">
            <v>Ventes</v>
          </cell>
        </row>
        <row r="649">
          <cell r="G649" t="str">
            <v>Ventes</v>
          </cell>
        </row>
        <row r="650">
          <cell r="G650" t="str">
            <v>Ventes</v>
          </cell>
        </row>
        <row r="651">
          <cell r="G651" t="str">
            <v>Ventes</v>
          </cell>
        </row>
        <row r="652">
          <cell r="G652" t="str">
            <v>SAV/Réparation</v>
          </cell>
        </row>
        <row r="653">
          <cell r="G653" t="str">
            <v>Info Générale</v>
          </cell>
        </row>
        <row r="654">
          <cell r="G654" t="str">
            <v>Ventes</v>
          </cell>
        </row>
        <row r="655">
          <cell r="G655" t="str">
            <v>SAV/Réparation</v>
          </cell>
        </row>
        <row r="656">
          <cell r="G656" t="str">
            <v>Ventes</v>
          </cell>
        </row>
        <row r="657">
          <cell r="G657" t="str">
            <v>Gratuit</v>
          </cell>
        </row>
        <row r="658">
          <cell r="G658" t="str">
            <v>Info Générale</v>
          </cell>
        </row>
        <row r="659">
          <cell r="G659" t="str">
            <v>Ventes</v>
          </cell>
        </row>
        <row r="660">
          <cell r="G660" t="str">
            <v>Ventes</v>
          </cell>
        </row>
        <row r="661">
          <cell r="G661" t="str">
            <v>Info Générale</v>
          </cell>
        </row>
        <row r="662">
          <cell r="G662" t="str">
            <v>Retour réparation</v>
          </cell>
        </row>
        <row r="663">
          <cell r="G663" t="str">
            <v>Info Générale</v>
          </cell>
        </row>
        <row r="664">
          <cell r="G664" t="str">
            <v>Info Générale</v>
          </cell>
        </row>
        <row r="665">
          <cell r="G665" t="str">
            <v>Info Générale</v>
          </cell>
        </row>
        <row r="666">
          <cell r="G666" t="str">
            <v>Info Générale</v>
          </cell>
        </row>
        <row r="667">
          <cell r="G667" t="str">
            <v>Info Générale</v>
          </cell>
        </row>
        <row r="668">
          <cell r="G668" t="str">
            <v>Info Générale</v>
          </cell>
        </row>
        <row r="669">
          <cell r="G669" t="str">
            <v>Ventes</v>
          </cell>
        </row>
        <row r="670">
          <cell r="G670" t="str">
            <v>Atelier Access Sonnet</v>
          </cell>
        </row>
        <row r="671">
          <cell r="G671" t="str">
            <v>Atelier Access Sonnet</v>
          </cell>
        </row>
        <row r="672">
          <cell r="G672" t="str">
            <v>Ventes</v>
          </cell>
        </row>
        <row r="673">
          <cell r="G673" t="str">
            <v>Info Générale</v>
          </cell>
        </row>
        <row r="674">
          <cell r="G674" t="str">
            <v>Ventes</v>
          </cell>
        </row>
        <row r="675">
          <cell r="G675" t="str">
            <v>Info Générale</v>
          </cell>
        </row>
        <row r="676">
          <cell r="G676" t="str">
            <v>Info Générale</v>
          </cell>
        </row>
        <row r="677">
          <cell r="G677" t="str">
            <v>Info Générale</v>
          </cell>
        </row>
        <row r="678">
          <cell r="G678" t="str">
            <v>Info Générale</v>
          </cell>
        </row>
        <row r="679">
          <cell r="G679" t="str">
            <v>Info Boucle M</v>
          </cell>
        </row>
        <row r="680">
          <cell r="G680" t="str">
            <v>Ventes</v>
          </cell>
        </row>
        <row r="681">
          <cell r="G681" t="str">
            <v>Ventes</v>
          </cell>
        </row>
        <row r="682">
          <cell r="G682" t="str">
            <v>Ventes</v>
          </cell>
        </row>
        <row r="683">
          <cell r="G683" t="str">
            <v>Echange</v>
          </cell>
        </row>
        <row r="684">
          <cell r="G684" t="str">
            <v>Ventes</v>
          </cell>
        </row>
        <row r="685">
          <cell r="G685" t="str">
            <v>Ventes</v>
          </cell>
        </row>
        <row r="686">
          <cell r="G686" t="str">
            <v>Info Générale</v>
          </cell>
        </row>
        <row r="687">
          <cell r="G687" t="str">
            <v>Info Générale</v>
          </cell>
        </row>
        <row r="688">
          <cell r="G688" t="str">
            <v>Ventes</v>
          </cell>
        </row>
        <row r="689">
          <cell r="G689" t="str">
            <v>Ventes</v>
          </cell>
        </row>
        <row r="690">
          <cell r="G690" t="str">
            <v>Info Boucle M</v>
          </cell>
        </row>
        <row r="691">
          <cell r="G691" t="str">
            <v>Ventes</v>
          </cell>
        </row>
        <row r="692">
          <cell r="G692" t="str">
            <v>Ventes</v>
          </cell>
        </row>
        <row r="693">
          <cell r="G693" t="str">
            <v>Ventes</v>
          </cell>
        </row>
        <row r="694">
          <cell r="G694" t="str">
            <v>Info Boucle M</v>
          </cell>
        </row>
        <row r="695">
          <cell r="G695" t="str">
            <v>Atelier Access Sonnet</v>
          </cell>
        </row>
        <row r="696">
          <cell r="G696" t="str">
            <v>Info Générale</v>
          </cell>
        </row>
        <row r="697">
          <cell r="G697" t="str">
            <v>Retour réparation</v>
          </cell>
        </row>
        <row r="698">
          <cell r="G698" t="str">
            <v>Gratuit</v>
          </cell>
        </row>
        <row r="699">
          <cell r="G699" t="str">
            <v>Ventes</v>
          </cell>
        </row>
        <row r="700">
          <cell r="G700" t="str">
            <v>Batteries Sonnet</v>
          </cell>
        </row>
        <row r="701">
          <cell r="G701" t="str">
            <v>Info Générale</v>
          </cell>
        </row>
        <row r="702">
          <cell r="G702" t="str">
            <v>Info Générale</v>
          </cell>
        </row>
        <row r="703">
          <cell r="G703" t="str">
            <v>Info Générale</v>
          </cell>
        </row>
        <row r="704">
          <cell r="G704" t="str">
            <v>Info Générale</v>
          </cell>
        </row>
        <row r="705">
          <cell r="G705" t="str">
            <v>Info Générale</v>
          </cell>
        </row>
        <row r="706">
          <cell r="G706" t="str">
            <v>Info Générale</v>
          </cell>
        </row>
        <row r="707">
          <cell r="G707" t="str">
            <v>Info Générale</v>
          </cell>
        </row>
        <row r="708">
          <cell r="G708" t="str">
            <v>SAV/Réparation</v>
          </cell>
        </row>
        <row r="709">
          <cell r="G709" t="str">
            <v>Info Générale</v>
          </cell>
        </row>
        <row r="710">
          <cell r="G710" t="str">
            <v>Info Générale</v>
          </cell>
        </row>
        <row r="711">
          <cell r="G711" t="str">
            <v>Ventes</v>
          </cell>
        </row>
        <row r="712">
          <cell r="G712" t="str">
            <v>Info Générale</v>
          </cell>
        </row>
        <row r="713">
          <cell r="G713" t="str">
            <v>Info Générale</v>
          </cell>
        </row>
        <row r="714">
          <cell r="G714" t="str">
            <v>Info Générale</v>
          </cell>
        </row>
        <row r="715">
          <cell r="G715" t="str">
            <v>Ventes</v>
          </cell>
        </row>
        <row r="716">
          <cell r="G716" t="str">
            <v>Ventes</v>
          </cell>
        </row>
        <row r="717">
          <cell r="G717" t="str">
            <v>Info Générale</v>
          </cell>
        </row>
        <row r="718">
          <cell r="G718" t="str">
            <v>Batteries Sonnet</v>
          </cell>
        </row>
        <row r="719">
          <cell r="G719" t="str">
            <v>Echange</v>
          </cell>
        </row>
        <row r="720">
          <cell r="G720" t="str">
            <v>Retour réparation</v>
          </cell>
        </row>
        <row r="721">
          <cell r="G721" t="str">
            <v>Ventes</v>
          </cell>
        </row>
        <row r="722">
          <cell r="G722" t="str">
            <v>Ventes</v>
          </cell>
        </row>
        <row r="723">
          <cell r="G723" t="str">
            <v>Info Générale</v>
          </cell>
        </row>
        <row r="724">
          <cell r="G724" t="str">
            <v>Ventes</v>
          </cell>
        </row>
        <row r="725">
          <cell r="G725" t="str">
            <v>Info Générale</v>
          </cell>
        </row>
        <row r="726">
          <cell r="G726" t="str">
            <v>Ventes</v>
          </cell>
        </row>
        <row r="727">
          <cell r="G727" t="str">
            <v>Ventes</v>
          </cell>
        </row>
        <row r="728">
          <cell r="G728" t="str">
            <v>Ventes</v>
          </cell>
        </row>
        <row r="729">
          <cell r="G729" t="str">
            <v>Retour réparation</v>
          </cell>
        </row>
        <row r="730">
          <cell r="G730" t="str">
            <v>Info Générale</v>
          </cell>
        </row>
        <row r="731">
          <cell r="G731" t="str">
            <v>Ventes</v>
          </cell>
        </row>
        <row r="732">
          <cell r="G732" t="str">
            <v>Info Générale</v>
          </cell>
        </row>
        <row r="733">
          <cell r="G733" t="str">
            <v>Info Générale</v>
          </cell>
        </row>
        <row r="734">
          <cell r="G734" t="str">
            <v>Ventes</v>
          </cell>
        </row>
        <row r="735">
          <cell r="G735" t="str">
            <v>Info Générale</v>
          </cell>
        </row>
        <row r="736">
          <cell r="G736" t="str">
            <v>Info Générale</v>
          </cell>
        </row>
        <row r="737">
          <cell r="G737" t="str">
            <v>Ventes</v>
          </cell>
        </row>
        <row r="738">
          <cell r="G738" t="str">
            <v>Info Boucle M</v>
          </cell>
        </row>
        <row r="739">
          <cell r="G739" t="str">
            <v>Info Générale</v>
          </cell>
        </row>
        <row r="740">
          <cell r="G740" t="str">
            <v>Atelier Access Sonnet</v>
          </cell>
        </row>
        <row r="741">
          <cell r="G741" t="str">
            <v>Atelier Access Sonnet</v>
          </cell>
        </row>
        <row r="742">
          <cell r="G742" t="str">
            <v>Info Générale</v>
          </cell>
        </row>
        <row r="743">
          <cell r="G743" t="str">
            <v>Info Générale</v>
          </cell>
        </row>
        <row r="744">
          <cell r="G744" t="str">
            <v>Info Générale</v>
          </cell>
        </row>
        <row r="745">
          <cell r="G745" t="str">
            <v>Retour réparation</v>
          </cell>
        </row>
        <row r="746">
          <cell r="G746" t="str">
            <v>Retour réparation</v>
          </cell>
        </row>
        <row r="747">
          <cell r="G747" t="str">
            <v>Retour réparation</v>
          </cell>
        </row>
        <row r="748">
          <cell r="G748" t="str">
            <v>Retour réparation</v>
          </cell>
        </row>
        <row r="749">
          <cell r="G749" t="str">
            <v>Retour réparation</v>
          </cell>
        </row>
        <row r="750">
          <cell r="G750" t="str">
            <v>Retour réparation</v>
          </cell>
        </row>
        <row r="751">
          <cell r="G751" t="str">
            <v>Retour réparation</v>
          </cell>
        </row>
        <row r="752">
          <cell r="G752" t="str">
            <v>Ventes</v>
          </cell>
        </row>
        <row r="753">
          <cell r="G753" t="str">
            <v>Retour réparation</v>
          </cell>
        </row>
        <row r="754">
          <cell r="G754" t="str">
            <v>Retour réparation</v>
          </cell>
        </row>
        <row r="755">
          <cell r="G755" t="str">
            <v>Retour réparation</v>
          </cell>
        </row>
        <row r="756">
          <cell r="G756" t="str">
            <v>Retour réparation</v>
          </cell>
        </row>
        <row r="757">
          <cell r="G757" t="str">
            <v>Retour réparation</v>
          </cell>
        </row>
        <row r="758">
          <cell r="G758" t="str">
            <v>Info Générale</v>
          </cell>
        </row>
        <row r="759">
          <cell r="G759" t="str">
            <v>Info Générale</v>
          </cell>
        </row>
        <row r="760">
          <cell r="G760" t="str">
            <v>Ventes</v>
          </cell>
        </row>
        <row r="761">
          <cell r="G761" t="str">
            <v>Info Générale</v>
          </cell>
        </row>
        <row r="762">
          <cell r="G762" t="str">
            <v>Ventes</v>
          </cell>
        </row>
        <row r="763">
          <cell r="G763" t="str">
            <v>Info Générale</v>
          </cell>
        </row>
        <row r="764">
          <cell r="G764" t="str">
            <v>Info Générale</v>
          </cell>
        </row>
        <row r="765">
          <cell r="G765" t="str">
            <v>Info Générale</v>
          </cell>
        </row>
        <row r="766">
          <cell r="G766" t="str">
            <v>Sce Repairs</v>
          </cell>
        </row>
        <row r="767">
          <cell r="G767" t="str">
            <v>Ventes</v>
          </cell>
        </row>
        <row r="768">
          <cell r="G768" t="str">
            <v>Info Boucle M</v>
          </cell>
        </row>
        <row r="769">
          <cell r="G769" t="str">
            <v>Ventes</v>
          </cell>
        </row>
        <row r="770">
          <cell r="G770" t="str">
            <v>Retour réparation</v>
          </cell>
        </row>
        <row r="771">
          <cell r="G771" t="str">
            <v>Info Générale</v>
          </cell>
        </row>
        <row r="772">
          <cell r="G772" t="str">
            <v>Info Générale</v>
          </cell>
        </row>
        <row r="773">
          <cell r="G773" t="str">
            <v>Ventes</v>
          </cell>
        </row>
        <row r="774">
          <cell r="G774" t="str">
            <v>Echange</v>
          </cell>
        </row>
        <row r="775">
          <cell r="G775" t="str">
            <v>Sce Repairs</v>
          </cell>
        </row>
        <row r="776">
          <cell r="G776" t="str">
            <v>Ventes</v>
          </cell>
        </row>
        <row r="777">
          <cell r="G777" t="str">
            <v>Ventes</v>
          </cell>
        </row>
        <row r="778">
          <cell r="G778" t="str">
            <v>Ventes</v>
          </cell>
        </row>
        <row r="779">
          <cell r="G779" t="str">
            <v>Info Générale</v>
          </cell>
        </row>
        <row r="780">
          <cell r="G780" t="str">
            <v>Info Générale</v>
          </cell>
        </row>
        <row r="781">
          <cell r="G781" t="str">
            <v>Batteries Sonnet</v>
          </cell>
        </row>
        <row r="782">
          <cell r="G782" t="str">
            <v>Ventes</v>
          </cell>
        </row>
        <row r="783">
          <cell r="G783" t="str">
            <v>Retour réparation</v>
          </cell>
        </row>
        <row r="784">
          <cell r="G784" t="str">
            <v>Info Générale</v>
          </cell>
        </row>
        <row r="785">
          <cell r="G785" t="str">
            <v>Ventes</v>
          </cell>
        </row>
        <row r="786">
          <cell r="G786" t="str">
            <v>SAV/Réparation</v>
          </cell>
        </row>
        <row r="787">
          <cell r="G787" t="str">
            <v>SAV/Réparation</v>
          </cell>
        </row>
        <row r="788">
          <cell r="G788" t="str">
            <v>Info Générale</v>
          </cell>
        </row>
        <row r="789">
          <cell r="G789" t="str">
            <v>Batteries Sonnet</v>
          </cell>
        </row>
        <row r="790">
          <cell r="G790" t="str">
            <v>Info Générale</v>
          </cell>
        </row>
        <row r="791">
          <cell r="G791" t="str">
            <v>Info Générale</v>
          </cell>
        </row>
        <row r="792">
          <cell r="G792" t="str">
            <v>Echange</v>
          </cell>
        </row>
        <row r="793">
          <cell r="G793" t="str">
            <v>Ventes</v>
          </cell>
        </row>
        <row r="794">
          <cell r="G794" t="str">
            <v>Ventes</v>
          </cell>
        </row>
        <row r="795">
          <cell r="G795" t="str">
            <v>Info Générale</v>
          </cell>
        </row>
        <row r="796">
          <cell r="G796" t="str">
            <v>Info Boucle M</v>
          </cell>
        </row>
        <row r="797">
          <cell r="G797" t="str">
            <v>Ventes</v>
          </cell>
        </row>
        <row r="798">
          <cell r="G798" t="str">
            <v>Info Générale</v>
          </cell>
        </row>
        <row r="799">
          <cell r="G799" t="str">
            <v>Ventes</v>
          </cell>
        </row>
        <row r="800">
          <cell r="G800" t="str">
            <v>Info Générale</v>
          </cell>
        </row>
        <row r="801">
          <cell r="G801" t="str">
            <v xml:space="preserve"> </v>
          </cell>
        </row>
        <row r="802">
          <cell r="G802"/>
        </row>
        <row r="803">
          <cell r="G803"/>
        </row>
        <row r="809">
          <cell r="G809"/>
        </row>
        <row r="810">
          <cell r="G810"/>
        </row>
        <row r="811">
          <cell r="G811"/>
        </row>
        <row r="812">
          <cell r="G812"/>
        </row>
        <row r="813">
          <cell r="G813"/>
        </row>
        <row r="817">
          <cell r="G817"/>
        </row>
        <row r="818">
          <cell r="G818"/>
        </row>
        <row r="819">
          <cell r="G819"/>
        </row>
        <row r="820">
          <cell r="G820"/>
        </row>
        <row r="821">
          <cell r="G821"/>
        </row>
        <row r="822">
          <cell r="G822"/>
        </row>
        <row r="823">
          <cell r="G823"/>
        </row>
        <row r="824">
          <cell r="G824"/>
        </row>
        <row r="825">
          <cell r="G825"/>
        </row>
        <row r="826">
          <cell r="G826"/>
        </row>
        <row r="827">
          <cell r="G827"/>
        </row>
      </sheetData>
      <sheetData sheetId="2"/>
      <sheetData sheetId="3"/>
      <sheetData sheetId="4"/>
      <sheetData sheetId="5"/>
      <sheetData sheetId="6">
        <row r="1">
          <cell r="G1" t="str">
            <v>CATEGORIE</v>
          </cell>
          <cell r="O1" t="str">
            <v>ECHANGES</v>
          </cell>
        </row>
        <row r="2">
          <cell r="B2"/>
          <cell r="G2"/>
          <cell r="O2"/>
        </row>
        <row r="3">
          <cell r="B3"/>
          <cell r="G3" t="str">
            <v>-</v>
          </cell>
          <cell r="O3"/>
        </row>
        <row r="4">
          <cell r="B4" t="str">
            <v>V</v>
          </cell>
          <cell r="G4" t="str">
            <v>Retour réparation</v>
          </cell>
          <cell r="O4"/>
        </row>
        <row r="5">
          <cell r="B5" t="str">
            <v>V</v>
          </cell>
          <cell r="G5" t="str">
            <v>Gratuit</v>
          </cell>
          <cell r="O5"/>
        </row>
        <row r="6">
          <cell r="B6" t="str">
            <v>V</v>
          </cell>
          <cell r="G6" t="str">
            <v>Ventes</v>
          </cell>
          <cell r="O6"/>
        </row>
        <row r="7">
          <cell r="B7" t="str">
            <v>V</v>
          </cell>
          <cell r="G7" t="str">
            <v>SAV (rep s/place)</v>
          </cell>
          <cell r="O7"/>
        </row>
        <row r="8">
          <cell r="B8" t="str">
            <v>-</v>
          </cell>
          <cell r="G8" t="str">
            <v>Retour réparation</v>
          </cell>
          <cell r="O8"/>
        </row>
        <row r="9">
          <cell r="B9" t="str">
            <v>-</v>
          </cell>
          <cell r="G9" t="str">
            <v>Retour réparation</v>
          </cell>
          <cell r="O9"/>
        </row>
        <row r="10">
          <cell r="B10" t="str">
            <v>V</v>
          </cell>
          <cell r="G10" t="str">
            <v>Ventes</v>
          </cell>
          <cell r="O10"/>
        </row>
        <row r="11">
          <cell r="B11" t="str">
            <v>V</v>
          </cell>
          <cell r="G11" t="str">
            <v>Ventes</v>
          </cell>
          <cell r="O11"/>
        </row>
        <row r="12">
          <cell r="B12" t="str">
            <v>V</v>
          </cell>
          <cell r="G12" t="str">
            <v>SAV (rep s/place)</v>
          </cell>
          <cell r="O12"/>
        </row>
        <row r="13">
          <cell r="B13" t="str">
            <v>V</v>
          </cell>
          <cell r="G13" t="str">
            <v>SAV (rep s/place)</v>
          </cell>
          <cell r="O13"/>
        </row>
        <row r="14">
          <cell r="B14" t="str">
            <v>-</v>
          </cell>
          <cell r="G14" t="str">
            <v>Facture réparation</v>
          </cell>
          <cell r="O14"/>
        </row>
        <row r="15">
          <cell r="B15" t="str">
            <v>V</v>
          </cell>
          <cell r="G15" t="str">
            <v>SAV (rep s/place)</v>
          </cell>
          <cell r="O15"/>
        </row>
        <row r="16">
          <cell r="B16" t="str">
            <v>V</v>
          </cell>
          <cell r="G16" t="str">
            <v>Echanges</v>
          </cell>
          <cell r="O16" t="str">
            <v>AIMANT</v>
          </cell>
        </row>
        <row r="17">
          <cell r="B17" t="str">
            <v>-</v>
          </cell>
          <cell r="G17" t="str">
            <v>Ventes</v>
          </cell>
          <cell r="O17"/>
        </row>
        <row r="18">
          <cell r="B18" t="str">
            <v>V</v>
          </cell>
          <cell r="G18" t="str">
            <v>Sce Repairs</v>
          </cell>
          <cell r="O18"/>
        </row>
        <row r="19">
          <cell r="B19" t="str">
            <v>V</v>
          </cell>
          <cell r="G19" t="str">
            <v>Ventes</v>
          </cell>
          <cell r="O19"/>
        </row>
        <row r="20">
          <cell r="B20" t="str">
            <v>V</v>
          </cell>
          <cell r="G20" t="str">
            <v>Info Générale</v>
          </cell>
          <cell r="O20"/>
        </row>
        <row r="21">
          <cell r="B21"/>
          <cell r="G21" t="str">
            <v>SAV (rep s/place)</v>
          </cell>
          <cell r="O21"/>
        </row>
        <row r="22">
          <cell r="B22"/>
          <cell r="G22" t="str">
            <v>SAV (rep s/place)</v>
          </cell>
          <cell r="O22"/>
        </row>
        <row r="23">
          <cell r="B23"/>
          <cell r="G23" t="str">
            <v>SAV (rep s/place)</v>
          </cell>
          <cell r="O23"/>
        </row>
        <row r="24">
          <cell r="B24"/>
          <cell r="G24" t="str">
            <v>SAV (rep s/place)</v>
          </cell>
          <cell r="O24"/>
        </row>
        <row r="25">
          <cell r="B25"/>
          <cell r="G25" t="str">
            <v>SAV (rep s/place)</v>
          </cell>
          <cell r="O25"/>
        </row>
        <row r="26">
          <cell r="B26"/>
          <cell r="G26" t="str">
            <v>SAV (rep s/place)</v>
          </cell>
          <cell r="O26"/>
        </row>
        <row r="27">
          <cell r="B27"/>
          <cell r="G27" t="str">
            <v>SAV (rep s/place)</v>
          </cell>
          <cell r="O27"/>
        </row>
        <row r="28">
          <cell r="B28"/>
          <cell r="G28" t="str">
            <v>SAV (rep s/place)</v>
          </cell>
          <cell r="O28"/>
        </row>
        <row r="29">
          <cell r="B29"/>
          <cell r="G29" t="str">
            <v>SAV (rep s/place)</v>
          </cell>
          <cell r="O29"/>
        </row>
        <row r="30">
          <cell r="B30"/>
          <cell r="G30" t="str">
            <v>SAV (rep s/place)</v>
          </cell>
          <cell r="O30"/>
        </row>
        <row r="31">
          <cell r="B31"/>
          <cell r="G31" t="str">
            <v>SAV (rep s/place)</v>
          </cell>
          <cell r="O31"/>
        </row>
        <row r="32">
          <cell r="B32"/>
          <cell r="G32" t="str">
            <v>SAV (rep s/place)</v>
          </cell>
          <cell r="O32"/>
        </row>
        <row r="33">
          <cell r="B33"/>
          <cell r="G33" t="str">
            <v>SAV (rep s/place)</v>
          </cell>
          <cell r="O33"/>
        </row>
        <row r="34">
          <cell r="B34"/>
          <cell r="G34" t="str">
            <v>SAV (rep s/place)</v>
          </cell>
          <cell r="O34"/>
        </row>
        <row r="35">
          <cell r="B35"/>
          <cell r="G35" t="str">
            <v>SAV (rep s/place)</v>
          </cell>
          <cell r="O35"/>
        </row>
        <row r="36">
          <cell r="B36"/>
          <cell r="G36" t="str">
            <v>SAV (rep s/place)</v>
          </cell>
          <cell r="O36"/>
        </row>
        <row r="37">
          <cell r="B37"/>
          <cell r="G37" t="str">
            <v>SAV (rep s/place)</v>
          </cell>
          <cell r="O37"/>
        </row>
        <row r="38">
          <cell r="B38"/>
          <cell r="G38" t="str">
            <v>SAV (rep s/place)</v>
          </cell>
          <cell r="O38"/>
        </row>
        <row r="39">
          <cell r="B39"/>
          <cell r="G39" t="str">
            <v>SAV (rep s/place)</v>
          </cell>
          <cell r="O39"/>
        </row>
        <row r="40">
          <cell r="B40"/>
          <cell r="G40" t="str">
            <v>SAV (rep s/place)</v>
          </cell>
          <cell r="O40"/>
        </row>
        <row r="41">
          <cell r="B41"/>
          <cell r="G41" t="str">
            <v>SAV (rep s/place)</v>
          </cell>
          <cell r="O41"/>
        </row>
        <row r="42">
          <cell r="B42"/>
          <cell r="G42" t="str">
            <v>-</v>
          </cell>
          <cell r="O42"/>
        </row>
        <row r="43">
          <cell r="B43" t="str">
            <v>V</v>
          </cell>
          <cell r="G43" t="str">
            <v>Info Générale</v>
          </cell>
          <cell r="O43"/>
        </row>
        <row r="44">
          <cell r="B44" t="str">
            <v>V</v>
          </cell>
          <cell r="G44" t="str">
            <v>Ventes</v>
          </cell>
          <cell r="O44"/>
        </row>
        <row r="45">
          <cell r="B45" t="str">
            <v>-</v>
          </cell>
          <cell r="G45" t="str">
            <v>Ventes</v>
          </cell>
          <cell r="O45"/>
        </row>
        <row r="46">
          <cell r="B46" t="str">
            <v>V</v>
          </cell>
          <cell r="G46" t="str">
            <v>Ventes</v>
          </cell>
          <cell r="O46"/>
        </row>
        <row r="47">
          <cell r="B47" t="str">
            <v>V</v>
          </cell>
          <cell r="G47" t="str">
            <v>Ventes</v>
          </cell>
          <cell r="O47"/>
        </row>
        <row r="48">
          <cell r="B48" t="str">
            <v>V</v>
          </cell>
          <cell r="G48" t="str">
            <v>Prêt</v>
          </cell>
          <cell r="O48"/>
        </row>
        <row r="49">
          <cell r="B49" t="str">
            <v>-</v>
          </cell>
          <cell r="G49" t="str">
            <v>Facture réparation</v>
          </cell>
          <cell r="O49"/>
        </row>
        <row r="50">
          <cell r="B50" t="str">
            <v>-</v>
          </cell>
          <cell r="G50" t="str">
            <v>Gratuit</v>
          </cell>
          <cell r="O50"/>
        </row>
        <row r="51">
          <cell r="B51" t="str">
            <v>-</v>
          </cell>
          <cell r="G51" t="str">
            <v>Gratuit</v>
          </cell>
          <cell r="O51"/>
        </row>
        <row r="52">
          <cell r="B52" t="str">
            <v>V</v>
          </cell>
          <cell r="G52" t="str">
            <v>Ventes</v>
          </cell>
          <cell r="O52"/>
        </row>
        <row r="53">
          <cell r="B53" t="str">
            <v>V</v>
          </cell>
          <cell r="G53" t="str">
            <v>SAV (rep s/place)</v>
          </cell>
          <cell r="O53"/>
        </row>
        <row r="54">
          <cell r="B54" t="str">
            <v>V</v>
          </cell>
          <cell r="G54" t="str">
            <v>Ventes</v>
          </cell>
          <cell r="O54"/>
        </row>
        <row r="55">
          <cell r="B55" t="str">
            <v>-</v>
          </cell>
          <cell r="G55" t="str">
            <v>Prêt</v>
          </cell>
          <cell r="O55"/>
        </row>
        <row r="56">
          <cell r="B56" t="str">
            <v>-</v>
          </cell>
          <cell r="G56" t="str">
            <v>Prêt</v>
          </cell>
          <cell r="O56"/>
        </row>
        <row r="57">
          <cell r="B57" t="str">
            <v>-</v>
          </cell>
          <cell r="G57" t="str">
            <v>Prêt</v>
          </cell>
          <cell r="O57"/>
        </row>
        <row r="58">
          <cell r="B58" t="str">
            <v>-</v>
          </cell>
          <cell r="G58" t="str">
            <v>Ventes</v>
          </cell>
          <cell r="O58"/>
        </row>
        <row r="59">
          <cell r="B59" t="str">
            <v>-</v>
          </cell>
          <cell r="G59" t="str">
            <v>Retour réparation</v>
          </cell>
          <cell r="O59"/>
        </row>
        <row r="60">
          <cell r="B60" t="str">
            <v>V</v>
          </cell>
          <cell r="G60" t="str">
            <v>Retour réparation</v>
          </cell>
          <cell r="O60" t="str">
            <v>AIMANT</v>
          </cell>
        </row>
        <row r="61">
          <cell r="B61" t="str">
            <v>V</v>
          </cell>
          <cell r="G61" t="str">
            <v>Ventes</v>
          </cell>
          <cell r="O61"/>
        </row>
        <row r="62">
          <cell r="B62" t="str">
            <v>V</v>
          </cell>
          <cell r="G62" t="str">
            <v>Ventes</v>
          </cell>
          <cell r="O62"/>
        </row>
        <row r="63">
          <cell r="B63" t="str">
            <v>V</v>
          </cell>
          <cell r="G63" t="str">
            <v>Echanges</v>
          </cell>
          <cell r="O63" t="str">
            <v>BATTERIE</v>
          </cell>
        </row>
        <row r="64">
          <cell r="B64"/>
          <cell r="G64" t="str">
            <v>Ventes</v>
          </cell>
          <cell r="O64"/>
        </row>
        <row r="65">
          <cell r="B65" t="str">
            <v>V</v>
          </cell>
          <cell r="G65" t="str">
            <v>Ventes</v>
          </cell>
          <cell r="O65"/>
        </row>
        <row r="66">
          <cell r="B66" t="str">
            <v>V</v>
          </cell>
          <cell r="G66" t="str">
            <v>Ventes</v>
          </cell>
          <cell r="O66"/>
        </row>
        <row r="67">
          <cell r="B67" t="str">
            <v>-</v>
          </cell>
          <cell r="G67" t="str">
            <v>Gratuit</v>
          </cell>
          <cell r="O67"/>
        </row>
        <row r="68">
          <cell r="B68" t="str">
            <v>V</v>
          </cell>
          <cell r="G68" t="str">
            <v>Info Générale</v>
          </cell>
          <cell r="O68"/>
        </row>
        <row r="69">
          <cell r="B69" t="str">
            <v>V</v>
          </cell>
          <cell r="G69" t="str">
            <v>Echanges</v>
          </cell>
          <cell r="O69" t="str">
            <v>BATTERIE</v>
          </cell>
        </row>
        <row r="70">
          <cell r="B70" t="str">
            <v>-</v>
          </cell>
          <cell r="G70" t="str">
            <v>Ventes</v>
          </cell>
          <cell r="O70" t="str">
            <v>BOITIER DACAPO</v>
          </cell>
        </row>
        <row r="71">
          <cell r="B71" t="str">
            <v>-</v>
          </cell>
          <cell r="G71" t="str">
            <v>-</v>
          </cell>
          <cell r="O71"/>
        </row>
        <row r="72">
          <cell r="B72" t="str">
            <v>-</v>
          </cell>
          <cell r="G72" t="str">
            <v>Facture réparation</v>
          </cell>
          <cell r="O72"/>
        </row>
        <row r="73">
          <cell r="B73" t="str">
            <v>-</v>
          </cell>
          <cell r="G73" t="str">
            <v>Ventes</v>
          </cell>
          <cell r="O73"/>
        </row>
        <row r="74">
          <cell r="B74" t="str">
            <v>V</v>
          </cell>
          <cell r="G74" t="str">
            <v>Retour réparation</v>
          </cell>
          <cell r="O74"/>
        </row>
        <row r="75">
          <cell r="B75" t="str">
            <v>V</v>
          </cell>
          <cell r="G75" t="str">
            <v>Sce Repairs</v>
          </cell>
          <cell r="O75" t="str">
            <v>CABLES USAGES &lt;12 ans</v>
          </cell>
        </row>
        <row r="76">
          <cell r="B76" t="str">
            <v>-</v>
          </cell>
          <cell r="G76" t="str">
            <v>Ventes</v>
          </cell>
          <cell r="O76"/>
        </row>
        <row r="77">
          <cell r="B77" t="str">
            <v>V</v>
          </cell>
          <cell r="G77" t="str">
            <v>Ventes</v>
          </cell>
          <cell r="O77"/>
        </row>
        <row r="78">
          <cell r="B78" t="str">
            <v>V</v>
          </cell>
          <cell r="G78" t="str">
            <v>Ventes</v>
          </cell>
          <cell r="O78"/>
        </row>
        <row r="79">
          <cell r="B79" t="str">
            <v>V</v>
          </cell>
          <cell r="G79" t="str">
            <v>SAV (rep s/place)</v>
          </cell>
          <cell r="O79"/>
        </row>
        <row r="80">
          <cell r="B80" t="str">
            <v>V</v>
          </cell>
          <cell r="G80" t="str">
            <v>Ventes</v>
          </cell>
          <cell r="O80"/>
        </row>
        <row r="81">
          <cell r="B81" t="str">
            <v>V</v>
          </cell>
          <cell r="G81" t="str">
            <v>Echanges</v>
          </cell>
          <cell r="O81" t="str">
            <v>BATTERIE</v>
          </cell>
        </row>
        <row r="82">
          <cell r="B82" t="str">
            <v>V</v>
          </cell>
          <cell r="G82" t="str">
            <v>Ventes</v>
          </cell>
          <cell r="O82"/>
        </row>
        <row r="83">
          <cell r="B83" t="str">
            <v>V</v>
          </cell>
          <cell r="G83" t="str">
            <v>Retour réparation</v>
          </cell>
          <cell r="O83"/>
        </row>
        <row r="84">
          <cell r="B84" t="str">
            <v>V</v>
          </cell>
          <cell r="G84" t="str">
            <v>Info Générale</v>
          </cell>
          <cell r="O84"/>
        </row>
        <row r="85">
          <cell r="B85" t="str">
            <v>V</v>
          </cell>
          <cell r="G85" t="str">
            <v>Ventes</v>
          </cell>
          <cell r="O85"/>
        </row>
        <row r="86">
          <cell r="B86" t="str">
            <v>-</v>
          </cell>
          <cell r="G86" t="str">
            <v>Echanges</v>
          </cell>
          <cell r="O86" t="str">
            <v>-</v>
          </cell>
        </row>
        <row r="87">
          <cell r="B87" t="str">
            <v>V</v>
          </cell>
          <cell r="G87" t="str">
            <v>Ventes</v>
          </cell>
          <cell r="O87"/>
        </row>
        <row r="88">
          <cell r="B88" t="str">
            <v>-</v>
          </cell>
          <cell r="G88" t="str">
            <v>Ventes</v>
          </cell>
          <cell r="O88"/>
        </row>
        <row r="89">
          <cell r="B89" t="str">
            <v>-</v>
          </cell>
          <cell r="G89" t="str">
            <v>Retour réparation</v>
          </cell>
          <cell r="O89"/>
        </row>
        <row r="90">
          <cell r="B90" t="str">
            <v>V</v>
          </cell>
          <cell r="G90" t="str">
            <v>Prêt</v>
          </cell>
          <cell r="O90"/>
        </row>
        <row r="91">
          <cell r="B91" t="str">
            <v>-</v>
          </cell>
          <cell r="G91" t="str">
            <v>-</v>
          </cell>
          <cell r="O91"/>
        </row>
        <row r="92">
          <cell r="B92" t="str">
            <v>-</v>
          </cell>
          <cell r="G92" t="str">
            <v>-</v>
          </cell>
          <cell r="O92"/>
        </row>
        <row r="93">
          <cell r="B93" t="str">
            <v>V</v>
          </cell>
          <cell r="G93" t="str">
            <v>Echanges</v>
          </cell>
          <cell r="O93" t="str">
            <v>AIMANT</v>
          </cell>
        </row>
        <row r="94">
          <cell r="B94" t="str">
            <v>-</v>
          </cell>
          <cell r="G94" t="str">
            <v>Facture réparation</v>
          </cell>
          <cell r="O94"/>
        </row>
        <row r="95">
          <cell r="B95" t="str">
            <v>-</v>
          </cell>
          <cell r="G95" t="str">
            <v>Facture réparation</v>
          </cell>
          <cell r="O95"/>
        </row>
        <row r="96">
          <cell r="B96" t="str">
            <v>-</v>
          </cell>
          <cell r="G96" t="str">
            <v>Facture réparation</v>
          </cell>
          <cell r="O96"/>
        </row>
        <row r="97">
          <cell r="B97" t="str">
            <v>-</v>
          </cell>
          <cell r="G97" t="str">
            <v>Facture réparation</v>
          </cell>
          <cell r="O97"/>
        </row>
        <row r="98">
          <cell r="B98" t="str">
            <v>-</v>
          </cell>
          <cell r="G98" t="str">
            <v>Retour réparation</v>
          </cell>
          <cell r="O98"/>
        </row>
        <row r="99">
          <cell r="B99" t="str">
            <v>-</v>
          </cell>
          <cell r="G99" t="str">
            <v>Gratuit</v>
          </cell>
          <cell r="O99"/>
        </row>
        <row r="100">
          <cell r="B100" t="str">
            <v>V</v>
          </cell>
          <cell r="G100" t="str">
            <v>Echanges</v>
          </cell>
          <cell r="O100" t="str">
            <v>DESHUMIDIFICATEUR</v>
          </cell>
        </row>
        <row r="101">
          <cell r="B101" t="str">
            <v>-</v>
          </cell>
          <cell r="G101" t="str">
            <v>Info Générale</v>
          </cell>
          <cell r="O101"/>
        </row>
        <row r="102">
          <cell r="B102" t="str">
            <v>-</v>
          </cell>
          <cell r="G102" t="str">
            <v>Ventes</v>
          </cell>
          <cell r="O102"/>
        </row>
        <row r="103">
          <cell r="B103" t="str">
            <v>V</v>
          </cell>
          <cell r="G103" t="str">
            <v>Retour réparation</v>
          </cell>
          <cell r="O103"/>
        </row>
        <row r="104">
          <cell r="B104" t="str">
            <v>V</v>
          </cell>
          <cell r="G104" t="str">
            <v>Retour réparation</v>
          </cell>
          <cell r="O104"/>
        </row>
        <row r="105">
          <cell r="B105" t="str">
            <v>-</v>
          </cell>
          <cell r="G105" t="str">
            <v>Gratuit</v>
          </cell>
          <cell r="O105"/>
        </row>
        <row r="106">
          <cell r="B106" t="str">
            <v>V</v>
          </cell>
          <cell r="G106" t="str">
            <v>Ventes</v>
          </cell>
          <cell r="O106"/>
        </row>
        <row r="107">
          <cell r="B107" t="str">
            <v>V</v>
          </cell>
          <cell r="G107" t="str">
            <v>Ventes</v>
          </cell>
          <cell r="O107"/>
        </row>
        <row r="108">
          <cell r="B108" t="str">
            <v>-</v>
          </cell>
          <cell r="G108" t="str">
            <v>Echanges</v>
          </cell>
          <cell r="O108" t="str">
            <v>ADAPTATEUR</v>
          </cell>
        </row>
        <row r="109">
          <cell r="B109" t="str">
            <v>V</v>
          </cell>
          <cell r="G109" t="str">
            <v>Prêt</v>
          </cell>
          <cell r="O109"/>
        </row>
        <row r="110">
          <cell r="B110" t="str">
            <v>V</v>
          </cell>
          <cell r="G110" t="str">
            <v>Ventes</v>
          </cell>
          <cell r="O110"/>
        </row>
        <row r="111">
          <cell r="B111" t="str">
            <v>V</v>
          </cell>
          <cell r="G111" t="str">
            <v>Ventes</v>
          </cell>
          <cell r="O111"/>
        </row>
        <row r="112">
          <cell r="B112" t="str">
            <v>V</v>
          </cell>
          <cell r="G112" t="str">
            <v>Atelier Access Sonnet</v>
          </cell>
          <cell r="O112" t="str">
            <v>ADAPTATEUR/BP</v>
          </cell>
        </row>
        <row r="113">
          <cell r="B113" t="str">
            <v>V</v>
          </cell>
          <cell r="G113" t="str">
            <v>Atelier Access Sonnet</v>
          </cell>
          <cell r="O113"/>
        </row>
        <row r="114">
          <cell r="B114" t="str">
            <v>V</v>
          </cell>
          <cell r="G114" t="str">
            <v>Atelier Access Sonnet</v>
          </cell>
          <cell r="O114"/>
        </row>
        <row r="115">
          <cell r="B115" t="str">
            <v>V</v>
          </cell>
          <cell r="G115" t="str">
            <v>Atelier Access Sonnet</v>
          </cell>
          <cell r="O115"/>
        </row>
        <row r="116">
          <cell r="B116" t="str">
            <v>V</v>
          </cell>
          <cell r="G116" t="str">
            <v>Atelier Access Sonnet</v>
          </cell>
          <cell r="O116"/>
        </row>
        <row r="117">
          <cell r="B117" t="str">
            <v>V</v>
          </cell>
          <cell r="G117" t="str">
            <v>Retour réparation</v>
          </cell>
          <cell r="O117"/>
        </row>
        <row r="118">
          <cell r="B118" t="str">
            <v>-</v>
          </cell>
          <cell r="G118" t="str">
            <v>Gratuit</v>
          </cell>
          <cell r="O118"/>
        </row>
        <row r="119">
          <cell r="B119" t="str">
            <v>V</v>
          </cell>
          <cell r="G119" t="str">
            <v>Ventes</v>
          </cell>
          <cell r="O119"/>
        </row>
        <row r="120">
          <cell r="B120" t="str">
            <v>V</v>
          </cell>
          <cell r="G120" t="str">
            <v>Sce Repairs</v>
          </cell>
          <cell r="O120"/>
        </row>
        <row r="121">
          <cell r="B121" t="str">
            <v>V</v>
          </cell>
          <cell r="G121" t="str">
            <v>Retour réparation</v>
          </cell>
          <cell r="O121"/>
        </row>
        <row r="122">
          <cell r="B122"/>
          <cell r="G122" t="str">
            <v>Ventes</v>
          </cell>
          <cell r="O122"/>
        </row>
        <row r="123">
          <cell r="B123" t="str">
            <v>V</v>
          </cell>
          <cell r="G123" t="str">
            <v>Ventes</v>
          </cell>
          <cell r="O123"/>
        </row>
        <row r="124">
          <cell r="B124" t="str">
            <v>V</v>
          </cell>
          <cell r="G124" t="str">
            <v>Ventes</v>
          </cell>
          <cell r="O124"/>
        </row>
        <row r="125">
          <cell r="B125" t="str">
            <v>V</v>
          </cell>
          <cell r="G125" t="str">
            <v>Ventes</v>
          </cell>
          <cell r="O125"/>
        </row>
        <row r="126">
          <cell r="B126" t="str">
            <v>V</v>
          </cell>
          <cell r="G126" t="str">
            <v>Retour réparation</v>
          </cell>
          <cell r="O126"/>
        </row>
        <row r="127">
          <cell r="B127" t="str">
            <v>V</v>
          </cell>
          <cell r="G127" t="str">
            <v>Ventes</v>
          </cell>
          <cell r="O127"/>
        </row>
        <row r="128">
          <cell r="B128" t="str">
            <v>V</v>
          </cell>
          <cell r="G128" t="str">
            <v>SAV (rep s/place)</v>
          </cell>
          <cell r="O128"/>
        </row>
        <row r="129">
          <cell r="B129" t="str">
            <v>V</v>
          </cell>
          <cell r="G129" t="str">
            <v>Sce Repairs</v>
          </cell>
          <cell r="O129"/>
        </row>
        <row r="130">
          <cell r="B130" t="str">
            <v>V</v>
          </cell>
          <cell r="G130" t="str">
            <v>Info Générale</v>
          </cell>
          <cell r="O130"/>
        </row>
        <row r="131">
          <cell r="B131" t="str">
            <v>V</v>
          </cell>
          <cell r="G131" t="str">
            <v>Echanges</v>
          </cell>
          <cell r="O131" t="str">
            <v>FINETUNER</v>
          </cell>
        </row>
        <row r="132">
          <cell r="B132" t="str">
            <v>V</v>
          </cell>
          <cell r="G132" t="str">
            <v>Ventes</v>
          </cell>
          <cell r="O132"/>
        </row>
        <row r="133">
          <cell r="B133" t="str">
            <v>-</v>
          </cell>
          <cell r="G133" t="str">
            <v>Ventes</v>
          </cell>
          <cell r="O133"/>
        </row>
        <row r="134">
          <cell r="B134" t="str">
            <v>V</v>
          </cell>
          <cell r="G134" t="str">
            <v>SAV (rep s/place)</v>
          </cell>
          <cell r="O134"/>
        </row>
        <row r="135">
          <cell r="B135" t="str">
            <v>V</v>
          </cell>
          <cell r="G135" t="str">
            <v>Ventes</v>
          </cell>
          <cell r="O135"/>
        </row>
        <row r="136">
          <cell r="B136" t="str">
            <v>-</v>
          </cell>
          <cell r="G136" t="str">
            <v>Gratuit</v>
          </cell>
          <cell r="O136"/>
        </row>
        <row r="137">
          <cell r="B137" t="str">
            <v>V</v>
          </cell>
          <cell r="G137" t="str">
            <v>Ventes</v>
          </cell>
          <cell r="O137"/>
        </row>
        <row r="138">
          <cell r="B138"/>
          <cell r="G138" t="str">
            <v>Sce Repairs</v>
          </cell>
          <cell r="O138"/>
        </row>
        <row r="139">
          <cell r="B139" t="str">
            <v>-</v>
          </cell>
          <cell r="G139" t="str">
            <v>Prêt</v>
          </cell>
          <cell r="O139"/>
        </row>
        <row r="140">
          <cell r="B140" t="str">
            <v>V</v>
          </cell>
          <cell r="G140" t="str">
            <v>Ventes</v>
          </cell>
          <cell r="O140"/>
        </row>
        <row r="141">
          <cell r="B141" t="str">
            <v>-</v>
          </cell>
          <cell r="G141" t="str">
            <v>Gratuit</v>
          </cell>
          <cell r="O141"/>
        </row>
        <row r="142">
          <cell r="B142" t="str">
            <v>-</v>
          </cell>
          <cell r="G142" t="str">
            <v>Prêt</v>
          </cell>
          <cell r="O142"/>
        </row>
        <row r="143">
          <cell r="B143" t="str">
            <v>V</v>
          </cell>
          <cell r="G143" t="str">
            <v>Info Générale</v>
          </cell>
          <cell r="O143"/>
        </row>
        <row r="144">
          <cell r="B144" t="str">
            <v>V</v>
          </cell>
          <cell r="G144" t="str">
            <v>Info Générale</v>
          </cell>
          <cell r="O144"/>
        </row>
        <row r="145">
          <cell r="B145" t="str">
            <v>V</v>
          </cell>
          <cell r="G145" t="str">
            <v>Ventes</v>
          </cell>
          <cell r="O145"/>
        </row>
        <row r="146">
          <cell r="B146" t="str">
            <v>-</v>
          </cell>
          <cell r="G146" t="str">
            <v>Ventes</v>
          </cell>
          <cell r="O146"/>
        </row>
        <row r="147">
          <cell r="B147" t="str">
            <v>V</v>
          </cell>
          <cell r="G147" t="str">
            <v>Sce Repairs</v>
          </cell>
          <cell r="O147"/>
        </row>
        <row r="148">
          <cell r="B148" t="str">
            <v>V</v>
          </cell>
          <cell r="G148" t="str">
            <v>Sce Repairs</v>
          </cell>
          <cell r="O148" t="str">
            <v>ADAPTATEUR</v>
          </cell>
        </row>
        <row r="149">
          <cell r="B149" t="str">
            <v>V</v>
          </cell>
          <cell r="G149" t="str">
            <v>Info Générale</v>
          </cell>
          <cell r="O149"/>
        </row>
        <row r="150">
          <cell r="B150" t="str">
            <v>V</v>
          </cell>
          <cell r="G150" t="str">
            <v>Ventes</v>
          </cell>
          <cell r="O150"/>
        </row>
        <row r="151">
          <cell r="B151" t="str">
            <v>V</v>
          </cell>
          <cell r="G151" t="str">
            <v>Ventes</v>
          </cell>
          <cell r="O151"/>
        </row>
        <row r="152">
          <cell r="B152" t="str">
            <v>-</v>
          </cell>
          <cell r="G152" t="str">
            <v>Ventes</v>
          </cell>
          <cell r="O152"/>
        </row>
        <row r="153">
          <cell r="B153" t="str">
            <v>V</v>
          </cell>
          <cell r="G153" t="str">
            <v>Info Générale</v>
          </cell>
          <cell r="O153"/>
        </row>
        <row r="154">
          <cell r="B154" t="str">
            <v>V</v>
          </cell>
          <cell r="G154" t="str">
            <v>Ventes</v>
          </cell>
          <cell r="O154" t="str">
            <v>ADAPTATEUR</v>
          </cell>
        </row>
        <row r="155">
          <cell r="B155" t="str">
            <v>-</v>
          </cell>
          <cell r="G155" t="str">
            <v>Facture réparation</v>
          </cell>
          <cell r="O155"/>
        </row>
        <row r="156">
          <cell r="B156" t="str">
            <v>-</v>
          </cell>
          <cell r="G156" t="str">
            <v>Retour réparation</v>
          </cell>
          <cell r="O156"/>
        </row>
        <row r="157">
          <cell r="B157" t="str">
            <v>-</v>
          </cell>
          <cell r="G157" t="str">
            <v>Retour réparation</v>
          </cell>
          <cell r="O157"/>
        </row>
        <row r="158">
          <cell r="B158" t="str">
            <v>-</v>
          </cell>
          <cell r="G158" t="str">
            <v>Retour réparation</v>
          </cell>
          <cell r="O158"/>
        </row>
        <row r="159">
          <cell r="B159" t="str">
            <v>-</v>
          </cell>
          <cell r="G159" t="str">
            <v>Retour réparation</v>
          </cell>
          <cell r="O159"/>
        </row>
        <row r="160">
          <cell r="B160" t="str">
            <v>V</v>
          </cell>
          <cell r="G160" t="str">
            <v>Info Boucle M</v>
          </cell>
          <cell r="O160"/>
        </row>
        <row r="161">
          <cell r="B161"/>
          <cell r="G161" t="str">
            <v>Ventes</v>
          </cell>
          <cell r="O161"/>
        </row>
        <row r="162">
          <cell r="B162" t="str">
            <v>-</v>
          </cell>
          <cell r="G162" t="str">
            <v>Ventes</v>
          </cell>
          <cell r="O162"/>
        </row>
        <row r="163">
          <cell r="B163" t="str">
            <v>-</v>
          </cell>
          <cell r="G163" t="str">
            <v>Retour réparation</v>
          </cell>
          <cell r="O163"/>
        </row>
        <row r="164">
          <cell r="B164" t="str">
            <v>-</v>
          </cell>
          <cell r="G164" t="str">
            <v>Facture réparation</v>
          </cell>
          <cell r="O164"/>
        </row>
        <row r="165">
          <cell r="B165" t="str">
            <v>V</v>
          </cell>
          <cell r="G165" t="str">
            <v>Ventes</v>
          </cell>
          <cell r="O165"/>
        </row>
        <row r="166">
          <cell r="B166" t="str">
            <v>V</v>
          </cell>
          <cell r="G166" t="str">
            <v>Ventes</v>
          </cell>
          <cell r="O166"/>
        </row>
        <row r="167">
          <cell r="B167" t="str">
            <v>-</v>
          </cell>
          <cell r="G167" t="str">
            <v>Ventes</v>
          </cell>
          <cell r="O167"/>
        </row>
        <row r="168">
          <cell r="B168" t="str">
            <v>V</v>
          </cell>
          <cell r="G168" t="str">
            <v>Ventes</v>
          </cell>
          <cell r="O168"/>
        </row>
        <row r="169">
          <cell r="B169" t="str">
            <v>V</v>
          </cell>
          <cell r="G169" t="str">
            <v>Ventes</v>
          </cell>
          <cell r="O169"/>
        </row>
        <row r="170">
          <cell r="B170" t="str">
            <v>V</v>
          </cell>
          <cell r="G170" t="str">
            <v>Ventes</v>
          </cell>
          <cell r="O170"/>
        </row>
        <row r="171">
          <cell r="B171" t="str">
            <v>V</v>
          </cell>
          <cell r="G171" t="str">
            <v>Prêt</v>
          </cell>
          <cell r="O171"/>
        </row>
        <row r="172">
          <cell r="B172" t="str">
            <v>V</v>
          </cell>
          <cell r="G172" t="str">
            <v>Ventes</v>
          </cell>
          <cell r="O172"/>
        </row>
        <row r="173">
          <cell r="B173" t="str">
            <v>-</v>
          </cell>
          <cell r="G173" t="str">
            <v>Ventes</v>
          </cell>
          <cell r="O173"/>
        </row>
        <row r="174">
          <cell r="B174" t="str">
            <v>V</v>
          </cell>
          <cell r="G174" t="str">
            <v>Info Générale</v>
          </cell>
          <cell r="O174"/>
        </row>
        <row r="175">
          <cell r="B175" t="str">
            <v>V</v>
          </cell>
          <cell r="G175" t="str">
            <v>Ventes</v>
          </cell>
          <cell r="O175"/>
        </row>
        <row r="176">
          <cell r="B176" t="str">
            <v>V</v>
          </cell>
          <cell r="G176" t="str">
            <v>Retour réparation</v>
          </cell>
          <cell r="O176"/>
        </row>
        <row r="177">
          <cell r="B177"/>
          <cell r="G177"/>
          <cell r="O177"/>
        </row>
        <row r="178">
          <cell r="B178" t="str">
            <v>V</v>
          </cell>
          <cell r="G178" t="str">
            <v>Ventes</v>
          </cell>
          <cell r="O178"/>
        </row>
        <row r="179">
          <cell r="B179" t="str">
            <v>V</v>
          </cell>
          <cell r="G179" t="str">
            <v>Info Boucle M</v>
          </cell>
          <cell r="O179"/>
        </row>
        <row r="180">
          <cell r="B180" t="str">
            <v>-</v>
          </cell>
          <cell r="G180" t="str">
            <v>Prêt</v>
          </cell>
          <cell r="O180"/>
        </row>
        <row r="181">
          <cell r="B181" t="str">
            <v>V</v>
          </cell>
          <cell r="G181" t="str">
            <v>Ventes</v>
          </cell>
          <cell r="O181"/>
        </row>
        <row r="182">
          <cell r="B182"/>
          <cell r="G182" t="str">
            <v>Sce Repairs</v>
          </cell>
          <cell r="O182"/>
        </row>
        <row r="183">
          <cell r="B183" t="str">
            <v>V</v>
          </cell>
          <cell r="G183" t="str">
            <v>Ventes</v>
          </cell>
          <cell r="O183"/>
        </row>
        <row r="184">
          <cell r="B184" t="str">
            <v>-</v>
          </cell>
          <cell r="G184" t="str">
            <v>Retour réparation</v>
          </cell>
          <cell r="O184"/>
        </row>
        <row r="185">
          <cell r="B185" t="str">
            <v>V</v>
          </cell>
          <cell r="G185" t="str">
            <v>Ventes</v>
          </cell>
          <cell r="O185"/>
        </row>
        <row r="186">
          <cell r="B186" t="str">
            <v>-</v>
          </cell>
          <cell r="G186" t="str">
            <v>SAV (rep s/place)</v>
          </cell>
          <cell r="O186"/>
        </row>
        <row r="187">
          <cell r="B187" t="str">
            <v>V</v>
          </cell>
          <cell r="G187" t="str">
            <v>SAV (rep s/place)</v>
          </cell>
          <cell r="O187"/>
        </row>
        <row r="188">
          <cell r="B188" t="str">
            <v>-</v>
          </cell>
          <cell r="G188" t="str">
            <v>Gratuit</v>
          </cell>
          <cell r="O188"/>
        </row>
        <row r="189">
          <cell r="B189" t="str">
            <v>V</v>
          </cell>
          <cell r="G189" t="str">
            <v>SAV (rep s/place)</v>
          </cell>
          <cell r="O189"/>
        </row>
        <row r="190">
          <cell r="B190" t="str">
            <v>-</v>
          </cell>
          <cell r="G190" t="str">
            <v>Prêt</v>
          </cell>
          <cell r="O190"/>
        </row>
        <row r="191">
          <cell r="B191" t="str">
            <v>V</v>
          </cell>
          <cell r="G191" t="str">
            <v>Echanges</v>
          </cell>
          <cell r="O191" t="str">
            <v>-</v>
          </cell>
        </row>
        <row r="192">
          <cell r="B192" t="str">
            <v>-</v>
          </cell>
          <cell r="G192" t="str">
            <v>Prêt</v>
          </cell>
          <cell r="O192"/>
        </row>
        <row r="193">
          <cell r="B193" t="str">
            <v>-</v>
          </cell>
          <cell r="G193" t="str">
            <v>-</v>
          </cell>
          <cell r="O193"/>
        </row>
        <row r="194">
          <cell r="B194" t="str">
            <v>V</v>
          </cell>
          <cell r="G194" t="str">
            <v>Ventes</v>
          </cell>
          <cell r="O194" t="str">
            <v>BATTERIE</v>
          </cell>
        </row>
        <row r="195">
          <cell r="B195" t="str">
            <v>V</v>
          </cell>
          <cell r="G195" t="str">
            <v>Ventes</v>
          </cell>
          <cell r="O195"/>
        </row>
        <row r="196">
          <cell r="B196" t="str">
            <v>V</v>
          </cell>
          <cell r="G196" t="str">
            <v>Info Boucle M</v>
          </cell>
          <cell r="O196"/>
        </row>
        <row r="197">
          <cell r="B197" t="str">
            <v>V</v>
          </cell>
          <cell r="G197" t="str">
            <v>Info Boucle M</v>
          </cell>
          <cell r="O197"/>
        </row>
        <row r="198">
          <cell r="B198" t="str">
            <v>-</v>
          </cell>
          <cell r="G198" t="str">
            <v>Sce Repairs</v>
          </cell>
          <cell r="O198"/>
        </row>
        <row r="199">
          <cell r="B199" t="str">
            <v>V</v>
          </cell>
          <cell r="G199" t="str">
            <v>Ventes</v>
          </cell>
          <cell r="O199"/>
        </row>
        <row r="200">
          <cell r="B200" t="str">
            <v>V</v>
          </cell>
          <cell r="G200" t="str">
            <v>Retour réparation</v>
          </cell>
          <cell r="O200"/>
        </row>
        <row r="201">
          <cell r="B201" t="str">
            <v>-</v>
          </cell>
          <cell r="G201" t="str">
            <v>SAV (rep s/place)</v>
          </cell>
          <cell r="O201" t="str">
            <v>BOITIER DACAPO</v>
          </cell>
        </row>
        <row r="202">
          <cell r="B202" t="str">
            <v>-</v>
          </cell>
          <cell r="G202" t="str">
            <v>SAV (rep s/place)</v>
          </cell>
          <cell r="O202"/>
        </row>
        <row r="203">
          <cell r="B203" t="str">
            <v>-</v>
          </cell>
          <cell r="G203" t="str">
            <v>SAV (rep s/place)</v>
          </cell>
          <cell r="O203" t="str">
            <v>BOITIER DACAPO</v>
          </cell>
        </row>
        <row r="204">
          <cell r="B204" t="str">
            <v>V</v>
          </cell>
          <cell r="G204" t="str">
            <v>Info Générale</v>
          </cell>
          <cell r="O204"/>
        </row>
        <row r="205">
          <cell r="B205" t="str">
            <v>-</v>
          </cell>
          <cell r="G205" t="str">
            <v>Ventes</v>
          </cell>
          <cell r="O205"/>
        </row>
        <row r="206">
          <cell r="B206" t="str">
            <v>V</v>
          </cell>
          <cell r="G206" t="str">
            <v>SAV (rep s/place)</v>
          </cell>
          <cell r="O206"/>
        </row>
        <row r="207">
          <cell r="B207" t="str">
            <v>V</v>
          </cell>
          <cell r="G207" t="str">
            <v>Sce Repairs</v>
          </cell>
          <cell r="O207"/>
        </row>
        <row r="208">
          <cell r="B208" t="str">
            <v>V</v>
          </cell>
          <cell r="G208" t="str">
            <v>Info Boucle M</v>
          </cell>
          <cell r="O208"/>
        </row>
        <row r="209">
          <cell r="B209" t="str">
            <v>V</v>
          </cell>
          <cell r="G209" t="str">
            <v>Info Boucle M</v>
          </cell>
          <cell r="O209"/>
        </row>
        <row r="210">
          <cell r="B210" t="str">
            <v>-</v>
          </cell>
          <cell r="G210" t="str">
            <v>SAV (rep s/place)</v>
          </cell>
          <cell r="O210" t="str">
            <v>CABLES USAGES &lt;12 ans</v>
          </cell>
        </row>
        <row r="211">
          <cell r="B211" t="str">
            <v>-</v>
          </cell>
          <cell r="G211" t="str">
            <v>SAV (rep s/place)</v>
          </cell>
          <cell r="O211"/>
        </row>
        <row r="212">
          <cell r="B212" t="str">
            <v>V</v>
          </cell>
          <cell r="G212" t="str">
            <v>Atelier Access Sonnet</v>
          </cell>
          <cell r="O212"/>
        </row>
        <row r="213">
          <cell r="B213" t="str">
            <v>V</v>
          </cell>
          <cell r="G213" t="str">
            <v>Atelier Access Sonnet</v>
          </cell>
          <cell r="O213"/>
        </row>
        <row r="214">
          <cell r="B214" t="str">
            <v>V</v>
          </cell>
          <cell r="G214" t="str">
            <v>Atelier Access Sonnet</v>
          </cell>
          <cell r="O214"/>
        </row>
        <row r="215">
          <cell r="B215" t="str">
            <v>V</v>
          </cell>
          <cell r="G215" t="str">
            <v>Atelier Access Sonnet</v>
          </cell>
          <cell r="O215"/>
        </row>
        <row r="216">
          <cell r="B216" t="str">
            <v>V</v>
          </cell>
          <cell r="G216" t="str">
            <v>Atelier Access Sonnet</v>
          </cell>
          <cell r="O216"/>
        </row>
        <row r="217">
          <cell r="B217" t="str">
            <v>-</v>
          </cell>
          <cell r="G217" t="str">
            <v>Sce Repairs</v>
          </cell>
          <cell r="O217"/>
        </row>
        <row r="218">
          <cell r="B218" t="str">
            <v>V</v>
          </cell>
          <cell r="G218" t="str">
            <v>Ventes</v>
          </cell>
          <cell r="O218"/>
        </row>
        <row r="219">
          <cell r="B219" t="str">
            <v>-</v>
          </cell>
          <cell r="G219" t="str">
            <v>Gratuit</v>
          </cell>
          <cell r="O219"/>
        </row>
        <row r="220">
          <cell r="B220" t="str">
            <v>V</v>
          </cell>
          <cell r="G220" t="str">
            <v>Ventes</v>
          </cell>
          <cell r="O220"/>
        </row>
        <row r="221">
          <cell r="B221" t="str">
            <v>V</v>
          </cell>
          <cell r="G221" t="str">
            <v>Echanges</v>
          </cell>
          <cell r="O221" t="str">
            <v>DESHUMIDIFICATEUR</v>
          </cell>
        </row>
        <row r="222">
          <cell r="B222" t="str">
            <v>-</v>
          </cell>
          <cell r="G222" t="str">
            <v>Sce Repairs</v>
          </cell>
          <cell r="O222"/>
        </row>
        <row r="223">
          <cell r="B223" t="str">
            <v>V</v>
          </cell>
          <cell r="G223" t="str">
            <v>SAV (rep s/place)</v>
          </cell>
          <cell r="O223"/>
        </row>
        <row r="224">
          <cell r="B224" t="str">
            <v>-</v>
          </cell>
          <cell r="G224" t="str">
            <v>Gratuit</v>
          </cell>
          <cell r="O224"/>
        </row>
        <row r="225">
          <cell r="B225" t="str">
            <v>V</v>
          </cell>
          <cell r="G225" t="str">
            <v>Sce Repairs</v>
          </cell>
          <cell r="O225"/>
        </row>
        <row r="226">
          <cell r="B226" t="str">
            <v>V</v>
          </cell>
          <cell r="G226" t="str">
            <v>Ventes</v>
          </cell>
          <cell r="O226"/>
        </row>
        <row r="227">
          <cell r="B227" t="str">
            <v>-</v>
          </cell>
          <cell r="G227" t="str">
            <v>Gratuit</v>
          </cell>
          <cell r="O227"/>
        </row>
        <row r="228">
          <cell r="B228" t="str">
            <v>-</v>
          </cell>
          <cell r="G228" t="str">
            <v>SAV (rep s/place)</v>
          </cell>
          <cell r="O228"/>
        </row>
        <row r="229">
          <cell r="B229" t="str">
            <v>V</v>
          </cell>
          <cell r="G229" t="str">
            <v>Echanges</v>
          </cell>
          <cell r="O229" t="str">
            <v>ADAPTATEUR</v>
          </cell>
        </row>
        <row r="230">
          <cell r="B230" t="str">
            <v>V</v>
          </cell>
          <cell r="G230" t="str">
            <v>Gratuit</v>
          </cell>
          <cell r="O230"/>
        </row>
        <row r="231">
          <cell r="B231" t="str">
            <v>V</v>
          </cell>
          <cell r="G231" t="str">
            <v>Ventes</v>
          </cell>
          <cell r="O231"/>
        </row>
        <row r="232">
          <cell r="B232" t="str">
            <v>-</v>
          </cell>
          <cell r="G232" t="str">
            <v>Gratuit</v>
          </cell>
          <cell r="O232"/>
        </row>
        <row r="233">
          <cell r="B233" t="str">
            <v>-</v>
          </cell>
          <cell r="G233" t="str">
            <v>Ventes</v>
          </cell>
          <cell r="O233"/>
        </row>
        <row r="234">
          <cell r="B234" t="str">
            <v>-</v>
          </cell>
          <cell r="G234" t="str">
            <v>Sce Repairs</v>
          </cell>
          <cell r="O234"/>
        </row>
        <row r="235">
          <cell r="B235" t="str">
            <v>-</v>
          </cell>
          <cell r="G235" t="str">
            <v>Sce Repairs</v>
          </cell>
          <cell r="O235"/>
        </row>
        <row r="236">
          <cell r="B236" t="str">
            <v>-</v>
          </cell>
          <cell r="G236" t="str">
            <v>Sce Repairs</v>
          </cell>
          <cell r="O236"/>
        </row>
        <row r="237">
          <cell r="B237" t="str">
            <v>V</v>
          </cell>
          <cell r="G237" t="str">
            <v>Sce Repairs</v>
          </cell>
          <cell r="O237"/>
        </row>
        <row r="238">
          <cell r="B238" t="str">
            <v>V</v>
          </cell>
          <cell r="G238" t="str">
            <v>Retour réparation</v>
          </cell>
          <cell r="O238"/>
        </row>
        <row r="239">
          <cell r="B239" t="str">
            <v>V</v>
          </cell>
          <cell r="G239" t="str">
            <v>Retour réparation</v>
          </cell>
          <cell r="O239"/>
        </row>
        <row r="240">
          <cell r="B240" t="str">
            <v>-</v>
          </cell>
          <cell r="G240" t="str">
            <v>Gratuit</v>
          </cell>
          <cell r="O240"/>
        </row>
        <row r="241">
          <cell r="B241" t="str">
            <v>V</v>
          </cell>
          <cell r="G241" t="str">
            <v>Ventes</v>
          </cell>
          <cell r="O241"/>
        </row>
        <row r="242">
          <cell r="B242" t="str">
            <v>V</v>
          </cell>
          <cell r="G242" t="str">
            <v>Prêt</v>
          </cell>
          <cell r="O242"/>
        </row>
        <row r="243">
          <cell r="B243" t="str">
            <v>V</v>
          </cell>
          <cell r="G243" t="str">
            <v>SAV (rep s/place)</v>
          </cell>
          <cell r="O243"/>
        </row>
        <row r="244">
          <cell r="B244" t="str">
            <v>V</v>
          </cell>
          <cell r="G244" t="str">
            <v>Prêt</v>
          </cell>
          <cell r="O244"/>
        </row>
        <row r="245">
          <cell r="B245" t="str">
            <v>V</v>
          </cell>
          <cell r="G245" t="str">
            <v>Echanges</v>
          </cell>
          <cell r="O245" t="str">
            <v>ADAPTATEUR</v>
          </cell>
        </row>
        <row r="246">
          <cell r="B246" t="str">
            <v>V</v>
          </cell>
          <cell r="G246" t="str">
            <v>Info Générale</v>
          </cell>
          <cell r="O246"/>
        </row>
        <row r="247">
          <cell r="B247" t="str">
            <v>V</v>
          </cell>
          <cell r="G247" t="str">
            <v>Retour réparation</v>
          </cell>
          <cell r="O247"/>
        </row>
        <row r="248">
          <cell r="B248" t="str">
            <v>V</v>
          </cell>
          <cell r="G248" t="str">
            <v>SAV (rep s/place)</v>
          </cell>
          <cell r="O248"/>
        </row>
        <row r="249">
          <cell r="B249" t="str">
            <v>-</v>
          </cell>
          <cell r="G249" t="str">
            <v>Gratuit</v>
          </cell>
          <cell r="O249"/>
        </row>
        <row r="250">
          <cell r="B250" t="str">
            <v>V</v>
          </cell>
          <cell r="G250" t="str">
            <v>Sce Repairs</v>
          </cell>
          <cell r="O250"/>
        </row>
        <row r="251">
          <cell r="B251" t="str">
            <v>V</v>
          </cell>
          <cell r="G251" t="str">
            <v>Sce Repairs</v>
          </cell>
          <cell r="O251"/>
        </row>
        <row r="252">
          <cell r="B252" t="str">
            <v>V</v>
          </cell>
          <cell r="G252" t="str">
            <v>Echanges</v>
          </cell>
          <cell r="O252" t="str">
            <v>ADAPTATEUR</v>
          </cell>
        </row>
        <row r="253">
          <cell r="B253" t="str">
            <v>V</v>
          </cell>
          <cell r="G253" t="str">
            <v>Info Boucle M</v>
          </cell>
          <cell r="O253"/>
        </row>
        <row r="254">
          <cell r="B254" t="str">
            <v>T</v>
          </cell>
          <cell r="G254" t="str">
            <v>Info Générale</v>
          </cell>
          <cell r="O254"/>
        </row>
        <row r="255">
          <cell r="B255" t="str">
            <v>-</v>
          </cell>
          <cell r="G255" t="str">
            <v>Prêt</v>
          </cell>
          <cell r="O255"/>
        </row>
        <row r="256">
          <cell r="B256" t="str">
            <v>V</v>
          </cell>
          <cell r="G256" t="str">
            <v>Sce Repairs</v>
          </cell>
          <cell r="O256"/>
        </row>
        <row r="257">
          <cell r="B257" t="str">
            <v>V</v>
          </cell>
          <cell r="G257" t="str">
            <v>Ventes</v>
          </cell>
          <cell r="O257"/>
        </row>
        <row r="258">
          <cell r="B258" t="str">
            <v>V</v>
          </cell>
          <cell r="G258" t="str">
            <v>Ventes</v>
          </cell>
          <cell r="O258"/>
        </row>
        <row r="259">
          <cell r="B259" t="str">
            <v>V</v>
          </cell>
          <cell r="G259" t="str">
            <v>Retour réparation</v>
          </cell>
          <cell r="O259"/>
        </row>
        <row r="260">
          <cell r="B260" t="str">
            <v>V</v>
          </cell>
          <cell r="G260" t="str">
            <v>Ventes</v>
          </cell>
          <cell r="O260"/>
        </row>
        <row r="261">
          <cell r="B261" t="str">
            <v>V</v>
          </cell>
          <cell r="G261" t="str">
            <v>Info Générale</v>
          </cell>
          <cell r="O261"/>
        </row>
        <row r="262">
          <cell r="B262" t="str">
            <v>V</v>
          </cell>
          <cell r="G262" t="str">
            <v>Ventes</v>
          </cell>
          <cell r="O262"/>
        </row>
        <row r="263">
          <cell r="B263" t="str">
            <v>V</v>
          </cell>
          <cell r="G263" t="str">
            <v>Ventes</v>
          </cell>
          <cell r="O263"/>
        </row>
        <row r="264">
          <cell r="B264" t="str">
            <v>-</v>
          </cell>
          <cell r="G264" t="str">
            <v>Sce Repairs</v>
          </cell>
          <cell r="O264"/>
        </row>
        <row r="265">
          <cell r="B265" t="str">
            <v>-</v>
          </cell>
          <cell r="G265" t="str">
            <v>Sce Repairs</v>
          </cell>
          <cell r="O265"/>
        </row>
        <row r="266">
          <cell r="B266" t="str">
            <v>V</v>
          </cell>
          <cell r="G266" t="str">
            <v>Ventes</v>
          </cell>
          <cell r="O266"/>
        </row>
        <row r="267">
          <cell r="B267" t="str">
            <v>V</v>
          </cell>
          <cell r="G267" t="str">
            <v>Ventes</v>
          </cell>
          <cell r="O267"/>
        </row>
        <row r="268">
          <cell r="B268" t="str">
            <v>V</v>
          </cell>
          <cell r="G268" t="str">
            <v>Echanges</v>
          </cell>
          <cell r="O268" t="str">
            <v>ADAPTATEUR</v>
          </cell>
        </row>
        <row r="269">
          <cell r="B269" t="str">
            <v>V</v>
          </cell>
          <cell r="G269" t="str">
            <v>Echanges</v>
          </cell>
          <cell r="O269" t="str">
            <v>BATTERIE</v>
          </cell>
        </row>
        <row r="270">
          <cell r="B270" t="str">
            <v>-</v>
          </cell>
          <cell r="G270" t="str">
            <v>Facture réparation</v>
          </cell>
          <cell r="O270"/>
        </row>
        <row r="271">
          <cell r="B271" t="str">
            <v>-</v>
          </cell>
          <cell r="G271" t="str">
            <v>Retour réparation</v>
          </cell>
          <cell r="O271"/>
        </row>
        <row r="272">
          <cell r="B272" t="str">
            <v>V</v>
          </cell>
          <cell r="G272" t="str">
            <v>Ventes</v>
          </cell>
          <cell r="O272"/>
        </row>
        <row r="273">
          <cell r="B273" t="str">
            <v>V</v>
          </cell>
          <cell r="G273" t="str">
            <v>Sce Repairs</v>
          </cell>
          <cell r="O273"/>
        </row>
        <row r="274">
          <cell r="B274" t="str">
            <v>-</v>
          </cell>
          <cell r="G274" t="str">
            <v>Retour réparation</v>
          </cell>
          <cell r="O274"/>
        </row>
        <row r="275">
          <cell r="B275" t="str">
            <v>V</v>
          </cell>
          <cell r="G275" t="str">
            <v>Ventes</v>
          </cell>
          <cell r="O275"/>
        </row>
        <row r="276">
          <cell r="B276" t="str">
            <v>V</v>
          </cell>
          <cell r="G276" t="str">
            <v>Sce Repairs</v>
          </cell>
          <cell r="O276"/>
        </row>
        <row r="277">
          <cell r="B277" t="str">
            <v>V</v>
          </cell>
          <cell r="G277" t="str">
            <v>Ventes</v>
          </cell>
          <cell r="O277" t="str">
            <v>CABLES USAGES &lt;12 ans</v>
          </cell>
        </row>
        <row r="278">
          <cell r="B278" t="str">
            <v>-</v>
          </cell>
          <cell r="G278" t="str">
            <v>Retour réparation</v>
          </cell>
          <cell r="O278"/>
        </row>
        <row r="279">
          <cell r="B279" t="str">
            <v>V</v>
          </cell>
          <cell r="G279" t="str">
            <v>Ventes</v>
          </cell>
          <cell r="O279"/>
        </row>
        <row r="280">
          <cell r="B280" t="str">
            <v>-</v>
          </cell>
          <cell r="G280" t="str">
            <v>Retour réparation</v>
          </cell>
          <cell r="O280"/>
        </row>
        <row r="281">
          <cell r="B281" t="str">
            <v>-</v>
          </cell>
          <cell r="G281" t="str">
            <v>Info Générale</v>
          </cell>
          <cell r="O281"/>
        </row>
        <row r="282">
          <cell r="B282" t="str">
            <v>-</v>
          </cell>
          <cell r="G282" t="str">
            <v>Info Générale</v>
          </cell>
          <cell r="O282"/>
        </row>
        <row r="283">
          <cell r="B283" t="str">
            <v>-</v>
          </cell>
          <cell r="G283" t="str">
            <v>Info Boucle M</v>
          </cell>
          <cell r="O283"/>
        </row>
        <row r="284">
          <cell r="B284" t="str">
            <v>V</v>
          </cell>
          <cell r="G284" t="str">
            <v>Retour réparation</v>
          </cell>
          <cell r="O284"/>
        </row>
        <row r="285">
          <cell r="B285" t="str">
            <v>V</v>
          </cell>
          <cell r="G285" t="str">
            <v>Info Générale</v>
          </cell>
          <cell r="O285"/>
        </row>
        <row r="286">
          <cell r="B286" t="str">
            <v>-</v>
          </cell>
          <cell r="G286" t="str">
            <v>Facture réparation</v>
          </cell>
          <cell r="O286"/>
        </row>
        <row r="287">
          <cell r="B287"/>
          <cell r="G287" t="str">
            <v>Gratuit</v>
          </cell>
          <cell r="O287"/>
        </row>
        <row r="288">
          <cell r="B288"/>
          <cell r="G288" t="str">
            <v>Ventes</v>
          </cell>
          <cell r="O288" t="str">
            <v>ADAPTATEUR</v>
          </cell>
        </row>
        <row r="289">
          <cell r="B289" t="str">
            <v>V</v>
          </cell>
          <cell r="G289" t="str">
            <v>Ventes</v>
          </cell>
          <cell r="O289"/>
        </row>
        <row r="290">
          <cell r="B290" t="str">
            <v>-</v>
          </cell>
          <cell r="G290" t="str">
            <v>SAV (rep s/place)</v>
          </cell>
          <cell r="O290" t="str">
            <v>ADAPTATEUR</v>
          </cell>
        </row>
        <row r="291">
          <cell r="B291" t="str">
            <v>V</v>
          </cell>
          <cell r="G291" t="str">
            <v>Ventes</v>
          </cell>
          <cell r="O291"/>
        </row>
        <row r="292">
          <cell r="B292" t="str">
            <v>V</v>
          </cell>
          <cell r="G292" t="str">
            <v>Retour réparation</v>
          </cell>
          <cell r="O292"/>
        </row>
        <row r="293">
          <cell r="B293" t="str">
            <v>V</v>
          </cell>
          <cell r="G293" t="str">
            <v>Ventes</v>
          </cell>
          <cell r="O293" t="str">
            <v>ADAPTATEUR</v>
          </cell>
        </row>
        <row r="294">
          <cell r="B294" t="str">
            <v>V</v>
          </cell>
          <cell r="G294" t="str">
            <v>SAV (rep s/place)</v>
          </cell>
          <cell r="O294" t="str">
            <v>BATTERIE</v>
          </cell>
        </row>
        <row r="295">
          <cell r="B295" t="str">
            <v>-</v>
          </cell>
          <cell r="G295" t="str">
            <v>Gratuit</v>
          </cell>
          <cell r="O295"/>
        </row>
        <row r="296">
          <cell r="B296" t="str">
            <v>V</v>
          </cell>
          <cell r="G296" t="str">
            <v>Sce Repairs</v>
          </cell>
          <cell r="O296" t="str">
            <v>ADAPTATEUR</v>
          </cell>
        </row>
        <row r="297">
          <cell r="B297" t="str">
            <v>V</v>
          </cell>
          <cell r="G297" t="str">
            <v>SAV (rep s/place)</v>
          </cell>
          <cell r="O297" t="str">
            <v>ADAPTATEUR</v>
          </cell>
        </row>
        <row r="298">
          <cell r="B298" t="str">
            <v>-</v>
          </cell>
          <cell r="G298" t="str">
            <v>Sce Repairs</v>
          </cell>
          <cell r="O298"/>
        </row>
        <row r="299">
          <cell r="B299" t="str">
            <v>V</v>
          </cell>
          <cell r="G299" t="str">
            <v>Ventes</v>
          </cell>
          <cell r="O299"/>
        </row>
        <row r="300">
          <cell r="B300" t="str">
            <v>V</v>
          </cell>
          <cell r="G300" t="str">
            <v>Ventes</v>
          </cell>
          <cell r="O300"/>
        </row>
        <row r="301">
          <cell r="B301" t="str">
            <v>V</v>
          </cell>
          <cell r="G301" t="str">
            <v>Ventes</v>
          </cell>
          <cell r="O301"/>
        </row>
        <row r="302">
          <cell r="B302" t="str">
            <v>V</v>
          </cell>
          <cell r="G302" t="str">
            <v>Gratuit</v>
          </cell>
          <cell r="O302"/>
        </row>
        <row r="303">
          <cell r="B303" t="str">
            <v>V</v>
          </cell>
          <cell r="G303" t="str">
            <v>SAV (rep s/place)</v>
          </cell>
          <cell r="O303"/>
        </row>
        <row r="304">
          <cell r="B304" t="str">
            <v>V</v>
          </cell>
          <cell r="G304" t="str">
            <v>SAV (rep s/place)</v>
          </cell>
          <cell r="O304" t="str">
            <v>ADAPTATEUR</v>
          </cell>
        </row>
        <row r="305">
          <cell r="B305" t="str">
            <v>-</v>
          </cell>
          <cell r="G305" t="str">
            <v>SAV (rep s/place)</v>
          </cell>
          <cell r="O305"/>
        </row>
        <row r="306">
          <cell r="B306" t="str">
            <v>-</v>
          </cell>
          <cell r="G306" t="str">
            <v>Prêt</v>
          </cell>
          <cell r="O306"/>
        </row>
        <row r="307">
          <cell r="B307" t="str">
            <v>-</v>
          </cell>
          <cell r="G307" t="str">
            <v>Gratuit</v>
          </cell>
          <cell r="O307"/>
        </row>
        <row r="308">
          <cell r="B308" t="str">
            <v>-</v>
          </cell>
          <cell r="G308" t="str">
            <v>Gratuit</v>
          </cell>
          <cell r="O308"/>
        </row>
        <row r="309">
          <cell r="B309" t="str">
            <v>-</v>
          </cell>
          <cell r="G309" t="str">
            <v>Gratuit</v>
          </cell>
          <cell r="O309"/>
        </row>
        <row r="310">
          <cell r="B310" t="str">
            <v>V</v>
          </cell>
          <cell r="G310" t="str">
            <v>Retour réparation</v>
          </cell>
          <cell r="O310"/>
        </row>
        <row r="311">
          <cell r="B311" t="str">
            <v>V</v>
          </cell>
          <cell r="G311" t="str">
            <v>Ventes</v>
          </cell>
          <cell r="O311"/>
        </row>
        <row r="312">
          <cell r="B312" t="str">
            <v>V</v>
          </cell>
          <cell r="G312" t="str">
            <v>Info Générale</v>
          </cell>
          <cell r="O312"/>
        </row>
        <row r="313">
          <cell r="B313" t="str">
            <v>V</v>
          </cell>
          <cell r="G313" t="str">
            <v>Ventes</v>
          </cell>
          <cell r="O313"/>
        </row>
        <row r="314">
          <cell r="B314" t="str">
            <v>V</v>
          </cell>
          <cell r="G314" t="str">
            <v>Retour réparation</v>
          </cell>
          <cell r="O314"/>
        </row>
        <row r="315">
          <cell r="B315" t="str">
            <v>-</v>
          </cell>
          <cell r="G315" t="str">
            <v>Sce Repairs</v>
          </cell>
          <cell r="O315"/>
        </row>
        <row r="316">
          <cell r="B316" t="str">
            <v>V</v>
          </cell>
          <cell r="G316" t="str">
            <v>Ventes</v>
          </cell>
          <cell r="O316"/>
        </row>
        <row r="317">
          <cell r="B317" t="str">
            <v>V</v>
          </cell>
          <cell r="G317" t="str">
            <v>Sce Repairs</v>
          </cell>
          <cell r="O317"/>
        </row>
        <row r="318">
          <cell r="B318" t="str">
            <v>V</v>
          </cell>
          <cell r="G318" t="str">
            <v>Retour réparation</v>
          </cell>
          <cell r="O318"/>
        </row>
        <row r="319">
          <cell r="B319" t="str">
            <v>V</v>
          </cell>
          <cell r="G319" t="str">
            <v>SAV (rep s/place)</v>
          </cell>
          <cell r="O319"/>
        </row>
        <row r="320">
          <cell r="B320" t="str">
            <v>V</v>
          </cell>
          <cell r="G320" t="str">
            <v>Ventes</v>
          </cell>
          <cell r="O320"/>
        </row>
        <row r="321">
          <cell r="B321" t="str">
            <v>-</v>
          </cell>
          <cell r="G321" t="str">
            <v>Facture réparation</v>
          </cell>
          <cell r="O321"/>
        </row>
        <row r="322">
          <cell r="B322" t="str">
            <v>-</v>
          </cell>
          <cell r="G322" t="str">
            <v>Retour réparation</v>
          </cell>
          <cell r="O322"/>
        </row>
        <row r="323">
          <cell r="B323" t="str">
            <v>-</v>
          </cell>
          <cell r="G323" t="str">
            <v>Retour réparation</v>
          </cell>
          <cell r="O323"/>
        </row>
        <row r="324">
          <cell r="B324" t="str">
            <v>V</v>
          </cell>
          <cell r="G324" t="str">
            <v>Ventes</v>
          </cell>
          <cell r="O324"/>
        </row>
        <row r="325">
          <cell r="B325" t="str">
            <v>-</v>
          </cell>
          <cell r="G325" t="str">
            <v>Facture réparation</v>
          </cell>
          <cell r="O325"/>
        </row>
        <row r="326">
          <cell r="B326" t="str">
            <v>-</v>
          </cell>
          <cell r="G326" t="str">
            <v>Prêt</v>
          </cell>
          <cell r="O326"/>
        </row>
        <row r="327">
          <cell r="B327" t="str">
            <v>-</v>
          </cell>
          <cell r="G327" t="str">
            <v>Info Générale</v>
          </cell>
          <cell r="O327"/>
        </row>
        <row r="328">
          <cell r="B328" t="str">
            <v>V</v>
          </cell>
          <cell r="G328" t="str">
            <v>Info Générale</v>
          </cell>
          <cell r="O328"/>
        </row>
        <row r="329">
          <cell r="B329" t="str">
            <v>-</v>
          </cell>
          <cell r="G329" t="str">
            <v>Gratuit</v>
          </cell>
          <cell r="O329"/>
        </row>
        <row r="330">
          <cell r="B330" t="str">
            <v>-</v>
          </cell>
          <cell r="G330" t="str">
            <v>Info Générale</v>
          </cell>
          <cell r="O330"/>
        </row>
        <row r="331">
          <cell r="B331" t="str">
            <v>-</v>
          </cell>
          <cell r="G331" t="str">
            <v>Gratuit</v>
          </cell>
          <cell r="O331"/>
        </row>
        <row r="332">
          <cell r="B332" t="str">
            <v>V</v>
          </cell>
          <cell r="G332" t="str">
            <v>Ventes</v>
          </cell>
          <cell r="O332"/>
        </row>
        <row r="333">
          <cell r="B333" t="str">
            <v>V</v>
          </cell>
          <cell r="G333" t="str">
            <v>Ventes</v>
          </cell>
          <cell r="O333"/>
        </row>
        <row r="334">
          <cell r="B334" t="str">
            <v>V</v>
          </cell>
          <cell r="G334" t="str">
            <v>Ventes</v>
          </cell>
          <cell r="O334"/>
        </row>
        <row r="335">
          <cell r="B335" t="str">
            <v>V</v>
          </cell>
          <cell r="G335" t="str">
            <v>SAV (rep s/place)</v>
          </cell>
          <cell r="O335" t="str">
            <v>ADAPTATEUR</v>
          </cell>
        </row>
        <row r="336">
          <cell r="B336" t="str">
            <v>V</v>
          </cell>
          <cell r="G336" t="str">
            <v>Info IC/Processeur</v>
          </cell>
          <cell r="O336"/>
        </row>
        <row r="337">
          <cell r="B337" t="str">
            <v>-</v>
          </cell>
          <cell r="G337" t="str">
            <v>Echanges</v>
          </cell>
          <cell r="O337" t="str">
            <v>-</v>
          </cell>
        </row>
        <row r="338">
          <cell r="B338" t="str">
            <v>V</v>
          </cell>
          <cell r="G338" t="str">
            <v>SAV (rep s/place)</v>
          </cell>
          <cell r="O338"/>
        </row>
        <row r="339">
          <cell r="B339" t="str">
            <v>-</v>
          </cell>
          <cell r="G339" t="str">
            <v>Ventes</v>
          </cell>
          <cell r="O339"/>
        </row>
        <row r="340">
          <cell r="B340" t="str">
            <v>-</v>
          </cell>
          <cell r="G340" t="str">
            <v>Sce Repairs</v>
          </cell>
          <cell r="O340" t="str">
            <v>AIMANT</v>
          </cell>
        </row>
        <row r="341">
          <cell r="B341" t="str">
            <v>-</v>
          </cell>
          <cell r="G341" t="str">
            <v>Info Générale</v>
          </cell>
          <cell r="O341"/>
        </row>
        <row r="342">
          <cell r="B342" t="str">
            <v>V</v>
          </cell>
          <cell r="G342" t="str">
            <v>Ventes</v>
          </cell>
          <cell r="O342"/>
        </row>
        <row r="343">
          <cell r="B343" t="str">
            <v>V</v>
          </cell>
          <cell r="G343" t="str">
            <v>Retour réparation</v>
          </cell>
          <cell r="O343"/>
        </row>
        <row r="344">
          <cell r="B344"/>
          <cell r="G344" t="str">
            <v>Info IC/Processeur</v>
          </cell>
          <cell r="O344"/>
        </row>
        <row r="345">
          <cell r="B345" t="str">
            <v>V</v>
          </cell>
          <cell r="G345" t="str">
            <v>Retour réparation</v>
          </cell>
          <cell r="O345"/>
        </row>
        <row r="346">
          <cell r="B346" t="str">
            <v>-</v>
          </cell>
          <cell r="G346" t="str">
            <v>Prêt</v>
          </cell>
          <cell r="O346"/>
        </row>
        <row r="347">
          <cell r="B347" t="str">
            <v>-</v>
          </cell>
          <cell r="G347" t="str">
            <v>Prêt</v>
          </cell>
          <cell r="O347"/>
        </row>
        <row r="348">
          <cell r="B348" t="str">
            <v>V</v>
          </cell>
          <cell r="G348" t="str">
            <v>Retour réparation</v>
          </cell>
          <cell r="O348"/>
        </row>
        <row r="349">
          <cell r="B349" t="str">
            <v>V</v>
          </cell>
          <cell r="G349" t="str">
            <v>Ventes</v>
          </cell>
          <cell r="O349"/>
        </row>
        <row r="350">
          <cell r="B350" t="str">
            <v>V</v>
          </cell>
          <cell r="G350" t="str">
            <v>Info Boucle M</v>
          </cell>
          <cell r="O350"/>
        </row>
        <row r="351">
          <cell r="B351" t="str">
            <v>-</v>
          </cell>
          <cell r="G351" t="str">
            <v>Prêt</v>
          </cell>
          <cell r="O351"/>
        </row>
        <row r="352">
          <cell r="B352" t="str">
            <v>-</v>
          </cell>
          <cell r="G352" t="str">
            <v>Gratuit</v>
          </cell>
          <cell r="O352"/>
        </row>
        <row r="353">
          <cell r="B353" t="str">
            <v>-</v>
          </cell>
          <cell r="G353" t="str">
            <v>Gratuit</v>
          </cell>
          <cell r="O353"/>
        </row>
        <row r="354">
          <cell r="B354" t="str">
            <v>-</v>
          </cell>
          <cell r="G354" t="str">
            <v>Prêt</v>
          </cell>
          <cell r="O354"/>
        </row>
        <row r="355">
          <cell r="B355" t="str">
            <v>-</v>
          </cell>
          <cell r="G355" t="str">
            <v>Info IC/Processeur</v>
          </cell>
          <cell r="O355"/>
        </row>
        <row r="356">
          <cell r="B356" t="str">
            <v>V</v>
          </cell>
          <cell r="G356" t="str">
            <v>SAV (rep s/place)</v>
          </cell>
          <cell r="O356" t="str">
            <v>AIMANT</v>
          </cell>
        </row>
        <row r="357">
          <cell r="B357" t="str">
            <v>V</v>
          </cell>
          <cell r="G357" t="str">
            <v>Sce Repairs</v>
          </cell>
          <cell r="O357" t="str">
            <v>BATTERIE</v>
          </cell>
        </row>
        <row r="358">
          <cell r="B358" t="str">
            <v>-</v>
          </cell>
          <cell r="G358" t="str">
            <v>Facture réparation</v>
          </cell>
          <cell r="O358"/>
        </row>
        <row r="359">
          <cell r="B359" t="str">
            <v>V</v>
          </cell>
          <cell r="G359" t="str">
            <v>Ventes</v>
          </cell>
          <cell r="O359"/>
        </row>
        <row r="360">
          <cell r="B360" t="str">
            <v>V</v>
          </cell>
          <cell r="G360" t="str">
            <v>Info Boucle M</v>
          </cell>
          <cell r="O360"/>
        </row>
        <row r="361">
          <cell r="B361" t="str">
            <v>-</v>
          </cell>
          <cell r="G361" t="str">
            <v>Retour réparation</v>
          </cell>
          <cell r="O361"/>
        </row>
        <row r="362">
          <cell r="B362" t="str">
            <v>-</v>
          </cell>
          <cell r="G362" t="str">
            <v>Info IC/Processeur</v>
          </cell>
          <cell r="O362"/>
        </row>
        <row r="363">
          <cell r="B363" t="str">
            <v>V</v>
          </cell>
          <cell r="G363" t="str">
            <v>Ventes</v>
          </cell>
          <cell r="O363"/>
        </row>
        <row r="364">
          <cell r="B364" t="str">
            <v>V</v>
          </cell>
          <cell r="G364" t="str">
            <v>Ventes</v>
          </cell>
          <cell r="O364"/>
        </row>
        <row r="365">
          <cell r="B365" t="str">
            <v>-</v>
          </cell>
          <cell r="G365" t="str">
            <v>Gratuit</v>
          </cell>
          <cell r="O365"/>
        </row>
        <row r="366">
          <cell r="B366" t="str">
            <v>V</v>
          </cell>
          <cell r="G366" t="str">
            <v>Ventes</v>
          </cell>
          <cell r="O366"/>
        </row>
        <row r="367">
          <cell r="B367" t="str">
            <v>V</v>
          </cell>
          <cell r="G367" t="str">
            <v>Ventes</v>
          </cell>
          <cell r="O367"/>
        </row>
        <row r="368">
          <cell r="B368" t="str">
            <v>V</v>
          </cell>
          <cell r="G368" t="str">
            <v>Ventes</v>
          </cell>
          <cell r="O368"/>
        </row>
        <row r="369">
          <cell r="B369" t="str">
            <v>-</v>
          </cell>
          <cell r="G369" t="str">
            <v>Facture réparation</v>
          </cell>
          <cell r="O369"/>
        </row>
        <row r="370">
          <cell r="B370" t="str">
            <v>-</v>
          </cell>
          <cell r="G370" t="str">
            <v>Ventes</v>
          </cell>
          <cell r="O370"/>
        </row>
        <row r="371">
          <cell r="B371" t="str">
            <v>V</v>
          </cell>
          <cell r="G371" t="str">
            <v>Ventes</v>
          </cell>
          <cell r="O371"/>
        </row>
        <row r="372">
          <cell r="B372" t="str">
            <v>V</v>
          </cell>
          <cell r="G372" t="str">
            <v>Ventes</v>
          </cell>
          <cell r="O372"/>
        </row>
        <row r="373">
          <cell r="B373" t="str">
            <v>V</v>
          </cell>
          <cell r="G373" t="str">
            <v>Ventes</v>
          </cell>
          <cell r="O373"/>
        </row>
        <row r="374">
          <cell r="B374" t="str">
            <v>V</v>
          </cell>
          <cell r="G374" t="str">
            <v>SAV (rep s/place)</v>
          </cell>
          <cell r="O374"/>
        </row>
        <row r="375">
          <cell r="B375" t="str">
            <v>-</v>
          </cell>
          <cell r="G375" t="str">
            <v>Gratuit</v>
          </cell>
          <cell r="O375"/>
        </row>
        <row r="376">
          <cell r="B376" t="str">
            <v>-</v>
          </cell>
          <cell r="G376" t="str">
            <v>Gratuit</v>
          </cell>
          <cell r="O376"/>
        </row>
        <row r="377">
          <cell r="B377" t="str">
            <v>V</v>
          </cell>
          <cell r="G377" t="str">
            <v>Ventes</v>
          </cell>
          <cell r="O377"/>
        </row>
        <row r="378">
          <cell r="B378" t="str">
            <v>-</v>
          </cell>
          <cell r="G378" t="str">
            <v>Gratuit</v>
          </cell>
          <cell r="O378"/>
        </row>
        <row r="379">
          <cell r="B379" t="str">
            <v>-</v>
          </cell>
          <cell r="G379" t="str">
            <v>Gratuit</v>
          </cell>
          <cell r="O379"/>
        </row>
        <row r="380">
          <cell r="B380" t="str">
            <v>V</v>
          </cell>
          <cell r="G380" t="str">
            <v>Ventes</v>
          </cell>
          <cell r="O380"/>
        </row>
        <row r="381">
          <cell r="B381" t="str">
            <v>V</v>
          </cell>
          <cell r="G381" t="str">
            <v>Echanges</v>
          </cell>
          <cell r="O381" t="str">
            <v>CABLES USAGES &lt;12 ans</v>
          </cell>
        </row>
        <row r="382">
          <cell r="B382" t="str">
            <v>V</v>
          </cell>
          <cell r="G382" t="str">
            <v>Retour réparation</v>
          </cell>
          <cell r="O382"/>
        </row>
        <row r="383">
          <cell r="B383" t="str">
            <v>V</v>
          </cell>
          <cell r="G383" t="str">
            <v>Ventes</v>
          </cell>
          <cell r="O383"/>
        </row>
        <row r="384">
          <cell r="B384" t="str">
            <v>V</v>
          </cell>
          <cell r="G384" t="str">
            <v>SAV (rep s/place)</v>
          </cell>
          <cell r="O384" t="str">
            <v>ADAPTATEUR</v>
          </cell>
        </row>
        <row r="385">
          <cell r="B385" t="str">
            <v>-</v>
          </cell>
          <cell r="G385" t="str">
            <v>Retour réparation</v>
          </cell>
          <cell r="O385"/>
        </row>
        <row r="386">
          <cell r="B386" t="str">
            <v>-</v>
          </cell>
          <cell r="G386" t="str">
            <v>Retour réparation</v>
          </cell>
          <cell r="O386"/>
        </row>
        <row r="387">
          <cell r="B387" t="str">
            <v>V</v>
          </cell>
          <cell r="G387" t="str">
            <v>Info IC/Processeur</v>
          </cell>
          <cell r="O387"/>
        </row>
        <row r="388">
          <cell r="B388" t="str">
            <v>V</v>
          </cell>
          <cell r="G388" t="str">
            <v>SAV (rep s/place)</v>
          </cell>
          <cell r="O388"/>
        </row>
        <row r="389">
          <cell r="B389" t="str">
            <v>V</v>
          </cell>
          <cell r="G389" t="str">
            <v>Retour réparation</v>
          </cell>
          <cell r="O389"/>
        </row>
        <row r="390">
          <cell r="B390" t="str">
            <v>V</v>
          </cell>
          <cell r="G390" t="str">
            <v>Ventes</v>
          </cell>
          <cell r="O390"/>
        </row>
        <row r="391">
          <cell r="B391" t="str">
            <v>-</v>
          </cell>
          <cell r="G391" t="str">
            <v>Sce Repairs</v>
          </cell>
          <cell r="O391"/>
        </row>
        <row r="392">
          <cell r="B392" t="str">
            <v>-</v>
          </cell>
          <cell r="G392" t="str">
            <v>Prêt</v>
          </cell>
          <cell r="O392"/>
        </row>
        <row r="393">
          <cell r="B393" t="str">
            <v>V</v>
          </cell>
          <cell r="G393" t="str">
            <v>Ventes</v>
          </cell>
          <cell r="O393"/>
        </row>
        <row r="394">
          <cell r="B394" t="str">
            <v>-</v>
          </cell>
          <cell r="G394" t="str">
            <v>Gratuit</v>
          </cell>
          <cell r="O394"/>
        </row>
        <row r="395">
          <cell r="B395" t="str">
            <v>V</v>
          </cell>
          <cell r="G395" t="str">
            <v>Ventes</v>
          </cell>
          <cell r="O395"/>
        </row>
        <row r="396">
          <cell r="B396" t="str">
            <v>-</v>
          </cell>
          <cell r="G396" t="str">
            <v>Facture réparation</v>
          </cell>
          <cell r="O396"/>
        </row>
        <row r="397">
          <cell r="B397" t="str">
            <v>-</v>
          </cell>
          <cell r="G397" t="str">
            <v>Gratuit</v>
          </cell>
          <cell r="O397"/>
        </row>
        <row r="398">
          <cell r="B398" t="str">
            <v>V</v>
          </cell>
          <cell r="G398" t="str">
            <v>Ventes</v>
          </cell>
          <cell r="O398"/>
        </row>
        <row r="399">
          <cell r="B399" t="str">
            <v>-</v>
          </cell>
          <cell r="G399" t="str">
            <v>Gratuit</v>
          </cell>
          <cell r="O399"/>
        </row>
        <row r="400">
          <cell r="B400" t="str">
            <v>V</v>
          </cell>
          <cell r="G400" t="str">
            <v>Echanges</v>
          </cell>
          <cell r="O400" t="str">
            <v>DESHUMIDIFICATEUR</v>
          </cell>
        </row>
        <row r="401">
          <cell r="B401" t="str">
            <v>V</v>
          </cell>
          <cell r="G401" t="str">
            <v>Info IC/Processeur</v>
          </cell>
          <cell r="O401"/>
        </row>
        <row r="402">
          <cell r="B402" t="str">
            <v>V</v>
          </cell>
          <cell r="G402" t="str">
            <v>Ventes</v>
          </cell>
          <cell r="O402"/>
        </row>
        <row r="403">
          <cell r="B403" t="str">
            <v>V</v>
          </cell>
          <cell r="G403" t="str">
            <v>Ventes</v>
          </cell>
          <cell r="O403"/>
        </row>
        <row r="404">
          <cell r="B404" t="str">
            <v>V</v>
          </cell>
          <cell r="G404" t="str">
            <v>Info Boucle M</v>
          </cell>
          <cell r="O404"/>
        </row>
        <row r="405">
          <cell r="B405" t="str">
            <v>V</v>
          </cell>
          <cell r="G405" t="str">
            <v>Retour réparation</v>
          </cell>
          <cell r="O405"/>
        </row>
        <row r="406">
          <cell r="B406" t="str">
            <v>-</v>
          </cell>
          <cell r="G406" t="str">
            <v>Ventes</v>
          </cell>
          <cell r="O406" t="str">
            <v>CHARGEUR</v>
          </cell>
        </row>
        <row r="407">
          <cell r="B407" t="str">
            <v>-</v>
          </cell>
          <cell r="G407" t="str">
            <v>Facture réparation</v>
          </cell>
          <cell r="O407"/>
        </row>
        <row r="408">
          <cell r="B408" t="str">
            <v>V</v>
          </cell>
          <cell r="G408" t="str">
            <v>Ventes</v>
          </cell>
          <cell r="O408"/>
        </row>
        <row r="409">
          <cell r="B409" t="str">
            <v>-</v>
          </cell>
          <cell r="G409" t="str">
            <v>Facture réparation</v>
          </cell>
          <cell r="O409"/>
        </row>
        <row r="410">
          <cell r="B410" t="str">
            <v>-</v>
          </cell>
          <cell r="G410" t="str">
            <v>Retour réparation</v>
          </cell>
          <cell r="O410"/>
        </row>
        <row r="411">
          <cell r="B411" t="str">
            <v>-</v>
          </cell>
          <cell r="G411" t="str">
            <v>Gratuit</v>
          </cell>
          <cell r="O411"/>
        </row>
        <row r="412">
          <cell r="B412" t="str">
            <v>-</v>
          </cell>
          <cell r="G412" t="str">
            <v>Retour réparation</v>
          </cell>
          <cell r="O412"/>
        </row>
        <row r="413">
          <cell r="B413" t="str">
            <v>-</v>
          </cell>
          <cell r="G413" t="str">
            <v>Retour réparation</v>
          </cell>
          <cell r="O413"/>
        </row>
        <row r="414">
          <cell r="B414" t="str">
            <v>V</v>
          </cell>
          <cell r="G414" t="str">
            <v>Echanges</v>
          </cell>
          <cell r="O414" t="str">
            <v>BATTERIE</v>
          </cell>
        </row>
        <row r="415">
          <cell r="B415" t="str">
            <v>V</v>
          </cell>
          <cell r="G415" t="str">
            <v>Sce Repairs</v>
          </cell>
          <cell r="O415"/>
        </row>
        <row r="416">
          <cell r="B416" t="str">
            <v>V</v>
          </cell>
          <cell r="G416" t="str">
            <v>Sce Repairs</v>
          </cell>
          <cell r="O416"/>
        </row>
        <row r="417">
          <cell r="B417" t="str">
            <v>V</v>
          </cell>
          <cell r="G417" t="str">
            <v>Ventes</v>
          </cell>
          <cell r="O417"/>
        </row>
        <row r="418">
          <cell r="B418" t="str">
            <v>V</v>
          </cell>
          <cell r="G418" t="str">
            <v>Ventes</v>
          </cell>
          <cell r="O418"/>
        </row>
        <row r="419">
          <cell r="B419" t="str">
            <v>V</v>
          </cell>
          <cell r="G419" t="str">
            <v>Atelier Access Sonnet</v>
          </cell>
          <cell r="O419"/>
        </row>
        <row r="420">
          <cell r="B420" t="str">
            <v>-</v>
          </cell>
          <cell r="G420" t="str">
            <v>Ventes</v>
          </cell>
          <cell r="O420"/>
        </row>
        <row r="421">
          <cell r="B421" t="str">
            <v>V</v>
          </cell>
          <cell r="G421" t="str">
            <v>Echanges</v>
          </cell>
          <cell r="O421" t="str">
            <v>ADAPTATEUR</v>
          </cell>
        </row>
        <row r="422">
          <cell r="B422" t="str">
            <v>V</v>
          </cell>
          <cell r="G422" t="str">
            <v>Info Boucle M</v>
          </cell>
          <cell r="O422"/>
        </row>
        <row r="423">
          <cell r="B423" t="str">
            <v>V</v>
          </cell>
          <cell r="G423" t="str">
            <v>Sce Repairs</v>
          </cell>
          <cell r="O423"/>
        </row>
        <row r="424">
          <cell r="B424" t="str">
            <v>-</v>
          </cell>
          <cell r="G424" t="str">
            <v>Gratuit</v>
          </cell>
          <cell r="O424"/>
        </row>
        <row r="425">
          <cell r="B425" t="str">
            <v>-</v>
          </cell>
          <cell r="G425" t="str">
            <v>Gratuit</v>
          </cell>
          <cell r="O425"/>
        </row>
        <row r="426">
          <cell r="B426" t="str">
            <v>-</v>
          </cell>
          <cell r="G426" t="str">
            <v>Gratuit</v>
          </cell>
          <cell r="O426"/>
        </row>
        <row r="427">
          <cell r="B427" t="str">
            <v>-</v>
          </cell>
          <cell r="G427" t="str">
            <v>Echanges</v>
          </cell>
          <cell r="O427" t="str">
            <v>CABLES USAGES &lt;12 ans</v>
          </cell>
        </row>
        <row r="428">
          <cell r="B428" t="str">
            <v>-</v>
          </cell>
          <cell r="G428" t="str">
            <v>Echanges</v>
          </cell>
          <cell r="O428" t="str">
            <v>CABLES USAGES &lt;12 ans</v>
          </cell>
        </row>
        <row r="429">
          <cell r="B429" t="str">
            <v>V</v>
          </cell>
          <cell r="G429" t="str">
            <v>Sce Repairs</v>
          </cell>
          <cell r="O429"/>
        </row>
        <row r="430">
          <cell r="B430" t="str">
            <v>V</v>
          </cell>
          <cell r="G430" t="str">
            <v>Ventes</v>
          </cell>
          <cell r="O430"/>
        </row>
        <row r="431">
          <cell r="B431" t="str">
            <v>-</v>
          </cell>
          <cell r="G431" t="str">
            <v>Gratuit</v>
          </cell>
          <cell r="O431"/>
        </row>
        <row r="432">
          <cell r="B432" t="str">
            <v>V</v>
          </cell>
          <cell r="G432" t="str">
            <v>Prêt</v>
          </cell>
          <cell r="O432"/>
        </row>
        <row r="433">
          <cell r="B433" t="str">
            <v>V</v>
          </cell>
          <cell r="G433" t="str">
            <v>Info Générale</v>
          </cell>
          <cell r="O433"/>
        </row>
        <row r="434">
          <cell r="B434" t="str">
            <v>-</v>
          </cell>
          <cell r="G434" t="str">
            <v>Gratuit</v>
          </cell>
          <cell r="O434"/>
        </row>
        <row r="435">
          <cell r="B435" t="str">
            <v>-</v>
          </cell>
          <cell r="G435" t="str">
            <v>Gratuit</v>
          </cell>
          <cell r="O435"/>
        </row>
        <row r="436">
          <cell r="B436" t="str">
            <v>-</v>
          </cell>
          <cell r="G436" t="str">
            <v>Ventes</v>
          </cell>
          <cell r="O436"/>
        </row>
        <row r="437">
          <cell r="B437" t="str">
            <v>-</v>
          </cell>
          <cell r="G437" t="str">
            <v>Ventes</v>
          </cell>
          <cell r="O437"/>
        </row>
        <row r="438">
          <cell r="B438" t="str">
            <v>V</v>
          </cell>
          <cell r="G438" t="str">
            <v>Ventes</v>
          </cell>
          <cell r="O438"/>
        </row>
        <row r="439">
          <cell r="B439" t="str">
            <v>-</v>
          </cell>
          <cell r="G439" t="str">
            <v>Retour réparation</v>
          </cell>
          <cell r="O439"/>
        </row>
        <row r="440">
          <cell r="B440" t="str">
            <v>V</v>
          </cell>
          <cell r="G440" t="str">
            <v>Retour réparation</v>
          </cell>
          <cell r="O440"/>
        </row>
        <row r="441">
          <cell r="B441" t="str">
            <v>-</v>
          </cell>
          <cell r="G441" t="str">
            <v>Ventes</v>
          </cell>
          <cell r="O441"/>
        </row>
        <row r="442">
          <cell r="B442" t="str">
            <v>V</v>
          </cell>
          <cell r="G442" t="str">
            <v>Retour réparation</v>
          </cell>
          <cell r="O442"/>
        </row>
        <row r="443">
          <cell r="B443" t="str">
            <v>V</v>
          </cell>
          <cell r="G443" t="str">
            <v>Prêt</v>
          </cell>
          <cell r="O443"/>
        </row>
        <row r="444">
          <cell r="B444" t="str">
            <v>V</v>
          </cell>
          <cell r="G444" t="str">
            <v>Echanges</v>
          </cell>
          <cell r="O444" t="str">
            <v>-</v>
          </cell>
        </row>
        <row r="445">
          <cell r="B445" t="str">
            <v>-</v>
          </cell>
          <cell r="G445" t="str">
            <v>-</v>
          </cell>
          <cell r="O445"/>
        </row>
        <row r="446">
          <cell r="B446" t="str">
            <v>V</v>
          </cell>
          <cell r="G446" t="str">
            <v>Ventes</v>
          </cell>
          <cell r="O446"/>
        </row>
        <row r="447">
          <cell r="B447" t="str">
            <v>V</v>
          </cell>
          <cell r="G447" t="str">
            <v>Ventes</v>
          </cell>
          <cell r="O447"/>
        </row>
        <row r="448">
          <cell r="B448" t="str">
            <v>V</v>
          </cell>
          <cell r="G448" t="str">
            <v>Ventes</v>
          </cell>
          <cell r="O448"/>
        </row>
        <row r="449">
          <cell r="B449" t="str">
            <v>-</v>
          </cell>
          <cell r="G449" t="str">
            <v>Ventes</v>
          </cell>
          <cell r="O449"/>
        </row>
        <row r="450">
          <cell r="B450" t="str">
            <v>V</v>
          </cell>
          <cell r="G450" t="str">
            <v>Ventes</v>
          </cell>
          <cell r="O450"/>
        </row>
        <row r="451">
          <cell r="B451" t="str">
            <v>-</v>
          </cell>
          <cell r="G451" t="str">
            <v>Info Générale</v>
          </cell>
          <cell r="O451"/>
        </row>
        <row r="452">
          <cell r="B452" t="str">
            <v>V</v>
          </cell>
          <cell r="G452" t="str">
            <v>Retour réparation</v>
          </cell>
          <cell r="O452"/>
        </row>
        <row r="453">
          <cell r="B453" t="str">
            <v>V</v>
          </cell>
          <cell r="G453" t="str">
            <v>Ventes</v>
          </cell>
          <cell r="O453"/>
        </row>
        <row r="454">
          <cell r="B454" t="str">
            <v>-</v>
          </cell>
          <cell r="G454" t="str">
            <v>Ventes</v>
          </cell>
          <cell r="O454"/>
        </row>
        <row r="455">
          <cell r="B455" t="str">
            <v>V</v>
          </cell>
          <cell r="G455" t="str">
            <v>Ventes</v>
          </cell>
          <cell r="O455"/>
        </row>
        <row r="456">
          <cell r="B456" t="str">
            <v>V</v>
          </cell>
          <cell r="G456" t="str">
            <v>Ventes</v>
          </cell>
          <cell r="O456"/>
        </row>
        <row r="457">
          <cell r="B457" t="str">
            <v>V</v>
          </cell>
          <cell r="G457" t="str">
            <v>Echanges</v>
          </cell>
          <cell r="O457" t="str">
            <v>BATTERIE</v>
          </cell>
        </row>
        <row r="458">
          <cell r="B458" t="str">
            <v>V</v>
          </cell>
          <cell r="G458" t="str">
            <v>Ventes</v>
          </cell>
          <cell r="O458" t="str">
            <v>CABLES USAGES &lt;12 ans</v>
          </cell>
        </row>
        <row r="459">
          <cell r="B459" t="str">
            <v>-</v>
          </cell>
          <cell r="G459" t="str">
            <v>Ventes</v>
          </cell>
          <cell r="O459"/>
        </row>
        <row r="460">
          <cell r="B460" t="str">
            <v>V</v>
          </cell>
          <cell r="G460" t="str">
            <v>SAV (rep s/place)</v>
          </cell>
          <cell r="O460"/>
        </row>
        <row r="461">
          <cell r="B461" t="str">
            <v>V</v>
          </cell>
          <cell r="G461" t="str">
            <v>Retour réparation</v>
          </cell>
          <cell r="O461"/>
        </row>
        <row r="462">
          <cell r="B462" t="str">
            <v>V</v>
          </cell>
          <cell r="G462" t="str">
            <v>Echanges</v>
          </cell>
          <cell r="O462" t="str">
            <v>CHARGEUR</v>
          </cell>
        </row>
        <row r="463">
          <cell r="B463" t="str">
            <v>V</v>
          </cell>
          <cell r="G463" t="str">
            <v>Prêt</v>
          </cell>
          <cell r="O463"/>
        </row>
        <row r="464">
          <cell r="B464" t="str">
            <v>V</v>
          </cell>
          <cell r="G464" t="str">
            <v>Info IC/Processeur</v>
          </cell>
          <cell r="O464"/>
        </row>
        <row r="465">
          <cell r="B465" t="str">
            <v>V</v>
          </cell>
          <cell r="G465" t="str">
            <v>Ventes</v>
          </cell>
          <cell r="O465"/>
        </row>
        <row r="466">
          <cell r="B466" t="str">
            <v>V</v>
          </cell>
          <cell r="G466" t="str">
            <v>Gratuit</v>
          </cell>
          <cell r="O466"/>
        </row>
        <row r="467">
          <cell r="B467" t="str">
            <v>V</v>
          </cell>
          <cell r="G467" t="str">
            <v>Ventes</v>
          </cell>
          <cell r="O467"/>
        </row>
        <row r="468">
          <cell r="B468" t="str">
            <v>V</v>
          </cell>
          <cell r="G468" t="str">
            <v>SAV (rep s/place)</v>
          </cell>
          <cell r="O468" t="str">
            <v>ADAPTATEUR</v>
          </cell>
        </row>
        <row r="469">
          <cell r="B469" t="str">
            <v>-</v>
          </cell>
          <cell r="G469" t="str">
            <v>Ventes</v>
          </cell>
          <cell r="O469"/>
        </row>
        <row r="470">
          <cell r="B470" t="str">
            <v>V</v>
          </cell>
          <cell r="G470" t="str">
            <v>Retour réparation</v>
          </cell>
          <cell r="O470"/>
        </row>
        <row r="471">
          <cell r="B471" t="str">
            <v>V</v>
          </cell>
          <cell r="G471" t="str">
            <v>Info Boucle M</v>
          </cell>
          <cell r="O471"/>
        </row>
        <row r="472">
          <cell r="B472" t="str">
            <v>V</v>
          </cell>
          <cell r="G472" t="str">
            <v>Ventes</v>
          </cell>
          <cell r="O472"/>
        </row>
        <row r="473">
          <cell r="B473" t="str">
            <v>V</v>
          </cell>
          <cell r="G473" t="str">
            <v>SAV (rep s/place)</v>
          </cell>
          <cell r="O473"/>
        </row>
        <row r="474">
          <cell r="B474" t="str">
            <v>-</v>
          </cell>
          <cell r="G474" t="str">
            <v>Gratuit</v>
          </cell>
          <cell r="O474"/>
        </row>
        <row r="475">
          <cell r="B475" t="str">
            <v>-</v>
          </cell>
          <cell r="G475" t="str">
            <v>Gratuit</v>
          </cell>
          <cell r="O475"/>
        </row>
        <row r="476">
          <cell r="B476" t="str">
            <v>-</v>
          </cell>
          <cell r="G476" t="str">
            <v>Sce Repairs</v>
          </cell>
          <cell r="O476"/>
        </row>
        <row r="477">
          <cell r="B477" t="str">
            <v>V</v>
          </cell>
          <cell r="G477" t="str">
            <v>Gratuit</v>
          </cell>
          <cell r="O477"/>
        </row>
        <row r="478">
          <cell r="B478"/>
          <cell r="G478" t="str">
            <v>Facture réparation</v>
          </cell>
          <cell r="O478"/>
        </row>
        <row r="479">
          <cell r="B479" t="str">
            <v>-</v>
          </cell>
          <cell r="G479" t="str">
            <v>Facture réparation</v>
          </cell>
          <cell r="O479"/>
        </row>
        <row r="480">
          <cell r="B480" t="str">
            <v>-</v>
          </cell>
          <cell r="G480" t="str">
            <v>Facture réparation</v>
          </cell>
          <cell r="O480"/>
        </row>
        <row r="481">
          <cell r="B481" t="str">
            <v>-</v>
          </cell>
          <cell r="G481" t="str">
            <v>Gratuit</v>
          </cell>
          <cell r="O481"/>
        </row>
        <row r="482">
          <cell r="B482" t="str">
            <v>-</v>
          </cell>
          <cell r="G482" t="str">
            <v>Sce Repairs</v>
          </cell>
          <cell r="O482"/>
        </row>
        <row r="483">
          <cell r="B483" t="str">
            <v>V</v>
          </cell>
          <cell r="G483" t="str">
            <v>Echanges</v>
          </cell>
          <cell r="O483" t="str">
            <v>CABLES USAGES &lt;12 ans</v>
          </cell>
        </row>
        <row r="484">
          <cell r="B484" t="str">
            <v>V</v>
          </cell>
          <cell r="G484" t="str">
            <v>Retour réparation</v>
          </cell>
          <cell r="O484"/>
        </row>
        <row r="485">
          <cell r="B485" t="str">
            <v>V</v>
          </cell>
          <cell r="G485" t="str">
            <v>SAV (rep s/place)</v>
          </cell>
          <cell r="O485"/>
        </row>
        <row r="486">
          <cell r="B486" t="str">
            <v>V</v>
          </cell>
          <cell r="G486" t="str">
            <v>Ventes</v>
          </cell>
          <cell r="O486"/>
        </row>
        <row r="487">
          <cell r="B487" t="str">
            <v>V</v>
          </cell>
          <cell r="G487" t="str">
            <v>Info IC/Processeur</v>
          </cell>
          <cell r="O487"/>
        </row>
        <row r="488">
          <cell r="B488" t="str">
            <v>-</v>
          </cell>
          <cell r="G488" t="str">
            <v>Ventes</v>
          </cell>
          <cell r="O488"/>
        </row>
        <row r="489">
          <cell r="B489" t="str">
            <v>V</v>
          </cell>
          <cell r="G489" t="str">
            <v>Info Boucle M</v>
          </cell>
          <cell r="O489"/>
        </row>
        <row r="490">
          <cell r="B490" t="str">
            <v>V</v>
          </cell>
          <cell r="G490" t="str">
            <v>Ventes</v>
          </cell>
          <cell r="O490"/>
        </row>
        <row r="491">
          <cell r="B491" t="str">
            <v>V</v>
          </cell>
          <cell r="G491" t="str">
            <v>Sce Repairs</v>
          </cell>
          <cell r="O491"/>
        </row>
        <row r="492">
          <cell r="B492" t="str">
            <v>-</v>
          </cell>
          <cell r="G492" t="str">
            <v>Gratuit</v>
          </cell>
          <cell r="O492"/>
        </row>
        <row r="493">
          <cell r="B493" t="str">
            <v>V</v>
          </cell>
          <cell r="G493" t="str">
            <v>Sce Repairs</v>
          </cell>
          <cell r="O493"/>
        </row>
        <row r="494">
          <cell r="B494" t="str">
            <v>V</v>
          </cell>
          <cell r="G494" t="str">
            <v>Ventes</v>
          </cell>
          <cell r="O494"/>
        </row>
        <row r="495">
          <cell r="B495" t="str">
            <v>V</v>
          </cell>
          <cell r="G495" t="str">
            <v>SAV (rep s/place)</v>
          </cell>
          <cell r="O495"/>
        </row>
        <row r="496">
          <cell r="B496" t="str">
            <v>-</v>
          </cell>
          <cell r="G496" t="str">
            <v>Echanges</v>
          </cell>
          <cell r="O496" t="str">
            <v>-</v>
          </cell>
        </row>
        <row r="497">
          <cell r="B497" t="str">
            <v>V</v>
          </cell>
          <cell r="G497" t="str">
            <v>Sce Repairs</v>
          </cell>
          <cell r="O497" t="str">
            <v>ADAPTATEUR</v>
          </cell>
        </row>
        <row r="498">
          <cell r="B498" t="str">
            <v>V</v>
          </cell>
          <cell r="G498" t="str">
            <v>Sce Repairs</v>
          </cell>
          <cell r="O498" t="str">
            <v>BP</v>
          </cell>
        </row>
        <row r="499">
          <cell r="B499" t="str">
            <v>V</v>
          </cell>
          <cell r="G499" t="str">
            <v>Ventes</v>
          </cell>
          <cell r="O499" t="str">
            <v>CHARGEUR</v>
          </cell>
        </row>
        <row r="500">
          <cell r="B500" t="str">
            <v>-</v>
          </cell>
          <cell r="G500" t="str">
            <v>Facture réparation</v>
          </cell>
          <cell r="O500"/>
        </row>
        <row r="501">
          <cell r="B501" t="str">
            <v>V</v>
          </cell>
          <cell r="G501" t="str">
            <v>Info Générale</v>
          </cell>
          <cell r="O501"/>
        </row>
        <row r="502">
          <cell r="B502" t="str">
            <v>V</v>
          </cell>
          <cell r="G502" t="str">
            <v>Gratuit</v>
          </cell>
          <cell r="O502"/>
        </row>
        <row r="503">
          <cell r="B503" t="str">
            <v>V</v>
          </cell>
          <cell r="G503" t="str">
            <v>Atelier Access Sonnet</v>
          </cell>
          <cell r="O503"/>
        </row>
        <row r="504">
          <cell r="B504" t="str">
            <v>V</v>
          </cell>
          <cell r="G504" t="str">
            <v>Ventes</v>
          </cell>
          <cell r="O504"/>
        </row>
        <row r="505">
          <cell r="B505" t="str">
            <v>-</v>
          </cell>
          <cell r="G505" t="str">
            <v>Retour réparation</v>
          </cell>
          <cell r="O505"/>
        </row>
        <row r="506">
          <cell r="B506" t="str">
            <v>-</v>
          </cell>
          <cell r="G506" t="str">
            <v>Retour réparation</v>
          </cell>
          <cell r="O506"/>
        </row>
        <row r="507">
          <cell r="B507" t="str">
            <v>-</v>
          </cell>
          <cell r="G507" t="str">
            <v>Ventes</v>
          </cell>
          <cell r="O507"/>
        </row>
        <row r="508">
          <cell r="B508" t="str">
            <v>V</v>
          </cell>
          <cell r="G508" t="str">
            <v>Ventes</v>
          </cell>
          <cell r="O508"/>
        </row>
        <row r="509">
          <cell r="B509" t="str">
            <v>V</v>
          </cell>
          <cell r="G509" t="str">
            <v>SAV (rep s/place)</v>
          </cell>
          <cell r="O509"/>
        </row>
        <row r="510">
          <cell r="B510" t="str">
            <v>V</v>
          </cell>
          <cell r="G510" t="str">
            <v>Sce Repairs</v>
          </cell>
          <cell r="O510"/>
        </row>
        <row r="511">
          <cell r="B511" t="str">
            <v>V</v>
          </cell>
          <cell r="G511" t="str">
            <v>Ventes</v>
          </cell>
          <cell r="O511" t="str">
            <v>BP</v>
          </cell>
        </row>
        <row r="512">
          <cell r="B512" t="str">
            <v>V</v>
          </cell>
          <cell r="G512" t="str">
            <v>Ventes</v>
          </cell>
          <cell r="O512" t="str">
            <v>AIMANT</v>
          </cell>
        </row>
        <row r="513">
          <cell r="B513" t="str">
            <v>-</v>
          </cell>
          <cell r="G513" t="str">
            <v>Info Générale</v>
          </cell>
          <cell r="O513"/>
        </row>
        <row r="514">
          <cell r="B514" t="str">
            <v>-</v>
          </cell>
          <cell r="G514" t="str">
            <v>Info Générale</v>
          </cell>
          <cell r="O514"/>
        </row>
        <row r="515">
          <cell r="B515" t="str">
            <v>V</v>
          </cell>
          <cell r="G515" t="str">
            <v>Ventes</v>
          </cell>
          <cell r="O515"/>
        </row>
        <row r="516">
          <cell r="B516" t="str">
            <v>V</v>
          </cell>
          <cell r="G516" t="str">
            <v>Gratuit</v>
          </cell>
          <cell r="O516"/>
        </row>
        <row r="517">
          <cell r="B517" t="str">
            <v>V</v>
          </cell>
          <cell r="G517" t="str">
            <v>Ventes</v>
          </cell>
          <cell r="O517"/>
        </row>
        <row r="518">
          <cell r="B518" t="str">
            <v>V</v>
          </cell>
          <cell r="G518" t="str">
            <v>Echanges</v>
          </cell>
          <cell r="O518" t="str">
            <v>CHARGEUR/DESHUMIDIFICATEUR</v>
          </cell>
        </row>
        <row r="519">
          <cell r="B519" t="str">
            <v>V</v>
          </cell>
          <cell r="G519" t="str">
            <v>-</v>
          </cell>
          <cell r="O519"/>
        </row>
        <row r="520">
          <cell r="G520" t="str">
            <v>Echanges</v>
          </cell>
          <cell r="O520" t="str">
            <v>AIMANT</v>
          </cell>
        </row>
        <row r="521">
          <cell r="B521" t="str">
            <v>V</v>
          </cell>
          <cell r="G521" t="str">
            <v>Sce Repairs</v>
          </cell>
          <cell r="O521"/>
        </row>
        <row r="522">
          <cell r="B522" t="str">
            <v>-</v>
          </cell>
          <cell r="G522" t="str">
            <v>Gratuit</v>
          </cell>
          <cell r="O522"/>
        </row>
        <row r="523">
          <cell r="B523" t="str">
            <v>V</v>
          </cell>
          <cell r="G523" t="str">
            <v>Info Générale</v>
          </cell>
          <cell r="O523"/>
        </row>
        <row r="524">
          <cell r="B524" t="str">
            <v>V</v>
          </cell>
          <cell r="G524" t="str">
            <v>Info IC/Processeur</v>
          </cell>
          <cell r="O524"/>
        </row>
        <row r="525">
          <cell r="B525" t="str">
            <v>V</v>
          </cell>
          <cell r="G525" t="str">
            <v>Echanges</v>
          </cell>
          <cell r="O525" t="str">
            <v>BP</v>
          </cell>
        </row>
        <row r="526">
          <cell r="B526" t="str">
            <v>-</v>
          </cell>
          <cell r="G526" t="str">
            <v>Gratuit</v>
          </cell>
          <cell r="O526"/>
        </row>
        <row r="527">
          <cell r="B527" t="str">
            <v>V</v>
          </cell>
          <cell r="G527" t="str">
            <v>Ventes</v>
          </cell>
          <cell r="O527"/>
        </row>
        <row r="528">
          <cell r="B528" t="str">
            <v>V</v>
          </cell>
          <cell r="G528" t="str">
            <v>Ventes</v>
          </cell>
          <cell r="O528"/>
        </row>
        <row r="529">
          <cell r="B529" t="str">
            <v>V</v>
          </cell>
          <cell r="G529" t="str">
            <v>Ventes</v>
          </cell>
          <cell r="O529"/>
        </row>
        <row r="530">
          <cell r="B530" t="str">
            <v>V</v>
          </cell>
          <cell r="G530" t="str">
            <v>Ventes</v>
          </cell>
          <cell r="O530"/>
        </row>
        <row r="531">
          <cell r="B531" t="str">
            <v>V</v>
          </cell>
          <cell r="G531" t="str">
            <v>Info Générale</v>
          </cell>
          <cell r="O531"/>
        </row>
        <row r="532">
          <cell r="B532" t="str">
            <v>V</v>
          </cell>
          <cell r="G532" t="str">
            <v>Info Générale</v>
          </cell>
          <cell r="O532"/>
        </row>
        <row r="533">
          <cell r="B533" t="str">
            <v>V</v>
          </cell>
          <cell r="G533" t="str">
            <v>SAV (rep s/place)</v>
          </cell>
          <cell r="O533"/>
        </row>
        <row r="534">
          <cell r="B534" t="str">
            <v>V</v>
          </cell>
          <cell r="G534" t="str">
            <v>Echanges</v>
          </cell>
          <cell r="O534" t="str">
            <v>DESHUMIDIFICATEUR</v>
          </cell>
        </row>
        <row r="535">
          <cell r="B535" t="str">
            <v>-</v>
          </cell>
          <cell r="G535" t="str">
            <v>Gratuit</v>
          </cell>
          <cell r="O535"/>
        </row>
        <row r="536">
          <cell r="B536" t="str">
            <v>V</v>
          </cell>
          <cell r="G536" t="str">
            <v>Ventes</v>
          </cell>
          <cell r="O536"/>
        </row>
        <row r="537">
          <cell r="B537" t="str">
            <v>V</v>
          </cell>
          <cell r="G537" t="str">
            <v>Info Boucle M</v>
          </cell>
          <cell r="O537"/>
        </row>
        <row r="538">
          <cell r="B538" t="str">
            <v>-</v>
          </cell>
          <cell r="G538" t="str">
            <v>Ventes</v>
          </cell>
          <cell r="O538"/>
        </row>
        <row r="539">
          <cell r="B539" t="str">
            <v>-</v>
          </cell>
          <cell r="G539" t="str">
            <v>Gratuit</v>
          </cell>
          <cell r="O539"/>
        </row>
        <row r="540">
          <cell r="B540" t="str">
            <v>-</v>
          </cell>
          <cell r="G540" t="str">
            <v>Gratuit</v>
          </cell>
          <cell r="O540"/>
        </row>
        <row r="541">
          <cell r="B541" t="str">
            <v>-</v>
          </cell>
          <cell r="G541" t="str">
            <v>Gratuit</v>
          </cell>
          <cell r="O541"/>
        </row>
        <row r="542">
          <cell r="B542" t="str">
            <v>-</v>
          </cell>
          <cell r="G542" t="str">
            <v>Gratuit</v>
          </cell>
          <cell r="O542"/>
        </row>
        <row r="543">
          <cell r="B543" t="str">
            <v>V</v>
          </cell>
          <cell r="G543" t="str">
            <v>Ventes</v>
          </cell>
          <cell r="O543"/>
        </row>
        <row r="544">
          <cell r="B544" t="str">
            <v>-</v>
          </cell>
          <cell r="G544" t="str">
            <v>Gratuit</v>
          </cell>
          <cell r="O544"/>
        </row>
        <row r="545">
          <cell r="B545" t="str">
            <v>-</v>
          </cell>
          <cell r="G545" t="str">
            <v>Prêt</v>
          </cell>
          <cell r="O545"/>
        </row>
        <row r="546">
          <cell r="B546" t="str">
            <v>-</v>
          </cell>
          <cell r="G546" t="str">
            <v>Prêt</v>
          </cell>
          <cell r="O546"/>
        </row>
        <row r="547">
          <cell r="B547" t="str">
            <v>-</v>
          </cell>
          <cell r="G547" t="str">
            <v>Facture réparation</v>
          </cell>
          <cell r="O547"/>
        </row>
        <row r="548">
          <cell r="B548" t="str">
            <v>-</v>
          </cell>
          <cell r="G548" t="str">
            <v>Retour réparation</v>
          </cell>
          <cell r="O548"/>
        </row>
        <row r="549">
          <cell r="B549" t="str">
            <v>-</v>
          </cell>
          <cell r="G549" t="str">
            <v>Retour réparation</v>
          </cell>
          <cell r="O549"/>
        </row>
        <row r="550">
          <cell r="B550" t="str">
            <v>V</v>
          </cell>
          <cell r="G550" t="str">
            <v>Ventes</v>
          </cell>
          <cell r="O550"/>
        </row>
        <row r="551">
          <cell r="B551" t="str">
            <v>V</v>
          </cell>
          <cell r="G551" t="str">
            <v>Ventes</v>
          </cell>
          <cell r="O551"/>
        </row>
        <row r="552">
          <cell r="B552" t="str">
            <v>-</v>
          </cell>
          <cell r="G552" t="str">
            <v>Retour réparation</v>
          </cell>
          <cell r="O552"/>
        </row>
        <row r="553">
          <cell r="B553" t="str">
            <v>-</v>
          </cell>
          <cell r="G553" t="str">
            <v>Echanges</v>
          </cell>
          <cell r="O553" t="str">
            <v>ADAPTATEUR</v>
          </cell>
        </row>
        <row r="554">
          <cell r="B554" t="str">
            <v>-</v>
          </cell>
          <cell r="G554" t="str">
            <v>Gratuit</v>
          </cell>
          <cell r="O554"/>
        </row>
        <row r="555">
          <cell r="B555" t="str">
            <v>-</v>
          </cell>
          <cell r="G555" t="str">
            <v>Prêt</v>
          </cell>
          <cell r="O555"/>
        </row>
        <row r="556">
          <cell r="B556" t="str">
            <v>-</v>
          </cell>
          <cell r="G556" t="str">
            <v>Gratuit</v>
          </cell>
          <cell r="O556"/>
        </row>
        <row r="557">
          <cell r="B557" t="str">
            <v>V</v>
          </cell>
          <cell r="G557" t="str">
            <v>Ventes</v>
          </cell>
          <cell r="O557"/>
        </row>
        <row r="558">
          <cell r="B558" t="str">
            <v>V</v>
          </cell>
          <cell r="G558" t="str">
            <v>Info Boucle M</v>
          </cell>
          <cell r="O558"/>
        </row>
        <row r="559">
          <cell r="B559" t="str">
            <v>V</v>
          </cell>
          <cell r="G559" t="str">
            <v>Ventes</v>
          </cell>
          <cell r="O559"/>
        </row>
        <row r="560">
          <cell r="B560" t="str">
            <v>V</v>
          </cell>
          <cell r="G560" t="str">
            <v>Ventes</v>
          </cell>
          <cell r="O560"/>
        </row>
        <row r="561">
          <cell r="B561" t="str">
            <v>-</v>
          </cell>
          <cell r="G561" t="str">
            <v>Ventes</v>
          </cell>
          <cell r="O561"/>
        </row>
        <row r="562">
          <cell r="B562" t="str">
            <v>V</v>
          </cell>
          <cell r="G562" t="str">
            <v>SAV (rep s/place)</v>
          </cell>
          <cell r="O562"/>
        </row>
        <row r="563">
          <cell r="B563" t="str">
            <v>V</v>
          </cell>
          <cell r="G563" t="str">
            <v>Ventes</v>
          </cell>
          <cell r="O563"/>
        </row>
        <row r="564">
          <cell r="B564" t="str">
            <v>V</v>
          </cell>
          <cell r="G564" t="str">
            <v>Ventes</v>
          </cell>
          <cell r="O564"/>
        </row>
        <row r="565">
          <cell r="B565" t="str">
            <v>V</v>
          </cell>
          <cell r="G565" t="str">
            <v>Ventes</v>
          </cell>
          <cell r="O565"/>
        </row>
        <row r="566">
          <cell r="B566" t="str">
            <v>V</v>
          </cell>
          <cell r="G566" t="str">
            <v>Sce Repairs</v>
          </cell>
          <cell r="O566"/>
        </row>
        <row r="567">
          <cell r="B567" t="str">
            <v>V</v>
          </cell>
          <cell r="G567" t="str">
            <v>Info Boucle M</v>
          </cell>
          <cell r="O567"/>
        </row>
        <row r="568">
          <cell r="B568" t="str">
            <v>V</v>
          </cell>
          <cell r="G568" t="str">
            <v>Ventes</v>
          </cell>
          <cell r="O568"/>
        </row>
        <row r="569">
          <cell r="B569" t="str">
            <v>V</v>
          </cell>
          <cell r="G569" t="str">
            <v>Ventes</v>
          </cell>
          <cell r="O569"/>
        </row>
        <row r="570">
          <cell r="B570" t="str">
            <v>V</v>
          </cell>
          <cell r="G570" t="str">
            <v>Gratuit</v>
          </cell>
          <cell r="O570"/>
        </row>
        <row r="571">
          <cell r="B571" t="str">
            <v>V</v>
          </cell>
          <cell r="G571" t="str">
            <v>SAV (rep s/place)</v>
          </cell>
          <cell r="O571"/>
        </row>
        <row r="572">
          <cell r="B572" t="str">
            <v>V</v>
          </cell>
          <cell r="G572" t="str">
            <v>Sce Repairs</v>
          </cell>
          <cell r="O572"/>
        </row>
        <row r="573">
          <cell r="B573" t="str">
            <v>-</v>
          </cell>
          <cell r="G573" t="str">
            <v>Gratuit</v>
          </cell>
          <cell r="O573"/>
        </row>
        <row r="574">
          <cell r="B574" t="str">
            <v>V</v>
          </cell>
          <cell r="G574" t="str">
            <v>Ventes</v>
          </cell>
          <cell r="O574"/>
        </row>
        <row r="575">
          <cell r="B575" t="str">
            <v>V</v>
          </cell>
          <cell r="G575" t="str">
            <v>Ventes</v>
          </cell>
          <cell r="O575"/>
        </row>
        <row r="576">
          <cell r="B576" t="str">
            <v>-</v>
          </cell>
          <cell r="G576" t="str">
            <v>Ventes</v>
          </cell>
          <cell r="O576"/>
        </row>
        <row r="577">
          <cell r="B577" t="str">
            <v>V</v>
          </cell>
          <cell r="G577" t="str">
            <v>Ventes</v>
          </cell>
          <cell r="O577"/>
        </row>
        <row r="578">
          <cell r="B578" t="str">
            <v>V</v>
          </cell>
          <cell r="G578" t="str">
            <v>Atelier Access Sonnet</v>
          </cell>
          <cell r="O578"/>
        </row>
        <row r="579">
          <cell r="B579" t="str">
            <v>V</v>
          </cell>
          <cell r="G579" t="str">
            <v>Atelier Access Sonnet</v>
          </cell>
          <cell r="O579"/>
        </row>
        <row r="580">
          <cell r="B580" t="str">
            <v>V</v>
          </cell>
          <cell r="G580" t="str">
            <v>Atelier Access Sonnet</v>
          </cell>
          <cell r="O580"/>
        </row>
        <row r="581">
          <cell r="B581" t="str">
            <v>V</v>
          </cell>
          <cell r="G581" t="str">
            <v>Atelier Access Sonnet</v>
          </cell>
          <cell r="O581"/>
        </row>
        <row r="582">
          <cell r="B582" t="str">
            <v>V</v>
          </cell>
          <cell r="G582" t="str">
            <v>Atelier Access Sonnet</v>
          </cell>
          <cell r="O582"/>
        </row>
        <row r="583">
          <cell r="B583" t="str">
            <v>V</v>
          </cell>
          <cell r="G583" t="str">
            <v>Atelier Access Sonnet</v>
          </cell>
          <cell r="O583"/>
        </row>
        <row r="584">
          <cell r="B584" t="str">
            <v>V</v>
          </cell>
          <cell r="G584" t="str">
            <v>Atelier Access Sonnet</v>
          </cell>
          <cell r="O584"/>
        </row>
        <row r="585">
          <cell r="B585" t="str">
            <v>-</v>
          </cell>
          <cell r="G585" t="str">
            <v>Ventes</v>
          </cell>
          <cell r="O585"/>
        </row>
        <row r="586">
          <cell r="B586" t="str">
            <v>V</v>
          </cell>
          <cell r="G586" t="str">
            <v>Retour réparation</v>
          </cell>
          <cell r="O586"/>
        </row>
        <row r="587">
          <cell r="B587" t="str">
            <v>V</v>
          </cell>
          <cell r="G587" t="str">
            <v>Sce Repairs</v>
          </cell>
          <cell r="O587" t="str">
            <v>AIMANT</v>
          </cell>
        </row>
        <row r="588">
          <cell r="B588" t="str">
            <v>V</v>
          </cell>
          <cell r="G588" t="str">
            <v>Info Boucle M</v>
          </cell>
          <cell r="O588"/>
        </row>
        <row r="589">
          <cell r="B589" t="str">
            <v>V</v>
          </cell>
          <cell r="G589" t="str">
            <v>Sce Repairs</v>
          </cell>
          <cell r="O589"/>
        </row>
        <row r="590">
          <cell r="B590" t="str">
            <v>V</v>
          </cell>
          <cell r="G590" t="str">
            <v>Ventes</v>
          </cell>
          <cell r="O590"/>
        </row>
        <row r="591">
          <cell r="B591" t="str">
            <v>V</v>
          </cell>
          <cell r="G591" t="str">
            <v>Ventes</v>
          </cell>
          <cell r="O591"/>
        </row>
        <row r="592">
          <cell r="B592" t="str">
            <v>V</v>
          </cell>
          <cell r="G592" t="str">
            <v>Sce Repairs</v>
          </cell>
          <cell r="O592"/>
        </row>
        <row r="593">
          <cell r="B593" t="str">
            <v>V</v>
          </cell>
          <cell r="G593" t="str">
            <v>Echanges</v>
          </cell>
          <cell r="O593" t="str">
            <v>BATTERIE</v>
          </cell>
        </row>
        <row r="594">
          <cell r="B594" t="str">
            <v>V</v>
          </cell>
          <cell r="G594" t="str">
            <v>Retour réparation</v>
          </cell>
          <cell r="O594" t="str">
            <v>ADAPTATEUR/BATTERIE</v>
          </cell>
        </row>
        <row r="595">
          <cell r="B595" t="str">
            <v>-</v>
          </cell>
          <cell r="G595" t="str">
            <v>Gratuit</v>
          </cell>
          <cell r="O595"/>
        </row>
        <row r="596">
          <cell r="B596" t="str">
            <v>V</v>
          </cell>
          <cell r="G596" t="str">
            <v>SAV (rep s/place)</v>
          </cell>
          <cell r="O596"/>
        </row>
        <row r="597">
          <cell r="B597" t="str">
            <v>V</v>
          </cell>
          <cell r="G597" t="str">
            <v>SAV (rep s/place)</v>
          </cell>
          <cell r="O597"/>
        </row>
        <row r="598">
          <cell r="B598" t="str">
            <v>V</v>
          </cell>
          <cell r="G598" t="str">
            <v>Ventes</v>
          </cell>
          <cell r="O598"/>
        </row>
        <row r="599">
          <cell r="B599" t="str">
            <v>V</v>
          </cell>
          <cell r="G599" t="str">
            <v>Echanges</v>
          </cell>
          <cell r="O599" t="str">
            <v>BATTERIE</v>
          </cell>
        </row>
        <row r="600">
          <cell r="B600" t="str">
            <v>V</v>
          </cell>
          <cell r="G600" t="str">
            <v>Ventes</v>
          </cell>
          <cell r="O600"/>
        </row>
        <row r="601">
          <cell r="B601" t="str">
            <v>V</v>
          </cell>
          <cell r="G601" t="str">
            <v>Ventes</v>
          </cell>
          <cell r="O601"/>
        </row>
        <row r="602">
          <cell r="B602" t="str">
            <v>-</v>
          </cell>
          <cell r="G602" t="str">
            <v>Sce Repairs</v>
          </cell>
          <cell r="O602"/>
        </row>
        <row r="603">
          <cell r="B603" t="str">
            <v>-</v>
          </cell>
          <cell r="G603" t="str">
            <v>Ventes</v>
          </cell>
          <cell r="O603"/>
        </row>
        <row r="604">
          <cell r="B604" t="str">
            <v>V</v>
          </cell>
          <cell r="G604" t="str">
            <v>Retour réparation</v>
          </cell>
          <cell r="O604"/>
        </row>
        <row r="605">
          <cell r="B605" t="str">
            <v>-</v>
          </cell>
          <cell r="G605" t="str">
            <v>Gratuit</v>
          </cell>
          <cell r="O605"/>
        </row>
        <row r="606">
          <cell r="B606" t="str">
            <v>V</v>
          </cell>
          <cell r="G606" t="str">
            <v>Echanges</v>
          </cell>
          <cell r="O606" t="str">
            <v>CABLES USAGES &lt;12 ans</v>
          </cell>
        </row>
        <row r="607">
          <cell r="B607" t="str">
            <v>-</v>
          </cell>
          <cell r="G607" t="str">
            <v>Gratuit</v>
          </cell>
          <cell r="O607"/>
        </row>
        <row r="608">
          <cell r="B608" t="str">
            <v>V</v>
          </cell>
          <cell r="G608" t="str">
            <v>Sce Repairs</v>
          </cell>
          <cell r="O608"/>
        </row>
        <row r="609">
          <cell r="B609" t="str">
            <v>V</v>
          </cell>
          <cell r="G609" t="str">
            <v>Retour réparation</v>
          </cell>
          <cell r="O609"/>
        </row>
        <row r="610">
          <cell r="B610" t="str">
            <v>V</v>
          </cell>
          <cell r="G610" t="str">
            <v>Ventes</v>
          </cell>
          <cell r="O610"/>
        </row>
        <row r="611">
          <cell r="B611" t="str">
            <v>V</v>
          </cell>
          <cell r="G611" t="str">
            <v>Ventes</v>
          </cell>
          <cell r="O611"/>
        </row>
        <row r="612">
          <cell r="B612" t="str">
            <v>V</v>
          </cell>
          <cell r="G612" t="str">
            <v>Info Générale</v>
          </cell>
          <cell r="O612"/>
        </row>
        <row r="613">
          <cell r="B613" t="str">
            <v>V</v>
          </cell>
          <cell r="G613" t="str">
            <v>Echanges</v>
          </cell>
          <cell r="O613" t="str">
            <v>BP</v>
          </cell>
        </row>
        <row r="614">
          <cell r="B614" t="str">
            <v>V</v>
          </cell>
          <cell r="G614" t="str">
            <v>Ventes</v>
          </cell>
          <cell r="O614"/>
        </row>
        <row r="615">
          <cell r="B615" t="str">
            <v>V</v>
          </cell>
          <cell r="G615" t="str">
            <v>Retour réparation</v>
          </cell>
          <cell r="O615"/>
        </row>
        <row r="616">
          <cell r="B616" t="str">
            <v>V</v>
          </cell>
          <cell r="G616" t="str">
            <v>Info Générale</v>
          </cell>
          <cell r="O616"/>
        </row>
        <row r="617">
          <cell r="B617" t="str">
            <v>V</v>
          </cell>
          <cell r="G617" t="str">
            <v>Ventes</v>
          </cell>
          <cell r="O617"/>
        </row>
        <row r="618">
          <cell r="B618" t="str">
            <v>-</v>
          </cell>
          <cell r="G618" t="str">
            <v>Gratuit</v>
          </cell>
          <cell r="O618"/>
        </row>
        <row r="619">
          <cell r="B619" t="str">
            <v>V</v>
          </cell>
          <cell r="G619" t="str">
            <v>Ventes</v>
          </cell>
          <cell r="O619"/>
        </row>
        <row r="620">
          <cell r="B620" t="str">
            <v>-</v>
          </cell>
          <cell r="G620" t="str">
            <v>Info Générale</v>
          </cell>
          <cell r="O620"/>
        </row>
        <row r="621">
          <cell r="B621" t="str">
            <v>-</v>
          </cell>
          <cell r="G621" t="str">
            <v>Gratuit</v>
          </cell>
          <cell r="O621"/>
        </row>
        <row r="622">
          <cell r="B622" t="str">
            <v>-</v>
          </cell>
          <cell r="G622" t="str">
            <v>Gratuit</v>
          </cell>
          <cell r="O622"/>
        </row>
        <row r="623">
          <cell r="B623" t="str">
            <v>-</v>
          </cell>
          <cell r="G623" t="str">
            <v>Echanges</v>
          </cell>
          <cell r="O623" t="str">
            <v>BATTERIE</v>
          </cell>
        </row>
        <row r="624">
          <cell r="B624" t="str">
            <v>V</v>
          </cell>
          <cell r="G624" t="str">
            <v>Retour réparation</v>
          </cell>
          <cell r="O624"/>
        </row>
        <row r="625">
          <cell r="B625" t="str">
            <v>V</v>
          </cell>
          <cell r="G625" t="str">
            <v>Sce Repairs</v>
          </cell>
          <cell r="O625"/>
        </row>
        <row r="626">
          <cell r="B626" t="str">
            <v>V</v>
          </cell>
          <cell r="G626" t="str">
            <v>Echanges</v>
          </cell>
          <cell r="O626" t="str">
            <v>CABLES USAGES &lt;12 ans</v>
          </cell>
        </row>
        <row r="627">
          <cell r="B627" t="str">
            <v>-</v>
          </cell>
          <cell r="G627" t="str">
            <v>Retour réparation</v>
          </cell>
          <cell r="O627"/>
        </row>
        <row r="628">
          <cell r="B628" t="str">
            <v>V</v>
          </cell>
          <cell r="G628" t="str">
            <v>Ventes</v>
          </cell>
          <cell r="O628"/>
        </row>
        <row r="629">
          <cell r="B629" t="str">
            <v>-</v>
          </cell>
          <cell r="G629" t="str">
            <v>Retour réparation</v>
          </cell>
          <cell r="O629"/>
        </row>
        <row r="630">
          <cell r="B630" t="str">
            <v>-</v>
          </cell>
          <cell r="G630" t="str">
            <v>Retour réparation</v>
          </cell>
          <cell r="O630"/>
        </row>
        <row r="631">
          <cell r="B631" t="str">
            <v>-</v>
          </cell>
          <cell r="G631" t="str">
            <v>Retour réparation</v>
          </cell>
          <cell r="O631"/>
        </row>
        <row r="632">
          <cell r="B632" t="str">
            <v>V</v>
          </cell>
          <cell r="G632" t="str">
            <v>Ventes</v>
          </cell>
          <cell r="O632"/>
        </row>
        <row r="633">
          <cell r="B633" t="str">
            <v>-</v>
          </cell>
          <cell r="G633" t="str">
            <v>Sce Repairs</v>
          </cell>
          <cell r="O633"/>
        </row>
        <row r="634">
          <cell r="B634" t="str">
            <v>-</v>
          </cell>
          <cell r="G634" t="str">
            <v>Sce Repairs</v>
          </cell>
          <cell r="O634"/>
        </row>
        <row r="635">
          <cell r="B635" t="str">
            <v>-</v>
          </cell>
          <cell r="G635" t="str">
            <v>Info Générale</v>
          </cell>
          <cell r="O635"/>
        </row>
        <row r="636">
          <cell r="B636" t="str">
            <v>-</v>
          </cell>
          <cell r="G636" t="str">
            <v>Echanges</v>
          </cell>
          <cell r="O636" t="str">
            <v>ADAPTATEUR</v>
          </cell>
        </row>
        <row r="637">
          <cell r="B637" t="str">
            <v>V</v>
          </cell>
          <cell r="G637" t="str">
            <v>Ventes</v>
          </cell>
          <cell r="O637"/>
        </row>
        <row r="638">
          <cell r="B638" t="str">
            <v>-</v>
          </cell>
          <cell r="G638" t="str">
            <v>Gratuit</v>
          </cell>
          <cell r="O638"/>
        </row>
        <row r="639">
          <cell r="B639" t="str">
            <v>V</v>
          </cell>
          <cell r="G639" t="str">
            <v>Gratuit</v>
          </cell>
          <cell r="O639"/>
        </row>
        <row r="640">
          <cell r="B640" t="str">
            <v>V</v>
          </cell>
          <cell r="G640" t="str">
            <v>Sce Repairs</v>
          </cell>
          <cell r="O640"/>
        </row>
        <row r="641">
          <cell r="B641" t="str">
            <v>B</v>
          </cell>
          <cell r="G641" t="str">
            <v>-</v>
          </cell>
          <cell r="O641"/>
        </row>
        <row r="642">
          <cell r="B642" t="str">
            <v>V</v>
          </cell>
          <cell r="G642" t="str">
            <v>Atelier Access Sonnet</v>
          </cell>
          <cell r="O642"/>
        </row>
        <row r="643">
          <cell r="B643" t="str">
            <v>V</v>
          </cell>
          <cell r="G643" t="str">
            <v>Atelier Access Sonnet</v>
          </cell>
          <cell r="O643"/>
        </row>
        <row r="644">
          <cell r="B644" t="str">
            <v>V</v>
          </cell>
          <cell r="G644" t="str">
            <v>Atelier Access Sonnet</v>
          </cell>
          <cell r="O644"/>
        </row>
        <row r="645">
          <cell r="B645" t="str">
            <v>V</v>
          </cell>
          <cell r="G645" t="str">
            <v>Atelier Access Sonnet</v>
          </cell>
          <cell r="O645"/>
        </row>
        <row r="646">
          <cell r="B646" t="str">
            <v>V</v>
          </cell>
          <cell r="G646" t="str">
            <v>Ventes</v>
          </cell>
          <cell r="O646"/>
        </row>
        <row r="647">
          <cell r="B647" t="str">
            <v>V</v>
          </cell>
          <cell r="G647" t="str">
            <v>Info Générale</v>
          </cell>
          <cell r="O647"/>
        </row>
        <row r="648">
          <cell r="B648" t="str">
            <v>V</v>
          </cell>
          <cell r="G648" t="str">
            <v>Ventes</v>
          </cell>
          <cell r="O648"/>
        </row>
        <row r="649">
          <cell r="B649" t="str">
            <v>V</v>
          </cell>
          <cell r="G649" t="str">
            <v>Info Générale</v>
          </cell>
          <cell r="O649"/>
        </row>
        <row r="650">
          <cell r="B650" t="str">
            <v>V</v>
          </cell>
          <cell r="G650" t="str">
            <v>Sce Repairs</v>
          </cell>
          <cell r="O650"/>
        </row>
        <row r="651">
          <cell r="B651" t="str">
            <v>V</v>
          </cell>
          <cell r="G651" t="str">
            <v>Retour réparation</v>
          </cell>
          <cell r="O651"/>
        </row>
        <row r="652">
          <cell r="B652" t="str">
            <v>-</v>
          </cell>
          <cell r="G652" t="str">
            <v>Info Générale</v>
          </cell>
          <cell r="O652"/>
        </row>
        <row r="653">
          <cell r="B653" t="str">
            <v>-</v>
          </cell>
          <cell r="G653" t="str">
            <v>Gratuit</v>
          </cell>
          <cell r="O653"/>
        </row>
        <row r="654">
          <cell r="B654" t="str">
            <v>V</v>
          </cell>
          <cell r="G654" t="str">
            <v>Ventes</v>
          </cell>
          <cell r="O654"/>
        </row>
        <row r="655">
          <cell r="B655" t="str">
            <v>-</v>
          </cell>
          <cell r="G655" t="str">
            <v>Facture réparation</v>
          </cell>
          <cell r="O655"/>
        </row>
        <row r="656">
          <cell r="B656" t="str">
            <v>-</v>
          </cell>
          <cell r="G656" t="str">
            <v>Gratuit</v>
          </cell>
          <cell r="O656"/>
        </row>
        <row r="657">
          <cell r="B657" t="str">
            <v>V</v>
          </cell>
          <cell r="G657" t="str">
            <v>Info Générale</v>
          </cell>
          <cell r="O657"/>
        </row>
        <row r="658">
          <cell r="B658" t="str">
            <v>T</v>
          </cell>
          <cell r="G658" t="str">
            <v>Info Générale</v>
          </cell>
          <cell r="O658"/>
        </row>
        <row r="659">
          <cell r="B659" t="str">
            <v>V</v>
          </cell>
          <cell r="G659" t="str">
            <v>Sce Repairs</v>
          </cell>
          <cell r="O659"/>
        </row>
        <row r="660">
          <cell r="B660" t="str">
            <v>V</v>
          </cell>
          <cell r="G660" t="str">
            <v>Info Générale</v>
          </cell>
          <cell r="O660"/>
        </row>
        <row r="661">
          <cell r="B661" t="str">
            <v>V</v>
          </cell>
          <cell r="G661" t="str">
            <v>Info Boucle M</v>
          </cell>
          <cell r="O661"/>
        </row>
        <row r="662">
          <cell r="B662" t="str">
            <v>-</v>
          </cell>
          <cell r="G662" t="str">
            <v>Gratuit</v>
          </cell>
          <cell r="O662"/>
        </row>
        <row r="663">
          <cell r="B663" t="str">
            <v>-</v>
          </cell>
          <cell r="G663" t="str">
            <v>Ventes</v>
          </cell>
          <cell r="O663"/>
        </row>
        <row r="664">
          <cell r="B664" t="str">
            <v>-</v>
          </cell>
          <cell r="G664" t="str">
            <v>Ventes</v>
          </cell>
          <cell r="O664"/>
        </row>
        <row r="665">
          <cell r="B665" t="str">
            <v>V</v>
          </cell>
          <cell r="G665" t="str">
            <v>Ventes</v>
          </cell>
          <cell r="O665"/>
        </row>
        <row r="666">
          <cell r="B666" t="str">
            <v>-</v>
          </cell>
          <cell r="G666" t="str">
            <v>Ventes</v>
          </cell>
          <cell r="O666"/>
        </row>
        <row r="667">
          <cell r="B667" t="str">
            <v>-</v>
          </cell>
          <cell r="G667" t="str">
            <v>Gratuit</v>
          </cell>
          <cell r="O667"/>
        </row>
        <row r="668">
          <cell r="B668" t="str">
            <v>-</v>
          </cell>
          <cell r="G668" t="str">
            <v>Ventes</v>
          </cell>
          <cell r="O668"/>
        </row>
        <row r="669">
          <cell r="B669" t="str">
            <v>-</v>
          </cell>
          <cell r="G669" t="str">
            <v>Ventes</v>
          </cell>
          <cell r="O669"/>
        </row>
        <row r="670">
          <cell r="B670" t="str">
            <v>-</v>
          </cell>
          <cell r="G670" t="str">
            <v>Gratuit</v>
          </cell>
          <cell r="O670"/>
        </row>
        <row r="671">
          <cell r="B671" t="str">
            <v>V</v>
          </cell>
          <cell r="G671" t="str">
            <v>Ventes</v>
          </cell>
          <cell r="O671"/>
        </row>
        <row r="672">
          <cell r="B672" t="str">
            <v>-</v>
          </cell>
          <cell r="G672" t="str">
            <v>Ventes</v>
          </cell>
          <cell r="O672"/>
        </row>
        <row r="673">
          <cell r="B673" t="str">
            <v>-</v>
          </cell>
          <cell r="G673" t="str">
            <v>Gratuit</v>
          </cell>
          <cell r="O673"/>
        </row>
        <row r="674">
          <cell r="B674" t="str">
            <v>-</v>
          </cell>
          <cell r="G674" t="str">
            <v>Gratuit</v>
          </cell>
          <cell r="O674"/>
        </row>
        <row r="675">
          <cell r="B675" t="str">
            <v>V</v>
          </cell>
          <cell r="G675" t="str">
            <v>Echanges</v>
          </cell>
          <cell r="O675" t="str">
            <v>BATTERIE</v>
          </cell>
        </row>
        <row r="676">
          <cell r="B676" t="str">
            <v>-</v>
          </cell>
          <cell r="G676" t="str">
            <v>Gratuit</v>
          </cell>
          <cell r="O676"/>
        </row>
        <row r="677">
          <cell r="B677" t="str">
            <v>V</v>
          </cell>
          <cell r="G677" t="str">
            <v>Echanges</v>
          </cell>
          <cell r="O677" t="str">
            <v>AIMANT</v>
          </cell>
        </row>
        <row r="678">
          <cell r="B678" t="str">
            <v>-</v>
          </cell>
          <cell r="G678" t="str">
            <v>Facture réparation</v>
          </cell>
          <cell r="O678"/>
        </row>
        <row r="679">
          <cell r="B679" t="str">
            <v>V</v>
          </cell>
          <cell r="G679" t="str">
            <v>Ventes</v>
          </cell>
          <cell r="O679"/>
        </row>
        <row r="680">
          <cell r="B680" t="str">
            <v>V</v>
          </cell>
          <cell r="G680" t="str">
            <v>Ventes</v>
          </cell>
          <cell r="O680" t="str">
            <v>ADAPTATEUR</v>
          </cell>
        </row>
        <row r="681">
          <cell r="B681" t="str">
            <v>V</v>
          </cell>
          <cell r="G681" t="str">
            <v>Sce Repairs</v>
          </cell>
          <cell r="O681"/>
        </row>
        <row r="682">
          <cell r="B682" t="str">
            <v>-</v>
          </cell>
          <cell r="G682" t="str">
            <v>Facture réparation</v>
          </cell>
          <cell r="O682"/>
        </row>
        <row r="683">
          <cell r="B683" t="str">
            <v>-</v>
          </cell>
          <cell r="G683" t="str">
            <v>Ventes</v>
          </cell>
          <cell r="O683"/>
        </row>
        <row r="684">
          <cell r="B684" t="str">
            <v>-</v>
          </cell>
          <cell r="G684" t="str">
            <v>Ventes</v>
          </cell>
          <cell r="O684"/>
        </row>
        <row r="685">
          <cell r="B685" t="str">
            <v>V</v>
          </cell>
          <cell r="G685" t="str">
            <v>Retour réparation</v>
          </cell>
          <cell r="O685"/>
        </row>
        <row r="686">
          <cell r="B686" t="str">
            <v>V</v>
          </cell>
          <cell r="G686" t="str">
            <v>Ventes</v>
          </cell>
          <cell r="O686"/>
        </row>
        <row r="687">
          <cell r="B687" t="str">
            <v>V</v>
          </cell>
          <cell r="G687" t="str">
            <v>Sce Repairs</v>
          </cell>
          <cell r="O687"/>
        </row>
        <row r="688">
          <cell r="B688" t="str">
            <v>-</v>
          </cell>
          <cell r="G688" t="str">
            <v>Facture réparation</v>
          </cell>
          <cell r="O688"/>
        </row>
        <row r="689">
          <cell r="B689" t="str">
            <v>V</v>
          </cell>
          <cell r="G689" t="str">
            <v>Ventes</v>
          </cell>
          <cell r="O689" t="str">
            <v>CHARGEUR</v>
          </cell>
        </row>
        <row r="690">
          <cell r="B690" t="str">
            <v>V</v>
          </cell>
          <cell r="G690" t="str">
            <v>Ventes</v>
          </cell>
          <cell r="O690" t="str">
            <v>BATTERIE</v>
          </cell>
        </row>
        <row r="691">
          <cell r="B691" t="str">
            <v>V</v>
          </cell>
          <cell r="G691" t="str">
            <v>Info IC/Processeur</v>
          </cell>
          <cell r="O691"/>
        </row>
        <row r="692">
          <cell r="B692" t="str">
            <v>V</v>
          </cell>
          <cell r="G692" t="str">
            <v>Retour réparation</v>
          </cell>
          <cell r="O692"/>
        </row>
        <row r="693">
          <cell r="B693" t="str">
            <v>V</v>
          </cell>
          <cell r="G693" t="str">
            <v>Ventes</v>
          </cell>
          <cell r="O693"/>
        </row>
        <row r="694">
          <cell r="B694" t="str">
            <v>-</v>
          </cell>
          <cell r="G694" t="str">
            <v>Facture réparation</v>
          </cell>
          <cell r="O694"/>
        </row>
        <row r="695">
          <cell r="B695" t="str">
            <v>-</v>
          </cell>
          <cell r="G695" t="str">
            <v>Gratuit</v>
          </cell>
          <cell r="O695"/>
        </row>
        <row r="696">
          <cell r="B696" t="str">
            <v>V</v>
          </cell>
          <cell r="G696" t="str">
            <v>Echanges</v>
          </cell>
          <cell r="O696" t="str">
            <v>CABLES USAGES &lt;12 ans</v>
          </cell>
        </row>
        <row r="697">
          <cell r="B697" t="str">
            <v>V</v>
          </cell>
          <cell r="G697" t="str">
            <v>Echanges</v>
          </cell>
          <cell r="O697" t="str">
            <v>BATTERIE</v>
          </cell>
        </row>
        <row r="698">
          <cell r="B698" t="str">
            <v>V</v>
          </cell>
          <cell r="G698" t="str">
            <v>Ventes</v>
          </cell>
          <cell r="O698"/>
        </row>
        <row r="699">
          <cell r="B699" t="str">
            <v>V</v>
          </cell>
          <cell r="G699" t="str">
            <v>Retour réparation</v>
          </cell>
          <cell r="O699"/>
        </row>
        <row r="700">
          <cell r="B700" t="str">
            <v>V</v>
          </cell>
          <cell r="G700" t="str">
            <v>Ventes</v>
          </cell>
          <cell r="O700"/>
        </row>
        <row r="701">
          <cell r="B701" t="str">
            <v>V</v>
          </cell>
          <cell r="G701" t="str">
            <v>Echanges</v>
          </cell>
          <cell r="O701" t="str">
            <v>BATTERIE</v>
          </cell>
        </row>
        <row r="702">
          <cell r="B702" t="str">
            <v>V</v>
          </cell>
          <cell r="G702" t="str">
            <v>Info Générale</v>
          </cell>
          <cell r="O702"/>
        </row>
        <row r="703">
          <cell r="B703" t="str">
            <v>V</v>
          </cell>
          <cell r="G703" t="str">
            <v>Retour réparation</v>
          </cell>
          <cell r="O703"/>
        </row>
        <row r="704">
          <cell r="B704" t="str">
            <v>V</v>
          </cell>
          <cell r="G704" t="str">
            <v>Atelier Access Sonnet</v>
          </cell>
          <cell r="O704"/>
        </row>
        <row r="705">
          <cell r="B705" t="str">
            <v>V</v>
          </cell>
          <cell r="G705" t="str">
            <v>Atelier Access Sonnet</v>
          </cell>
          <cell r="O705"/>
        </row>
        <row r="706">
          <cell r="B706" t="str">
            <v>V</v>
          </cell>
          <cell r="G706" t="str">
            <v>Atelier Access Sonnet</v>
          </cell>
          <cell r="O706" t="str">
            <v>BATTERIE</v>
          </cell>
        </row>
        <row r="707">
          <cell r="B707" t="str">
            <v>V</v>
          </cell>
          <cell r="G707" t="str">
            <v>Atelier Access Sonnet</v>
          </cell>
          <cell r="O707"/>
        </row>
        <row r="708">
          <cell r="B708" t="str">
            <v>V</v>
          </cell>
          <cell r="G708" t="str">
            <v>Atelier Access Sonnet</v>
          </cell>
          <cell r="O708"/>
        </row>
        <row r="709">
          <cell r="B709" t="str">
            <v>V</v>
          </cell>
          <cell r="G709" t="str">
            <v>Atelier Access Sonnet</v>
          </cell>
          <cell r="O709"/>
        </row>
        <row r="710">
          <cell r="B710" t="str">
            <v>-</v>
          </cell>
          <cell r="G710" t="str">
            <v>Retour réparation</v>
          </cell>
          <cell r="O710"/>
        </row>
        <row r="711">
          <cell r="B711" t="str">
            <v>-</v>
          </cell>
          <cell r="G711" t="str">
            <v>Retour réparation</v>
          </cell>
          <cell r="O711"/>
        </row>
        <row r="712">
          <cell r="B712" t="str">
            <v>-</v>
          </cell>
          <cell r="G712" t="str">
            <v>Retour réparation</v>
          </cell>
          <cell r="O712"/>
        </row>
        <row r="713">
          <cell r="B713" t="str">
            <v>-</v>
          </cell>
          <cell r="G713" t="str">
            <v>Gratuit</v>
          </cell>
          <cell r="O713"/>
        </row>
        <row r="714">
          <cell r="B714" t="str">
            <v>-</v>
          </cell>
          <cell r="G714" t="str">
            <v>Gratuit</v>
          </cell>
          <cell r="O714"/>
        </row>
        <row r="715">
          <cell r="B715" t="str">
            <v>-</v>
          </cell>
          <cell r="G715" t="str">
            <v>Retour réparation</v>
          </cell>
          <cell r="O715"/>
        </row>
        <row r="716">
          <cell r="B716" t="str">
            <v>V</v>
          </cell>
          <cell r="G716" t="str">
            <v>Info Générale</v>
          </cell>
          <cell r="O716"/>
        </row>
        <row r="717">
          <cell r="B717" t="str">
            <v>-</v>
          </cell>
          <cell r="G717" t="str">
            <v>Gratuit</v>
          </cell>
          <cell r="O717"/>
        </row>
        <row r="718">
          <cell r="B718" t="str">
            <v>V</v>
          </cell>
          <cell r="G718" t="str">
            <v>Info Générale</v>
          </cell>
          <cell r="O718"/>
        </row>
        <row r="719">
          <cell r="B719" t="str">
            <v>V</v>
          </cell>
          <cell r="G719" t="str">
            <v>Ventes</v>
          </cell>
          <cell r="O719"/>
        </row>
        <row r="720">
          <cell r="B720" t="str">
            <v>-</v>
          </cell>
          <cell r="G720" t="str">
            <v>Ventes</v>
          </cell>
          <cell r="O720"/>
        </row>
        <row r="721">
          <cell r="B721" t="str">
            <v>v</v>
          </cell>
          <cell r="G721" t="str">
            <v>Info Générale</v>
          </cell>
          <cell r="O721"/>
        </row>
        <row r="722">
          <cell r="B722" t="str">
            <v>V</v>
          </cell>
          <cell r="G722" t="str">
            <v>Retour réparation</v>
          </cell>
          <cell r="O722"/>
        </row>
        <row r="723">
          <cell r="B723" t="str">
            <v>V</v>
          </cell>
          <cell r="G723" t="str">
            <v>SAV (rep s/place)</v>
          </cell>
          <cell r="O723"/>
        </row>
        <row r="724">
          <cell r="B724" t="str">
            <v>-</v>
          </cell>
          <cell r="G724" t="str">
            <v>Facture réparation</v>
          </cell>
          <cell r="O724"/>
        </row>
        <row r="725">
          <cell r="B725" t="str">
            <v>V</v>
          </cell>
          <cell r="G725" t="str">
            <v>Ventes</v>
          </cell>
          <cell r="O725"/>
        </row>
        <row r="726">
          <cell r="B726" t="str">
            <v>V</v>
          </cell>
          <cell r="G726" t="str">
            <v>Ventes</v>
          </cell>
          <cell r="O726" t="str">
            <v>ADAPTATEUR</v>
          </cell>
        </row>
        <row r="727">
          <cell r="B727" t="str">
            <v>V</v>
          </cell>
          <cell r="G727" t="str">
            <v>Ventes</v>
          </cell>
          <cell r="O727"/>
        </row>
        <row r="728">
          <cell r="B728" t="str">
            <v>-</v>
          </cell>
          <cell r="G728" t="str">
            <v>Info Générale</v>
          </cell>
          <cell r="O728"/>
        </row>
        <row r="729">
          <cell r="B729" t="str">
            <v>-</v>
          </cell>
          <cell r="G729" t="str">
            <v>Gratuit</v>
          </cell>
          <cell r="O729"/>
        </row>
        <row r="730">
          <cell r="B730" t="str">
            <v>V</v>
          </cell>
          <cell r="G730" t="str">
            <v>Ventes</v>
          </cell>
          <cell r="O730"/>
        </row>
        <row r="731">
          <cell r="B731" t="str">
            <v>V</v>
          </cell>
          <cell r="G731" t="str">
            <v>Ventes</v>
          </cell>
          <cell r="O731"/>
        </row>
        <row r="732">
          <cell r="B732" t="str">
            <v>-</v>
          </cell>
          <cell r="G732" t="str">
            <v>Ventes</v>
          </cell>
          <cell r="O732"/>
        </row>
        <row r="733">
          <cell r="B733" t="str">
            <v>-</v>
          </cell>
          <cell r="G733" t="str">
            <v>Echanges</v>
          </cell>
          <cell r="O733" t="str">
            <v>AIMANT</v>
          </cell>
        </row>
        <row r="734">
          <cell r="B734" t="str">
            <v>V</v>
          </cell>
          <cell r="G734" t="str">
            <v>Ventes</v>
          </cell>
          <cell r="O734"/>
        </row>
        <row r="735">
          <cell r="B735" t="str">
            <v>V</v>
          </cell>
          <cell r="G735" t="str">
            <v>Echanges</v>
          </cell>
          <cell r="O735" t="str">
            <v>CHARGEUR</v>
          </cell>
        </row>
        <row r="736">
          <cell r="B736" t="str">
            <v>V</v>
          </cell>
          <cell r="G736" t="str">
            <v>Retour réparation</v>
          </cell>
          <cell r="O736"/>
        </row>
        <row r="737">
          <cell r="B737" t="str">
            <v>V</v>
          </cell>
          <cell r="G737" t="str">
            <v>Info IC/Processeur</v>
          </cell>
          <cell r="O737"/>
        </row>
        <row r="738">
          <cell r="B738" t="str">
            <v>V</v>
          </cell>
          <cell r="G738" t="str">
            <v>Ventes</v>
          </cell>
          <cell r="O738"/>
        </row>
        <row r="739">
          <cell r="B739" t="str">
            <v>-</v>
          </cell>
          <cell r="G739" t="str">
            <v>Retour réparation</v>
          </cell>
          <cell r="O739"/>
        </row>
        <row r="740">
          <cell r="B740" t="str">
            <v>-</v>
          </cell>
          <cell r="G740" t="str">
            <v>Retour réparation</v>
          </cell>
          <cell r="O740"/>
        </row>
        <row r="741">
          <cell r="B741" t="str">
            <v>-</v>
          </cell>
          <cell r="G741" t="str">
            <v>Facture réparation</v>
          </cell>
          <cell r="O741"/>
        </row>
        <row r="742">
          <cell r="B742" t="str">
            <v>-</v>
          </cell>
          <cell r="G742" t="str">
            <v>Gratuit</v>
          </cell>
          <cell r="O742"/>
        </row>
        <row r="743">
          <cell r="B743" t="str">
            <v>V</v>
          </cell>
          <cell r="G743" t="str">
            <v>Info Générale</v>
          </cell>
          <cell r="O743"/>
        </row>
        <row r="744">
          <cell r="B744" t="str">
            <v>T</v>
          </cell>
          <cell r="G744" t="str">
            <v>Info Générale</v>
          </cell>
          <cell r="O744"/>
        </row>
        <row r="745">
          <cell r="B745" t="str">
            <v>V</v>
          </cell>
          <cell r="G745" t="str">
            <v>Ventes</v>
          </cell>
          <cell r="O745"/>
        </row>
        <row r="746">
          <cell r="B746" t="str">
            <v>V</v>
          </cell>
          <cell r="G746" t="str">
            <v>Retour réparation</v>
          </cell>
          <cell r="O746"/>
        </row>
        <row r="747">
          <cell r="B747" t="str">
            <v>V</v>
          </cell>
          <cell r="G747" t="str">
            <v>SAV (rep s/place)</v>
          </cell>
          <cell r="O747"/>
        </row>
        <row r="748">
          <cell r="B748" t="str">
            <v>V</v>
          </cell>
          <cell r="G748" t="str">
            <v>Sce Repairs</v>
          </cell>
          <cell r="O748" t="str">
            <v>CABLES USAGES &lt;12 ans</v>
          </cell>
        </row>
        <row r="749">
          <cell r="B749" t="str">
            <v>-</v>
          </cell>
          <cell r="G749" t="str">
            <v>Gratuit</v>
          </cell>
          <cell r="O749"/>
        </row>
        <row r="750">
          <cell r="B750" t="str">
            <v>V</v>
          </cell>
          <cell r="G750" t="str">
            <v>Ventes</v>
          </cell>
          <cell r="O750"/>
        </row>
        <row r="751">
          <cell r="B751" t="str">
            <v>-</v>
          </cell>
          <cell r="G751" t="str">
            <v>Facture réparation</v>
          </cell>
          <cell r="O751"/>
        </row>
        <row r="752">
          <cell r="B752" t="str">
            <v>-</v>
          </cell>
          <cell r="G752" t="str">
            <v>Facture réparation</v>
          </cell>
          <cell r="O752"/>
        </row>
        <row r="753">
          <cell r="B753" t="str">
            <v>T</v>
          </cell>
          <cell r="G753" t="str">
            <v>Info Générale</v>
          </cell>
          <cell r="O753"/>
        </row>
        <row r="754">
          <cell r="B754" t="str">
            <v>V</v>
          </cell>
          <cell r="G754" t="str">
            <v>SAV (rep s/place)</v>
          </cell>
          <cell r="O754" t="str">
            <v>ADAPTATEUR/BATTERIE</v>
          </cell>
        </row>
        <row r="755">
          <cell r="B755" t="str">
            <v>-</v>
          </cell>
          <cell r="G755" t="str">
            <v>Gratuit</v>
          </cell>
          <cell r="O755"/>
        </row>
        <row r="756">
          <cell r="B756" t="str">
            <v>V</v>
          </cell>
          <cell r="G756" t="str">
            <v>Echanges</v>
          </cell>
          <cell r="O756" t="str">
            <v>CABLES USAGES &lt;12 ans</v>
          </cell>
        </row>
        <row r="757">
          <cell r="B757" t="str">
            <v>-</v>
          </cell>
          <cell r="G757" t="str">
            <v>Echanges</v>
          </cell>
          <cell r="O757" t="str">
            <v>BATTERIE</v>
          </cell>
        </row>
        <row r="758">
          <cell r="B758" t="str">
            <v>V</v>
          </cell>
          <cell r="G758" t="str">
            <v>Gratuit</v>
          </cell>
          <cell r="O758" t="str">
            <v>-</v>
          </cell>
        </row>
        <row r="759">
          <cell r="B759" t="str">
            <v>-</v>
          </cell>
          <cell r="G759" t="str">
            <v>Retour réparation</v>
          </cell>
          <cell r="O759"/>
        </row>
        <row r="760">
          <cell r="B760" t="str">
            <v>V</v>
          </cell>
          <cell r="G760" t="str">
            <v>Ventes</v>
          </cell>
          <cell r="O760"/>
        </row>
        <row r="761">
          <cell r="B761" t="str">
            <v>-</v>
          </cell>
          <cell r="G761" t="str">
            <v>Sce Repairs</v>
          </cell>
          <cell r="O761"/>
        </row>
        <row r="762">
          <cell r="B762" t="str">
            <v>V</v>
          </cell>
          <cell r="G762" t="str">
            <v>Facture réparation</v>
          </cell>
          <cell r="O762"/>
        </row>
        <row r="763">
          <cell r="B763" t="str">
            <v>-</v>
          </cell>
          <cell r="G763" t="str">
            <v>Info Générale</v>
          </cell>
          <cell r="O763"/>
        </row>
        <row r="764">
          <cell r="B764" t="str">
            <v>-</v>
          </cell>
          <cell r="G764" t="str">
            <v>Gratuit</v>
          </cell>
          <cell r="O764"/>
        </row>
        <row r="765">
          <cell r="B765" t="str">
            <v>V</v>
          </cell>
          <cell r="G765" t="str">
            <v>Echanges</v>
          </cell>
          <cell r="O765" t="str">
            <v>BATTERIE</v>
          </cell>
        </row>
        <row r="766">
          <cell r="B766" t="str">
            <v>V</v>
          </cell>
          <cell r="G766" t="str">
            <v>Ventes</v>
          </cell>
          <cell r="O766"/>
        </row>
        <row r="767">
          <cell r="B767" t="str">
            <v>V</v>
          </cell>
          <cell r="G767" t="str">
            <v>Ventes</v>
          </cell>
          <cell r="O767"/>
        </row>
        <row r="768">
          <cell r="B768" t="str">
            <v>V</v>
          </cell>
          <cell r="G768" t="str">
            <v>Ventes</v>
          </cell>
          <cell r="O768"/>
        </row>
        <row r="769">
          <cell r="B769" t="str">
            <v>V</v>
          </cell>
          <cell r="G769" t="str">
            <v>Ventes</v>
          </cell>
          <cell r="O769"/>
        </row>
        <row r="770">
          <cell r="B770" t="str">
            <v>V</v>
          </cell>
          <cell r="G770" t="str">
            <v>Ventes</v>
          </cell>
          <cell r="O770"/>
        </row>
        <row r="771">
          <cell r="B771" t="str">
            <v>-</v>
          </cell>
          <cell r="G771" t="str">
            <v>Ventes</v>
          </cell>
          <cell r="O771"/>
        </row>
        <row r="772">
          <cell r="B772" t="str">
            <v>-</v>
          </cell>
          <cell r="G772" t="str">
            <v>Ventes</v>
          </cell>
          <cell r="O772"/>
        </row>
        <row r="773">
          <cell r="B773" t="str">
            <v>-</v>
          </cell>
          <cell r="G773" t="str">
            <v>Ventes</v>
          </cell>
          <cell r="O773"/>
        </row>
        <row r="774">
          <cell r="B774" t="str">
            <v>V</v>
          </cell>
          <cell r="G774" t="str">
            <v>Info Générale</v>
          </cell>
          <cell r="O774"/>
        </row>
        <row r="775">
          <cell r="B775" t="str">
            <v>V</v>
          </cell>
          <cell r="G775" t="str">
            <v>Sce Repairs</v>
          </cell>
          <cell r="O775"/>
        </row>
        <row r="776">
          <cell r="B776" t="str">
            <v>-</v>
          </cell>
          <cell r="G776" t="str">
            <v>Ventes</v>
          </cell>
          <cell r="O776"/>
        </row>
        <row r="777">
          <cell r="B777" t="str">
            <v>V</v>
          </cell>
          <cell r="G777" t="str">
            <v>Ventes</v>
          </cell>
          <cell r="O777"/>
        </row>
        <row r="778">
          <cell r="B778" t="str">
            <v>-</v>
          </cell>
          <cell r="G778" t="str">
            <v>Gratuit</v>
          </cell>
          <cell r="O778"/>
        </row>
        <row r="779">
          <cell r="B779" t="str">
            <v>-</v>
          </cell>
          <cell r="G779" t="str">
            <v>Gratuit</v>
          </cell>
          <cell r="O779"/>
        </row>
        <row r="780">
          <cell r="B780" t="str">
            <v>-</v>
          </cell>
          <cell r="G780" t="str">
            <v>Info Générale</v>
          </cell>
          <cell r="O780"/>
        </row>
        <row r="781">
          <cell r="B781" t="str">
            <v>V</v>
          </cell>
          <cell r="G781" t="str">
            <v>Ventes</v>
          </cell>
          <cell r="O781"/>
        </row>
        <row r="782">
          <cell r="B782" t="str">
            <v>V</v>
          </cell>
          <cell r="G782" t="str">
            <v>Ventes</v>
          </cell>
          <cell r="O782"/>
        </row>
        <row r="783">
          <cell r="B783" t="str">
            <v>-</v>
          </cell>
          <cell r="G783" t="str">
            <v>Gratuit</v>
          </cell>
          <cell r="O783"/>
        </row>
        <row r="784">
          <cell r="B784" t="str">
            <v>-</v>
          </cell>
          <cell r="G784" t="str">
            <v>Gratuit</v>
          </cell>
          <cell r="O784"/>
        </row>
        <row r="785">
          <cell r="B785" t="str">
            <v>-</v>
          </cell>
          <cell r="G785" t="str">
            <v>Gratuit</v>
          </cell>
          <cell r="O785"/>
        </row>
        <row r="786">
          <cell r="B786" t="str">
            <v>V</v>
          </cell>
          <cell r="G786" t="str">
            <v>Ventes</v>
          </cell>
          <cell r="O786"/>
        </row>
        <row r="787">
          <cell r="B787" t="str">
            <v>V</v>
          </cell>
          <cell r="G787" t="str">
            <v>Sce Repairs</v>
          </cell>
          <cell r="O787"/>
        </row>
        <row r="788">
          <cell r="B788" t="str">
            <v>V</v>
          </cell>
          <cell r="G788" t="str">
            <v>Ventes</v>
          </cell>
          <cell r="O788"/>
        </row>
        <row r="789">
          <cell r="B789" t="str">
            <v>T</v>
          </cell>
          <cell r="G789" t="str">
            <v>Retour réparation</v>
          </cell>
          <cell r="O789"/>
        </row>
        <row r="790">
          <cell r="B790" t="str">
            <v>V</v>
          </cell>
          <cell r="G790" t="str">
            <v>Sce Repairs</v>
          </cell>
          <cell r="O790"/>
        </row>
        <row r="791">
          <cell r="B791" t="str">
            <v>-</v>
          </cell>
          <cell r="G791" t="str">
            <v>Info Générale</v>
          </cell>
          <cell r="O791"/>
        </row>
        <row r="792">
          <cell r="B792" t="str">
            <v>V</v>
          </cell>
          <cell r="G792" t="str">
            <v>Echanges</v>
          </cell>
          <cell r="O792" t="str">
            <v>AIMANT</v>
          </cell>
        </row>
        <row r="793">
          <cell r="B793" t="str">
            <v>V</v>
          </cell>
          <cell r="G793" t="str">
            <v>Echanges</v>
          </cell>
          <cell r="O793" t="str">
            <v>-</v>
          </cell>
        </row>
        <row r="794">
          <cell r="B794" t="str">
            <v>T</v>
          </cell>
          <cell r="G794" t="str">
            <v>SAV (rep s/place)</v>
          </cell>
          <cell r="O794"/>
        </row>
        <row r="795">
          <cell r="B795" t="str">
            <v>V</v>
          </cell>
          <cell r="G795" t="str">
            <v>Sce Repairs</v>
          </cell>
          <cell r="O795"/>
        </row>
        <row r="796">
          <cell r="B796" t="str">
            <v>V</v>
          </cell>
          <cell r="G796" t="str">
            <v>Ventes</v>
          </cell>
          <cell r="O796"/>
        </row>
        <row r="797">
          <cell r="B797" t="str">
            <v>V</v>
          </cell>
          <cell r="G797" t="str">
            <v>Ventes</v>
          </cell>
          <cell r="O797"/>
        </row>
        <row r="798">
          <cell r="B798" t="str">
            <v>-</v>
          </cell>
          <cell r="G798" t="str">
            <v>Echanges</v>
          </cell>
          <cell r="O798" t="str">
            <v>BP</v>
          </cell>
        </row>
        <row r="799">
          <cell r="B799" t="str">
            <v>V</v>
          </cell>
          <cell r="G799" t="str">
            <v>Ventes</v>
          </cell>
          <cell r="O799"/>
        </row>
        <row r="800">
          <cell r="B800" t="str">
            <v>-</v>
          </cell>
          <cell r="G800" t="str">
            <v>Gratuit</v>
          </cell>
          <cell r="O800"/>
        </row>
        <row r="801">
          <cell r="B801" t="str">
            <v>V</v>
          </cell>
          <cell r="G801" t="str">
            <v>Sce Repairs</v>
          </cell>
          <cell r="O801"/>
        </row>
        <row r="802">
          <cell r="B802" t="str">
            <v>V</v>
          </cell>
          <cell r="G802" t="str">
            <v>Retour réparation</v>
          </cell>
          <cell r="O802" t="str">
            <v>BATTERIE</v>
          </cell>
        </row>
        <row r="803">
          <cell r="B803" t="str">
            <v>T</v>
          </cell>
          <cell r="G803" t="str">
            <v>Info Générale</v>
          </cell>
          <cell r="O803"/>
        </row>
        <row r="804">
          <cell r="B804" t="str">
            <v>V</v>
          </cell>
          <cell r="G804" t="str">
            <v>Ventes</v>
          </cell>
          <cell r="O804"/>
        </row>
        <row r="805">
          <cell r="B805" t="str">
            <v>V</v>
          </cell>
          <cell r="G805" t="str">
            <v>Ventes</v>
          </cell>
          <cell r="O805"/>
        </row>
        <row r="806">
          <cell r="B806" t="str">
            <v>-</v>
          </cell>
          <cell r="G806" t="str">
            <v>Gratuit</v>
          </cell>
          <cell r="O806"/>
        </row>
        <row r="807">
          <cell r="B807" t="str">
            <v>-</v>
          </cell>
          <cell r="G807" t="str">
            <v>Ventes</v>
          </cell>
          <cell r="O807"/>
        </row>
        <row r="808">
          <cell r="B808" t="str">
            <v>V</v>
          </cell>
          <cell r="G808" t="str">
            <v>Ventes</v>
          </cell>
          <cell r="O808"/>
        </row>
        <row r="809">
          <cell r="B809" t="str">
            <v>-</v>
          </cell>
          <cell r="G809" t="str">
            <v>Info Générale</v>
          </cell>
          <cell r="O809"/>
        </row>
        <row r="810">
          <cell r="B810" t="str">
            <v>-</v>
          </cell>
          <cell r="G810" t="str">
            <v>Gratuit</v>
          </cell>
          <cell r="O810"/>
        </row>
        <row r="811">
          <cell r="B811" t="str">
            <v>V</v>
          </cell>
          <cell r="G811" t="str">
            <v>Retour réparation</v>
          </cell>
          <cell r="O811"/>
        </row>
        <row r="812">
          <cell r="B812" t="str">
            <v>V</v>
          </cell>
          <cell r="G812" t="str">
            <v>Ventes</v>
          </cell>
          <cell r="O812"/>
        </row>
        <row r="813">
          <cell r="B813" t="str">
            <v>T</v>
          </cell>
          <cell r="G813" t="str">
            <v>Info Générale</v>
          </cell>
          <cell r="O813"/>
        </row>
        <row r="814">
          <cell r="B814" t="str">
            <v>T</v>
          </cell>
          <cell r="G814" t="str">
            <v>Retour réparation</v>
          </cell>
          <cell r="O814"/>
        </row>
        <row r="815">
          <cell r="B815" t="str">
            <v>T</v>
          </cell>
          <cell r="G815" t="str">
            <v>Info Générale</v>
          </cell>
          <cell r="O815"/>
        </row>
        <row r="816">
          <cell r="B816" t="str">
            <v>T</v>
          </cell>
          <cell r="G816" t="str">
            <v>Ventes</v>
          </cell>
          <cell r="O816"/>
        </row>
        <row r="817">
          <cell r="B817" t="str">
            <v>V</v>
          </cell>
          <cell r="G817" t="str">
            <v>Ventes</v>
          </cell>
          <cell r="O817" t="str">
            <v>ADAPTATEUR</v>
          </cell>
        </row>
        <row r="818">
          <cell r="B818" t="str">
            <v>V</v>
          </cell>
          <cell r="G818" t="str">
            <v>Ventes</v>
          </cell>
          <cell r="O818"/>
        </row>
        <row r="819">
          <cell r="B819" t="str">
            <v>V</v>
          </cell>
          <cell r="G819" t="str">
            <v>Ventes</v>
          </cell>
          <cell r="O819"/>
        </row>
        <row r="820">
          <cell r="B820" t="str">
            <v>V</v>
          </cell>
          <cell r="G820" t="str">
            <v>Retour réparation</v>
          </cell>
          <cell r="O820"/>
        </row>
        <row r="821">
          <cell r="B821" t="str">
            <v>V</v>
          </cell>
          <cell r="G821" t="str">
            <v>Ventes</v>
          </cell>
          <cell r="O821"/>
        </row>
        <row r="822">
          <cell r="B822" t="str">
            <v>T</v>
          </cell>
          <cell r="G822" t="str">
            <v>Gratuit</v>
          </cell>
          <cell r="O822"/>
        </row>
        <row r="823">
          <cell r="B823" t="str">
            <v>V</v>
          </cell>
          <cell r="G823" t="str">
            <v>Echanges</v>
          </cell>
          <cell r="O823" t="str">
            <v>CABLES USAGES &lt;12 ans</v>
          </cell>
        </row>
        <row r="824">
          <cell r="B824" t="str">
            <v>V</v>
          </cell>
          <cell r="G824" t="str">
            <v>Info Boucle M</v>
          </cell>
          <cell r="O824"/>
        </row>
        <row r="825">
          <cell r="B825" t="str">
            <v>-</v>
          </cell>
          <cell r="G825" t="str">
            <v>Gratuit</v>
          </cell>
          <cell r="O825"/>
        </row>
        <row r="826">
          <cell r="B826" t="str">
            <v>V</v>
          </cell>
          <cell r="G826" t="str">
            <v>Sce Repairs</v>
          </cell>
          <cell r="O826"/>
        </row>
        <row r="827">
          <cell r="B827" t="str">
            <v>T</v>
          </cell>
          <cell r="G827" t="str">
            <v>Info Boucle M</v>
          </cell>
          <cell r="O827"/>
        </row>
        <row r="828">
          <cell r="B828" t="str">
            <v>T</v>
          </cell>
          <cell r="G828" t="str">
            <v>Gratuit</v>
          </cell>
          <cell r="O828"/>
        </row>
        <row r="829">
          <cell r="B829" t="str">
            <v>V</v>
          </cell>
          <cell r="G829" t="str">
            <v>Ventes</v>
          </cell>
          <cell r="O829"/>
        </row>
        <row r="830">
          <cell r="B830" t="str">
            <v>V</v>
          </cell>
          <cell r="G830" t="str">
            <v>Ventes</v>
          </cell>
          <cell r="O830" t="str">
            <v>COUVERCLE FM</v>
          </cell>
        </row>
        <row r="831">
          <cell r="B831" t="str">
            <v>T</v>
          </cell>
          <cell r="G831" t="str">
            <v>Retour réparation</v>
          </cell>
          <cell r="O831"/>
        </row>
        <row r="832">
          <cell r="B832" t="str">
            <v>T</v>
          </cell>
          <cell r="G832" t="str">
            <v>Retour réparation</v>
          </cell>
          <cell r="O832"/>
        </row>
        <row r="833">
          <cell r="B833" t="str">
            <v>T</v>
          </cell>
          <cell r="G833" t="str">
            <v>Facture réparation</v>
          </cell>
          <cell r="O833"/>
        </row>
        <row r="834">
          <cell r="B834" t="str">
            <v>V</v>
          </cell>
          <cell r="G834" t="str">
            <v>Facture réparation</v>
          </cell>
          <cell r="O834"/>
        </row>
        <row r="835">
          <cell r="B835" t="str">
            <v>V</v>
          </cell>
          <cell r="G835" t="str">
            <v>Ventes</v>
          </cell>
          <cell r="O835"/>
        </row>
        <row r="836">
          <cell r="B836" t="str">
            <v>V</v>
          </cell>
          <cell r="G836" t="str">
            <v>Sce Repairs</v>
          </cell>
          <cell r="O836"/>
        </row>
        <row r="837">
          <cell r="B837" t="str">
            <v>T</v>
          </cell>
          <cell r="G837" t="str">
            <v>Gratuit</v>
          </cell>
          <cell r="O837"/>
        </row>
        <row r="838">
          <cell r="B838" t="str">
            <v>V</v>
          </cell>
          <cell r="G838" t="str">
            <v>Retour réparation</v>
          </cell>
          <cell r="O838"/>
        </row>
        <row r="839">
          <cell r="B839" t="str">
            <v>V</v>
          </cell>
          <cell r="G839" t="str">
            <v>Gratuit</v>
          </cell>
          <cell r="O839"/>
        </row>
        <row r="840">
          <cell r="B840" t="str">
            <v>V</v>
          </cell>
          <cell r="G840" t="str">
            <v>Ventes</v>
          </cell>
          <cell r="O840"/>
        </row>
        <row r="841">
          <cell r="B841" t="str">
            <v>V</v>
          </cell>
          <cell r="G841" t="str">
            <v>Ventes</v>
          </cell>
          <cell r="O841"/>
        </row>
        <row r="842">
          <cell r="B842" t="str">
            <v>T</v>
          </cell>
          <cell r="G842" t="str">
            <v>Echanges</v>
          </cell>
          <cell r="O842" t="str">
            <v>ADAPTATEUR</v>
          </cell>
        </row>
        <row r="843">
          <cell r="B843" t="str">
            <v>T</v>
          </cell>
          <cell r="G843" t="str">
            <v>Gratuit</v>
          </cell>
          <cell r="O843"/>
        </row>
        <row r="844">
          <cell r="B844" t="str">
            <v>V</v>
          </cell>
          <cell r="G844" t="str">
            <v>Facture réparation</v>
          </cell>
          <cell r="O844"/>
        </row>
        <row r="845">
          <cell r="B845" t="str">
            <v>T</v>
          </cell>
          <cell r="G845" t="str">
            <v>Gratuit</v>
          </cell>
          <cell r="O845"/>
        </row>
        <row r="846">
          <cell r="B846" t="str">
            <v>T</v>
          </cell>
          <cell r="G846" t="str">
            <v>Gratuit</v>
          </cell>
          <cell r="O846"/>
        </row>
        <row r="847">
          <cell r="B847" t="str">
            <v>V</v>
          </cell>
          <cell r="G847" t="str">
            <v>Ventes</v>
          </cell>
          <cell r="O847"/>
        </row>
        <row r="848">
          <cell r="B848" t="str">
            <v>V</v>
          </cell>
          <cell r="G848" t="str">
            <v>Atelier Access Sonnet</v>
          </cell>
          <cell r="O848"/>
        </row>
        <row r="849">
          <cell r="B849" t="str">
            <v>V</v>
          </cell>
          <cell r="G849" t="str">
            <v>Echanges</v>
          </cell>
          <cell r="O849" t="str">
            <v>CHARGEUR</v>
          </cell>
        </row>
        <row r="850">
          <cell r="B850" t="str">
            <v>T</v>
          </cell>
          <cell r="G850" t="str">
            <v>Retour réparation</v>
          </cell>
          <cell r="O850"/>
        </row>
        <row r="851">
          <cell r="B851" t="str">
            <v>T</v>
          </cell>
          <cell r="G851" t="str">
            <v>Retour réparation</v>
          </cell>
          <cell r="O851"/>
        </row>
        <row r="852">
          <cell r="B852" t="str">
            <v>V</v>
          </cell>
          <cell r="G852" t="str">
            <v>Ventes</v>
          </cell>
          <cell r="O852"/>
        </row>
        <row r="853">
          <cell r="B853" t="str">
            <v>V</v>
          </cell>
          <cell r="G853" t="str">
            <v>Ventes</v>
          </cell>
          <cell r="O853"/>
        </row>
        <row r="854">
          <cell r="B854" t="str">
            <v>V</v>
          </cell>
          <cell r="G854" t="str">
            <v>Ventes</v>
          </cell>
          <cell r="O854"/>
        </row>
        <row r="855">
          <cell r="B855" t="str">
            <v>T</v>
          </cell>
          <cell r="G855" t="str">
            <v>Retour réparation</v>
          </cell>
          <cell r="O855"/>
        </row>
        <row r="856">
          <cell r="B856" t="str">
            <v>T</v>
          </cell>
          <cell r="G856" t="str">
            <v>Retour réparation</v>
          </cell>
          <cell r="O856"/>
        </row>
        <row r="857">
          <cell r="B857" t="str">
            <v>T</v>
          </cell>
          <cell r="G857" t="str">
            <v>Retour réparation</v>
          </cell>
          <cell r="O857"/>
        </row>
        <row r="858">
          <cell r="B858" t="str">
            <v>T</v>
          </cell>
          <cell r="G858" t="str">
            <v>Retour réparation</v>
          </cell>
          <cell r="O858"/>
        </row>
        <row r="859">
          <cell r="B859" t="str">
            <v>V</v>
          </cell>
          <cell r="G859" t="str">
            <v>Ventes</v>
          </cell>
          <cell r="O859"/>
        </row>
        <row r="860">
          <cell r="B860" t="str">
            <v>V</v>
          </cell>
          <cell r="G860" t="str">
            <v>Ventes</v>
          </cell>
          <cell r="O860"/>
        </row>
        <row r="861">
          <cell r="B861" t="str">
            <v>V</v>
          </cell>
          <cell r="G861" t="str">
            <v>SAV (rep s/place)</v>
          </cell>
          <cell r="O861"/>
        </row>
        <row r="862">
          <cell r="B862" t="str">
            <v>T</v>
          </cell>
          <cell r="G862" t="str">
            <v>-</v>
          </cell>
          <cell r="O862"/>
        </row>
        <row r="863">
          <cell r="B863" t="str">
            <v>V</v>
          </cell>
          <cell r="G863" t="str">
            <v>Echanges</v>
          </cell>
          <cell r="O863" t="str">
            <v>QLINK</v>
          </cell>
        </row>
        <row r="864">
          <cell r="B864" t="str">
            <v>V</v>
          </cell>
          <cell r="G864" t="str">
            <v>Ventes</v>
          </cell>
          <cell r="O864"/>
        </row>
        <row r="865">
          <cell r="B865" t="str">
            <v>V</v>
          </cell>
          <cell r="G865" t="str">
            <v>Ventes</v>
          </cell>
          <cell r="O865"/>
        </row>
        <row r="866">
          <cell r="B866" t="str">
            <v>V</v>
          </cell>
          <cell r="G866" t="str">
            <v>Info Générale</v>
          </cell>
          <cell r="O866"/>
        </row>
        <row r="867">
          <cell r="B867" t="str">
            <v>T</v>
          </cell>
          <cell r="G867" t="str">
            <v>Echanges</v>
          </cell>
          <cell r="O867" t="str">
            <v>CABLES USAGES &lt;12 ans</v>
          </cell>
        </row>
        <row r="868">
          <cell r="B868" t="str">
            <v>V</v>
          </cell>
          <cell r="G868" t="str">
            <v>Ventes</v>
          </cell>
          <cell r="O868"/>
        </row>
        <row r="869">
          <cell r="B869" t="str">
            <v>V</v>
          </cell>
          <cell r="G869" t="str">
            <v>Info Générale</v>
          </cell>
          <cell r="O869"/>
        </row>
        <row r="870">
          <cell r="B870" t="str">
            <v>V</v>
          </cell>
          <cell r="G870" t="str">
            <v>Echanges</v>
          </cell>
          <cell r="O870" t="str">
            <v>ADAPTATEUR</v>
          </cell>
        </row>
        <row r="871">
          <cell r="B871" t="str">
            <v>V</v>
          </cell>
          <cell r="G871" t="str">
            <v>Echanges</v>
          </cell>
          <cell r="O871" t="str">
            <v>ADAPTATEUR</v>
          </cell>
        </row>
        <row r="872">
          <cell r="B872" t="str">
            <v>T</v>
          </cell>
          <cell r="G872" t="str">
            <v>Ventes</v>
          </cell>
          <cell r="O872"/>
        </row>
        <row r="873">
          <cell r="B873" t="str">
            <v>V</v>
          </cell>
          <cell r="G873" t="str">
            <v>Ventes</v>
          </cell>
          <cell r="O873"/>
        </row>
        <row r="874">
          <cell r="B874" t="str">
            <v>V</v>
          </cell>
          <cell r="G874" t="str">
            <v>Ventes</v>
          </cell>
          <cell r="O874"/>
        </row>
        <row r="875">
          <cell r="B875" t="str">
            <v>T</v>
          </cell>
          <cell r="G875" t="str">
            <v>Info Générale</v>
          </cell>
          <cell r="O875"/>
        </row>
        <row r="876">
          <cell r="B876" t="str">
            <v>V</v>
          </cell>
          <cell r="G876" t="str">
            <v>Ventes</v>
          </cell>
          <cell r="O876"/>
        </row>
        <row r="877">
          <cell r="B877" t="str">
            <v>T</v>
          </cell>
          <cell r="G877" t="str">
            <v>SAV (rep s/place)</v>
          </cell>
          <cell r="O877"/>
        </row>
        <row r="878">
          <cell r="B878" t="str">
            <v>T</v>
          </cell>
          <cell r="G878" t="str">
            <v>Facture réparation</v>
          </cell>
          <cell r="O878" t="str">
            <v>CHARGEUR</v>
          </cell>
        </row>
        <row r="879">
          <cell r="B879" t="str">
            <v>V</v>
          </cell>
          <cell r="G879" t="str">
            <v>Ventes</v>
          </cell>
          <cell r="O879" t="str">
            <v>ARTONE</v>
          </cell>
        </row>
        <row r="880">
          <cell r="B880" t="str">
            <v>V</v>
          </cell>
          <cell r="G880" t="str">
            <v>Retour réparation</v>
          </cell>
          <cell r="O880"/>
        </row>
        <row r="881">
          <cell r="B881" t="str">
            <v>T</v>
          </cell>
          <cell r="G881" t="str">
            <v>Echanges</v>
          </cell>
          <cell r="O881" t="str">
            <v>AIMANT</v>
          </cell>
        </row>
        <row r="882">
          <cell r="B882" t="str">
            <v>T</v>
          </cell>
          <cell r="G882" t="str">
            <v>Retour réparation</v>
          </cell>
          <cell r="O882"/>
        </row>
        <row r="883">
          <cell r="B883" t="str">
            <v>V</v>
          </cell>
          <cell r="G883" t="str">
            <v>Ventes</v>
          </cell>
          <cell r="O883"/>
        </row>
        <row r="884">
          <cell r="B884" t="str">
            <v>V</v>
          </cell>
          <cell r="G884" t="str">
            <v>Retour réparation</v>
          </cell>
          <cell r="O884"/>
        </row>
        <row r="885">
          <cell r="B885" t="str">
            <v>T</v>
          </cell>
          <cell r="G885" t="str">
            <v>Echanges</v>
          </cell>
          <cell r="O885" t="str">
            <v>AIMANT</v>
          </cell>
        </row>
        <row r="886">
          <cell r="B886" t="str">
            <v>T</v>
          </cell>
          <cell r="G886" t="str">
            <v>Facture réparation</v>
          </cell>
          <cell r="O886"/>
        </row>
        <row r="887">
          <cell r="B887" t="str">
            <v>V</v>
          </cell>
          <cell r="G887" t="str">
            <v>Ventes</v>
          </cell>
          <cell r="O887" t="str">
            <v>BP</v>
          </cell>
        </row>
        <row r="888">
          <cell r="B888" t="str">
            <v>T</v>
          </cell>
          <cell r="G888" t="str">
            <v>Gratuit</v>
          </cell>
          <cell r="O888"/>
        </row>
        <row r="889">
          <cell r="B889" t="str">
            <v>T</v>
          </cell>
          <cell r="G889" t="str">
            <v>Gratuit</v>
          </cell>
          <cell r="O889"/>
        </row>
        <row r="890">
          <cell r="B890" t="str">
            <v>T</v>
          </cell>
          <cell r="G890" t="str">
            <v>Gratuit</v>
          </cell>
          <cell r="O890"/>
        </row>
        <row r="891">
          <cell r="B891" t="str">
            <v>T</v>
          </cell>
          <cell r="G891" t="str">
            <v>Ventes</v>
          </cell>
          <cell r="O891"/>
        </row>
        <row r="892">
          <cell r="B892" t="str">
            <v>V</v>
          </cell>
          <cell r="G892" t="str">
            <v>SAV (rep s/place)</v>
          </cell>
          <cell r="O892"/>
        </row>
        <row r="893">
          <cell r="B893" t="str">
            <v>V</v>
          </cell>
          <cell r="G893" t="str">
            <v>Ventes</v>
          </cell>
          <cell r="O893" t="str">
            <v>ADAPTATEUR</v>
          </cell>
        </row>
        <row r="894">
          <cell r="B894" t="str">
            <v>V</v>
          </cell>
          <cell r="G894" t="str">
            <v>Info Générale</v>
          </cell>
          <cell r="O894"/>
        </row>
        <row r="895">
          <cell r="B895" t="str">
            <v>V</v>
          </cell>
          <cell r="G895" t="str">
            <v>Ventes</v>
          </cell>
          <cell r="O895"/>
        </row>
        <row r="896">
          <cell r="B896" t="str">
            <v>V</v>
          </cell>
          <cell r="G896" t="str">
            <v>Atelier Access Sonnet</v>
          </cell>
          <cell r="O896" t="str">
            <v>ADAPTATEUR</v>
          </cell>
        </row>
        <row r="897">
          <cell r="B897" t="str">
            <v>T</v>
          </cell>
          <cell r="G897" t="str">
            <v>Info Générale</v>
          </cell>
          <cell r="O897"/>
        </row>
        <row r="898">
          <cell r="B898" t="str">
            <v>T</v>
          </cell>
          <cell r="G898" t="str">
            <v>Info Générale</v>
          </cell>
          <cell r="O898"/>
        </row>
        <row r="899">
          <cell r="B899" t="str">
            <v>T</v>
          </cell>
          <cell r="G899" t="str">
            <v>Retour réparation</v>
          </cell>
          <cell r="O899"/>
        </row>
        <row r="900">
          <cell r="B900" t="str">
            <v>V</v>
          </cell>
          <cell r="G900" t="str">
            <v>Ventes</v>
          </cell>
          <cell r="O900"/>
        </row>
        <row r="901">
          <cell r="B901" t="str">
            <v>-</v>
          </cell>
          <cell r="G901" t="str">
            <v>-</v>
          </cell>
          <cell r="O901"/>
        </row>
        <row r="902">
          <cell r="B902" t="str">
            <v>-</v>
          </cell>
          <cell r="G902" t="str">
            <v>-</v>
          </cell>
          <cell r="O902"/>
        </row>
        <row r="903">
          <cell r="B903" t="str">
            <v>-</v>
          </cell>
          <cell r="G903" t="str">
            <v>-</v>
          </cell>
          <cell r="O903"/>
        </row>
        <row r="904">
          <cell r="G904"/>
          <cell r="O904"/>
        </row>
        <row r="905">
          <cell r="G905"/>
          <cell r="O905"/>
        </row>
        <row r="906">
          <cell r="G906" t="str">
            <v>Info Générale</v>
          </cell>
          <cell r="O906"/>
        </row>
        <row r="907">
          <cell r="G907" t="str">
            <v>Facture réparation</v>
          </cell>
          <cell r="O907"/>
        </row>
        <row r="908">
          <cell r="G908"/>
          <cell r="O908"/>
        </row>
        <row r="909">
          <cell r="G909"/>
          <cell r="O909"/>
        </row>
        <row r="910">
          <cell r="G910"/>
          <cell r="O910"/>
        </row>
        <row r="911">
          <cell r="G911"/>
          <cell r="O911"/>
        </row>
        <row r="912">
          <cell r="G912"/>
          <cell r="O912"/>
        </row>
        <row r="913">
          <cell r="G913"/>
          <cell r="O913"/>
        </row>
        <row r="914">
          <cell r="G914"/>
          <cell r="O914"/>
        </row>
        <row r="920">
          <cell r="O920"/>
        </row>
        <row r="921">
          <cell r="O921"/>
        </row>
        <row r="922">
          <cell r="O922"/>
        </row>
        <row r="923">
          <cell r="O923"/>
        </row>
        <row r="924">
          <cell r="O924"/>
        </row>
        <row r="932">
          <cell r="G932"/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id="1" name="T_RECAP" displayName="T_RECAP" ref="A1:AD2" insertRow="1" totalsRowShown="0" headerRowDxfId="36" dataDxfId="34" headerRowBorderDxfId="35" tableBorderDxfId="33" totalsRowBorderDxfId="32">
  <autoFilter ref="A1:AD2"/>
  <tableColumns count="30">
    <tableColumn id="1" name="DATE" dataDxfId="31"/>
    <tableColumn id="2" name="V/T" dataDxfId="30"/>
    <tableColumn id="3" name="PATIENT NOM" dataDxfId="29"/>
    <tableColumn id="4" name="PATIENT PRENOM" dataDxfId="28"/>
    <tableColumn id="5" name="CENTRE" dataDxfId="27"/>
    <tableColumn id="6" name="OBJET VISITE/APPEL" dataDxfId="26"/>
    <tableColumn id="7" name="CATEGORIE" dataDxfId="25"/>
    <tableColumn id="8" name="VENTE PILES" dataDxfId="24"/>
    <tableColumn id="9" name="VENTE ACCESS" dataDxfId="23"/>
    <tableColumn id="10" name="VENTE BATTERIES" dataDxfId="22"/>
    <tableColumn id="11" name="VENTE BOUCLE M" dataDxfId="21"/>
    <tableColumn id="12" name="MODELE" dataDxfId="20"/>
    <tableColumn id="13" name="MONTANT" dataDxfId="19"/>
    <tableColumn id="14" name="CB/CHEQUE" dataDxfId="18"/>
    <tableColumn id="15" name="ACTION" dataDxfId="17"/>
    <tableColumn id="16" name="COMMENTAIRE" dataDxfId="16"/>
    <tableColumn id="17" name="PRÊT" dataDxfId="15"/>
    <tableColumn id="18" name="SCE REPAIRS" dataDxfId="14"/>
    <tableColumn id="19" name="ECHANGES" dataDxfId="13"/>
    <tableColumn id="20" name="PILES" dataDxfId="12"/>
    <tableColumn id="21" name="PILES2" dataDxfId="11"/>
    <tableColumn id="22" name="ACCESSOIRES" dataDxfId="10"/>
    <tableColumn id="23" name="ACCESSOIRES2" dataDxfId="9"/>
    <tableColumn id="24" name="ACCESSOIRES3" dataDxfId="8"/>
    <tableColumn id="25" name="ACCESSOIRES4" dataDxfId="7"/>
    <tableColumn id="26" name="BATTERIE" dataDxfId="6"/>
    <tableColumn id="27" name="BATTERIE2" dataDxfId="5"/>
    <tableColumn id="28" name="BOUCLE M" dataDxfId="4"/>
    <tableColumn id="29" name="WATERWEAR" dataDxfId="3"/>
    <tableColumn id="30" name="WATERWEAR2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2"/>
  <sheetViews>
    <sheetView showGridLines="0" tabSelected="1" zoomScaleNormal="100" workbookViewId="0">
      <selection activeCell="C32" sqref="C32"/>
    </sheetView>
  </sheetViews>
  <sheetFormatPr baseColWidth="10" defaultColWidth="12.28515625" defaultRowHeight="15.75" x14ac:dyDescent="0.25"/>
  <cols>
    <col min="1" max="1" width="37.140625" style="1" customWidth="1"/>
    <col min="2" max="2" width="21.5703125" style="2" customWidth="1"/>
    <col min="3" max="3" width="4.42578125" style="2" customWidth="1"/>
    <col min="4" max="4" width="68.42578125" style="3" customWidth="1"/>
    <col min="5" max="5" width="12.28515625" style="1"/>
    <col min="6" max="6" width="16.28515625" style="1" customWidth="1"/>
    <col min="7" max="16384" width="12.28515625" style="1"/>
  </cols>
  <sheetData>
    <row r="1" spans="1:15" ht="16.899999999999999" customHeight="1" thickBot="1" x14ac:dyDescent="0.3"/>
    <row r="2" spans="1:15" ht="18.600000000000001" customHeight="1" thickBot="1" x14ac:dyDescent="0.3">
      <c r="B2" s="13" t="s">
        <v>0</v>
      </c>
      <c r="C2" s="4"/>
      <c r="D2" s="18" t="s">
        <v>33</v>
      </c>
    </row>
    <row r="3" spans="1:15" s="8" customFormat="1" ht="4.9000000000000004" customHeight="1" thickBot="1" x14ac:dyDescent="0.3">
      <c r="A3" s="5"/>
      <c r="B3" s="6"/>
      <c r="C3" s="6"/>
      <c r="D3" s="7"/>
      <c r="H3" s="9"/>
      <c r="I3" s="9"/>
      <c r="J3" s="9"/>
      <c r="K3" s="9"/>
      <c r="L3" s="9"/>
      <c r="M3" s="9"/>
      <c r="N3" s="9"/>
      <c r="O3" s="9"/>
    </row>
    <row r="4" spans="1:15" s="10" customFormat="1" ht="20.100000000000001" customHeight="1" thickBot="1" x14ac:dyDescent="0.3">
      <c r="B4" s="13" t="s">
        <v>1</v>
      </c>
      <c r="C4" s="4"/>
      <c r="D4" s="15" t="s">
        <v>66</v>
      </c>
    </row>
    <row r="5" spans="1:15" s="10" customFormat="1" ht="20.100000000000001" customHeight="1" thickBot="1" x14ac:dyDescent="0.3">
      <c r="B5" s="13" t="s">
        <v>2</v>
      </c>
      <c r="C5" s="4"/>
      <c r="D5" s="15" t="s">
        <v>660</v>
      </c>
      <c r="F5" s="266">
        <v>43445</v>
      </c>
    </row>
    <row r="6" spans="1:15" s="10" customFormat="1" ht="4.9000000000000004" customHeight="1" thickBot="1" x14ac:dyDescent="0.3">
      <c r="D6" s="11"/>
      <c r="F6" s="266"/>
    </row>
    <row r="7" spans="1:15" s="10" customFormat="1" ht="20.100000000000001" customHeight="1" thickBot="1" x14ac:dyDescent="0.3">
      <c r="B7" s="13" t="s">
        <v>3</v>
      </c>
      <c r="C7" s="4"/>
      <c r="D7" s="15" t="str">
        <f>VLOOKUP(D4,CENTRE!A:B,2,FALSE)</f>
        <v>ROTHSCHILD</v>
      </c>
      <c r="F7" s="266"/>
    </row>
    <row r="8" spans="1:15" s="10" customFormat="1" ht="4.9000000000000004" customHeight="1" thickBot="1" x14ac:dyDescent="0.3">
      <c r="B8" s="4"/>
      <c r="C8" s="4"/>
      <c r="D8" s="11"/>
      <c r="F8" s="266"/>
    </row>
    <row r="9" spans="1:15" s="10" customFormat="1" ht="20.100000000000001" customHeight="1" thickBot="1" x14ac:dyDescent="0.3">
      <c r="B9" s="13" t="s">
        <v>4</v>
      </c>
      <c r="C9" s="4"/>
      <c r="D9" s="15" t="s">
        <v>661</v>
      </c>
    </row>
    <row r="10" spans="1:15" s="10" customFormat="1" ht="4.9000000000000004" customHeight="1" thickBot="1" x14ac:dyDescent="0.3">
      <c r="C10" s="4"/>
      <c r="D10" s="12"/>
    </row>
    <row r="11" spans="1:15" s="10" customFormat="1" ht="20.100000000000001" customHeight="1" thickBot="1" x14ac:dyDescent="0.3">
      <c r="B11" s="13" t="s">
        <v>5</v>
      </c>
      <c r="C11" s="4"/>
      <c r="D11" s="15" t="s">
        <v>556</v>
      </c>
    </row>
    <row r="12" spans="1:15" s="10" customFormat="1" ht="4.9000000000000004" customHeight="1" thickBot="1" x14ac:dyDescent="0.3">
      <c r="C12" s="4"/>
      <c r="D12" s="12"/>
    </row>
    <row r="13" spans="1:15" s="10" customFormat="1" ht="20.100000000000001" customHeight="1" thickBot="1" x14ac:dyDescent="0.3">
      <c r="B13" s="13" t="s">
        <v>6</v>
      </c>
      <c r="C13" s="4"/>
      <c r="D13" s="16" t="s">
        <v>662</v>
      </c>
    </row>
    <row r="14" spans="1:15" s="10" customFormat="1" ht="20.100000000000001" customHeight="1" thickBot="1" x14ac:dyDescent="0.3">
      <c r="B14" s="13" t="s">
        <v>8</v>
      </c>
      <c r="C14" s="4"/>
      <c r="D14" s="16" t="s">
        <v>663</v>
      </c>
    </row>
    <row r="15" spans="1:15" s="10" customFormat="1" ht="20.100000000000001" customHeight="1" thickBot="1" x14ac:dyDescent="0.3">
      <c r="B15" s="13" t="s">
        <v>9</v>
      </c>
      <c r="C15" s="4"/>
      <c r="D15" s="16" t="s">
        <v>664</v>
      </c>
    </row>
    <row r="16" spans="1:15" s="10" customFormat="1" ht="20.100000000000001" customHeight="1" thickBot="1" x14ac:dyDescent="0.3">
      <c r="B16" s="13" t="s">
        <v>10</v>
      </c>
      <c r="C16" s="4"/>
      <c r="D16" s="16" t="s">
        <v>35</v>
      </c>
    </row>
    <row r="17" spans="2:5" s="10" customFormat="1" ht="4.9000000000000004" customHeight="1" thickBot="1" x14ac:dyDescent="0.3">
      <c r="C17" s="4"/>
      <c r="D17" s="12"/>
    </row>
    <row r="18" spans="2:5" s="10" customFormat="1" ht="20.100000000000001" customHeight="1" thickBot="1" x14ac:dyDescent="0.3">
      <c r="B18" s="13" t="s">
        <v>11</v>
      </c>
      <c r="C18" s="4"/>
      <c r="D18" s="16" t="s">
        <v>36</v>
      </c>
    </row>
    <row r="19" spans="2:5" s="10" customFormat="1" ht="4.9000000000000004" customHeight="1" thickBot="1" x14ac:dyDescent="0.3">
      <c r="C19" s="4"/>
      <c r="D19" s="12"/>
    </row>
    <row r="20" spans="2:5" s="10" customFormat="1" ht="20.100000000000001" customHeight="1" thickBot="1" x14ac:dyDescent="0.3">
      <c r="B20" s="13" t="s">
        <v>12</v>
      </c>
      <c r="C20" s="4"/>
      <c r="D20" s="17">
        <v>125</v>
      </c>
    </row>
    <row r="21" spans="2:5" s="10" customFormat="1" ht="4.9000000000000004" customHeight="1" thickBot="1" x14ac:dyDescent="0.3">
      <c r="B21" s="4"/>
      <c r="C21" s="4"/>
      <c r="D21" s="11"/>
    </row>
    <row r="22" spans="2:5" s="10" customFormat="1" ht="20.45" customHeight="1" thickBot="1" x14ac:dyDescent="0.3">
      <c r="B22" s="14" t="s">
        <v>13</v>
      </c>
      <c r="C22" s="4"/>
      <c r="D22" s="16" t="s">
        <v>665</v>
      </c>
    </row>
    <row r="23" spans="2:5" s="10" customFormat="1" ht="4.9000000000000004" customHeight="1" thickBot="1" x14ac:dyDescent="0.3">
      <c r="B23" s="4"/>
      <c r="C23" s="4"/>
      <c r="D23" s="11"/>
    </row>
    <row r="24" spans="2:5" s="10" customFormat="1" ht="20.100000000000001" customHeight="1" thickBot="1" x14ac:dyDescent="0.3">
      <c r="B24" s="14" t="s">
        <v>14</v>
      </c>
      <c r="C24" s="4"/>
      <c r="D24" s="16" t="s">
        <v>666</v>
      </c>
    </row>
    <row r="25" spans="2:5" s="10" customFormat="1" ht="20.100000000000001" customHeight="1" thickBot="1" x14ac:dyDescent="0.3">
      <c r="B25" s="14" t="s">
        <v>15</v>
      </c>
      <c r="C25" s="4"/>
      <c r="D25" s="16" t="s">
        <v>667</v>
      </c>
    </row>
    <row r="26" spans="2:5" s="10" customFormat="1" ht="4.9000000000000004" customHeight="1" thickBot="1" x14ac:dyDescent="0.3">
      <c r="B26" s="4"/>
      <c r="C26" s="4"/>
      <c r="D26" s="11"/>
    </row>
    <row r="27" spans="2:5" s="10" customFormat="1" ht="16.5" thickBot="1" x14ac:dyDescent="0.3">
      <c r="B27" s="14" t="s">
        <v>16</v>
      </c>
      <c r="C27" s="4"/>
      <c r="D27" s="15" t="s">
        <v>668</v>
      </c>
    </row>
    <row r="28" spans="2:5" s="10" customFormat="1" ht="4.9000000000000004" customHeight="1" thickBot="1" x14ac:dyDescent="0.3">
      <c r="B28" s="4"/>
      <c r="C28" s="4"/>
      <c r="D28" s="11"/>
    </row>
    <row r="29" spans="2:5" s="10" customFormat="1" ht="20.100000000000001" customHeight="1" thickBot="1" x14ac:dyDescent="0.3">
      <c r="B29" s="14" t="s">
        <v>17</v>
      </c>
      <c r="C29" s="4"/>
      <c r="D29" s="15" t="s">
        <v>37</v>
      </c>
    </row>
    <row r="30" spans="2:5" s="10" customFormat="1" ht="12" customHeight="1" x14ac:dyDescent="0.25">
      <c r="B30" s="2"/>
      <c r="C30" s="4"/>
      <c r="D30" s="3"/>
    </row>
    <row r="31" spans="2:5" s="10" customFormat="1" ht="6" customHeight="1" x14ac:dyDescent="0.25">
      <c r="B31" s="2"/>
      <c r="C31" s="2"/>
      <c r="D31" s="3"/>
    </row>
    <row r="32" spans="2:5" x14ac:dyDescent="0.25">
      <c r="E32" s="10"/>
    </row>
  </sheetData>
  <sheetProtection selectLockedCells="1"/>
  <dataConsolidate/>
  <mergeCells count="1">
    <mergeCell ref="F5:F8"/>
  </mergeCells>
  <dataValidations count="1">
    <dataValidation allowBlank="1" showInputMessage="1" showErrorMessage="1" errorTitle="Erreur" error="Choisir une vente dans la liste" sqref="D20"/>
  </dataValidation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STATS'!$A$39:$A$50</xm:f>
          </x14:formula1>
          <xm:sqref>D11</xm:sqref>
        </x14:dataValidation>
        <x14:dataValidation type="list" allowBlank="1" showInputMessage="1" showErrorMessage="1">
          <x14:formula1>
            <xm:f>'BASE STATS'!$I$21:$I$32</xm:f>
          </x14:formula1>
          <xm:sqref>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499984740745262"/>
  </sheetPr>
  <dimension ref="A1:AD7"/>
  <sheetViews>
    <sheetView showGridLines="0" zoomScale="90" zoomScaleNormal="90" workbookViewId="0">
      <selection activeCell="B1" sqref="B1"/>
    </sheetView>
  </sheetViews>
  <sheetFormatPr baseColWidth="10" defaultColWidth="12.28515625" defaultRowHeight="15" x14ac:dyDescent="0.25"/>
  <cols>
    <col min="1" max="1" width="11.5703125" style="19" bestFit="1" customWidth="1"/>
    <col min="2" max="2" width="6.85546875" style="19" bestFit="1" customWidth="1"/>
    <col min="3" max="3" width="15.85546875" bestFit="1" customWidth="1"/>
    <col min="4" max="4" width="19.28515625" bestFit="1" customWidth="1"/>
    <col min="5" max="5" width="10.140625" style="19" bestFit="1" customWidth="1"/>
    <col min="6" max="6" width="20.85546875" bestFit="1" customWidth="1"/>
    <col min="7" max="7" width="13.28515625" style="19" bestFit="1" customWidth="1"/>
    <col min="8" max="8" width="14.140625" style="19" bestFit="1" customWidth="1"/>
    <col min="9" max="9" width="16" style="19" bestFit="1" customWidth="1"/>
    <col min="10" max="10" width="18.7109375" style="19" bestFit="1" customWidth="1"/>
    <col min="11" max="11" width="18.85546875" style="19" bestFit="1" customWidth="1"/>
    <col min="12" max="12" width="11" style="19" bestFit="1" customWidth="1"/>
    <col min="13" max="13" width="12.85546875" bestFit="1" customWidth="1"/>
    <col min="14" max="14" width="13.85546875" style="19" bestFit="1" customWidth="1"/>
    <col min="15" max="15" width="10.28515625" bestFit="1" customWidth="1"/>
    <col min="16" max="16" width="17" bestFit="1" customWidth="1"/>
    <col min="17" max="17" width="7.7109375" style="20" bestFit="1" customWidth="1"/>
    <col min="18" max="18" width="14.140625" style="20" bestFit="1" customWidth="1"/>
    <col min="19" max="19" width="12.85546875" style="20" bestFit="1" customWidth="1"/>
    <col min="20" max="20" width="8.140625" style="19" bestFit="1" customWidth="1"/>
    <col min="21" max="21" width="9.140625" style="19" bestFit="1" customWidth="1"/>
    <col min="22" max="22" width="15" style="19" bestFit="1" customWidth="1"/>
    <col min="23" max="25" width="16" style="19" bestFit="1" customWidth="1"/>
    <col min="26" max="26" width="11.42578125" style="19" bestFit="1" customWidth="1"/>
    <col min="27" max="27" width="12.5703125" style="19" bestFit="1" customWidth="1"/>
    <col min="28" max="28" width="12.7109375" style="19" bestFit="1" customWidth="1"/>
    <col min="29" max="29" width="15.140625" style="19" bestFit="1" customWidth="1"/>
    <col min="30" max="30" width="16.140625" style="19" bestFit="1" customWidth="1"/>
  </cols>
  <sheetData>
    <row r="1" spans="1:30" s="33" customFormat="1" x14ac:dyDescent="0.25">
      <c r="A1" s="28" t="s">
        <v>18</v>
      </c>
      <c r="B1" s="29" t="s">
        <v>19</v>
      </c>
      <c r="C1" s="30" t="s">
        <v>1</v>
      </c>
      <c r="D1" s="30" t="s">
        <v>2</v>
      </c>
      <c r="E1" s="29" t="s">
        <v>3</v>
      </c>
      <c r="F1" s="30" t="s">
        <v>4</v>
      </c>
      <c r="G1" s="29" t="s">
        <v>5</v>
      </c>
      <c r="H1" s="29" t="s">
        <v>6</v>
      </c>
      <c r="I1" s="29" t="s">
        <v>8</v>
      </c>
      <c r="J1" s="29" t="s">
        <v>9</v>
      </c>
      <c r="K1" s="29" t="s">
        <v>10</v>
      </c>
      <c r="L1" s="29" t="s">
        <v>11</v>
      </c>
      <c r="M1" s="30" t="s">
        <v>12</v>
      </c>
      <c r="N1" s="29" t="s">
        <v>13</v>
      </c>
      <c r="O1" s="30" t="s">
        <v>14</v>
      </c>
      <c r="P1" s="30" t="s">
        <v>15</v>
      </c>
      <c r="Q1" s="31" t="s">
        <v>16</v>
      </c>
      <c r="R1" s="31" t="s">
        <v>17</v>
      </c>
      <c r="S1" s="31" t="s">
        <v>20</v>
      </c>
      <c r="T1" s="29" t="s">
        <v>7</v>
      </c>
      <c r="U1" s="29" t="s">
        <v>27</v>
      </c>
      <c r="V1" s="29" t="s">
        <v>21</v>
      </c>
      <c r="W1" s="29" t="s">
        <v>30</v>
      </c>
      <c r="X1" s="29" t="s">
        <v>28</v>
      </c>
      <c r="Y1" s="29" t="s">
        <v>29</v>
      </c>
      <c r="Z1" s="29" t="s">
        <v>22</v>
      </c>
      <c r="AA1" s="29" t="s">
        <v>31</v>
      </c>
      <c r="AB1" s="29" t="s">
        <v>23</v>
      </c>
      <c r="AC1" s="29" t="s">
        <v>24</v>
      </c>
      <c r="AD1" s="32" t="s">
        <v>32</v>
      </c>
    </row>
    <row r="2" spans="1:30" s="25" customFormat="1" x14ac:dyDescent="0.25">
      <c r="A2" s="26"/>
      <c r="B2" s="21"/>
      <c r="C2" s="22"/>
      <c r="D2" s="22"/>
      <c r="E2" s="21"/>
      <c r="F2" s="22"/>
      <c r="G2" s="21"/>
      <c r="H2" s="21"/>
      <c r="I2" s="21"/>
      <c r="J2" s="21"/>
      <c r="K2" s="21"/>
      <c r="L2" s="21"/>
      <c r="M2" s="27"/>
      <c r="N2" s="21"/>
      <c r="O2" s="22"/>
      <c r="P2" s="22"/>
      <c r="Q2" s="23"/>
      <c r="R2" s="23"/>
      <c r="S2" s="23"/>
      <c r="T2" s="21"/>
      <c r="U2" s="21"/>
      <c r="V2" s="21"/>
      <c r="W2" s="21"/>
      <c r="X2" s="21"/>
      <c r="Y2" s="21"/>
      <c r="Z2" s="21"/>
      <c r="AA2" s="21"/>
      <c r="AB2" s="21"/>
      <c r="AC2" s="21"/>
      <c r="AD2" s="24"/>
    </row>
    <row r="5" spans="1:30" x14ac:dyDescent="0.25">
      <c r="D5" t="s">
        <v>25</v>
      </c>
    </row>
    <row r="7" spans="1:30" x14ac:dyDescent="0.25">
      <c r="C7" t="s">
        <v>26</v>
      </c>
    </row>
  </sheetData>
  <sheetProtection selectLockedCells="1"/>
  <dataConsolidate/>
  <pageMargins left="0.70866141732283472" right="0.70866141732283472" top="0.74803149606299213" bottom="0.74803149606299213" header="0.31496062992125984" footer="0.31496062992125984"/>
  <pageSetup paperSize="9" scale="4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00FF"/>
  </sheetPr>
  <dimension ref="A1:Z164"/>
  <sheetViews>
    <sheetView showGridLines="0" zoomScaleNormal="100" workbookViewId="0">
      <selection activeCell="D34" sqref="D34"/>
    </sheetView>
  </sheetViews>
  <sheetFormatPr baseColWidth="10" defaultColWidth="12.28515625" defaultRowHeight="15" x14ac:dyDescent="0.25"/>
  <cols>
    <col min="1" max="1" width="22.85546875" style="67" customWidth="1"/>
    <col min="2" max="2" width="11" style="67" customWidth="1"/>
    <col min="3" max="3" width="9.5703125" style="67" customWidth="1"/>
    <col min="4" max="4" width="9.28515625" style="67" customWidth="1"/>
    <col min="5" max="5" width="9.5703125" style="67" customWidth="1"/>
    <col min="6" max="6" width="11.7109375" style="67" customWidth="1"/>
    <col min="7" max="7" width="9.5703125" style="67" customWidth="1"/>
    <col min="8" max="8" width="8.28515625" style="67" customWidth="1"/>
    <col min="9" max="14" width="9.5703125" style="67" customWidth="1"/>
    <col min="15" max="15" width="14.7109375" style="67" customWidth="1"/>
    <col min="16" max="16" width="9.5703125" style="67" customWidth="1"/>
    <col min="17" max="17" width="10.140625" style="67" customWidth="1"/>
    <col min="18" max="18" width="20" style="102" customWidth="1"/>
    <col min="19" max="19" width="11" style="67" customWidth="1"/>
    <col min="20" max="20" width="10.140625" style="67" customWidth="1"/>
    <col min="21" max="21" width="10.5703125" style="67" customWidth="1"/>
    <col min="22" max="23" width="11.28515625" style="67" customWidth="1"/>
    <col min="24" max="24" width="12.28515625" style="67"/>
    <col min="25" max="27" width="8.7109375" style="67" customWidth="1"/>
    <col min="28" max="16384" width="12.28515625" style="67"/>
  </cols>
  <sheetData>
    <row r="1" spans="1:26" ht="16.5" customHeight="1" x14ac:dyDescent="0.25">
      <c r="A1" s="66"/>
      <c r="B1" s="268" t="s">
        <v>514</v>
      </c>
      <c r="C1" s="269"/>
      <c r="D1" s="270"/>
      <c r="E1" s="276" t="s">
        <v>515</v>
      </c>
      <c r="F1" s="277"/>
      <c r="G1" s="278"/>
      <c r="H1" s="279" t="s">
        <v>516</v>
      </c>
      <c r="I1" s="280"/>
      <c r="J1" s="281"/>
      <c r="K1" s="279" t="s">
        <v>517</v>
      </c>
      <c r="L1" s="280"/>
      <c r="M1" s="281"/>
      <c r="P1" s="267"/>
      <c r="Q1" s="267"/>
      <c r="R1" s="267"/>
      <c r="W1" s="68"/>
    </row>
    <row r="2" spans="1:26" s="74" customFormat="1" ht="16.5" customHeight="1" thickBot="1" x14ac:dyDescent="0.3">
      <c r="A2" s="69" t="s">
        <v>518</v>
      </c>
      <c r="B2" s="70">
        <v>2018</v>
      </c>
      <c r="C2" s="71">
        <v>2017</v>
      </c>
      <c r="D2" s="72">
        <v>2016</v>
      </c>
      <c r="E2" s="70">
        <v>2018</v>
      </c>
      <c r="F2" s="71">
        <v>2017</v>
      </c>
      <c r="G2" s="73">
        <v>2016</v>
      </c>
      <c r="H2" s="70">
        <v>2018</v>
      </c>
      <c r="I2" s="71">
        <v>2017</v>
      </c>
      <c r="J2" s="72">
        <v>2016</v>
      </c>
      <c r="K2" s="70">
        <v>2018</v>
      </c>
      <c r="L2" s="71">
        <v>2017</v>
      </c>
      <c r="M2" s="72">
        <v>2016</v>
      </c>
      <c r="P2" s="75"/>
      <c r="Q2" s="75"/>
      <c r="R2" s="75"/>
      <c r="X2" s="76"/>
      <c r="Y2" s="76"/>
      <c r="Z2" s="76"/>
    </row>
    <row r="3" spans="1:26" x14ac:dyDescent="0.25">
      <c r="A3" s="77" t="s">
        <v>519</v>
      </c>
      <c r="B3" s="78" t="e">
        <f>COUNTIF([3]RECAP!B810:B903,"V")</f>
        <v>#VALUE!</v>
      </c>
      <c r="C3" s="79">
        <v>54</v>
      </c>
      <c r="D3" s="80"/>
      <c r="E3" s="81"/>
      <c r="F3" s="82"/>
      <c r="G3" s="83"/>
      <c r="H3" s="84" t="e">
        <f>+B3</f>
        <v>#VALUE!</v>
      </c>
      <c r="I3" s="85">
        <f>+C3</f>
        <v>54</v>
      </c>
      <c r="J3" s="83">
        <f>+D3</f>
        <v>0</v>
      </c>
      <c r="K3" s="86"/>
      <c r="L3" s="87"/>
      <c r="M3" s="88"/>
      <c r="P3" s="89"/>
      <c r="Q3" s="90"/>
      <c r="R3" s="90"/>
      <c r="X3" s="91"/>
      <c r="Y3" s="91"/>
      <c r="Z3" s="91"/>
    </row>
    <row r="4" spans="1:26" x14ac:dyDescent="0.25">
      <c r="A4" s="92" t="s">
        <v>520</v>
      </c>
      <c r="B4" s="78" t="e">
        <f>COUNTIF([3]RECAP!B726:B809,"V")</f>
        <v>#VALUE!</v>
      </c>
      <c r="C4" s="79">
        <v>33</v>
      </c>
      <c r="D4" s="93">
        <v>20</v>
      </c>
      <c r="E4" s="81" t="e">
        <f t="shared" ref="E4:G13" si="0">(B4-B3)/B3</f>
        <v>#VALUE!</v>
      </c>
      <c r="F4" s="82">
        <f t="shared" si="0"/>
        <v>-0.3888888888888889</v>
      </c>
      <c r="G4" s="94"/>
      <c r="H4" s="84" t="e">
        <f>B3+B4</f>
        <v>#VALUE!</v>
      </c>
      <c r="I4" s="85">
        <f>C3+C4</f>
        <v>87</v>
      </c>
      <c r="J4" s="83">
        <f>D3+D4</f>
        <v>20</v>
      </c>
      <c r="K4" s="86" t="e">
        <f>H4/2</f>
        <v>#VALUE!</v>
      </c>
      <c r="L4" s="87">
        <f>I4/2</f>
        <v>43.5</v>
      </c>
      <c r="M4" s="88">
        <f>J4/2</f>
        <v>10</v>
      </c>
      <c r="P4" s="95"/>
      <c r="Q4" s="90"/>
      <c r="R4" s="90"/>
      <c r="X4" s="95"/>
      <c r="Y4" s="95"/>
      <c r="Z4" s="95"/>
    </row>
    <row r="5" spans="1:26" ht="15.75" thickBot="1" x14ac:dyDescent="0.3">
      <c r="A5" s="96" t="s">
        <v>521</v>
      </c>
      <c r="B5" s="78" t="e">
        <f>COUNTIF([3]RECAP!B646:B725,"V")</f>
        <v>#VALUE!</v>
      </c>
      <c r="C5" s="79">
        <v>47</v>
      </c>
      <c r="D5" s="93">
        <v>23</v>
      </c>
      <c r="E5" s="81" t="e">
        <f t="shared" si="0"/>
        <v>#VALUE!</v>
      </c>
      <c r="F5" s="82">
        <f t="shared" si="0"/>
        <v>0.42424242424242425</v>
      </c>
      <c r="G5" s="94">
        <f t="shared" si="0"/>
        <v>0.15</v>
      </c>
      <c r="H5" s="84" t="e">
        <f>B3+B4+B5</f>
        <v>#VALUE!</v>
      </c>
      <c r="I5" s="85">
        <f>C3+C4+C5</f>
        <v>134</v>
      </c>
      <c r="J5" s="83">
        <f>D3+D4+D5</f>
        <v>43</v>
      </c>
      <c r="K5" s="86" t="e">
        <f>H5/3</f>
        <v>#VALUE!</v>
      </c>
      <c r="L5" s="87">
        <f>I5/3</f>
        <v>44.666666666666664</v>
      </c>
      <c r="M5" s="88">
        <f>J5/3</f>
        <v>14.333333333333334</v>
      </c>
      <c r="P5" s="95"/>
      <c r="Q5" s="90"/>
      <c r="R5" s="90"/>
      <c r="X5" s="97"/>
      <c r="Y5" s="97"/>
      <c r="Z5" s="97"/>
    </row>
    <row r="6" spans="1:26" x14ac:dyDescent="0.25">
      <c r="A6" s="98" t="s">
        <v>522</v>
      </c>
      <c r="B6" s="78" t="e">
        <f>COUNTIF([3]RECAP!B585:B645,"V")</f>
        <v>#VALUE!</v>
      </c>
      <c r="C6" s="79">
        <v>26</v>
      </c>
      <c r="D6" s="93">
        <v>28</v>
      </c>
      <c r="E6" s="81" t="e">
        <f t="shared" si="0"/>
        <v>#VALUE!</v>
      </c>
      <c r="F6" s="82">
        <f t="shared" si="0"/>
        <v>-0.44680851063829785</v>
      </c>
      <c r="G6" s="94">
        <f t="shared" si="0"/>
        <v>0.21739130434782608</v>
      </c>
      <c r="H6" s="84" t="e">
        <f>B3+B4+B5+B6</f>
        <v>#VALUE!</v>
      </c>
      <c r="I6" s="85">
        <f>C3+C4+C5+C6</f>
        <v>160</v>
      </c>
      <c r="J6" s="83">
        <f>D3+D4+D5+D6</f>
        <v>71</v>
      </c>
      <c r="K6" s="86" t="e">
        <f>H6/4</f>
        <v>#VALUE!</v>
      </c>
      <c r="L6" s="87">
        <f>I6/4</f>
        <v>40</v>
      </c>
      <c r="M6" s="88">
        <f>J6/4</f>
        <v>17.75</v>
      </c>
      <c r="P6" s="95"/>
      <c r="Q6" s="90"/>
      <c r="R6" s="90"/>
      <c r="X6" s="97"/>
      <c r="Y6" s="97"/>
      <c r="Z6" s="97"/>
    </row>
    <row r="7" spans="1:26" x14ac:dyDescent="0.25">
      <c r="A7" s="99" t="s">
        <v>523</v>
      </c>
      <c r="B7" s="78" t="e">
        <f>COUNTIF([3]RECAP!B521:B584,"V")</f>
        <v>#VALUE!</v>
      </c>
      <c r="C7" s="79">
        <v>6</v>
      </c>
      <c r="D7" s="93">
        <v>27</v>
      </c>
      <c r="E7" s="81" t="e">
        <f t="shared" si="0"/>
        <v>#VALUE!</v>
      </c>
      <c r="F7" s="82">
        <f t="shared" si="0"/>
        <v>-0.76923076923076927</v>
      </c>
      <c r="G7" s="94">
        <f t="shared" si="0"/>
        <v>-3.5714285714285712E-2</v>
      </c>
      <c r="H7" s="84" t="e">
        <f>B3+B4+B5+B6+B7</f>
        <v>#VALUE!</v>
      </c>
      <c r="I7" s="85">
        <f>C3+C4+C5+C6+C7</f>
        <v>166</v>
      </c>
      <c r="J7" s="83">
        <f>D3+D4+D5+D6+D7</f>
        <v>98</v>
      </c>
      <c r="K7" s="86" t="e">
        <f>H7/5</f>
        <v>#VALUE!</v>
      </c>
      <c r="L7" s="87">
        <f>I7/5</f>
        <v>33.200000000000003</v>
      </c>
      <c r="M7" s="88">
        <f>J7/5</f>
        <v>19.600000000000001</v>
      </c>
      <c r="P7" s="95"/>
      <c r="Q7" s="90"/>
      <c r="R7" s="90"/>
      <c r="X7" s="97"/>
      <c r="Y7" s="97"/>
      <c r="Z7" s="97"/>
    </row>
    <row r="8" spans="1:26" ht="15.75" thickBot="1" x14ac:dyDescent="0.3">
      <c r="A8" s="96" t="s">
        <v>524</v>
      </c>
      <c r="B8" s="78" t="e">
        <f>COUNTIF([3]RECAP!B431:B519,"V")</f>
        <v>#VALUE!</v>
      </c>
      <c r="C8" s="79">
        <v>43</v>
      </c>
      <c r="D8" s="93">
        <v>44</v>
      </c>
      <c r="E8" s="81" t="e">
        <f t="shared" si="0"/>
        <v>#VALUE!</v>
      </c>
      <c r="F8" s="82">
        <f t="shared" si="0"/>
        <v>6.166666666666667</v>
      </c>
      <c r="G8" s="94">
        <f t="shared" si="0"/>
        <v>0.62962962962962965</v>
      </c>
      <c r="H8" s="84" t="e">
        <f>B3+B4+B5+B6+B7+B8</f>
        <v>#VALUE!</v>
      </c>
      <c r="I8" s="85">
        <f>C3+C4+C5+C6+C7+C8</f>
        <v>209</v>
      </c>
      <c r="J8" s="83">
        <f>D3+D4+D5+D6+D7+D8</f>
        <v>142</v>
      </c>
      <c r="K8" s="86" t="e">
        <f>H8/6</f>
        <v>#VALUE!</v>
      </c>
      <c r="L8" s="87">
        <f>I8/6</f>
        <v>34.833333333333336</v>
      </c>
      <c r="M8" s="88">
        <f>J8/6</f>
        <v>23.666666666666668</v>
      </c>
      <c r="P8" s="95"/>
      <c r="Q8" s="90"/>
      <c r="R8" s="90"/>
    </row>
    <row r="9" spans="1:26" x14ac:dyDescent="0.25">
      <c r="A9" s="98" t="s">
        <v>525</v>
      </c>
      <c r="B9" s="78" t="e">
        <f>COUNTIF([3]RECAP!B298:B430,"V")</f>
        <v>#VALUE!</v>
      </c>
      <c r="C9" s="79">
        <v>67</v>
      </c>
      <c r="D9" s="93">
        <v>44</v>
      </c>
      <c r="E9" s="81" t="e">
        <f t="shared" si="0"/>
        <v>#VALUE!</v>
      </c>
      <c r="F9" s="82">
        <f t="shared" si="0"/>
        <v>0.55813953488372092</v>
      </c>
      <c r="G9" s="94">
        <f t="shared" si="0"/>
        <v>0</v>
      </c>
      <c r="H9" s="84" t="e">
        <f>B3+B4+B5+B6+B7+B8+B9</f>
        <v>#VALUE!</v>
      </c>
      <c r="I9" s="85">
        <f>C3+C4+C5+C6+C7+C8+C9</f>
        <v>276</v>
      </c>
      <c r="J9" s="83">
        <f>D3+D4+D5+D6+D7+D8+D9</f>
        <v>186</v>
      </c>
      <c r="K9" s="86" t="e">
        <f>H9/7</f>
        <v>#VALUE!</v>
      </c>
      <c r="L9" s="87">
        <f>I9/7</f>
        <v>39.428571428571431</v>
      </c>
      <c r="M9" s="88">
        <f>J9/7</f>
        <v>26.571428571428573</v>
      </c>
      <c r="P9" s="95"/>
      <c r="Q9" s="90"/>
      <c r="R9" s="90"/>
    </row>
    <row r="10" spans="1:26" ht="15" customHeight="1" thickBot="1" x14ac:dyDescent="0.3">
      <c r="A10" s="100" t="s">
        <v>526</v>
      </c>
      <c r="B10" s="78" t="e">
        <f>COUNTIF([3]RECAP!B219:B297,"V")</f>
        <v>#VALUE!</v>
      </c>
      <c r="C10" s="79">
        <v>42</v>
      </c>
      <c r="D10" s="93">
        <v>61</v>
      </c>
      <c r="E10" s="81" t="e">
        <f t="shared" si="0"/>
        <v>#VALUE!</v>
      </c>
      <c r="F10" s="82">
        <f t="shared" si="0"/>
        <v>-0.37313432835820898</v>
      </c>
      <c r="G10" s="94">
        <f t="shared" si="0"/>
        <v>0.38636363636363635</v>
      </c>
      <c r="H10" s="84" t="e">
        <f>B3+B4+B5+B6+B7+B8+B9+B10</f>
        <v>#VALUE!</v>
      </c>
      <c r="I10" s="85">
        <f>C3+C4+C5+C6+C7+C8+C9+C10</f>
        <v>318</v>
      </c>
      <c r="J10" s="83">
        <f>D3+D4+D5+D6+D7+D8+D9+D10</f>
        <v>247</v>
      </c>
      <c r="K10" s="86" t="e">
        <f>H10/8</f>
        <v>#VALUE!</v>
      </c>
      <c r="L10" s="87">
        <f>I10/8</f>
        <v>39.75</v>
      </c>
      <c r="M10" s="88">
        <f>J10/8</f>
        <v>30.875</v>
      </c>
      <c r="P10" s="95"/>
      <c r="Q10" s="90"/>
      <c r="R10" s="90"/>
      <c r="S10" s="101"/>
      <c r="T10" s="101"/>
      <c r="U10" s="102"/>
      <c r="V10" s="102"/>
      <c r="W10" s="102"/>
    </row>
    <row r="11" spans="1:26" ht="15" customHeight="1" x14ac:dyDescent="0.25">
      <c r="A11" s="99" t="s">
        <v>527</v>
      </c>
      <c r="B11" s="78" t="e">
        <f>COUNTIF([3]RECAP!B126:B218,"V")</f>
        <v>#VALUE!</v>
      </c>
      <c r="C11" s="79">
        <v>52</v>
      </c>
      <c r="D11" s="93">
        <v>44</v>
      </c>
      <c r="E11" s="81" t="e">
        <f t="shared" si="0"/>
        <v>#VALUE!</v>
      </c>
      <c r="F11" s="82">
        <f t="shared" si="0"/>
        <v>0.23809523809523808</v>
      </c>
      <c r="G11" s="94">
        <f t="shared" si="0"/>
        <v>-0.27868852459016391</v>
      </c>
      <c r="H11" s="84" t="e">
        <f>B3+B4+B5+B6+B7+B8+B9+B10+B11</f>
        <v>#VALUE!</v>
      </c>
      <c r="I11" s="85">
        <f>C3+C4+C5+C6+C7+C8+C9+C10+C11</f>
        <v>370</v>
      </c>
      <c r="J11" s="83">
        <f>D3+D4+D5+D6+D7+D8+D9+D10+D11</f>
        <v>291</v>
      </c>
      <c r="K11" s="86" t="e">
        <f>H11/9</f>
        <v>#VALUE!</v>
      </c>
      <c r="L11" s="87">
        <f>I11/9</f>
        <v>41.111111111111114</v>
      </c>
      <c r="M11" s="88">
        <f>J11/9</f>
        <v>32.333333333333336</v>
      </c>
      <c r="P11" s="95"/>
      <c r="Q11" s="90"/>
      <c r="R11" s="90"/>
    </row>
    <row r="12" spans="1:26" x14ac:dyDescent="0.25">
      <c r="A12" s="92" t="s">
        <v>528</v>
      </c>
      <c r="B12" s="78" t="e">
        <f>COUNTIF([3]RECAP!B2:B125,"V")</f>
        <v>#VALUE!</v>
      </c>
      <c r="C12" s="79">
        <v>45</v>
      </c>
      <c r="D12" s="93">
        <v>50</v>
      </c>
      <c r="E12" s="81" t="e">
        <f t="shared" si="0"/>
        <v>#VALUE!</v>
      </c>
      <c r="F12" s="82">
        <f t="shared" si="0"/>
        <v>-0.13461538461538461</v>
      </c>
      <c r="G12" s="94">
        <f t="shared" si="0"/>
        <v>0.13636363636363635</v>
      </c>
      <c r="H12" s="84" t="e">
        <f t="shared" ref="H12:J13" si="1">B3+B4+B5+B6+B7+B8+B9+B10+B11+B12</f>
        <v>#VALUE!</v>
      </c>
      <c r="I12" s="85">
        <f t="shared" si="1"/>
        <v>415</v>
      </c>
      <c r="J12" s="83">
        <f t="shared" si="1"/>
        <v>341</v>
      </c>
      <c r="K12" s="86" t="e">
        <f>H12/10</f>
        <v>#VALUE!</v>
      </c>
      <c r="L12" s="87">
        <f>I12/10</f>
        <v>41.5</v>
      </c>
      <c r="M12" s="88">
        <f>J12/10</f>
        <v>34.1</v>
      </c>
      <c r="P12" s="95"/>
      <c r="Q12" s="95"/>
      <c r="R12" s="95"/>
    </row>
    <row r="13" spans="1:26" ht="15.75" thickBot="1" x14ac:dyDescent="0.3">
      <c r="A13" s="96" t="s">
        <v>529</v>
      </c>
      <c r="B13" s="78"/>
      <c r="C13" s="79">
        <v>37</v>
      </c>
      <c r="D13" s="93">
        <v>47</v>
      </c>
      <c r="E13" s="103" t="e">
        <f t="shared" si="0"/>
        <v>#VALUE!</v>
      </c>
      <c r="F13" s="104">
        <f t="shared" si="0"/>
        <v>-0.17777777777777778</v>
      </c>
      <c r="G13" s="105">
        <f t="shared" si="0"/>
        <v>-0.06</v>
      </c>
      <c r="H13" s="106" t="e">
        <f t="shared" si="1"/>
        <v>#VALUE!</v>
      </c>
      <c r="I13" s="107">
        <f t="shared" si="1"/>
        <v>398</v>
      </c>
      <c r="J13" s="108">
        <f t="shared" si="1"/>
        <v>388</v>
      </c>
      <c r="K13" s="109" t="e">
        <f>H13/11</f>
        <v>#VALUE!</v>
      </c>
      <c r="L13" s="110">
        <f>I13/11</f>
        <v>36.18181818181818</v>
      </c>
      <c r="M13" s="111">
        <f>J13/11</f>
        <v>35.272727272727273</v>
      </c>
      <c r="P13" s="95"/>
      <c r="Q13" s="95"/>
      <c r="R13" s="95"/>
      <c r="U13" s="112"/>
      <c r="V13" s="112"/>
    </row>
    <row r="14" spans="1:26" ht="15.75" thickBot="1" x14ac:dyDescent="0.3">
      <c r="A14" s="97"/>
      <c r="B14" s="113" t="e">
        <f>SUM(B3:B13)</f>
        <v>#VALUE!</v>
      </c>
      <c r="C14" s="114">
        <f>SUM(C3:C13)</f>
        <v>452</v>
      </c>
      <c r="D14" s="115">
        <f t="shared" ref="D14" si="2">SUM(D3:D13)</f>
        <v>388</v>
      </c>
      <c r="E14" s="116"/>
      <c r="F14" s="116"/>
      <c r="G14" s="97"/>
      <c r="H14" s="97"/>
      <c r="I14" s="97"/>
      <c r="J14" s="91"/>
      <c r="K14" s="117"/>
      <c r="L14" s="118"/>
      <c r="M14" s="118"/>
      <c r="P14" s="91"/>
      <c r="Q14" s="91"/>
      <c r="R14" s="91"/>
      <c r="U14" s="119"/>
      <c r="V14" s="119"/>
    </row>
    <row r="15" spans="1:26" ht="16.5" customHeight="1" x14ac:dyDescent="0.25">
      <c r="B15" s="120"/>
      <c r="C15" s="121"/>
      <c r="E15" s="97"/>
      <c r="F15" s="97"/>
      <c r="G15" s="117"/>
      <c r="H15" s="97"/>
      <c r="I15" s="116"/>
    </row>
    <row r="16" spans="1:26" ht="15.75" customHeight="1" x14ac:dyDescent="0.25">
      <c r="A16" s="122" t="s">
        <v>530</v>
      </c>
      <c r="H16" s="123"/>
    </row>
    <row r="17" spans="1:23" ht="17.25" customHeight="1" x14ac:dyDescent="0.25">
      <c r="A17" s="122" t="s">
        <v>531</v>
      </c>
    </row>
    <row r="18" spans="1:23" x14ac:dyDescent="0.25">
      <c r="A18" s="67" t="s">
        <v>532</v>
      </c>
    </row>
    <row r="19" spans="1:23" ht="15.75" thickBot="1" x14ac:dyDescent="0.3">
      <c r="A19" s="75"/>
      <c r="B19" s="75"/>
      <c r="C19" s="124"/>
      <c r="D19" s="124"/>
      <c r="E19" s="125"/>
      <c r="W19" s="25"/>
    </row>
    <row r="20" spans="1:23" ht="16.5" customHeight="1" x14ac:dyDescent="0.25">
      <c r="B20" s="268" t="s">
        <v>533</v>
      </c>
      <c r="C20" s="269"/>
      <c r="D20" s="270"/>
      <c r="E20" s="126"/>
      <c r="G20" s="127" t="s">
        <v>534</v>
      </c>
      <c r="I20" s="128" t="s">
        <v>11</v>
      </c>
      <c r="V20" s="129"/>
      <c r="W20" s="129"/>
    </row>
    <row r="21" spans="1:23" ht="15.75" thickBot="1" x14ac:dyDescent="0.3">
      <c r="B21" s="70">
        <v>2018</v>
      </c>
      <c r="C21" s="71">
        <v>2017</v>
      </c>
      <c r="D21" s="72">
        <v>2016</v>
      </c>
      <c r="E21" s="95"/>
      <c r="G21" s="85" t="s">
        <v>7</v>
      </c>
      <c r="I21" s="130" t="s">
        <v>535</v>
      </c>
    </row>
    <row r="22" spans="1:23" x14ac:dyDescent="0.25">
      <c r="A22" s="131" t="s">
        <v>514</v>
      </c>
      <c r="B22" s="132" t="e">
        <f>+B14</f>
        <v>#VALUE!</v>
      </c>
      <c r="C22" s="133">
        <f>+C14</f>
        <v>452</v>
      </c>
      <c r="D22" s="72">
        <f>+D14</f>
        <v>388</v>
      </c>
      <c r="E22" s="97"/>
      <c r="G22" s="85" t="s">
        <v>21</v>
      </c>
      <c r="I22" s="130" t="s">
        <v>36</v>
      </c>
    </row>
    <row r="23" spans="1:23" ht="16.5" customHeight="1" thickBot="1" x14ac:dyDescent="0.3">
      <c r="A23" s="134" t="s">
        <v>536</v>
      </c>
      <c r="B23" s="135"/>
      <c r="C23" s="136" t="e">
        <f>(B22-C22)/C22</f>
        <v>#VALUE!</v>
      </c>
      <c r="D23" s="137">
        <f>(C22-D22)/D22</f>
        <v>0.16494845360824742</v>
      </c>
      <c r="G23" s="85" t="s">
        <v>537</v>
      </c>
      <c r="I23" s="85" t="s">
        <v>538</v>
      </c>
    </row>
    <row r="24" spans="1:23" x14ac:dyDescent="0.25">
      <c r="A24" s="138" t="s">
        <v>539</v>
      </c>
      <c r="C24" s="139"/>
      <c r="D24" s="140"/>
      <c r="G24" s="85" t="s">
        <v>540</v>
      </c>
      <c r="I24" s="141" t="s">
        <v>541</v>
      </c>
    </row>
    <row r="25" spans="1:23" x14ac:dyDescent="0.25">
      <c r="C25" s="139"/>
      <c r="D25" s="140"/>
      <c r="G25" s="85" t="s">
        <v>542</v>
      </c>
      <c r="I25" s="85" t="s">
        <v>543</v>
      </c>
    </row>
    <row r="26" spans="1:23" x14ac:dyDescent="0.25">
      <c r="C26" s="139"/>
      <c r="D26" s="140"/>
      <c r="I26" s="85" t="s">
        <v>544</v>
      </c>
    </row>
    <row r="27" spans="1:23" x14ac:dyDescent="0.25">
      <c r="C27" s="139"/>
      <c r="D27" s="140"/>
      <c r="I27" s="85" t="s">
        <v>545</v>
      </c>
    </row>
    <row r="28" spans="1:23" x14ac:dyDescent="0.25">
      <c r="C28" s="139"/>
      <c r="D28" s="140"/>
      <c r="I28" s="85" t="s">
        <v>546</v>
      </c>
    </row>
    <row r="29" spans="1:23" x14ac:dyDescent="0.25">
      <c r="C29" s="139"/>
      <c r="D29" s="140"/>
      <c r="I29" s="141" t="s">
        <v>547</v>
      </c>
    </row>
    <row r="30" spans="1:23" x14ac:dyDescent="0.25">
      <c r="C30" s="139"/>
      <c r="D30" s="140"/>
      <c r="I30" s="141" t="s">
        <v>548</v>
      </c>
    </row>
    <row r="31" spans="1:23" x14ac:dyDescent="0.25">
      <c r="A31" s="97"/>
      <c r="B31" s="97"/>
      <c r="C31" s="97"/>
      <c r="D31" s="120"/>
      <c r="E31" s="97"/>
      <c r="I31" s="85" t="s">
        <v>549</v>
      </c>
    </row>
    <row r="32" spans="1:23" x14ac:dyDescent="0.25">
      <c r="A32" s="97"/>
      <c r="B32" s="97"/>
      <c r="C32" s="97"/>
      <c r="D32" s="120"/>
      <c r="E32" s="97"/>
      <c r="I32" s="141" t="s">
        <v>550</v>
      </c>
    </row>
    <row r="33" spans="1:22" x14ac:dyDescent="0.25">
      <c r="A33" s="97"/>
      <c r="B33" s="97"/>
      <c r="C33" s="97"/>
      <c r="D33" s="120"/>
      <c r="E33" s="97"/>
      <c r="I33" s="142" t="s">
        <v>551</v>
      </c>
    </row>
    <row r="34" spans="1:22" x14ac:dyDescent="0.25">
      <c r="A34" s="97"/>
      <c r="B34" s="97"/>
      <c r="C34" s="97"/>
      <c r="D34" s="120"/>
      <c r="E34" s="97"/>
    </row>
    <row r="35" spans="1:22" x14ac:dyDescent="0.25">
      <c r="N35" s="112"/>
      <c r="O35" s="112"/>
      <c r="R35" s="143"/>
    </row>
    <row r="36" spans="1:22" ht="14.25" customHeight="1" thickBot="1" x14ac:dyDescent="0.3">
      <c r="N36" s="144"/>
      <c r="O36" s="144"/>
      <c r="S36" s="145"/>
    </row>
    <row r="37" spans="1:22" ht="15.75" thickBot="1" x14ac:dyDescent="0.3">
      <c r="A37" s="146"/>
      <c r="B37" s="271" t="s">
        <v>552</v>
      </c>
      <c r="C37" s="272"/>
      <c r="D37" s="272"/>
      <c r="E37" s="272"/>
      <c r="F37" s="272"/>
      <c r="G37" s="273"/>
      <c r="H37" s="274" t="s">
        <v>553</v>
      </c>
      <c r="I37" s="275"/>
      <c r="J37" s="275"/>
      <c r="K37" s="275"/>
      <c r="N37" s="112"/>
      <c r="O37" s="112"/>
    </row>
    <row r="38" spans="1:22" x14ac:dyDescent="0.25">
      <c r="A38" s="265" t="s">
        <v>659</v>
      </c>
      <c r="B38" s="147">
        <v>2018</v>
      </c>
      <c r="C38" s="148" t="s">
        <v>554</v>
      </c>
      <c r="D38" s="149">
        <v>2017</v>
      </c>
      <c r="E38" s="150" t="s">
        <v>554</v>
      </c>
      <c r="F38" s="149">
        <v>2016</v>
      </c>
      <c r="G38" s="151" t="s">
        <v>554</v>
      </c>
      <c r="H38" s="82"/>
      <c r="I38" s="152">
        <v>2018</v>
      </c>
      <c r="J38" s="153">
        <v>2017</v>
      </c>
      <c r="K38" s="153">
        <v>2016</v>
      </c>
      <c r="O38" s="154"/>
      <c r="P38" s="154"/>
      <c r="R38" s="67"/>
      <c r="S38" s="102"/>
    </row>
    <row r="39" spans="1:22" x14ac:dyDescent="0.25">
      <c r="A39" s="155" t="s">
        <v>555</v>
      </c>
      <c r="B39" s="132" t="e">
        <f>COUNTIF([3]RECAP!$G:$G,A39)</f>
        <v>#VALUE!</v>
      </c>
      <c r="C39" s="156" t="e">
        <f t="shared" ref="C39:C50" si="3">B39/$B$22</f>
        <v>#VALUE!</v>
      </c>
      <c r="D39" s="157" t="e">
        <f>COUNTIF('[3]2017'!$G:$G,A39)</f>
        <v>#VALUE!</v>
      </c>
      <c r="E39" s="94" t="e">
        <f t="shared" ref="E39:E48" si="4">D39/$C$22</f>
        <v>#VALUE!</v>
      </c>
      <c r="F39" s="157" t="e">
        <f>COUNTIF('[3]2016'!$H:$H,A39)</f>
        <v>#VALUE!</v>
      </c>
      <c r="G39" s="158" t="e">
        <f t="shared" ref="G39:G48" si="5">F39/$D$22</f>
        <v>#VALUE!</v>
      </c>
      <c r="H39" s="127" t="s">
        <v>555</v>
      </c>
      <c r="I39" s="159">
        <v>0.53320683111954459</v>
      </c>
      <c r="J39" s="82">
        <v>0.62831858407079644</v>
      </c>
      <c r="K39" s="82">
        <v>0.5489690721649485</v>
      </c>
      <c r="L39" s="91"/>
      <c r="M39" s="97"/>
      <c r="N39" s="91"/>
      <c r="O39" s="160"/>
      <c r="P39" s="160"/>
      <c r="R39" s="143"/>
      <c r="S39" s="102"/>
    </row>
    <row r="40" spans="1:22" x14ac:dyDescent="0.25">
      <c r="A40" s="155" t="s">
        <v>556</v>
      </c>
      <c r="B40" s="132" t="e">
        <f>COUNTIF([3]RECAP!$G:$G,A40)</f>
        <v>#VALUE!</v>
      </c>
      <c r="C40" s="156" t="e">
        <f t="shared" si="3"/>
        <v>#VALUE!</v>
      </c>
      <c r="D40" s="157" t="e">
        <f>COUNTIF('[3]2017'!$G:$G,A40)</f>
        <v>#VALUE!</v>
      </c>
      <c r="E40" s="94" t="e">
        <f t="shared" si="4"/>
        <v>#VALUE!</v>
      </c>
      <c r="F40" s="157" t="e">
        <f>COUNTIF('[3]2016'!$H:$H,A40)</f>
        <v>#VALUE!</v>
      </c>
      <c r="G40" s="158" t="e">
        <f t="shared" si="5"/>
        <v>#VALUE!</v>
      </c>
      <c r="H40" s="127" t="s">
        <v>557</v>
      </c>
      <c r="I40" s="159">
        <v>0.20303605313092979</v>
      </c>
      <c r="J40" s="82">
        <v>2.2123893805309734E-2</v>
      </c>
      <c r="K40" s="82">
        <v>5.1546391752577319E-3</v>
      </c>
      <c r="L40" s="97"/>
      <c r="M40" s="95"/>
      <c r="N40" s="97"/>
      <c r="O40" s="57"/>
      <c r="P40" s="57"/>
      <c r="R40" s="143"/>
      <c r="S40" s="102"/>
    </row>
    <row r="41" spans="1:22" x14ac:dyDescent="0.25">
      <c r="A41" s="161" t="s">
        <v>558</v>
      </c>
      <c r="B41" s="132" t="e">
        <f>COUNTIF([3]RECAP!$G:$G,A41)</f>
        <v>#VALUE!</v>
      </c>
      <c r="C41" s="156" t="e">
        <f t="shared" si="3"/>
        <v>#VALUE!</v>
      </c>
      <c r="D41" s="157" t="e">
        <f>COUNTIF('[3]2017'!$G:$G,A41)</f>
        <v>#VALUE!</v>
      </c>
      <c r="E41" s="94" t="e">
        <f t="shared" si="4"/>
        <v>#VALUE!</v>
      </c>
      <c r="F41" s="157" t="e">
        <f>COUNTIF('[3]2016'!$H:$H,A41)</f>
        <v>#VALUE!</v>
      </c>
      <c r="G41" s="158" t="e">
        <f t="shared" si="5"/>
        <v>#VALUE!</v>
      </c>
      <c r="H41" s="127" t="s">
        <v>558</v>
      </c>
      <c r="I41" s="159">
        <v>0.13851992409867173</v>
      </c>
      <c r="J41" s="82">
        <v>0</v>
      </c>
      <c r="K41" s="82">
        <v>0</v>
      </c>
      <c r="L41" s="97"/>
      <c r="M41" s="95"/>
      <c r="N41" s="97"/>
      <c r="R41" s="67"/>
      <c r="S41" s="102"/>
    </row>
    <row r="42" spans="1:22" x14ac:dyDescent="0.25">
      <c r="A42" s="161" t="s">
        <v>559</v>
      </c>
      <c r="B42" s="132" t="e">
        <f>COUNTIF([3]RECAP!$G:$G,A42)</f>
        <v>#VALUE!</v>
      </c>
      <c r="C42" s="156" t="e">
        <f t="shared" si="3"/>
        <v>#VALUE!</v>
      </c>
      <c r="D42" s="157" t="e">
        <f>COUNTIF('[3]2017'!$G:$G,A42)</f>
        <v>#VALUE!</v>
      </c>
      <c r="E42" s="94" t="e">
        <f t="shared" si="4"/>
        <v>#VALUE!</v>
      </c>
      <c r="F42" s="157" t="e">
        <f>COUNTIF('[3]2016'!$H:$H,A42)</f>
        <v>#VALUE!</v>
      </c>
      <c r="G42" s="158" t="e">
        <f t="shared" si="5"/>
        <v>#VALUE!</v>
      </c>
      <c r="H42" s="127" t="s">
        <v>556</v>
      </c>
      <c r="I42" s="159">
        <v>0.12713472485768501</v>
      </c>
      <c r="J42" s="82">
        <v>0.10398230088495575</v>
      </c>
      <c r="K42" s="82">
        <v>8.7628865979381437E-2</v>
      </c>
      <c r="L42" s="97"/>
      <c r="M42" s="95"/>
      <c r="N42" s="97"/>
      <c r="O42" s="162"/>
      <c r="P42" s="162"/>
      <c r="Q42" s="102"/>
    </row>
    <row r="43" spans="1:22" x14ac:dyDescent="0.25">
      <c r="A43" s="155" t="s">
        <v>560</v>
      </c>
      <c r="B43" s="132" t="e">
        <f>COUNTIF([3]RECAP!$G:$G,A43)</f>
        <v>#VALUE!</v>
      </c>
      <c r="C43" s="156" t="e">
        <f t="shared" si="3"/>
        <v>#VALUE!</v>
      </c>
      <c r="D43" s="157" t="e">
        <f>COUNTIF('[3]2017'!$G:$G,A43)</f>
        <v>#VALUE!</v>
      </c>
      <c r="E43" s="94" t="e">
        <f t="shared" si="4"/>
        <v>#VALUE!</v>
      </c>
      <c r="F43" s="157" t="e">
        <f>COUNTIF('[3]2016'!$H:$H,A43)</f>
        <v>#VALUE!</v>
      </c>
      <c r="G43" s="158" t="e">
        <f t="shared" si="5"/>
        <v>#VALUE!</v>
      </c>
      <c r="H43" s="127" t="s">
        <v>561</v>
      </c>
      <c r="I43" s="159">
        <v>0.12144212523719165</v>
      </c>
      <c r="J43" s="82">
        <v>0.41371681415929201</v>
      </c>
      <c r="K43" s="82">
        <v>0.615979381443299</v>
      </c>
      <c r="L43" s="97"/>
      <c r="M43" s="95"/>
      <c r="N43" s="97"/>
      <c r="O43" s="163"/>
      <c r="P43" s="163"/>
      <c r="Q43" s="102"/>
      <c r="R43" s="67"/>
    </row>
    <row r="44" spans="1:22" x14ac:dyDescent="0.25">
      <c r="A44" s="155" t="s">
        <v>557</v>
      </c>
      <c r="B44" s="132" t="e">
        <f>COUNTIF([3]RECAP!$G:$G,A44)</f>
        <v>#VALUE!</v>
      </c>
      <c r="C44" s="156" t="e">
        <f t="shared" si="3"/>
        <v>#VALUE!</v>
      </c>
      <c r="D44" s="157" t="e">
        <f>COUNTIF('[3]2017'!$G:$G,A44)</f>
        <v>#VALUE!</v>
      </c>
      <c r="E44" s="94" t="e">
        <f t="shared" si="4"/>
        <v>#VALUE!</v>
      </c>
      <c r="F44" s="157" t="e">
        <f>COUNTIF('[3]2016'!$H:$H,A44)</f>
        <v>#VALUE!</v>
      </c>
      <c r="G44" s="158" t="e">
        <f t="shared" si="5"/>
        <v>#VALUE!</v>
      </c>
      <c r="H44" s="127" t="s">
        <v>560</v>
      </c>
      <c r="I44" s="159">
        <v>0.11954459203036052</v>
      </c>
      <c r="J44" s="82">
        <v>0</v>
      </c>
      <c r="K44" s="82">
        <v>0</v>
      </c>
      <c r="L44" s="97"/>
      <c r="M44" s="95"/>
      <c r="N44" s="97"/>
      <c r="Q44" s="102"/>
      <c r="R44" s="67"/>
      <c r="V44" s="164"/>
    </row>
    <row r="45" spans="1:22" ht="16.5" customHeight="1" x14ac:dyDescent="0.25">
      <c r="A45" s="155" t="s">
        <v>562</v>
      </c>
      <c r="B45" s="132" t="e">
        <f>COUNTIF([3]RECAP!$G:$G,A45)</f>
        <v>#VALUE!</v>
      </c>
      <c r="C45" s="156" t="e">
        <f t="shared" si="3"/>
        <v>#VALUE!</v>
      </c>
      <c r="D45" s="157" t="e">
        <f>COUNTIF('[3]2017'!$G:$G,A45)</f>
        <v>#VALUE!</v>
      </c>
      <c r="E45" s="94" t="e">
        <f t="shared" si="4"/>
        <v>#VALUE!</v>
      </c>
      <c r="F45" s="157" t="e">
        <f>COUNTIF('[3]2016'!$H:$H,A45)</f>
        <v>#VALUE!</v>
      </c>
      <c r="G45" s="158" t="e">
        <f t="shared" si="5"/>
        <v>#VALUE!</v>
      </c>
      <c r="H45" s="127" t="s">
        <v>562</v>
      </c>
      <c r="I45" s="159">
        <v>5.8823529411764705E-2</v>
      </c>
      <c r="J45" s="82">
        <v>3.7610619469026552E-2</v>
      </c>
      <c r="K45" s="82">
        <v>6.4432989690721643E-2</v>
      </c>
      <c r="L45" s="97"/>
      <c r="M45" s="95"/>
      <c r="N45" s="97"/>
      <c r="O45" s="129"/>
      <c r="P45" s="129"/>
      <c r="Q45" s="102"/>
      <c r="R45" s="67"/>
      <c r="V45" s="164"/>
    </row>
    <row r="46" spans="1:22" ht="16.5" customHeight="1" x14ac:dyDescent="0.25">
      <c r="A46" s="161" t="s">
        <v>563</v>
      </c>
      <c r="B46" s="132" t="e">
        <f>COUNTIF([3]RECAP!$G:$G,A46)</f>
        <v>#VALUE!</v>
      </c>
      <c r="C46" s="156" t="e">
        <f t="shared" si="3"/>
        <v>#VALUE!</v>
      </c>
      <c r="D46" s="157" t="e">
        <f>COUNTIF('[3]2017'!$G:$G,A46)</f>
        <v>#VALUE!</v>
      </c>
      <c r="E46" s="94" t="e">
        <f t="shared" si="4"/>
        <v>#VALUE!</v>
      </c>
      <c r="F46" s="157" t="e">
        <f>COUNTIF('[3]2016'!$H:$H,A46)</f>
        <v>#VALUE!</v>
      </c>
      <c r="G46" s="158" t="e">
        <f t="shared" si="5"/>
        <v>#VALUE!</v>
      </c>
      <c r="H46" s="127" t="s">
        <v>559</v>
      </c>
      <c r="I46" s="159">
        <v>5.3130929791271347E-2</v>
      </c>
      <c r="J46" s="82">
        <v>1.5486725663716814E-2</v>
      </c>
      <c r="K46" s="82">
        <v>2.5773195876288659E-3</v>
      </c>
      <c r="L46" s="97"/>
      <c r="M46" s="95"/>
      <c r="N46" s="97"/>
      <c r="O46" s="129"/>
      <c r="P46" s="129"/>
      <c r="Q46" s="102"/>
      <c r="R46" s="67"/>
      <c r="V46" s="164"/>
    </row>
    <row r="47" spans="1:22" ht="16.5" customHeight="1" x14ac:dyDescent="0.25">
      <c r="A47" s="161" t="s">
        <v>561</v>
      </c>
      <c r="B47" s="132" t="e">
        <f>COUNTIF([3]RECAP!$G:$G,A47)</f>
        <v>#VALUE!</v>
      </c>
      <c r="C47" s="156" t="e">
        <f t="shared" si="3"/>
        <v>#VALUE!</v>
      </c>
      <c r="D47" s="157" t="e">
        <f>COUNTIF('[3]2017'!$G:$G,A47)</f>
        <v>#VALUE!</v>
      </c>
      <c r="E47" s="94" t="e">
        <f t="shared" si="4"/>
        <v>#VALUE!</v>
      </c>
      <c r="F47" s="157" t="e">
        <f>COUNTIF('[3]2016'!$H:$H,A47)</f>
        <v>#VALUE!</v>
      </c>
      <c r="G47" s="158" t="e">
        <f t="shared" si="5"/>
        <v>#VALUE!</v>
      </c>
      <c r="H47" s="127" t="s">
        <v>563</v>
      </c>
      <c r="I47" s="159">
        <v>3.9848197343453511E-2</v>
      </c>
      <c r="J47" s="82">
        <v>7.9646017699115043E-2</v>
      </c>
      <c r="K47" s="165">
        <v>0.14175257731958762</v>
      </c>
      <c r="L47" s="97"/>
      <c r="M47" s="95"/>
      <c r="N47" s="97"/>
      <c r="O47" s="97"/>
      <c r="P47" s="97"/>
      <c r="Q47" s="102"/>
      <c r="V47" s="164"/>
    </row>
    <row r="48" spans="1:22" ht="15" customHeight="1" x14ac:dyDescent="0.25">
      <c r="A48" s="161" t="s">
        <v>564</v>
      </c>
      <c r="B48" s="132" t="e">
        <f>COUNTIF([3]RECAP!$G:$G,A48)</f>
        <v>#VALUE!</v>
      </c>
      <c r="C48" s="156" t="e">
        <f t="shared" si="3"/>
        <v>#VALUE!</v>
      </c>
      <c r="D48" s="157" t="e">
        <f>COUNTIF('[3]2017'!$G:$G,A48)</f>
        <v>#VALUE!</v>
      </c>
      <c r="E48" s="94" t="e">
        <f t="shared" si="4"/>
        <v>#VALUE!</v>
      </c>
      <c r="F48" s="157" t="e">
        <f>COUNTIF('[3]2016'!$H:$H,A48)</f>
        <v>#VALUE!</v>
      </c>
      <c r="G48" s="158" t="e">
        <f t="shared" si="5"/>
        <v>#VALUE!</v>
      </c>
      <c r="H48" s="127" t="s">
        <v>564</v>
      </c>
      <c r="I48" s="159">
        <v>2.0872865275142316E-2</v>
      </c>
      <c r="J48" s="82">
        <v>1.3274336283185841E-2</v>
      </c>
      <c r="K48" s="82">
        <v>3.608247422680412E-2</v>
      </c>
      <c r="L48" s="97"/>
      <c r="M48" s="95"/>
      <c r="N48" s="97"/>
      <c r="O48" s="97"/>
      <c r="P48" s="97"/>
      <c r="R48" s="67"/>
      <c r="S48" s="102"/>
    </row>
    <row r="49" spans="1:23" ht="15.75" thickBot="1" x14ac:dyDescent="0.3">
      <c r="A49" s="166" t="s">
        <v>565</v>
      </c>
      <c r="B49" s="167" t="e">
        <f>COUNTIF([3]RECAP!$G:$G,A49)</f>
        <v>#VALUE!</v>
      </c>
      <c r="C49" s="168" t="e">
        <f t="shared" si="3"/>
        <v>#VALUE!</v>
      </c>
      <c r="D49" s="169"/>
      <c r="E49" s="170"/>
      <c r="F49" s="169"/>
      <c r="G49" s="171"/>
      <c r="L49" s="97"/>
      <c r="M49" s="95"/>
      <c r="N49" s="97"/>
      <c r="O49" s="172"/>
      <c r="P49" s="172"/>
      <c r="R49" s="67"/>
      <c r="S49" s="102"/>
    </row>
    <row r="50" spans="1:23" x14ac:dyDescent="0.25">
      <c r="A50" s="166" t="s">
        <v>566</v>
      </c>
      <c r="B50" s="167" t="e">
        <f>COUNTIF([3]RECAP!$G:$G,A50)</f>
        <v>#VALUE!</v>
      </c>
      <c r="C50" s="168" t="e">
        <f t="shared" si="3"/>
        <v>#VALUE!</v>
      </c>
      <c r="D50" s="167" t="e">
        <f>COUNTIF('[3]2017'!$G:$G,A50)</f>
        <v>#VALUE!</v>
      </c>
      <c r="E50" s="168" t="e">
        <f>D50/$C$22</f>
        <v>#VALUE!</v>
      </c>
      <c r="F50" s="167" t="e">
        <f>COUNTIF('[3]2016'!$H:$H,A50)</f>
        <v>#VALUE!</v>
      </c>
      <c r="G50" s="173" t="e">
        <f>F50/$D$22</f>
        <v>#VALUE!</v>
      </c>
      <c r="L50" s="97"/>
      <c r="M50" s="95"/>
      <c r="N50" s="97"/>
      <c r="W50" s="112"/>
    </row>
    <row r="51" spans="1:23" ht="16.5" customHeight="1" x14ac:dyDescent="0.25">
      <c r="H51" s="116"/>
      <c r="I51" s="116"/>
      <c r="J51" s="116"/>
      <c r="K51" s="116"/>
      <c r="L51" s="97"/>
      <c r="M51" s="97"/>
      <c r="N51" s="97"/>
    </row>
    <row r="53" spans="1:23" ht="15.75" thickBot="1" x14ac:dyDescent="0.3"/>
    <row r="54" spans="1:23" x14ac:dyDescent="0.25">
      <c r="A54" s="174" t="s">
        <v>534</v>
      </c>
      <c r="B54" s="175">
        <v>2018</v>
      </c>
      <c r="C54" s="175" t="s">
        <v>554</v>
      </c>
      <c r="D54" s="176">
        <v>2017</v>
      </c>
      <c r="E54" s="176" t="s">
        <v>554</v>
      </c>
      <c r="F54" s="176">
        <v>2016</v>
      </c>
      <c r="G54" s="177"/>
    </row>
    <row r="55" spans="1:23" x14ac:dyDescent="0.25">
      <c r="A55" s="178" t="s">
        <v>7</v>
      </c>
      <c r="B55" s="179">
        <v>5279</v>
      </c>
      <c r="C55" s="82">
        <f t="shared" ref="C55:C72" si="6">B55/$B$75</f>
        <v>8.5142414760814161E-2</v>
      </c>
      <c r="D55" s="180">
        <f>4451</f>
        <v>4451</v>
      </c>
      <c r="E55" s="181">
        <v>0.15</v>
      </c>
      <c r="F55" s="182"/>
      <c r="G55" s="183">
        <v>0.11</v>
      </c>
      <c r="H55" s="184">
        <f t="shared" ref="H55:H73" si="7">D55/$D$75</f>
        <v>0.13467473524962179</v>
      </c>
    </row>
    <row r="56" spans="1:23" x14ac:dyDescent="0.25">
      <c r="A56" s="178" t="s">
        <v>21</v>
      </c>
      <c r="B56" s="179">
        <v>20375</v>
      </c>
      <c r="C56" s="82">
        <f t="shared" si="6"/>
        <v>0.32861843166349475</v>
      </c>
      <c r="D56" s="182">
        <f>7473+3905</f>
        <v>11378</v>
      </c>
      <c r="E56" s="82">
        <v>0.28999999999999998</v>
      </c>
      <c r="F56" s="182"/>
      <c r="G56" s="94">
        <v>0.12</v>
      </c>
      <c r="H56" s="184">
        <f t="shared" si="7"/>
        <v>0.34426626323751891</v>
      </c>
    </row>
    <row r="57" spans="1:23" x14ac:dyDescent="0.25">
      <c r="A57" s="185" t="s">
        <v>36</v>
      </c>
      <c r="B57" s="186">
        <f>8004+582</f>
        <v>8586</v>
      </c>
      <c r="C57" s="82">
        <f t="shared" si="6"/>
        <v>0.13847940389019708</v>
      </c>
      <c r="D57" s="182"/>
      <c r="E57" s="82"/>
      <c r="F57" s="182"/>
      <c r="G57" s="94"/>
      <c r="H57" s="184">
        <f t="shared" si="7"/>
        <v>0</v>
      </c>
    </row>
    <row r="58" spans="1:23" x14ac:dyDescent="0.25">
      <c r="A58" s="185" t="s">
        <v>535</v>
      </c>
      <c r="B58" s="187">
        <f>5315+582</f>
        <v>5897</v>
      </c>
      <c r="C58" s="82">
        <f t="shared" si="6"/>
        <v>9.5109835166607523E-2</v>
      </c>
      <c r="D58" s="182"/>
      <c r="E58" s="82"/>
      <c r="F58" s="182"/>
      <c r="G58" s="94"/>
      <c r="H58" s="184">
        <f t="shared" si="7"/>
        <v>0</v>
      </c>
    </row>
    <row r="59" spans="1:23" x14ac:dyDescent="0.25">
      <c r="A59" s="185" t="s">
        <v>538</v>
      </c>
      <c r="B59" s="187">
        <v>665</v>
      </c>
      <c r="C59" s="82">
        <f t="shared" si="6"/>
        <v>1.0725460469017128E-2</v>
      </c>
      <c r="D59" s="182"/>
      <c r="E59" s="82"/>
      <c r="F59" s="182"/>
      <c r="G59" s="94"/>
      <c r="H59" s="184">
        <f t="shared" si="7"/>
        <v>0</v>
      </c>
    </row>
    <row r="60" spans="1:23" x14ac:dyDescent="0.25">
      <c r="A60" s="185" t="s">
        <v>541</v>
      </c>
      <c r="B60" s="187">
        <v>980</v>
      </c>
      <c r="C60" s="82">
        <f t="shared" si="6"/>
        <v>1.5805941743814715E-2</v>
      </c>
      <c r="D60" s="182"/>
      <c r="E60" s="82"/>
      <c r="F60" s="182"/>
      <c r="G60" s="94"/>
      <c r="H60" s="184">
        <f t="shared" si="7"/>
        <v>0</v>
      </c>
      <c r="I60" s="188"/>
    </row>
    <row r="61" spans="1:23" x14ac:dyDescent="0.25">
      <c r="A61" s="185" t="s">
        <v>543</v>
      </c>
      <c r="B61" s="187">
        <v>4078.07</v>
      </c>
      <c r="C61" s="82">
        <f t="shared" si="6"/>
        <v>6.5773200864488249E-2</v>
      </c>
      <c r="D61" s="182"/>
      <c r="E61" s="82"/>
      <c r="F61" s="182"/>
      <c r="G61" s="94"/>
      <c r="H61" s="184">
        <f t="shared" si="7"/>
        <v>0</v>
      </c>
    </row>
    <row r="62" spans="1:23" x14ac:dyDescent="0.25">
      <c r="A62" s="185" t="s">
        <v>545</v>
      </c>
      <c r="B62" s="186">
        <v>169.79</v>
      </c>
      <c r="C62" s="82">
        <f t="shared" si="6"/>
        <v>2.7384600496758167E-3</v>
      </c>
      <c r="D62" s="182"/>
      <c r="E62" s="82"/>
      <c r="F62" s="182"/>
      <c r="G62" s="94"/>
      <c r="H62" s="184">
        <f t="shared" si="7"/>
        <v>0</v>
      </c>
    </row>
    <row r="63" spans="1:23" x14ac:dyDescent="0.25">
      <c r="A63" s="178" t="s">
        <v>537</v>
      </c>
      <c r="B63" s="179">
        <v>4168</v>
      </c>
      <c r="C63" s="82">
        <f t="shared" si="6"/>
        <v>6.722363794716299E-2</v>
      </c>
      <c r="D63" s="180">
        <v>5178</v>
      </c>
      <c r="E63" s="181">
        <v>0.16</v>
      </c>
      <c r="F63" s="182"/>
      <c r="G63" s="94">
        <v>7.0000000000000007E-2</v>
      </c>
      <c r="H63" s="184">
        <f t="shared" si="7"/>
        <v>0.15667170953101361</v>
      </c>
    </row>
    <row r="64" spans="1:23" ht="16.5" customHeight="1" x14ac:dyDescent="0.25">
      <c r="A64" s="185" t="s">
        <v>36</v>
      </c>
      <c r="B64" s="189">
        <v>2036</v>
      </c>
      <c r="C64" s="82">
        <f t="shared" si="6"/>
        <v>3.2837650398374246E-2</v>
      </c>
      <c r="D64" s="190"/>
      <c r="E64" s="191"/>
      <c r="F64" s="190"/>
      <c r="G64" s="192"/>
      <c r="H64" s="184">
        <f t="shared" si="7"/>
        <v>0</v>
      </c>
    </row>
    <row r="65" spans="1:8" x14ac:dyDescent="0.25">
      <c r="A65" s="185" t="s">
        <v>535</v>
      </c>
      <c r="B65" s="189">
        <v>2132</v>
      </c>
      <c r="C65" s="82">
        <f t="shared" si="6"/>
        <v>3.438598754878875E-2</v>
      </c>
      <c r="D65" s="190"/>
      <c r="E65" s="191"/>
      <c r="F65" s="190"/>
      <c r="G65" s="192"/>
      <c r="H65" s="184">
        <f t="shared" si="7"/>
        <v>0</v>
      </c>
    </row>
    <row r="66" spans="1:8" x14ac:dyDescent="0.25">
      <c r="A66" s="178" t="s">
        <v>540</v>
      </c>
      <c r="B66" s="179">
        <v>6293</v>
      </c>
      <c r="C66" s="82">
        <f t="shared" si="6"/>
        <v>0.10149672591206735</v>
      </c>
      <c r="D66" s="180">
        <v>3929</v>
      </c>
      <c r="E66" s="181">
        <v>0.13</v>
      </c>
      <c r="F66" s="182"/>
      <c r="G66" s="94">
        <v>0.16</v>
      </c>
      <c r="H66" s="184">
        <f t="shared" si="7"/>
        <v>0.11888048411497731</v>
      </c>
    </row>
    <row r="67" spans="1:8" x14ac:dyDescent="0.25">
      <c r="A67" s="185" t="s">
        <v>547</v>
      </c>
      <c r="B67" s="189">
        <v>632</v>
      </c>
      <c r="C67" s="82">
        <f t="shared" si="6"/>
        <v>1.0193219573562144E-2</v>
      </c>
      <c r="D67" s="190"/>
      <c r="E67" s="191"/>
      <c r="F67" s="190"/>
      <c r="G67" s="192"/>
      <c r="H67" s="184">
        <f t="shared" si="7"/>
        <v>0</v>
      </c>
    </row>
    <row r="68" spans="1:8" x14ac:dyDescent="0.25">
      <c r="A68" s="185" t="s">
        <v>567</v>
      </c>
      <c r="B68" s="189">
        <v>214</v>
      </c>
      <c r="C68" s="82">
        <f t="shared" si="6"/>
        <v>3.4515015644656622E-3</v>
      </c>
      <c r="D68" s="190"/>
      <c r="E68" s="191"/>
      <c r="F68" s="190"/>
      <c r="G68" s="192"/>
      <c r="H68" s="184">
        <f t="shared" si="7"/>
        <v>0</v>
      </c>
    </row>
    <row r="69" spans="1:8" x14ac:dyDescent="0.25">
      <c r="A69" s="185" t="s">
        <v>568</v>
      </c>
      <c r="B69" s="189">
        <v>595</v>
      </c>
      <c r="C69" s="82">
        <f t="shared" si="6"/>
        <v>9.5964646301732199E-3</v>
      </c>
      <c r="D69" s="190"/>
      <c r="E69" s="191"/>
      <c r="F69" s="190"/>
      <c r="G69" s="192"/>
      <c r="H69" s="184">
        <f t="shared" si="7"/>
        <v>0</v>
      </c>
    </row>
    <row r="70" spans="1:8" x14ac:dyDescent="0.25">
      <c r="A70" s="185" t="s">
        <v>569</v>
      </c>
      <c r="B70" s="189">
        <v>4071</v>
      </c>
      <c r="C70" s="82">
        <f t="shared" si="6"/>
        <v>6.5659172284765005E-2</v>
      </c>
      <c r="D70" s="190"/>
      <c r="E70" s="191"/>
      <c r="F70" s="190"/>
      <c r="G70" s="192"/>
      <c r="H70" s="184">
        <f t="shared" si="7"/>
        <v>0</v>
      </c>
    </row>
    <row r="71" spans="1:8" x14ac:dyDescent="0.25">
      <c r="A71" s="185" t="s">
        <v>570</v>
      </c>
      <c r="B71" s="190">
        <v>175</v>
      </c>
      <c r="C71" s="82">
        <f t="shared" si="6"/>
        <v>2.8224895971097706E-3</v>
      </c>
      <c r="D71" s="190"/>
      <c r="E71" s="191"/>
      <c r="F71" s="190"/>
      <c r="G71" s="192"/>
      <c r="H71" s="184">
        <f t="shared" si="7"/>
        <v>0</v>
      </c>
    </row>
    <row r="72" spans="1:8" x14ac:dyDescent="0.25">
      <c r="A72" s="185" t="s">
        <v>549</v>
      </c>
      <c r="B72" s="85">
        <v>281</v>
      </c>
      <c r="C72" s="82">
        <f t="shared" si="6"/>
        <v>4.5321118673591178E-3</v>
      </c>
      <c r="D72" s="190"/>
      <c r="E72" s="191"/>
      <c r="F72" s="190"/>
      <c r="G72" s="192"/>
      <c r="H72" s="184">
        <f t="shared" si="7"/>
        <v>0</v>
      </c>
    </row>
    <row r="73" spans="1:8" ht="15.75" thickBot="1" x14ac:dyDescent="0.3">
      <c r="A73" s="193" t="s">
        <v>542</v>
      </c>
      <c r="B73" s="194">
        <v>25383</v>
      </c>
      <c r="C73" s="104">
        <f>B73/$B$75</f>
        <v>0.40939001967678462</v>
      </c>
      <c r="D73" s="195"/>
      <c r="E73" s="104"/>
      <c r="F73" s="195"/>
      <c r="G73" s="105"/>
      <c r="H73" s="184">
        <f t="shared" si="7"/>
        <v>0</v>
      </c>
    </row>
    <row r="74" spans="1:8" x14ac:dyDescent="0.25">
      <c r="A74" s="97"/>
      <c r="B74" s="164">
        <f>B73+B66+B63+B56+B55</f>
        <v>61498</v>
      </c>
      <c r="C74" s="97"/>
      <c r="E74" s="196"/>
      <c r="F74" s="124"/>
      <c r="G74" s="124"/>
    </row>
    <row r="75" spans="1:8" x14ac:dyDescent="0.25">
      <c r="A75" s="197" t="s">
        <v>571</v>
      </c>
      <c r="B75" s="198">
        <v>62002</v>
      </c>
      <c r="C75" s="199"/>
      <c r="D75" s="198">
        <v>33050</v>
      </c>
      <c r="E75" s="200"/>
      <c r="F75" s="198">
        <v>26620</v>
      </c>
      <c r="G75" s="124"/>
    </row>
    <row r="76" spans="1:8" x14ac:dyDescent="0.25">
      <c r="A76" s="201" t="s">
        <v>572</v>
      </c>
      <c r="B76" s="202"/>
      <c r="C76" s="97"/>
      <c r="D76" s="124"/>
      <c r="E76" s="97"/>
      <c r="F76" s="124"/>
      <c r="G76" s="124" t="s">
        <v>573</v>
      </c>
    </row>
    <row r="79" spans="1:8" ht="15.75" thickBot="1" x14ac:dyDescent="0.3"/>
    <row r="80" spans="1:8" x14ac:dyDescent="0.25">
      <c r="A80" s="203" t="s">
        <v>17</v>
      </c>
      <c r="B80" s="147">
        <v>2018</v>
      </c>
      <c r="C80" s="148" t="s">
        <v>554</v>
      </c>
      <c r="D80" s="149">
        <v>2017</v>
      </c>
      <c r="E80" s="150" t="s">
        <v>554</v>
      </c>
      <c r="F80" s="91"/>
      <c r="G80" s="97"/>
    </row>
    <row r="81" spans="1:9" x14ac:dyDescent="0.25">
      <c r="A81" s="204" t="s">
        <v>574</v>
      </c>
      <c r="B81" s="205">
        <v>64</v>
      </c>
      <c r="C81" s="94"/>
      <c r="D81" s="206">
        <v>52</v>
      </c>
      <c r="E81" s="183"/>
      <c r="F81" s="124"/>
      <c r="G81" s="207"/>
    </row>
    <row r="82" spans="1:9" x14ac:dyDescent="0.25">
      <c r="A82" s="208" t="s">
        <v>36</v>
      </c>
      <c r="B82" s="209">
        <v>43</v>
      </c>
      <c r="C82" s="94">
        <f>B82/$B$81</f>
        <v>0.671875</v>
      </c>
      <c r="D82" s="210">
        <v>32</v>
      </c>
      <c r="E82" s="211">
        <f>D82/$D$81</f>
        <v>0.61538461538461542</v>
      </c>
      <c r="F82" s="124"/>
      <c r="G82" s="125"/>
    </row>
    <row r="83" spans="1:9" x14ac:dyDescent="0.25">
      <c r="A83" s="208" t="s">
        <v>535</v>
      </c>
      <c r="B83" s="212">
        <v>11</v>
      </c>
      <c r="C83" s="94">
        <f t="shared" ref="C83:C86" si="8">B83/$B$81</f>
        <v>0.171875</v>
      </c>
      <c r="D83" s="210">
        <v>10</v>
      </c>
      <c r="E83" s="211">
        <f t="shared" ref="E83:E88" si="9">D83/$D$81</f>
        <v>0.19230769230769232</v>
      </c>
      <c r="F83" s="124"/>
      <c r="G83" s="125"/>
    </row>
    <row r="84" spans="1:9" x14ac:dyDescent="0.25">
      <c r="A84" s="208" t="s">
        <v>538</v>
      </c>
      <c r="B84" s="212">
        <v>2</v>
      </c>
      <c r="C84" s="94">
        <f t="shared" si="8"/>
        <v>3.125E-2</v>
      </c>
      <c r="D84" s="210">
        <v>1</v>
      </c>
      <c r="E84" s="211">
        <f t="shared" si="9"/>
        <v>1.9230769230769232E-2</v>
      </c>
      <c r="F84" s="124"/>
      <c r="G84" s="125"/>
    </row>
    <row r="85" spans="1:9" x14ac:dyDescent="0.25">
      <c r="A85" s="208" t="s">
        <v>541</v>
      </c>
      <c r="B85" s="212">
        <v>8</v>
      </c>
      <c r="C85" s="94">
        <f t="shared" si="8"/>
        <v>0.125</v>
      </c>
      <c r="D85" s="210">
        <v>2</v>
      </c>
      <c r="E85" s="211">
        <f t="shared" si="9"/>
        <v>3.8461538461538464E-2</v>
      </c>
      <c r="F85" s="124"/>
      <c r="G85" s="125"/>
    </row>
    <row r="86" spans="1:9" x14ac:dyDescent="0.25">
      <c r="A86" s="208" t="s">
        <v>575</v>
      </c>
      <c r="B86" s="212">
        <v>2</v>
      </c>
      <c r="C86" s="94">
        <f t="shared" si="8"/>
        <v>3.125E-2</v>
      </c>
      <c r="D86" s="210">
        <v>5</v>
      </c>
      <c r="E86" s="211">
        <f t="shared" si="9"/>
        <v>9.6153846153846159E-2</v>
      </c>
      <c r="F86" s="124"/>
      <c r="G86" s="125"/>
    </row>
    <row r="87" spans="1:9" x14ac:dyDescent="0.25">
      <c r="A87" s="208" t="s">
        <v>544</v>
      </c>
      <c r="B87" s="157"/>
      <c r="C87" s="93"/>
      <c r="D87" s="210">
        <v>1</v>
      </c>
      <c r="E87" s="211">
        <f t="shared" si="9"/>
        <v>1.9230769230769232E-2</v>
      </c>
      <c r="F87" s="124"/>
      <c r="G87" s="125"/>
    </row>
    <row r="88" spans="1:9" x14ac:dyDescent="0.25">
      <c r="A88" s="208" t="s">
        <v>545</v>
      </c>
      <c r="B88" s="213"/>
      <c r="C88" s="83"/>
      <c r="D88" s="210">
        <v>1</v>
      </c>
      <c r="E88" s="211">
        <f t="shared" si="9"/>
        <v>1.9230769230769232E-2</v>
      </c>
      <c r="F88" s="124"/>
      <c r="G88" s="125"/>
    </row>
    <row r="89" spans="1:9" x14ac:dyDescent="0.25">
      <c r="A89" s="214" t="s">
        <v>576</v>
      </c>
      <c r="B89" s="215">
        <v>35041</v>
      </c>
      <c r="C89" s="94"/>
      <c r="D89" s="216"/>
      <c r="E89" s="211"/>
      <c r="F89" s="217"/>
      <c r="G89" s="125"/>
    </row>
    <row r="90" spans="1:9" x14ac:dyDescent="0.25">
      <c r="A90" s="218" t="s">
        <v>577</v>
      </c>
      <c r="B90" s="219">
        <v>27692.090000000004</v>
      </c>
      <c r="C90" s="94">
        <f>B90/$B$89</f>
        <v>0.79027681858394461</v>
      </c>
      <c r="D90" s="220">
        <v>5425</v>
      </c>
      <c r="E90" s="221">
        <f>+D90/$B$89</f>
        <v>0.15481864102051882</v>
      </c>
      <c r="F90" s="217"/>
      <c r="G90" s="125"/>
    </row>
    <row r="91" spans="1:9" x14ac:dyDescent="0.25">
      <c r="A91" s="218" t="s">
        <v>578</v>
      </c>
      <c r="B91" s="222">
        <v>411</v>
      </c>
      <c r="C91" s="94">
        <f>B91/$B$89</f>
        <v>1.1729117319711196E-2</v>
      </c>
      <c r="D91" s="216"/>
      <c r="E91" s="211"/>
      <c r="F91" s="217"/>
      <c r="G91" s="125"/>
    </row>
    <row r="92" spans="1:9" x14ac:dyDescent="0.25">
      <c r="A92" s="218" t="s">
        <v>579</v>
      </c>
      <c r="B92" s="219">
        <v>911</v>
      </c>
      <c r="C92" s="94">
        <f>B92/$B$89</f>
        <v>2.5998116492109244E-2</v>
      </c>
      <c r="D92" s="216"/>
      <c r="E92" s="211"/>
      <c r="F92" s="217"/>
      <c r="G92" s="125"/>
    </row>
    <row r="93" spans="1:9" x14ac:dyDescent="0.25">
      <c r="A93" s="218" t="s">
        <v>580</v>
      </c>
      <c r="B93" s="219">
        <v>5667</v>
      </c>
      <c r="C93" s="94">
        <f>B93/$B$89</f>
        <v>0.16172483661995948</v>
      </c>
      <c r="D93" s="220">
        <v>15</v>
      </c>
      <c r="E93" s="221">
        <f>+D93/$B$89</f>
        <v>4.2806997517194146E-4</v>
      </c>
      <c r="F93" s="217"/>
      <c r="G93" s="125"/>
    </row>
    <row r="94" spans="1:9" ht="15.75" thickBot="1" x14ac:dyDescent="0.3">
      <c r="A94" s="223" t="s">
        <v>581</v>
      </c>
      <c r="B94" s="224">
        <v>360</v>
      </c>
      <c r="C94" s="105">
        <f>B94/$B$89</f>
        <v>1.0273679404126594E-2</v>
      </c>
      <c r="D94" s="225"/>
      <c r="E94" s="137"/>
      <c r="F94" s="217"/>
      <c r="G94" s="125"/>
    </row>
    <row r="95" spans="1:9" x14ac:dyDescent="0.25">
      <c r="A95" s="226"/>
      <c r="B95" s="227"/>
      <c r="C95" s="116"/>
      <c r="D95" s="196"/>
      <c r="E95" s="117"/>
      <c r="F95" s="196"/>
      <c r="G95" s="117"/>
      <c r="I95" s="164"/>
    </row>
    <row r="96" spans="1:9" x14ac:dyDescent="0.25">
      <c r="A96" s="226"/>
      <c r="B96" s="196"/>
      <c r="C96" s="116"/>
      <c r="D96" s="196"/>
      <c r="E96" s="117"/>
      <c r="F96" s="196"/>
      <c r="G96" s="117"/>
    </row>
    <row r="97" spans="1:19" x14ac:dyDescent="0.25">
      <c r="A97" s="226"/>
      <c r="B97" s="97"/>
      <c r="C97" s="116"/>
      <c r="D97" s="196"/>
      <c r="E97" s="117"/>
      <c r="F97" s="196"/>
      <c r="G97" s="117"/>
    </row>
    <row r="98" spans="1:19" ht="15.75" thickBot="1" x14ac:dyDescent="0.3">
      <c r="A98" s="199"/>
      <c r="B98" s="228"/>
      <c r="C98" s="116"/>
      <c r="D98" s="202"/>
      <c r="E98" s="116"/>
      <c r="F98" s="202"/>
      <c r="G98" s="116"/>
    </row>
    <row r="99" spans="1:19" x14ac:dyDescent="0.25">
      <c r="A99" s="203" t="s">
        <v>582</v>
      </c>
      <c r="B99" s="147">
        <v>2018</v>
      </c>
      <c r="C99" s="148" t="s">
        <v>554</v>
      </c>
      <c r="D99" s="149">
        <v>2017</v>
      </c>
      <c r="E99" s="150" t="s">
        <v>554</v>
      </c>
      <c r="I99" s="229"/>
      <c r="J99" s="230"/>
      <c r="K99" s="231"/>
      <c r="L99" s="232"/>
      <c r="M99" s="97"/>
      <c r="N99" s="233">
        <v>32218</v>
      </c>
      <c r="O99" s="97" t="s">
        <v>583</v>
      </c>
      <c r="P99" s="124">
        <v>32</v>
      </c>
      <c r="Q99" s="97"/>
      <c r="R99" s="234"/>
      <c r="S99" s="97"/>
    </row>
    <row r="100" spans="1:19" x14ac:dyDescent="0.25">
      <c r="A100" s="235" t="s">
        <v>535</v>
      </c>
      <c r="B100" s="206">
        <v>6</v>
      </c>
      <c r="C100" s="94"/>
      <c r="D100" s="206"/>
      <c r="E100" s="183"/>
      <c r="I100" s="229"/>
      <c r="J100" s="230"/>
      <c r="K100" s="231"/>
      <c r="L100" s="232"/>
      <c r="M100" s="97"/>
      <c r="N100" s="233">
        <v>31266</v>
      </c>
      <c r="O100" s="97" t="s">
        <v>584</v>
      </c>
      <c r="P100" s="124">
        <v>12</v>
      </c>
      <c r="Q100" s="97"/>
      <c r="R100" s="236"/>
      <c r="S100" s="97"/>
    </row>
    <row r="101" spans="1:19" x14ac:dyDescent="0.25">
      <c r="A101" s="235" t="s">
        <v>36</v>
      </c>
      <c r="B101" s="209">
        <v>55</v>
      </c>
      <c r="C101" s="94"/>
      <c r="D101" s="210"/>
      <c r="E101" s="211"/>
      <c r="I101" s="229"/>
      <c r="J101" s="230"/>
      <c r="K101" s="231"/>
      <c r="L101" s="232"/>
      <c r="M101" s="97"/>
      <c r="N101" s="233">
        <v>31267</v>
      </c>
      <c r="O101" s="97" t="s">
        <v>585</v>
      </c>
      <c r="P101" s="124">
        <v>12</v>
      </c>
      <c r="Q101" s="97"/>
      <c r="R101" s="237"/>
      <c r="S101" s="97"/>
    </row>
    <row r="102" spans="1:19" x14ac:dyDescent="0.25">
      <c r="A102" s="235" t="s">
        <v>549</v>
      </c>
      <c r="B102" s="212">
        <v>1</v>
      </c>
      <c r="C102" s="94"/>
      <c r="D102" s="210"/>
      <c r="E102" s="211"/>
      <c r="I102" s="238"/>
      <c r="J102" s="230"/>
      <c r="K102" s="239"/>
      <c r="L102" s="232"/>
      <c r="M102" s="97"/>
      <c r="N102" s="233">
        <v>6121</v>
      </c>
      <c r="O102" s="97" t="s">
        <v>586</v>
      </c>
      <c r="P102" s="124">
        <v>6</v>
      </c>
      <c r="Q102" s="97"/>
      <c r="R102" s="237"/>
      <c r="S102" s="97"/>
    </row>
    <row r="103" spans="1:19" x14ac:dyDescent="0.25">
      <c r="A103" s="240" t="s">
        <v>571</v>
      </c>
      <c r="B103" s="212">
        <v>62</v>
      </c>
      <c r="C103" s="183"/>
      <c r="D103" s="206"/>
      <c r="E103" s="221"/>
      <c r="I103" s="238"/>
      <c r="J103" s="230"/>
      <c r="K103" s="231"/>
      <c r="L103" s="241"/>
      <c r="M103" s="97"/>
      <c r="N103" s="233">
        <v>30467</v>
      </c>
      <c r="O103" s="97" t="s">
        <v>587</v>
      </c>
      <c r="P103" s="124">
        <v>6</v>
      </c>
      <c r="Q103" s="97"/>
      <c r="R103" s="234"/>
      <c r="S103" s="97"/>
    </row>
    <row r="104" spans="1:19" x14ac:dyDescent="0.25">
      <c r="A104" s="214" t="s">
        <v>535</v>
      </c>
      <c r="B104" s="212"/>
      <c r="C104" s="94"/>
      <c r="D104" s="210"/>
      <c r="E104" s="211"/>
      <c r="I104" s="242"/>
      <c r="J104" s="230"/>
      <c r="K104" s="231"/>
      <c r="L104" s="232"/>
      <c r="M104" s="97"/>
      <c r="N104" s="233">
        <v>33643</v>
      </c>
      <c r="O104" s="97" t="s">
        <v>588</v>
      </c>
      <c r="P104" s="124">
        <v>6</v>
      </c>
      <c r="Q104" s="97"/>
      <c r="R104" s="243"/>
      <c r="S104" s="97"/>
    </row>
    <row r="105" spans="1:19" x14ac:dyDescent="0.25">
      <c r="A105" s="208" t="s">
        <v>589</v>
      </c>
      <c r="B105" s="210">
        <v>2</v>
      </c>
      <c r="C105" s="94"/>
      <c r="D105" s="210"/>
      <c r="E105" s="211"/>
      <c r="I105" s="238"/>
      <c r="J105" s="230"/>
      <c r="K105" s="231"/>
      <c r="L105" s="232"/>
      <c r="M105" s="97"/>
      <c r="N105" s="233">
        <v>32338</v>
      </c>
      <c r="O105" s="97" t="s">
        <v>590</v>
      </c>
      <c r="P105" s="124">
        <v>5</v>
      </c>
      <c r="Q105" s="97"/>
      <c r="R105" s="243"/>
      <c r="S105" s="97"/>
    </row>
    <row r="106" spans="1:19" x14ac:dyDescent="0.25">
      <c r="A106" s="208" t="s">
        <v>591</v>
      </c>
      <c r="B106" s="210">
        <v>1</v>
      </c>
      <c r="C106" s="93"/>
      <c r="D106" s="210"/>
      <c r="E106" s="211"/>
      <c r="I106" s="238"/>
      <c r="J106" s="230"/>
      <c r="K106" s="231"/>
      <c r="L106" s="232"/>
      <c r="M106" s="97"/>
      <c r="N106" s="233">
        <v>33330</v>
      </c>
      <c r="O106" s="97" t="s">
        <v>592</v>
      </c>
      <c r="P106" s="124">
        <v>5</v>
      </c>
      <c r="Q106" s="97"/>
      <c r="R106" s="237"/>
      <c r="S106" s="97"/>
    </row>
    <row r="107" spans="1:19" x14ac:dyDescent="0.25">
      <c r="A107" s="208" t="s">
        <v>537</v>
      </c>
      <c r="B107" s="210">
        <v>2</v>
      </c>
      <c r="C107" s="93"/>
      <c r="D107" s="210"/>
      <c r="E107" s="211"/>
      <c r="I107" s="238"/>
      <c r="J107" s="230"/>
      <c r="K107" s="231"/>
      <c r="L107" s="232"/>
      <c r="M107" s="97"/>
      <c r="N107" s="244" t="s">
        <v>593</v>
      </c>
      <c r="O107" s="67" t="s">
        <v>594</v>
      </c>
      <c r="P107" s="245">
        <v>4</v>
      </c>
      <c r="Q107" s="97"/>
      <c r="R107" s="234"/>
      <c r="S107" s="97"/>
    </row>
    <row r="108" spans="1:19" x14ac:dyDescent="0.25">
      <c r="A108" s="208" t="s">
        <v>595</v>
      </c>
      <c r="B108" s="210">
        <v>1</v>
      </c>
      <c r="C108" s="94"/>
      <c r="D108" s="216"/>
      <c r="E108" s="211"/>
      <c r="I108" s="238"/>
      <c r="J108" s="230"/>
      <c r="K108" s="239"/>
      <c r="L108" s="232"/>
      <c r="M108" s="97"/>
      <c r="N108" s="233">
        <v>3602</v>
      </c>
      <c r="O108" s="97" t="s">
        <v>596</v>
      </c>
      <c r="P108" s="124">
        <v>3</v>
      </c>
      <c r="Q108" s="97"/>
      <c r="R108" s="234"/>
      <c r="S108" s="97"/>
    </row>
    <row r="109" spans="1:19" x14ac:dyDescent="0.25">
      <c r="A109" s="214" t="s">
        <v>36</v>
      </c>
      <c r="B109" s="246"/>
      <c r="C109" s="94"/>
      <c r="D109" s="220"/>
      <c r="E109" s="221"/>
      <c r="I109" s="238"/>
      <c r="J109" s="230"/>
      <c r="K109" s="231"/>
      <c r="L109" s="232"/>
      <c r="M109" s="97"/>
      <c r="N109" s="233">
        <v>31363</v>
      </c>
      <c r="O109" s="97" t="s">
        <v>597</v>
      </c>
      <c r="P109" s="124">
        <v>3</v>
      </c>
      <c r="Q109" s="97"/>
      <c r="R109" s="234"/>
      <c r="S109" s="97"/>
    </row>
    <row r="110" spans="1:19" x14ac:dyDescent="0.25">
      <c r="A110" s="208"/>
      <c r="B110" s="246"/>
      <c r="C110" s="94"/>
      <c r="D110" s="220"/>
      <c r="E110" s="221"/>
      <c r="I110" s="242"/>
      <c r="J110" s="230"/>
      <c r="K110" s="231"/>
      <c r="L110" s="232"/>
      <c r="M110" s="97"/>
      <c r="N110" s="233">
        <v>33847</v>
      </c>
      <c r="O110" s="97" t="s">
        <v>598</v>
      </c>
      <c r="P110" s="124">
        <v>3</v>
      </c>
      <c r="Q110" s="97"/>
      <c r="R110" s="234"/>
      <c r="S110" s="97"/>
    </row>
    <row r="111" spans="1:19" x14ac:dyDescent="0.25">
      <c r="A111" s="208"/>
      <c r="B111" s="246"/>
      <c r="C111" s="94"/>
      <c r="D111" s="220"/>
      <c r="E111" s="221"/>
      <c r="I111" s="242"/>
      <c r="J111" s="230"/>
      <c r="K111" s="231"/>
      <c r="L111" s="232"/>
      <c r="M111" s="97"/>
      <c r="N111" s="233">
        <v>4738</v>
      </c>
      <c r="O111" s="97" t="s">
        <v>599</v>
      </c>
      <c r="P111" s="124">
        <v>2</v>
      </c>
      <c r="Q111" s="237"/>
      <c r="R111" s="237"/>
      <c r="S111" s="97"/>
    </row>
    <row r="112" spans="1:19" x14ac:dyDescent="0.25">
      <c r="A112" s="208"/>
      <c r="B112" s="246"/>
      <c r="C112" s="94"/>
      <c r="D112" s="220"/>
      <c r="E112" s="221"/>
      <c r="I112" s="242"/>
      <c r="J112" s="230"/>
      <c r="K112" s="231"/>
      <c r="L112" s="232"/>
      <c r="M112" s="97"/>
      <c r="N112" s="233">
        <v>9812</v>
      </c>
      <c r="O112" s="97" t="s">
        <v>600</v>
      </c>
      <c r="P112" s="124">
        <v>2</v>
      </c>
      <c r="Q112" s="237"/>
      <c r="R112" s="237"/>
      <c r="S112" s="97"/>
    </row>
    <row r="113" spans="1:19" x14ac:dyDescent="0.25">
      <c r="A113" s="208"/>
      <c r="B113" s="246"/>
      <c r="C113" s="94"/>
      <c r="D113" s="220"/>
      <c r="E113" s="221"/>
      <c r="I113" s="229"/>
      <c r="J113" s="230"/>
      <c r="K113" s="231"/>
      <c r="L113" s="232"/>
      <c r="M113" s="97"/>
      <c r="N113" s="233">
        <v>9851</v>
      </c>
      <c r="O113" s="97" t="s">
        <v>601</v>
      </c>
      <c r="P113" s="124">
        <v>2</v>
      </c>
      <c r="Q113" s="237"/>
      <c r="R113" s="237"/>
      <c r="S113" s="97"/>
    </row>
    <row r="114" spans="1:19" x14ac:dyDescent="0.25">
      <c r="A114" s="235"/>
      <c r="B114" s="247"/>
      <c r="C114" s="94"/>
      <c r="D114" s="216"/>
      <c r="E114" s="211"/>
      <c r="I114" s="238"/>
      <c r="J114" s="230"/>
      <c r="K114" s="231"/>
      <c r="L114" s="232"/>
      <c r="M114" s="97"/>
      <c r="N114" s="233">
        <v>30789</v>
      </c>
      <c r="O114" s="97" t="s">
        <v>602</v>
      </c>
      <c r="P114" s="124">
        <v>2</v>
      </c>
      <c r="Q114" s="237"/>
      <c r="R114" s="237"/>
      <c r="S114" s="97"/>
    </row>
    <row r="115" spans="1:19" x14ac:dyDescent="0.25">
      <c r="A115" s="235"/>
      <c r="B115" s="246"/>
      <c r="C115" s="94"/>
      <c r="D115" s="216"/>
      <c r="E115" s="211"/>
      <c r="I115" s="229"/>
      <c r="J115" s="230"/>
      <c r="K115" s="231"/>
      <c r="L115" s="232"/>
      <c r="M115" s="97"/>
      <c r="N115" s="233">
        <v>30792</v>
      </c>
      <c r="O115" s="97" t="s">
        <v>603</v>
      </c>
      <c r="P115" s="248">
        <v>2</v>
      </c>
      <c r="Q115" s="243"/>
      <c r="R115" s="243"/>
      <c r="S115" s="97"/>
    </row>
    <row r="116" spans="1:19" x14ac:dyDescent="0.25">
      <c r="A116" s="235"/>
      <c r="B116" s="246"/>
      <c r="C116" s="94"/>
      <c r="D116" s="220"/>
      <c r="E116" s="221"/>
      <c r="I116" s="242"/>
      <c r="J116" s="230"/>
      <c r="K116" s="231"/>
      <c r="L116" s="232"/>
      <c r="M116" s="97"/>
      <c r="N116" s="233">
        <v>30833</v>
      </c>
      <c r="O116" s="97" t="s">
        <v>604</v>
      </c>
      <c r="P116" s="124">
        <v>2</v>
      </c>
      <c r="Q116" s="243"/>
      <c r="R116" s="243"/>
      <c r="S116" s="97"/>
    </row>
    <row r="117" spans="1:19" ht="15.75" thickBot="1" x14ac:dyDescent="0.3">
      <c r="A117" s="249"/>
      <c r="B117" s="250"/>
      <c r="C117" s="105"/>
      <c r="D117" s="225"/>
      <c r="E117" s="137"/>
      <c r="I117" s="242"/>
      <c r="J117" s="230"/>
      <c r="K117" s="231"/>
      <c r="L117" s="232"/>
      <c r="M117" s="97"/>
      <c r="N117" s="233">
        <v>30867</v>
      </c>
      <c r="O117" s="97" t="s">
        <v>605</v>
      </c>
      <c r="P117" s="248">
        <v>2</v>
      </c>
      <c r="Q117" s="97"/>
      <c r="R117" s="243"/>
      <c r="S117" s="97"/>
    </row>
    <row r="118" spans="1:19" x14ac:dyDescent="0.25">
      <c r="A118" s="138" t="s">
        <v>606</v>
      </c>
      <c r="I118" s="251"/>
      <c r="J118" s="230"/>
      <c r="K118" s="231"/>
      <c r="L118" s="232"/>
      <c r="M118" s="97"/>
      <c r="N118" s="233">
        <v>31776</v>
      </c>
      <c r="O118" s="97" t="s">
        <v>607</v>
      </c>
      <c r="P118" s="124">
        <v>2</v>
      </c>
      <c r="Q118" s="243"/>
      <c r="R118" s="243"/>
      <c r="S118" s="97"/>
    </row>
    <row r="119" spans="1:19" x14ac:dyDescent="0.25">
      <c r="A119" s="252" t="s">
        <v>608</v>
      </c>
      <c r="B119" s="95"/>
      <c r="C119" s="95"/>
      <c r="D119" s="95"/>
      <c r="E119" s="95"/>
      <c r="F119" s="95"/>
      <c r="G119" s="95"/>
      <c r="I119" s="242"/>
      <c r="J119" s="230"/>
      <c r="K119" s="231"/>
      <c r="L119" s="232"/>
      <c r="M119" s="97"/>
      <c r="N119" s="233">
        <v>33329</v>
      </c>
      <c r="O119" s="97" t="s">
        <v>609</v>
      </c>
      <c r="P119" s="124">
        <v>2</v>
      </c>
      <c r="Q119" s="243"/>
      <c r="R119" s="243"/>
      <c r="S119" s="97"/>
    </row>
    <row r="120" spans="1:19" x14ac:dyDescent="0.25">
      <c r="A120" s="253" t="s">
        <v>610</v>
      </c>
      <c r="B120" s="254"/>
      <c r="C120" s="126"/>
      <c r="D120" s="254"/>
      <c r="E120" s="126"/>
      <c r="F120" s="254"/>
      <c r="G120" s="126"/>
      <c r="I120" s="242"/>
      <c r="J120" s="230"/>
      <c r="K120" s="231"/>
      <c r="L120" s="232"/>
      <c r="M120" s="97"/>
      <c r="N120" s="233">
        <v>33331</v>
      </c>
      <c r="O120" s="97" t="s">
        <v>611</v>
      </c>
      <c r="P120" s="124">
        <v>2</v>
      </c>
      <c r="Q120" s="237"/>
      <c r="R120" s="237"/>
      <c r="S120" s="97"/>
    </row>
    <row r="121" spans="1:19" x14ac:dyDescent="0.25">
      <c r="A121" s="255" t="s">
        <v>612</v>
      </c>
      <c r="B121" s="256"/>
      <c r="C121" s="202"/>
      <c r="D121" s="256"/>
      <c r="E121" s="202"/>
      <c r="F121" s="256"/>
      <c r="G121" s="202"/>
      <c r="I121" s="238"/>
      <c r="J121" s="230"/>
      <c r="K121" s="239"/>
      <c r="L121" s="232"/>
      <c r="M121" s="257"/>
      <c r="N121" s="233">
        <v>33846</v>
      </c>
      <c r="O121" s="97" t="s">
        <v>613</v>
      </c>
      <c r="P121" s="124">
        <v>2</v>
      </c>
      <c r="Q121" s="97"/>
      <c r="R121" s="91"/>
      <c r="S121" s="97"/>
    </row>
    <row r="122" spans="1:19" x14ac:dyDescent="0.25">
      <c r="A122" s="258" t="s">
        <v>614</v>
      </c>
      <c r="B122" s="256"/>
      <c r="C122" s="202"/>
      <c r="D122" s="256"/>
      <c r="E122" s="202"/>
      <c r="F122" s="256"/>
      <c r="G122" s="202"/>
      <c r="I122" s="251"/>
      <c r="J122" s="230"/>
      <c r="K122" s="231"/>
      <c r="L122" s="241"/>
      <c r="M122" s="97"/>
      <c r="N122" s="244">
        <v>35213</v>
      </c>
      <c r="O122" s="67" t="s">
        <v>615</v>
      </c>
      <c r="P122" s="245">
        <v>2</v>
      </c>
      <c r="Q122" s="97"/>
      <c r="R122" s="91"/>
      <c r="S122" s="97"/>
    </row>
    <row r="123" spans="1:19" x14ac:dyDescent="0.25">
      <c r="A123" s="258" t="s">
        <v>616</v>
      </c>
      <c r="B123" s="256"/>
      <c r="C123" s="202"/>
      <c r="D123" s="256"/>
      <c r="E123" s="202"/>
      <c r="F123" s="256"/>
      <c r="G123" s="202"/>
      <c r="I123" s="238"/>
      <c r="J123" s="230"/>
      <c r="K123" s="239"/>
      <c r="L123" s="241"/>
      <c r="M123" s="97"/>
      <c r="N123" s="244"/>
      <c r="P123" s="245"/>
      <c r="Q123" s="97"/>
      <c r="R123" s="91"/>
      <c r="S123" s="97"/>
    </row>
    <row r="124" spans="1:19" x14ac:dyDescent="0.25">
      <c r="A124" s="258" t="s">
        <v>617</v>
      </c>
      <c r="B124" s="256"/>
      <c r="C124" s="202"/>
      <c r="D124" s="256"/>
      <c r="E124" s="202"/>
      <c r="F124" s="256"/>
      <c r="G124" s="202"/>
      <c r="I124" s="238"/>
      <c r="J124" s="230"/>
      <c r="K124" s="239"/>
      <c r="L124" s="241"/>
      <c r="M124" s="97"/>
      <c r="N124" s="233">
        <v>3132</v>
      </c>
      <c r="O124" s="97" t="s">
        <v>618</v>
      </c>
      <c r="P124" s="124">
        <v>1</v>
      </c>
      <c r="Q124" s="97"/>
      <c r="R124" s="91"/>
      <c r="S124" s="97"/>
    </row>
    <row r="125" spans="1:19" ht="17.25" customHeight="1" thickBot="1" x14ac:dyDescent="0.3">
      <c r="A125" s="95"/>
      <c r="B125" s="202"/>
      <c r="I125" s="238"/>
      <c r="J125" s="230"/>
      <c r="K125" s="239"/>
      <c r="L125" s="241"/>
      <c r="M125" s="97"/>
      <c r="N125" s="233">
        <v>4287</v>
      </c>
      <c r="O125" s="97" t="s">
        <v>619</v>
      </c>
      <c r="P125" s="124">
        <v>1</v>
      </c>
      <c r="Q125" s="97"/>
      <c r="R125" s="198"/>
      <c r="S125" s="97"/>
    </row>
    <row r="126" spans="1:19" ht="16.5" customHeight="1" x14ac:dyDescent="0.25">
      <c r="A126" s="259" t="s">
        <v>20</v>
      </c>
      <c r="B126" s="260"/>
      <c r="C126" s="261">
        <v>72</v>
      </c>
      <c r="I126" s="233"/>
      <c r="J126" s="97"/>
      <c r="K126" s="97"/>
      <c r="L126" s="97"/>
      <c r="M126" s="97"/>
      <c r="N126" s="233">
        <v>6608</v>
      </c>
      <c r="O126" s="97" t="s">
        <v>620</v>
      </c>
      <c r="P126" s="124">
        <v>1</v>
      </c>
      <c r="Q126" s="97"/>
      <c r="R126" s="234"/>
      <c r="S126" s="97"/>
    </row>
    <row r="127" spans="1:19" x14ac:dyDescent="0.25">
      <c r="A127" s="213" t="s">
        <v>621</v>
      </c>
      <c r="B127" s="241" t="e">
        <f>COUNTIF([3]RECAP!$O:$O,$A$127)</f>
        <v>#VALUE!</v>
      </c>
      <c r="C127" s="192" t="e">
        <f t="shared" ref="C127:C135" si="10">B127/$C$126</f>
        <v>#VALUE!</v>
      </c>
      <c r="I127" s="233"/>
      <c r="J127" s="58"/>
      <c r="K127" s="262"/>
      <c r="L127" s="97"/>
      <c r="M127" s="97"/>
      <c r="N127" s="233">
        <v>6752</v>
      </c>
      <c r="O127" s="97" t="s">
        <v>622</v>
      </c>
      <c r="P127" s="124">
        <v>1</v>
      </c>
      <c r="Q127" s="97"/>
      <c r="R127" s="234"/>
      <c r="S127" s="97"/>
    </row>
    <row r="128" spans="1:19" x14ac:dyDescent="0.25">
      <c r="A128" s="213" t="s">
        <v>623</v>
      </c>
      <c r="B128" s="241" t="e">
        <f>COUNTIF([3]RECAP!$O:$O,$A$128)</f>
        <v>#VALUE!</v>
      </c>
      <c r="C128" s="192" t="e">
        <f t="shared" si="10"/>
        <v>#VALUE!</v>
      </c>
      <c r="I128" s="233"/>
      <c r="J128" s="58"/>
      <c r="K128" s="262"/>
      <c r="L128" s="97"/>
      <c r="M128" s="97"/>
      <c r="N128" s="233">
        <v>6791</v>
      </c>
      <c r="O128" s="97" t="s">
        <v>624</v>
      </c>
      <c r="P128" s="124">
        <v>1</v>
      </c>
      <c r="Q128" s="97"/>
      <c r="R128" s="234"/>
      <c r="S128" s="97"/>
    </row>
    <row r="129" spans="1:19" x14ac:dyDescent="0.25">
      <c r="A129" s="213" t="s">
        <v>547</v>
      </c>
      <c r="B129" s="241" t="e">
        <f>COUNTIF([3]RECAP!$O:$O,$A$129)</f>
        <v>#VALUE!</v>
      </c>
      <c r="C129" s="192" t="e">
        <f t="shared" si="10"/>
        <v>#VALUE!</v>
      </c>
      <c r="I129" s="233"/>
      <c r="J129" s="58"/>
      <c r="K129" s="262"/>
      <c r="L129" s="97"/>
      <c r="M129" s="97"/>
      <c r="N129" s="233">
        <v>7294</v>
      </c>
      <c r="O129" s="97" t="s">
        <v>625</v>
      </c>
      <c r="P129" s="124">
        <v>1</v>
      </c>
      <c r="Q129" s="97"/>
      <c r="R129" s="234"/>
      <c r="S129" s="97"/>
    </row>
    <row r="130" spans="1:19" x14ac:dyDescent="0.25">
      <c r="A130" s="213" t="s">
        <v>22</v>
      </c>
      <c r="B130" s="241">
        <v>14</v>
      </c>
      <c r="C130" s="192">
        <f t="shared" si="10"/>
        <v>0.19444444444444445</v>
      </c>
      <c r="D130" s="67" t="s">
        <v>626</v>
      </c>
      <c r="I130" s="233"/>
      <c r="J130" s="58"/>
      <c r="K130" s="262"/>
      <c r="L130" s="97"/>
      <c r="M130" s="97"/>
      <c r="N130" s="233">
        <v>7360</v>
      </c>
      <c r="O130" s="97" t="s">
        <v>627</v>
      </c>
      <c r="P130" s="124">
        <v>1</v>
      </c>
      <c r="Q130" s="97"/>
      <c r="R130" s="234"/>
      <c r="S130" s="97"/>
    </row>
    <row r="131" spans="1:19" x14ac:dyDescent="0.25">
      <c r="A131" s="263" t="s">
        <v>628</v>
      </c>
      <c r="B131" s="241" t="e">
        <f>COUNTIF([3]RECAP!$O:$O,$A$131)</f>
        <v>#VALUE!</v>
      </c>
      <c r="C131" s="192" t="e">
        <f t="shared" si="10"/>
        <v>#VALUE!</v>
      </c>
      <c r="I131" s="233"/>
      <c r="J131" s="58"/>
      <c r="K131" s="262"/>
      <c r="L131" s="97"/>
      <c r="M131" s="97"/>
      <c r="N131" s="233">
        <v>30118</v>
      </c>
      <c r="O131" s="97" t="s">
        <v>629</v>
      </c>
      <c r="P131" s="124">
        <v>1</v>
      </c>
      <c r="Q131" s="97"/>
      <c r="R131" s="234"/>
      <c r="S131" s="97"/>
    </row>
    <row r="132" spans="1:19" x14ac:dyDescent="0.25">
      <c r="A132" s="213" t="s">
        <v>630</v>
      </c>
      <c r="B132" s="241" t="e">
        <f>COUNTIF([3]RECAP!$O:$O,$A$132)</f>
        <v>#VALUE!</v>
      </c>
      <c r="C132" s="192" t="e">
        <f t="shared" si="10"/>
        <v>#VALUE!</v>
      </c>
      <c r="I132" s="233"/>
      <c r="J132" s="58"/>
      <c r="K132" s="262"/>
      <c r="L132" s="97"/>
      <c r="M132" s="97"/>
      <c r="N132" s="233">
        <v>30189</v>
      </c>
      <c r="O132" s="97" t="s">
        <v>631</v>
      </c>
      <c r="P132" s="124">
        <v>1</v>
      </c>
      <c r="Q132" s="97"/>
      <c r="R132" s="234"/>
      <c r="S132" s="97"/>
    </row>
    <row r="133" spans="1:19" x14ac:dyDescent="0.25">
      <c r="A133" s="213" t="s">
        <v>632</v>
      </c>
      <c r="B133" s="241" t="e">
        <f>COUNTIF([3]RECAP!$O:$O,$A$133)</f>
        <v>#VALUE!</v>
      </c>
      <c r="C133" s="192" t="e">
        <f t="shared" si="10"/>
        <v>#VALUE!</v>
      </c>
      <c r="I133" s="233"/>
      <c r="J133" s="58"/>
      <c r="K133" s="262"/>
      <c r="L133" s="97"/>
      <c r="M133" s="97"/>
      <c r="N133" s="233">
        <v>30791</v>
      </c>
      <c r="O133" s="97" t="s">
        <v>633</v>
      </c>
      <c r="P133" s="248">
        <v>1</v>
      </c>
      <c r="Q133" s="97"/>
      <c r="R133" s="234"/>
      <c r="S133" s="97"/>
    </row>
    <row r="134" spans="1:19" x14ac:dyDescent="0.25">
      <c r="A134" s="213" t="s">
        <v>634</v>
      </c>
      <c r="B134" s="241" t="e">
        <f>COUNTIF([3]RECAP!$O:$O,$A$134)</f>
        <v>#VALUE!</v>
      </c>
      <c r="C134" s="192" t="e">
        <f t="shared" si="10"/>
        <v>#VALUE!</v>
      </c>
      <c r="I134" s="233"/>
      <c r="J134" s="58"/>
      <c r="K134" s="262"/>
      <c r="L134" s="97"/>
      <c r="M134" s="97"/>
      <c r="N134" s="233">
        <v>30881</v>
      </c>
      <c r="O134" s="97" t="s">
        <v>635</v>
      </c>
      <c r="P134" s="124">
        <v>1</v>
      </c>
      <c r="Q134" s="97"/>
      <c r="R134" s="234"/>
      <c r="S134" s="97"/>
    </row>
    <row r="135" spans="1:19" ht="15.75" thickBot="1" x14ac:dyDescent="0.3">
      <c r="A135" s="264" t="s">
        <v>636</v>
      </c>
      <c r="B135" s="241" t="e">
        <f>COUNTIF([3]RECAP!$O:$O,$A$135)</f>
        <v>#VALUE!</v>
      </c>
      <c r="C135" s="192" t="e">
        <f t="shared" si="10"/>
        <v>#VALUE!</v>
      </c>
      <c r="G135" s="97"/>
      <c r="H135" s="97"/>
      <c r="I135" s="97"/>
      <c r="J135" s="97"/>
      <c r="K135" s="97"/>
      <c r="L135" s="97"/>
      <c r="M135" s="97"/>
      <c r="N135" s="233"/>
      <c r="O135" s="97"/>
      <c r="P135" s="124"/>
      <c r="Q135" s="97"/>
      <c r="R135" s="234"/>
      <c r="S135" s="97"/>
    </row>
    <row r="136" spans="1:19" x14ac:dyDescent="0.25">
      <c r="G136" s="97"/>
      <c r="H136" s="58"/>
      <c r="I136" s="97"/>
      <c r="J136" s="97"/>
      <c r="K136" s="97"/>
      <c r="L136" s="97"/>
      <c r="M136" s="97"/>
      <c r="N136" s="233">
        <v>31154</v>
      </c>
      <c r="O136" s="97" t="s">
        <v>637</v>
      </c>
      <c r="P136" s="124">
        <v>1</v>
      </c>
      <c r="Q136" s="97"/>
      <c r="R136" s="234"/>
      <c r="S136" s="97"/>
    </row>
    <row r="137" spans="1:19" x14ac:dyDescent="0.25">
      <c r="A137" s="91"/>
      <c r="B137" s="91"/>
      <c r="G137" s="97"/>
      <c r="H137" s="58"/>
      <c r="I137" s="97"/>
      <c r="J137" s="97"/>
      <c r="K137" s="97"/>
      <c r="L137" s="97"/>
      <c r="M137" s="97"/>
      <c r="N137" s="233">
        <v>31362</v>
      </c>
      <c r="O137" s="97" t="s">
        <v>638</v>
      </c>
      <c r="P137" s="124">
        <v>1</v>
      </c>
      <c r="Q137" s="97"/>
      <c r="R137" s="234"/>
      <c r="S137" s="97"/>
    </row>
    <row r="138" spans="1:19" x14ac:dyDescent="0.25">
      <c r="A138" s="97"/>
      <c r="B138" s="124"/>
      <c r="G138" s="97"/>
      <c r="H138" s="58"/>
      <c r="I138" s="97"/>
      <c r="J138" s="97"/>
      <c r="K138" s="97"/>
      <c r="L138" s="97"/>
      <c r="M138" s="97"/>
      <c r="N138" s="233">
        <v>31367</v>
      </c>
      <c r="O138" s="97" t="s">
        <v>639</v>
      </c>
      <c r="P138" s="124">
        <v>1</v>
      </c>
      <c r="Q138" s="97"/>
      <c r="R138" s="234"/>
      <c r="S138" s="97"/>
    </row>
    <row r="139" spans="1:19" x14ac:dyDescent="0.25">
      <c r="A139" s="97"/>
      <c r="B139" s="95"/>
      <c r="G139" s="97"/>
      <c r="H139" s="58"/>
      <c r="I139" s="97"/>
      <c r="J139" s="97"/>
      <c r="K139" s="97"/>
      <c r="L139" s="97"/>
      <c r="M139" s="97"/>
      <c r="N139" s="233">
        <v>31368</v>
      </c>
      <c r="O139" s="97" t="s">
        <v>640</v>
      </c>
      <c r="P139" s="248">
        <v>1</v>
      </c>
      <c r="Q139" s="97"/>
      <c r="R139" s="234"/>
      <c r="S139" s="97"/>
    </row>
    <row r="140" spans="1:19" x14ac:dyDescent="0.25">
      <c r="A140" s="97"/>
      <c r="B140" s="95"/>
      <c r="G140" s="97"/>
      <c r="H140" s="58"/>
      <c r="I140" s="97"/>
      <c r="J140" s="97"/>
      <c r="K140" s="97"/>
      <c r="L140" s="97"/>
      <c r="M140" s="97"/>
      <c r="N140" s="233">
        <v>31370</v>
      </c>
      <c r="O140" s="97" t="s">
        <v>641</v>
      </c>
      <c r="P140" s="124">
        <v>1</v>
      </c>
      <c r="Q140" s="97"/>
      <c r="R140" s="234"/>
      <c r="S140" s="97"/>
    </row>
    <row r="141" spans="1:19" x14ac:dyDescent="0.25">
      <c r="A141" s="97"/>
      <c r="B141" s="95"/>
      <c r="G141" s="97"/>
      <c r="H141" s="58"/>
      <c r="I141" s="97"/>
      <c r="J141" s="97"/>
      <c r="K141" s="97"/>
      <c r="L141" s="97"/>
      <c r="M141" s="97"/>
      <c r="N141" s="233">
        <v>31572</v>
      </c>
      <c r="O141" s="97" t="s">
        <v>642</v>
      </c>
      <c r="P141" s="124">
        <v>1</v>
      </c>
      <c r="Q141" s="97"/>
      <c r="R141" s="234"/>
      <c r="S141" s="97"/>
    </row>
    <row r="142" spans="1:19" x14ac:dyDescent="0.25">
      <c r="A142" s="97"/>
      <c r="B142" s="95"/>
      <c r="G142" s="97"/>
      <c r="H142" s="58"/>
      <c r="I142" s="97"/>
      <c r="J142" s="97"/>
      <c r="K142" s="97"/>
      <c r="L142" s="97"/>
      <c r="M142" s="97"/>
      <c r="N142" s="233">
        <v>31598</v>
      </c>
      <c r="O142" s="97" t="s">
        <v>643</v>
      </c>
      <c r="P142" s="124">
        <v>1</v>
      </c>
      <c r="Q142" s="97"/>
      <c r="R142" s="234"/>
      <c r="S142" s="97"/>
    </row>
    <row r="143" spans="1:19" x14ac:dyDescent="0.25">
      <c r="A143" s="97"/>
      <c r="B143" s="95"/>
      <c r="G143" s="97"/>
      <c r="H143" s="58"/>
      <c r="I143" s="97"/>
      <c r="J143" s="97"/>
      <c r="K143" s="97"/>
      <c r="L143" s="97"/>
      <c r="M143" s="97"/>
      <c r="N143" s="233">
        <v>32540</v>
      </c>
      <c r="O143" s="97" t="s">
        <v>644</v>
      </c>
      <c r="P143" s="124">
        <v>1</v>
      </c>
      <c r="Q143" s="97"/>
      <c r="R143" s="234"/>
      <c r="S143" s="97"/>
    </row>
    <row r="144" spans="1:19" x14ac:dyDescent="0.25">
      <c r="G144" s="97"/>
      <c r="H144" s="58"/>
      <c r="I144" s="97"/>
      <c r="J144" s="97"/>
      <c r="K144" s="97"/>
      <c r="L144" s="97"/>
      <c r="M144" s="97"/>
      <c r="N144" s="233">
        <v>32606</v>
      </c>
      <c r="O144" s="97" t="s">
        <v>645</v>
      </c>
      <c r="P144" s="124">
        <v>1</v>
      </c>
      <c r="Q144" s="97"/>
      <c r="R144" s="234"/>
      <c r="S144" s="97"/>
    </row>
    <row r="145" spans="1:19" x14ac:dyDescent="0.25">
      <c r="A145" s="97"/>
      <c r="B145" s="97"/>
      <c r="C145" s="97"/>
      <c r="D145" s="97"/>
      <c r="E145" s="97"/>
      <c r="F145" s="97"/>
      <c r="G145" s="97"/>
      <c r="H145" s="58"/>
      <c r="I145" s="97"/>
      <c r="J145" s="97"/>
      <c r="K145" s="97"/>
      <c r="L145" s="97"/>
      <c r="M145" s="97"/>
      <c r="N145" s="233">
        <v>32609</v>
      </c>
      <c r="O145" s="97" t="s">
        <v>646</v>
      </c>
      <c r="P145" s="124">
        <v>1</v>
      </c>
      <c r="Q145" s="97"/>
      <c r="R145" s="234"/>
      <c r="S145" s="97"/>
    </row>
    <row r="146" spans="1:19" x14ac:dyDescent="0.25">
      <c r="A146" s="97"/>
      <c r="B146" s="97"/>
      <c r="C146" s="97"/>
      <c r="D146" s="97"/>
      <c r="E146" s="97"/>
      <c r="F146" s="97"/>
      <c r="G146" s="97"/>
      <c r="H146" s="58"/>
      <c r="I146" s="97"/>
      <c r="M146" s="97"/>
      <c r="N146" s="233">
        <v>32614</v>
      </c>
      <c r="O146" s="97" t="s">
        <v>647</v>
      </c>
      <c r="P146" s="124">
        <v>1</v>
      </c>
      <c r="Q146" s="97"/>
      <c r="R146" s="234"/>
      <c r="S146" s="97"/>
    </row>
    <row r="147" spans="1:19" x14ac:dyDescent="0.25">
      <c r="A147" s="97"/>
      <c r="B147" s="97"/>
      <c r="C147" s="97"/>
      <c r="D147" s="97"/>
      <c r="E147" s="196"/>
      <c r="F147" s="97"/>
      <c r="G147" s="97"/>
      <c r="H147" s="58"/>
      <c r="I147" s="97"/>
      <c r="N147" s="233">
        <v>32616</v>
      </c>
      <c r="O147" s="97" t="s">
        <v>648</v>
      </c>
      <c r="P147" s="124">
        <v>1</v>
      </c>
    </row>
    <row r="148" spans="1:19" x14ac:dyDescent="0.25">
      <c r="A148" s="97"/>
      <c r="B148" s="97"/>
      <c r="C148" s="97"/>
      <c r="D148" s="97"/>
      <c r="E148" s="97"/>
      <c r="F148" s="97"/>
      <c r="G148" s="97"/>
      <c r="H148" s="58"/>
      <c r="I148" s="97"/>
      <c r="N148" s="233">
        <v>32975</v>
      </c>
      <c r="O148" s="97" t="s">
        <v>649</v>
      </c>
      <c r="P148" s="124">
        <v>1</v>
      </c>
    </row>
    <row r="149" spans="1:19" x14ac:dyDescent="0.25">
      <c r="A149" s="74"/>
      <c r="B149" s="74"/>
      <c r="C149" s="74"/>
      <c r="D149" s="74"/>
      <c r="G149" s="97"/>
      <c r="H149" s="58"/>
      <c r="I149" s="97"/>
      <c r="N149" s="233">
        <v>34689</v>
      </c>
      <c r="O149" s="97" t="s">
        <v>650</v>
      </c>
      <c r="P149" s="124">
        <v>1</v>
      </c>
    </row>
    <row r="150" spans="1:19" x14ac:dyDescent="0.25">
      <c r="G150" s="97"/>
      <c r="H150" s="58"/>
      <c r="I150" s="97"/>
      <c r="N150" s="244">
        <v>35113</v>
      </c>
      <c r="O150" s="67" t="s">
        <v>651</v>
      </c>
      <c r="P150" s="245">
        <v>1</v>
      </c>
    </row>
    <row r="151" spans="1:19" x14ac:dyDescent="0.25">
      <c r="A151" s="97"/>
      <c r="B151" s="124"/>
      <c r="G151" s="97"/>
      <c r="H151" s="58"/>
      <c r="I151" s="97"/>
      <c r="N151" s="244">
        <v>35117</v>
      </c>
      <c r="O151" s="67" t="s">
        <v>652</v>
      </c>
      <c r="P151" s="245">
        <v>1</v>
      </c>
    </row>
    <row r="152" spans="1:19" x14ac:dyDescent="0.25">
      <c r="G152" s="97"/>
      <c r="H152" s="58"/>
      <c r="I152" s="97"/>
      <c r="N152" s="244">
        <v>50284</v>
      </c>
      <c r="O152" s="67" t="s">
        <v>653</v>
      </c>
      <c r="P152" s="245">
        <v>1</v>
      </c>
    </row>
    <row r="153" spans="1:19" x14ac:dyDescent="0.25">
      <c r="G153" s="97"/>
      <c r="H153" s="58"/>
      <c r="I153" s="97"/>
      <c r="N153" s="244">
        <v>50326</v>
      </c>
      <c r="O153" s="67" t="s">
        <v>654</v>
      </c>
      <c r="P153" s="245">
        <v>1</v>
      </c>
    </row>
    <row r="154" spans="1:19" x14ac:dyDescent="0.25">
      <c r="G154" s="97"/>
      <c r="H154" s="58"/>
      <c r="I154" s="97"/>
      <c r="N154" s="244">
        <v>51256</v>
      </c>
      <c r="O154" s="67" t="s">
        <v>655</v>
      </c>
      <c r="P154" s="245">
        <v>1</v>
      </c>
    </row>
    <row r="155" spans="1:19" x14ac:dyDescent="0.25">
      <c r="G155" s="97"/>
      <c r="H155" s="58"/>
      <c r="I155" s="97"/>
      <c r="N155" s="244">
        <v>51294</v>
      </c>
      <c r="O155" s="67" t="s">
        <v>656</v>
      </c>
      <c r="P155" s="245">
        <v>1</v>
      </c>
    </row>
    <row r="156" spans="1:19" x14ac:dyDescent="0.25">
      <c r="G156" s="97"/>
      <c r="H156" s="58"/>
      <c r="I156" s="97"/>
      <c r="N156" s="244">
        <v>51546</v>
      </c>
      <c r="O156" s="67" t="s">
        <v>657</v>
      </c>
      <c r="P156" s="245">
        <v>1</v>
      </c>
    </row>
    <row r="157" spans="1:19" x14ac:dyDescent="0.25">
      <c r="G157" s="97"/>
      <c r="H157" s="58"/>
      <c r="I157" s="97"/>
      <c r="N157" s="244" t="s">
        <v>658</v>
      </c>
      <c r="O157" s="67" t="s">
        <v>549</v>
      </c>
      <c r="P157" s="245">
        <v>1</v>
      </c>
    </row>
    <row r="158" spans="1:19" x14ac:dyDescent="0.25">
      <c r="A158" s="97"/>
      <c r="B158" s="124"/>
      <c r="G158" s="97"/>
      <c r="H158" s="58"/>
      <c r="I158" s="97"/>
      <c r="N158" s="244"/>
      <c r="P158" s="245"/>
    </row>
    <row r="159" spans="1:19" x14ac:dyDescent="0.25">
      <c r="A159" s="56"/>
      <c r="B159" s="97"/>
      <c r="C159" s="97"/>
      <c r="G159" s="97"/>
      <c r="H159" s="58"/>
      <c r="I159" s="97"/>
    </row>
    <row r="160" spans="1:19" x14ac:dyDescent="0.25">
      <c r="G160" s="97"/>
      <c r="H160" s="58"/>
      <c r="I160" s="97"/>
    </row>
    <row r="161" spans="7:9" x14ac:dyDescent="0.25">
      <c r="G161" s="97"/>
      <c r="H161" s="58"/>
      <c r="I161" s="97"/>
    </row>
    <row r="162" spans="7:9" x14ac:dyDescent="0.25">
      <c r="G162" s="97"/>
      <c r="H162" s="97"/>
      <c r="I162" s="97"/>
    </row>
    <row r="163" spans="7:9" x14ac:dyDescent="0.25">
      <c r="G163" s="97"/>
      <c r="H163" s="97"/>
      <c r="I163" s="97"/>
    </row>
    <row r="164" spans="7:9" x14ac:dyDescent="0.25">
      <c r="G164" s="97"/>
      <c r="H164" s="97"/>
    </row>
  </sheetData>
  <mergeCells count="8">
    <mergeCell ref="P1:R1"/>
    <mergeCell ref="B20:D20"/>
    <mergeCell ref="B37:G37"/>
    <mergeCell ref="H37:K37"/>
    <mergeCell ref="B1:D1"/>
    <mergeCell ref="E1:G1"/>
    <mergeCell ref="H1:J1"/>
    <mergeCell ref="K1:M1"/>
  </mergeCells>
  <conditionalFormatting sqref="I29:I30 O49:P49 I32">
    <cfRule type="duplicateValues" dxfId="1" priority="2"/>
  </conditionalFormatting>
  <conditionalFormatting sqref="C24:D30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I107">
    <cfRule type="duplicateValues" dxfId="0" priority="3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465"/>
  <sheetViews>
    <sheetView workbookViewId="0">
      <selection activeCell="D26" sqref="D26"/>
    </sheetView>
  </sheetViews>
  <sheetFormatPr baseColWidth="10" defaultRowHeight="15" x14ac:dyDescent="0.25"/>
  <cols>
    <col min="1" max="1" width="19.7109375" style="61" bestFit="1" customWidth="1"/>
    <col min="2" max="2" width="21.5703125" style="62" bestFit="1" customWidth="1"/>
    <col min="9" max="9" width="12.28515625" customWidth="1"/>
  </cols>
  <sheetData>
    <row r="1" spans="1:2" s="35" customFormat="1" x14ac:dyDescent="0.25">
      <c r="A1" s="34" t="s">
        <v>1</v>
      </c>
      <c r="B1" s="34" t="s">
        <v>3</v>
      </c>
    </row>
    <row r="2" spans="1:2" s="35" customFormat="1" x14ac:dyDescent="0.25">
      <c r="A2" s="36" t="s">
        <v>39</v>
      </c>
      <c r="B2" s="37" t="s">
        <v>40</v>
      </c>
    </row>
    <row r="3" spans="1:2" x14ac:dyDescent="0.25">
      <c r="A3" s="36" t="s">
        <v>41</v>
      </c>
      <c r="B3" s="38" t="s">
        <v>42</v>
      </c>
    </row>
    <row r="4" spans="1:2" x14ac:dyDescent="0.25">
      <c r="A4" s="36" t="s">
        <v>43</v>
      </c>
      <c r="B4" s="37" t="s">
        <v>44</v>
      </c>
    </row>
    <row r="5" spans="1:2" x14ac:dyDescent="0.25">
      <c r="A5" s="39" t="s">
        <v>45</v>
      </c>
      <c r="B5" s="40" t="s">
        <v>42</v>
      </c>
    </row>
    <row r="6" spans="1:2" x14ac:dyDescent="0.25">
      <c r="A6" s="39" t="s">
        <v>46</v>
      </c>
      <c r="B6" s="40" t="s">
        <v>44</v>
      </c>
    </row>
    <row r="7" spans="1:2" x14ac:dyDescent="0.25">
      <c r="A7" s="39" t="s">
        <v>47</v>
      </c>
      <c r="B7" s="40" t="s">
        <v>44</v>
      </c>
    </row>
    <row r="8" spans="1:2" x14ac:dyDescent="0.25">
      <c r="A8" s="39" t="s">
        <v>48</v>
      </c>
      <c r="B8" s="40" t="s">
        <v>49</v>
      </c>
    </row>
    <row r="9" spans="1:2" x14ac:dyDescent="0.25">
      <c r="A9" s="39" t="s">
        <v>50</v>
      </c>
      <c r="B9" s="40" t="s">
        <v>44</v>
      </c>
    </row>
    <row r="10" spans="1:2" x14ac:dyDescent="0.25">
      <c r="A10" s="39" t="s">
        <v>51</v>
      </c>
      <c r="B10" s="40" t="s">
        <v>52</v>
      </c>
    </row>
    <row r="11" spans="1:2" x14ac:dyDescent="0.25">
      <c r="A11" s="39" t="s">
        <v>53</v>
      </c>
      <c r="B11" s="40" t="s">
        <v>44</v>
      </c>
    </row>
    <row r="12" spans="1:2" x14ac:dyDescent="0.25">
      <c r="A12" s="39" t="s">
        <v>54</v>
      </c>
      <c r="B12" s="40" t="s">
        <v>55</v>
      </c>
    </row>
    <row r="13" spans="1:2" x14ac:dyDescent="0.25">
      <c r="A13" s="39" t="s">
        <v>56</v>
      </c>
      <c r="B13" s="40" t="s">
        <v>42</v>
      </c>
    </row>
    <row r="14" spans="1:2" x14ac:dyDescent="0.25">
      <c r="A14" s="39" t="s">
        <v>57</v>
      </c>
      <c r="B14" s="40" t="s">
        <v>44</v>
      </c>
    </row>
    <row r="15" spans="1:2" x14ac:dyDescent="0.25">
      <c r="A15" s="39" t="s">
        <v>58</v>
      </c>
      <c r="B15" s="40" t="s">
        <v>59</v>
      </c>
    </row>
    <row r="16" spans="1:2" x14ac:dyDescent="0.25">
      <c r="A16" s="39" t="s">
        <v>60</v>
      </c>
      <c r="B16" s="40" t="s">
        <v>52</v>
      </c>
    </row>
    <row r="17" spans="1:2" x14ac:dyDescent="0.25">
      <c r="A17" s="39" t="s">
        <v>61</v>
      </c>
      <c r="B17" s="40" t="s">
        <v>44</v>
      </c>
    </row>
    <row r="18" spans="1:2" x14ac:dyDescent="0.25">
      <c r="A18" s="39" t="s">
        <v>62</v>
      </c>
      <c r="B18" s="40" t="s">
        <v>44</v>
      </c>
    </row>
    <row r="19" spans="1:2" x14ac:dyDescent="0.25">
      <c r="A19" s="39" t="s">
        <v>63</v>
      </c>
      <c r="B19" s="40" t="s">
        <v>44</v>
      </c>
    </row>
    <row r="20" spans="1:2" x14ac:dyDescent="0.25">
      <c r="A20" s="39" t="s">
        <v>64</v>
      </c>
      <c r="B20" s="40" t="s">
        <v>44</v>
      </c>
    </row>
    <row r="21" spans="1:2" x14ac:dyDescent="0.25">
      <c r="A21" s="39" t="s">
        <v>65</v>
      </c>
      <c r="B21" s="40" t="s">
        <v>42</v>
      </c>
    </row>
    <row r="22" spans="1:2" x14ac:dyDescent="0.25">
      <c r="A22" s="39" t="s">
        <v>66</v>
      </c>
      <c r="B22" s="40" t="s">
        <v>40</v>
      </c>
    </row>
    <row r="23" spans="1:2" x14ac:dyDescent="0.25">
      <c r="A23" s="39" t="s">
        <v>67</v>
      </c>
      <c r="B23" s="40" t="s">
        <v>52</v>
      </c>
    </row>
    <row r="24" spans="1:2" x14ac:dyDescent="0.25">
      <c r="A24" s="39" t="s">
        <v>68</v>
      </c>
      <c r="B24" s="40" t="s">
        <v>69</v>
      </c>
    </row>
    <row r="25" spans="1:2" x14ac:dyDescent="0.25">
      <c r="A25" s="39" t="s">
        <v>70</v>
      </c>
      <c r="B25" s="40" t="s">
        <v>71</v>
      </c>
    </row>
    <row r="26" spans="1:2" x14ac:dyDescent="0.25">
      <c r="A26" s="39" t="s">
        <v>72</v>
      </c>
      <c r="B26" s="40" t="s">
        <v>44</v>
      </c>
    </row>
    <row r="27" spans="1:2" x14ac:dyDescent="0.25">
      <c r="A27" s="39" t="s">
        <v>73</v>
      </c>
      <c r="B27" s="40" t="s">
        <v>42</v>
      </c>
    </row>
    <row r="28" spans="1:2" x14ac:dyDescent="0.25">
      <c r="A28" s="39" t="s">
        <v>74</v>
      </c>
      <c r="B28" s="40" t="s">
        <v>69</v>
      </c>
    </row>
    <row r="29" spans="1:2" x14ac:dyDescent="0.25">
      <c r="A29" s="39" t="s">
        <v>75</v>
      </c>
      <c r="B29" s="40" t="s">
        <v>52</v>
      </c>
    </row>
    <row r="30" spans="1:2" x14ac:dyDescent="0.25">
      <c r="A30" s="39" t="s">
        <v>76</v>
      </c>
      <c r="B30" s="40" t="s">
        <v>44</v>
      </c>
    </row>
    <row r="31" spans="1:2" x14ac:dyDescent="0.25">
      <c r="A31" s="39" t="s">
        <v>77</v>
      </c>
      <c r="B31" s="40" t="s">
        <v>44</v>
      </c>
    </row>
    <row r="32" spans="1:2" x14ac:dyDescent="0.25">
      <c r="A32" s="39" t="s">
        <v>78</v>
      </c>
      <c r="B32" s="40" t="s">
        <v>44</v>
      </c>
    </row>
    <row r="33" spans="1:2" x14ac:dyDescent="0.25">
      <c r="A33" s="39" t="s">
        <v>79</v>
      </c>
      <c r="B33" s="40" t="s">
        <v>40</v>
      </c>
    </row>
    <row r="34" spans="1:2" x14ac:dyDescent="0.25">
      <c r="A34" s="39" t="s">
        <v>80</v>
      </c>
      <c r="B34" s="40" t="s">
        <v>42</v>
      </c>
    </row>
    <row r="35" spans="1:2" x14ac:dyDescent="0.25">
      <c r="A35" s="39" t="s">
        <v>81</v>
      </c>
      <c r="B35" s="40" t="s">
        <v>44</v>
      </c>
    </row>
    <row r="36" spans="1:2" x14ac:dyDescent="0.25">
      <c r="A36" s="39" t="s">
        <v>82</v>
      </c>
      <c r="B36" s="40" t="s">
        <v>42</v>
      </c>
    </row>
    <row r="37" spans="1:2" x14ac:dyDescent="0.25">
      <c r="A37" s="39" t="s">
        <v>83</v>
      </c>
      <c r="B37" s="40" t="s">
        <v>42</v>
      </c>
    </row>
    <row r="38" spans="1:2" x14ac:dyDescent="0.25">
      <c r="A38" s="39" t="s">
        <v>84</v>
      </c>
      <c r="B38" s="40" t="s">
        <v>42</v>
      </c>
    </row>
    <row r="39" spans="1:2" x14ac:dyDescent="0.25">
      <c r="A39" s="39" t="s">
        <v>85</v>
      </c>
      <c r="B39" s="40" t="s">
        <v>40</v>
      </c>
    </row>
    <row r="40" spans="1:2" x14ac:dyDescent="0.25">
      <c r="A40" s="39" t="s">
        <v>86</v>
      </c>
      <c r="B40" s="40" t="s">
        <v>42</v>
      </c>
    </row>
    <row r="41" spans="1:2" x14ac:dyDescent="0.25">
      <c r="A41" s="39" t="s">
        <v>87</v>
      </c>
      <c r="B41" s="40" t="s">
        <v>40</v>
      </c>
    </row>
    <row r="42" spans="1:2" x14ac:dyDescent="0.25">
      <c r="A42" s="39" t="s">
        <v>88</v>
      </c>
      <c r="B42" s="40" t="s">
        <v>40</v>
      </c>
    </row>
    <row r="43" spans="1:2" x14ac:dyDescent="0.25">
      <c r="A43" s="39" t="s">
        <v>89</v>
      </c>
      <c r="B43" s="40" t="s">
        <v>44</v>
      </c>
    </row>
    <row r="44" spans="1:2" x14ac:dyDescent="0.25">
      <c r="A44" s="41" t="s">
        <v>90</v>
      </c>
      <c r="B44" s="40" t="s">
        <v>44</v>
      </c>
    </row>
    <row r="45" spans="1:2" x14ac:dyDescent="0.25">
      <c r="A45" s="41" t="s">
        <v>91</v>
      </c>
      <c r="B45" s="40" t="s">
        <v>42</v>
      </c>
    </row>
    <row r="46" spans="1:2" x14ac:dyDescent="0.25">
      <c r="A46" s="41" t="s">
        <v>92</v>
      </c>
      <c r="B46" s="40" t="s">
        <v>44</v>
      </c>
    </row>
    <row r="47" spans="1:2" x14ac:dyDescent="0.25">
      <c r="A47" s="41" t="s">
        <v>93</v>
      </c>
      <c r="B47" s="40" t="s">
        <v>44</v>
      </c>
    </row>
    <row r="48" spans="1:2" x14ac:dyDescent="0.25">
      <c r="A48" s="41" t="s">
        <v>94</v>
      </c>
      <c r="B48" s="40" t="s">
        <v>44</v>
      </c>
    </row>
    <row r="49" spans="1:2" x14ac:dyDescent="0.25">
      <c r="A49" s="41" t="s">
        <v>95</v>
      </c>
      <c r="B49" s="40" t="s">
        <v>42</v>
      </c>
    </row>
    <row r="50" spans="1:2" x14ac:dyDescent="0.25">
      <c r="A50" s="41" t="s">
        <v>96</v>
      </c>
      <c r="B50" s="40" t="s">
        <v>40</v>
      </c>
    </row>
    <row r="51" spans="1:2" x14ac:dyDescent="0.25">
      <c r="A51" s="41" t="s">
        <v>97</v>
      </c>
      <c r="B51" s="40" t="s">
        <v>44</v>
      </c>
    </row>
    <row r="52" spans="1:2" x14ac:dyDescent="0.25">
      <c r="A52" s="41" t="s">
        <v>98</v>
      </c>
      <c r="B52" s="40" t="s">
        <v>49</v>
      </c>
    </row>
    <row r="53" spans="1:2" x14ac:dyDescent="0.25">
      <c r="A53" s="41" t="s">
        <v>99</v>
      </c>
      <c r="B53" s="40" t="s">
        <v>40</v>
      </c>
    </row>
    <row r="54" spans="1:2" x14ac:dyDescent="0.25">
      <c r="A54" s="41" t="s">
        <v>100</v>
      </c>
      <c r="B54" s="40" t="s">
        <v>101</v>
      </c>
    </row>
    <row r="55" spans="1:2" x14ac:dyDescent="0.25">
      <c r="A55" s="41" t="s">
        <v>102</v>
      </c>
      <c r="B55" s="40" t="s">
        <v>40</v>
      </c>
    </row>
    <row r="56" spans="1:2" x14ac:dyDescent="0.25">
      <c r="A56" s="41" t="s">
        <v>103</v>
      </c>
      <c r="B56" s="40" t="s">
        <v>44</v>
      </c>
    </row>
    <row r="57" spans="1:2" x14ac:dyDescent="0.25">
      <c r="A57" s="41" t="s">
        <v>104</v>
      </c>
      <c r="B57" s="40" t="s">
        <v>44</v>
      </c>
    </row>
    <row r="58" spans="1:2" x14ac:dyDescent="0.25">
      <c r="A58" s="41" t="s">
        <v>105</v>
      </c>
      <c r="B58" s="40" t="s">
        <v>44</v>
      </c>
    </row>
    <row r="59" spans="1:2" x14ac:dyDescent="0.25">
      <c r="A59" s="41" t="s">
        <v>106</v>
      </c>
      <c r="B59" s="40" t="s">
        <v>44</v>
      </c>
    </row>
    <row r="60" spans="1:2" x14ac:dyDescent="0.25">
      <c r="A60" s="41" t="s">
        <v>107</v>
      </c>
      <c r="B60" s="40" t="s">
        <v>44</v>
      </c>
    </row>
    <row r="61" spans="1:2" x14ac:dyDescent="0.25">
      <c r="A61" s="41" t="s">
        <v>108</v>
      </c>
      <c r="B61" s="40" t="s">
        <v>42</v>
      </c>
    </row>
    <row r="62" spans="1:2" x14ac:dyDescent="0.25">
      <c r="A62" s="41" t="s">
        <v>109</v>
      </c>
      <c r="B62" s="40" t="s">
        <v>44</v>
      </c>
    </row>
    <row r="63" spans="1:2" x14ac:dyDescent="0.25">
      <c r="A63" s="41" t="s">
        <v>110</v>
      </c>
      <c r="B63" s="40" t="s">
        <v>42</v>
      </c>
    </row>
    <row r="64" spans="1:2" x14ac:dyDescent="0.25">
      <c r="A64" s="41" t="s">
        <v>111</v>
      </c>
      <c r="B64" s="40" t="s">
        <v>44</v>
      </c>
    </row>
    <row r="65" spans="1:2" x14ac:dyDescent="0.25">
      <c r="A65" s="41" t="s">
        <v>112</v>
      </c>
      <c r="B65" s="40" t="s">
        <v>42</v>
      </c>
    </row>
    <row r="66" spans="1:2" x14ac:dyDescent="0.25">
      <c r="A66" s="41" t="s">
        <v>113</v>
      </c>
      <c r="B66" s="40" t="s">
        <v>114</v>
      </c>
    </row>
    <row r="67" spans="1:2" x14ac:dyDescent="0.25">
      <c r="A67" t="s">
        <v>115</v>
      </c>
      <c r="B67" s="40" t="s">
        <v>42</v>
      </c>
    </row>
    <row r="68" spans="1:2" x14ac:dyDescent="0.25">
      <c r="A68" s="42" t="s">
        <v>116</v>
      </c>
      <c r="B68" s="40" t="s">
        <v>117</v>
      </c>
    </row>
    <row r="69" spans="1:2" x14ac:dyDescent="0.25">
      <c r="A69" s="42" t="s">
        <v>118</v>
      </c>
      <c r="B69" s="40" t="s">
        <v>42</v>
      </c>
    </row>
    <row r="70" spans="1:2" x14ac:dyDescent="0.25">
      <c r="A70" s="42" t="s">
        <v>119</v>
      </c>
      <c r="B70" s="40" t="s">
        <v>44</v>
      </c>
    </row>
    <row r="71" spans="1:2" x14ac:dyDescent="0.25">
      <c r="A71" s="42" t="s">
        <v>120</v>
      </c>
      <c r="B71" s="40" t="s">
        <v>55</v>
      </c>
    </row>
    <row r="72" spans="1:2" x14ac:dyDescent="0.25">
      <c r="A72" s="42" t="s">
        <v>121</v>
      </c>
      <c r="B72" s="40" t="s">
        <v>122</v>
      </c>
    </row>
    <row r="73" spans="1:2" x14ac:dyDescent="0.25">
      <c r="A73" s="42" t="s">
        <v>123</v>
      </c>
      <c r="B73" s="40" t="s">
        <v>124</v>
      </c>
    </row>
    <row r="74" spans="1:2" x14ac:dyDescent="0.25">
      <c r="A74" s="42" t="s">
        <v>125</v>
      </c>
      <c r="B74" s="40" t="s">
        <v>126</v>
      </c>
    </row>
    <row r="75" spans="1:2" x14ac:dyDescent="0.25">
      <c r="A75" s="42" t="s">
        <v>127</v>
      </c>
      <c r="B75" s="40" t="s">
        <v>40</v>
      </c>
    </row>
    <row r="76" spans="1:2" x14ac:dyDescent="0.25">
      <c r="A76" s="42" t="s">
        <v>128</v>
      </c>
      <c r="B76" s="40" t="s">
        <v>44</v>
      </c>
    </row>
    <row r="77" spans="1:2" x14ac:dyDescent="0.25">
      <c r="A77" s="39" t="s">
        <v>129</v>
      </c>
      <c r="B77" s="40" t="s">
        <v>59</v>
      </c>
    </row>
    <row r="78" spans="1:2" x14ac:dyDescent="0.25">
      <c r="A78" s="39" t="s">
        <v>130</v>
      </c>
      <c r="B78" s="40" t="s">
        <v>44</v>
      </c>
    </row>
    <row r="79" spans="1:2" x14ac:dyDescent="0.25">
      <c r="A79" s="39" t="s">
        <v>131</v>
      </c>
      <c r="B79" s="40" t="s">
        <v>132</v>
      </c>
    </row>
    <row r="80" spans="1:2" x14ac:dyDescent="0.25">
      <c r="A80" s="39" t="s">
        <v>133</v>
      </c>
      <c r="B80" s="40" t="s">
        <v>44</v>
      </c>
    </row>
    <row r="81" spans="1:2" x14ac:dyDescent="0.25">
      <c r="A81" s="39" t="s">
        <v>134</v>
      </c>
      <c r="B81" s="40" t="s">
        <v>42</v>
      </c>
    </row>
    <row r="82" spans="1:2" x14ac:dyDescent="0.25">
      <c r="A82" s="39" t="s">
        <v>135</v>
      </c>
      <c r="B82" s="40" t="s">
        <v>40</v>
      </c>
    </row>
    <row r="83" spans="1:2" x14ac:dyDescent="0.25">
      <c r="A83" s="39" t="s">
        <v>136</v>
      </c>
      <c r="B83" s="40" t="s">
        <v>42</v>
      </c>
    </row>
    <row r="84" spans="1:2" x14ac:dyDescent="0.25">
      <c r="A84" s="39" t="s">
        <v>137</v>
      </c>
      <c r="B84" s="40" t="s">
        <v>42</v>
      </c>
    </row>
    <row r="85" spans="1:2" x14ac:dyDescent="0.25">
      <c r="A85" s="39" t="s">
        <v>138</v>
      </c>
      <c r="B85" s="40" t="s">
        <v>42</v>
      </c>
    </row>
    <row r="86" spans="1:2" x14ac:dyDescent="0.25">
      <c r="A86" s="39" t="s">
        <v>139</v>
      </c>
      <c r="B86" s="40" t="s">
        <v>44</v>
      </c>
    </row>
    <row r="87" spans="1:2" x14ac:dyDescent="0.25">
      <c r="A87" s="39" t="s">
        <v>140</v>
      </c>
      <c r="B87" s="40" t="s">
        <v>141</v>
      </c>
    </row>
    <row r="88" spans="1:2" x14ac:dyDescent="0.25">
      <c r="A88" s="39" t="s">
        <v>142</v>
      </c>
      <c r="B88" s="40" t="s">
        <v>49</v>
      </c>
    </row>
    <row r="89" spans="1:2" x14ac:dyDescent="0.25">
      <c r="A89" s="43" t="s">
        <v>143</v>
      </c>
      <c r="B89" s="44" t="s">
        <v>42</v>
      </c>
    </row>
    <row r="90" spans="1:2" x14ac:dyDescent="0.25">
      <c r="A90" s="43" t="s">
        <v>144</v>
      </c>
      <c r="B90" s="44" t="s">
        <v>44</v>
      </c>
    </row>
    <row r="91" spans="1:2" x14ac:dyDescent="0.25">
      <c r="A91" s="43" t="s">
        <v>145</v>
      </c>
      <c r="B91" s="44" t="s">
        <v>42</v>
      </c>
    </row>
    <row r="92" spans="1:2" x14ac:dyDescent="0.25">
      <c r="A92" s="36" t="s">
        <v>143</v>
      </c>
      <c r="B92" s="40" t="s">
        <v>44</v>
      </c>
    </row>
    <row r="93" spans="1:2" x14ac:dyDescent="0.25">
      <c r="A93" s="36" t="s">
        <v>146</v>
      </c>
      <c r="B93" s="40" t="s">
        <v>40</v>
      </c>
    </row>
    <row r="94" spans="1:2" x14ac:dyDescent="0.25">
      <c r="A94" s="36" t="s">
        <v>147</v>
      </c>
      <c r="B94" s="40" t="s">
        <v>42</v>
      </c>
    </row>
    <row r="95" spans="1:2" x14ac:dyDescent="0.25">
      <c r="A95" s="36" t="s">
        <v>148</v>
      </c>
      <c r="B95" s="40" t="s">
        <v>124</v>
      </c>
    </row>
    <row r="96" spans="1:2" x14ac:dyDescent="0.25">
      <c r="A96" s="36" t="s">
        <v>149</v>
      </c>
      <c r="B96" s="40" t="s">
        <v>44</v>
      </c>
    </row>
    <row r="97" spans="1:2" x14ac:dyDescent="0.25">
      <c r="A97" s="36" t="s">
        <v>150</v>
      </c>
      <c r="B97" s="40" t="s">
        <v>42</v>
      </c>
    </row>
    <row r="98" spans="1:2" x14ac:dyDescent="0.25">
      <c r="A98" s="43" t="s">
        <v>151</v>
      </c>
      <c r="B98" s="44" t="s">
        <v>71</v>
      </c>
    </row>
    <row r="99" spans="1:2" x14ac:dyDescent="0.25">
      <c r="A99" s="43" t="s">
        <v>152</v>
      </c>
      <c r="B99" s="44" t="s">
        <v>42</v>
      </c>
    </row>
    <row r="100" spans="1:2" x14ac:dyDescent="0.25">
      <c r="A100" s="43" t="s">
        <v>153</v>
      </c>
      <c r="B100" s="44" t="s">
        <v>154</v>
      </c>
    </row>
    <row r="101" spans="1:2" x14ac:dyDescent="0.25">
      <c r="A101" s="43" t="s">
        <v>155</v>
      </c>
      <c r="B101" s="44" t="s">
        <v>44</v>
      </c>
    </row>
    <row r="102" spans="1:2" x14ac:dyDescent="0.25">
      <c r="A102" s="43" t="s">
        <v>156</v>
      </c>
      <c r="B102" s="44" t="s">
        <v>44</v>
      </c>
    </row>
    <row r="103" spans="1:2" x14ac:dyDescent="0.25">
      <c r="A103" s="43" t="s">
        <v>157</v>
      </c>
      <c r="B103" s="44" t="s">
        <v>42</v>
      </c>
    </row>
    <row r="104" spans="1:2" x14ac:dyDescent="0.25">
      <c r="A104" s="43" t="s">
        <v>158</v>
      </c>
      <c r="B104" s="44" t="s">
        <v>44</v>
      </c>
    </row>
    <row r="105" spans="1:2" x14ac:dyDescent="0.25">
      <c r="A105" s="43" t="s">
        <v>159</v>
      </c>
      <c r="B105" s="44" t="s">
        <v>42</v>
      </c>
    </row>
    <row r="106" spans="1:2" x14ac:dyDescent="0.25">
      <c r="A106" s="43" t="s">
        <v>160</v>
      </c>
      <c r="B106" s="44" t="s">
        <v>49</v>
      </c>
    </row>
    <row r="107" spans="1:2" x14ac:dyDescent="0.25">
      <c r="A107" s="43" t="s">
        <v>161</v>
      </c>
      <c r="B107" s="44" t="s">
        <v>71</v>
      </c>
    </row>
    <row r="108" spans="1:2" x14ac:dyDescent="0.25">
      <c r="A108" s="39" t="s">
        <v>162</v>
      </c>
      <c r="B108" s="40" t="s">
        <v>44</v>
      </c>
    </row>
    <row r="109" spans="1:2" x14ac:dyDescent="0.25">
      <c r="A109" s="39" t="s">
        <v>163</v>
      </c>
      <c r="B109" s="40" t="s">
        <v>164</v>
      </c>
    </row>
    <row r="110" spans="1:2" x14ac:dyDescent="0.25">
      <c r="A110" s="36" t="s">
        <v>165</v>
      </c>
      <c r="B110" s="40" t="s">
        <v>44</v>
      </c>
    </row>
    <row r="111" spans="1:2" x14ac:dyDescent="0.25">
      <c r="A111" s="43" t="s">
        <v>166</v>
      </c>
      <c r="B111" s="37" t="s">
        <v>44</v>
      </c>
    </row>
    <row r="112" spans="1:2" x14ac:dyDescent="0.25">
      <c r="A112" s="39" t="s">
        <v>167</v>
      </c>
      <c r="B112" s="40" t="s">
        <v>168</v>
      </c>
    </row>
    <row r="113" spans="1:2" x14ac:dyDescent="0.25">
      <c r="A113" s="36" t="s">
        <v>169</v>
      </c>
      <c r="B113" s="37" t="s">
        <v>44</v>
      </c>
    </row>
    <row r="114" spans="1:2" x14ac:dyDescent="0.25">
      <c r="A114" s="36" t="s">
        <v>170</v>
      </c>
      <c r="B114" s="40" t="s">
        <v>44</v>
      </c>
    </row>
    <row r="115" spans="1:2" x14ac:dyDescent="0.25">
      <c r="A115" s="36" t="s">
        <v>171</v>
      </c>
      <c r="B115" s="40" t="s">
        <v>44</v>
      </c>
    </row>
    <row r="116" spans="1:2" x14ac:dyDescent="0.25">
      <c r="A116" s="36" t="s">
        <v>172</v>
      </c>
      <c r="B116" s="37" t="s">
        <v>59</v>
      </c>
    </row>
    <row r="117" spans="1:2" x14ac:dyDescent="0.25">
      <c r="A117" s="36" t="s">
        <v>173</v>
      </c>
      <c r="B117" s="37" t="s">
        <v>132</v>
      </c>
    </row>
    <row r="118" spans="1:2" x14ac:dyDescent="0.25">
      <c r="A118" s="36" t="s">
        <v>174</v>
      </c>
      <c r="B118" s="37" t="s">
        <v>175</v>
      </c>
    </row>
    <row r="119" spans="1:2" x14ac:dyDescent="0.25">
      <c r="A119" s="36" t="s">
        <v>176</v>
      </c>
      <c r="B119" s="37" t="s">
        <v>42</v>
      </c>
    </row>
    <row r="120" spans="1:2" x14ac:dyDescent="0.25">
      <c r="A120" s="36" t="s">
        <v>177</v>
      </c>
      <c r="B120" s="37" t="s">
        <v>42</v>
      </c>
    </row>
    <row r="121" spans="1:2" x14ac:dyDescent="0.25">
      <c r="A121" s="36" t="s">
        <v>177</v>
      </c>
      <c r="B121" s="37" t="s">
        <v>124</v>
      </c>
    </row>
    <row r="122" spans="1:2" x14ac:dyDescent="0.25">
      <c r="A122" s="36" t="s">
        <v>178</v>
      </c>
      <c r="B122" s="37" t="s">
        <v>168</v>
      </c>
    </row>
    <row r="123" spans="1:2" x14ac:dyDescent="0.25">
      <c r="A123" s="36" t="s">
        <v>179</v>
      </c>
      <c r="B123" s="37" t="s">
        <v>132</v>
      </c>
    </row>
    <row r="124" spans="1:2" x14ac:dyDescent="0.25">
      <c r="A124" s="43" t="s">
        <v>180</v>
      </c>
      <c r="B124" s="44" t="s">
        <v>49</v>
      </c>
    </row>
    <row r="125" spans="1:2" x14ac:dyDescent="0.25">
      <c r="A125" s="36" t="s">
        <v>181</v>
      </c>
      <c r="B125" s="37" t="s">
        <v>44</v>
      </c>
    </row>
    <row r="126" spans="1:2" x14ac:dyDescent="0.25">
      <c r="A126" s="45" t="s">
        <v>182</v>
      </c>
      <c r="B126" s="46" t="s">
        <v>175</v>
      </c>
    </row>
    <row r="127" spans="1:2" x14ac:dyDescent="0.25">
      <c r="A127" s="39" t="s">
        <v>183</v>
      </c>
      <c r="B127" s="40" t="s">
        <v>44</v>
      </c>
    </row>
    <row r="128" spans="1:2" x14ac:dyDescent="0.25">
      <c r="A128" s="36" t="s">
        <v>184</v>
      </c>
      <c r="B128" s="37" t="s">
        <v>185</v>
      </c>
    </row>
    <row r="129" spans="1:2" x14ac:dyDescent="0.25">
      <c r="A129" s="36" t="s">
        <v>186</v>
      </c>
      <c r="B129" s="37" t="s">
        <v>42</v>
      </c>
    </row>
    <row r="130" spans="1:2" x14ac:dyDescent="0.25">
      <c r="A130" s="43" t="s">
        <v>187</v>
      </c>
      <c r="B130" s="37" t="s">
        <v>44</v>
      </c>
    </row>
    <row r="131" spans="1:2" x14ac:dyDescent="0.25">
      <c r="A131" s="43" t="s">
        <v>188</v>
      </c>
      <c r="B131" s="44" t="s">
        <v>71</v>
      </c>
    </row>
    <row r="132" spans="1:2" x14ac:dyDescent="0.25">
      <c r="A132" s="43" t="s">
        <v>130</v>
      </c>
      <c r="B132" s="44" t="s">
        <v>44</v>
      </c>
    </row>
    <row r="133" spans="1:2" x14ac:dyDescent="0.25">
      <c r="A133" s="36" t="s">
        <v>189</v>
      </c>
      <c r="B133" s="37" t="s">
        <v>40</v>
      </c>
    </row>
    <row r="134" spans="1:2" x14ac:dyDescent="0.25">
      <c r="A134" s="36" t="s">
        <v>190</v>
      </c>
      <c r="B134" s="40" t="s">
        <v>42</v>
      </c>
    </row>
    <row r="135" spans="1:2" x14ac:dyDescent="0.25">
      <c r="A135" s="36" t="s">
        <v>191</v>
      </c>
      <c r="B135" s="37" t="s">
        <v>44</v>
      </c>
    </row>
    <row r="136" spans="1:2" x14ac:dyDescent="0.25">
      <c r="A136" s="36" t="s">
        <v>192</v>
      </c>
      <c r="B136" s="37" t="s">
        <v>132</v>
      </c>
    </row>
    <row r="137" spans="1:2" x14ac:dyDescent="0.25">
      <c r="A137" s="36" t="s">
        <v>193</v>
      </c>
      <c r="B137" s="37" t="s">
        <v>44</v>
      </c>
    </row>
    <row r="138" spans="1:2" x14ac:dyDescent="0.25">
      <c r="A138" s="39" t="s">
        <v>194</v>
      </c>
      <c r="B138" s="40" t="s">
        <v>168</v>
      </c>
    </row>
    <row r="139" spans="1:2" x14ac:dyDescent="0.25">
      <c r="A139" s="39" t="s">
        <v>195</v>
      </c>
      <c r="B139" s="40" t="s">
        <v>168</v>
      </c>
    </row>
    <row r="140" spans="1:2" x14ac:dyDescent="0.25">
      <c r="A140" s="43" t="s">
        <v>196</v>
      </c>
      <c r="B140" s="44" t="s">
        <v>49</v>
      </c>
    </row>
    <row r="141" spans="1:2" x14ac:dyDescent="0.25">
      <c r="A141" s="36" t="s">
        <v>197</v>
      </c>
      <c r="B141" s="37" t="s">
        <v>198</v>
      </c>
    </row>
    <row r="142" spans="1:2" x14ac:dyDescent="0.25">
      <c r="A142" s="36" t="s">
        <v>199</v>
      </c>
      <c r="B142" s="37" t="s">
        <v>44</v>
      </c>
    </row>
    <row r="143" spans="1:2" x14ac:dyDescent="0.25">
      <c r="A143" s="36" t="s">
        <v>200</v>
      </c>
      <c r="B143" s="40" t="s">
        <v>44</v>
      </c>
    </row>
    <row r="144" spans="1:2" x14ac:dyDescent="0.25">
      <c r="A144" s="43" t="s">
        <v>201</v>
      </c>
      <c r="B144" s="44" t="s">
        <v>42</v>
      </c>
    </row>
    <row r="145" spans="1:2" x14ac:dyDescent="0.25">
      <c r="A145" s="43" t="s">
        <v>202</v>
      </c>
      <c r="B145" s="37" t="s">
        <v>44</v>
      </c>
    </row>
    <row r="146" spans="1:2" x14ac:dyDescent="0.25">
      <c r="A146" s="36" t="s">
        <v>203</v>
      </c>
      <c r="B146" s="37" t="s">
        <v>55</v>
      </c>
    </row>
    <row r="147" spans="1:2" x14ac:dyDescent="0.25">
      <c r="A147" s="39" t="s">
        <v>204</v>
      </c>
      <c r="B147" s="40" t="s">
        <v>44</v>
      </c>
    </row>
    <row r="148" spans="1:2" x14ac:dyDescent="0.25">
      <c r="A148" s="43" t="s">
        <v>205</v>
      </c>
      <c r="B148" s="44" t="s">
        <v>44</v>
      </c>
    </row>
    <row r="149" spans="1:2" x14ac:dyDescent="0.25">
      <c r="A149" s="43" t="s">
        <v>206</v>
      </c>
      <c r="B149" s="44" t="s">
        <v>44</v>
      </c>
    </row>
    <row r="150" spans="1:2" x14ac:dyDescent="0.25">
      <c r="A150" s="36" t="s">
        <v>207</v>
      </c>
      <c r="B150" s="37"/>
    </row>
    <row r="151" spans="1:2" x14ac:dyDescent="0.25">
      <c r="A151" s="43" t="s">
        <v>208</v>
      </c>
      <c r="B151" s="47" t="s">
        <v>40</v>
      </c>
    </row>
    <row r="152" spans="1:2" x14ac:dyDescent="0.25">
      <c r="A152" s="36" t="s">
        <v>209</v>
      </c>
      <c r="B152" s="37" t="s">
        <v>40</v>
      </c>
    </row>
    <row r="153" spans="1:2" x14ac:dyDescent="0.25">
      <c r="A153" s="36" t="s">
        <v>210</v>
      </c>
      <c r="B153" s="37" t="s">
        <v>44</v>
      </c>
    </row>
    <row r="154" spans="1:2" x14ac:dyDescent="0.25">
      <c r="A154" s="43" t="s">
        <v>211</v>
      </c>
      <c r="B154" s="44" t="s">
        <v>40</v>
      </c>
    </row>
    <row r="155" spans="1:2" x14ac:dyDescent="0.25">
      <c r="A155" s="43" t="s">
        <v>212</v>
      </c>
      <c r="B155" s="44" t="s">
        <v>40</v>
      </c>
    </row>
    <row r="156" spans="1:2" x14ac:dyDescent="0.25">
      <c r="A156" s="43" t="s">
        <v>213</v>
      </c>
      <c r="B156" s="44" t="s">
        <v>42</v>
      </c>
    </row>
    <row r="157" spans="1:2" x14ac:dyDescent="0.25">
      <c r="A157" s="43" t="s">
        <v>214</v>
      </c>
      <c r="B157" s="44" t="s">
        <v>44</v>
      </c>
    </row>
    <row r="158" spans="1:2" x14ac:dyDescent="0.25">
      <c r="A158" s="36" t="s">
        <v>215</v>
      </c>
      <c r="B158" s="40" t="s">
        <v>42</v>
      </c>
    </row>
    <row r="159" spans="1:2" x14ac:dyDescent="0.25">
      <c r="A159" s="36" t="s">
        <v>216</v>
      </c>
      <c r="B159" s="37" t="s">
        <v>141</v>
      </c>
    </row>
    <row r="160" spans="1:2" x14ac:dyDescent="0.25">
      <c r="A160" s="43" t="s">
        <v>160</v>
      </c>
      <c r="B160" s="44" t="s">
        <v>49</v>
      </c>
    </row>
    <row r="161" spans="1:2" x14ac:dyDescent="0.25">
      <c r="A161" s="36" t="s">
        <v>217</v>
      </c>
      <c r="B161" s="37"/>
    </row>
    <row r="162" spans="1:2" x14ac:dyDescent="0.25">
      <c r="A162" s="43" t="s">
        <v>218</v>
      </c>
      <c r="B162" s="47" t="s">
        <v>40</v>
      </c>
    </row>
    <row r="163" spans="1:2" x14ac:dyDescent="0.25">
      <c r="A163" s="43" t="s">
        <v>219</v>
      </c>
      <c r="B163" s="44" t="s">
        <v>40</v>
      </c>
    </row>
    <row r="164" spans="1:2" x14ac:dyDescent="0.25">
      <c r="A164" s="36" t="s">
        <v>220</v>
      </c>
      <c r="B164" s="37" t="s">
        <v>42</v>
      </c>
    </row>
    <row r="165" spans="1:2" x14ac:dyDescent="0.25">
      <c r="A165" s="36" t="s">
        <v>221</v>
      </c>
      <c r="B165" s="37" t="s">
        <v>44</v>
      </c>
    </row>
    <row r="166" spans="1:2" x14ac:dyDescent="0.25">
      <c r="A166" s="36" t="s">
        <v>222</v>
      </c>
      <c r="B166" s="40" t="s">
        <v>44</v>
      </c>
    </row>
    <row r="167" spans="1:2" x14ac:dyDescent="0.25">
      <c r="A167" s="43" t="s">
        <v>223</v>
      </c>
      <c r="B167" s="47" t="s">
        <v>42</v>
      </c>
    </row>
    <row r="168" spans="1:2" x14ac:dyDescent="0.25">
      <c r="A168" s="36" t="s">
        <v>224</v>
      </c>
      <c r="B168" s="48" t="s">
        <v>44</v>
      </c>
    </row>
    <row r="169" spans="1:2" x14ac:dyDescent="0.25">
      <c r="A169" s="49" t="s">
        <v>225</v>
      </c>
      <c r="B169" s="38" t="s">
        <v>132</v>
      </c>
    </row>
    <row r="170" spans="1:2" x14ac:dyDescent="0.25">
      <c r="A170" s="49" t="s">
        <v>226</v>
      </c>
      <c r="B170" s="38" t="s">
        <v>42</v>
      </c>
    </row>
    <row r="171" spans="1:2" x14ac:dyDescent="0.25">
      <c r="A171" s="49" t="s">
        <v>227</v>
      </c>
      <c r="B171" s="38" t="s">
        <v>132</v>
      </c>
    </row>
    <row r="172" spans="1:2" x14ac:dyDescent="0.25">
      <c r="A172" s="49" t="s">
        <v>228</v>
      </c>
      <c r="B172" s="48" t="s">
        <v>44</v>
      </c>
    </row>
    <row r="173" spans="1:2" x14ac:dyDescent="0.25">
      <c r="A173" s="50" t="s">
        <v>229</v>
      </c>
      <c r="B173" s="47" t="s">
        <v>44</v>
      </c>
    </row>
    <row r="174" spans="1:2" x14ac:dyDescent="0.25">
      <c r="A174" s="49" t="s">
        <v>230</v>
      </c>
      <c r="B174" s="38" t="s">
        <v>126</v>
      </c>
    </row>
    <row r="175" spans="1:2" x14ac:dyDescent="0.25">
      <c r="A175" s="50" t="s">
        <v>231</v>
      </c>
      <c r="B175" s="47" t="s">
        <v>40</v>
      </c>
    </row>
    <row r="176" spans="1:2" x14ac:dyDescent="0.25">
      <c r="A176" s="50" t="s">
        <v>232</v>
      </c>
      <c r="B176" s="47" t="s">
        <v>44</v>
      </c>
    </row>
    <row r="177" spans="1:2" x14ac:dyDescent="0.25">
      <c r="A177" s="51" t="s">
        <v>233</v>
      </c>
      <c r="B177" s="48" t="s">
        <v>44</v>
      </c>
    </row>
    <row r="178" spans="1:2" x14ac:dyDescent="0.25">
      <c r="A178" s="49" t="s">
        <v>234</v>
      </c>
      <c r="B178" s="38" t="s">
        <v>40</v>
      </c>
    </row>
    <row r="179" spans="1:2" x14ac:dyDescent="0.25">
      <c r="A179" s="49" t="s">
        <v>235</v>
      </c>
      <c r="B179" s="38"/>
    </row>
    <row r="180" spans="1:2" x14ac:dyDescent="0.25">
      <c r="A180" s="49" t="s">
        <v>235</v>
      </c>
      <c r="B180" s="38" t="s">
        <v>114</v>
      </c>
    </row>
    <row r="181" spans="1:2" x14ac:dyDescent="0.25">
      <c r="A181" s="49" t="s">
        <v>236</v>
      </c>
      <c r="B181" s="38" t="s">
        <v>42</v>
      </c>
    </row>
    <row r="182" spans="1:2" x14ac:dyDescent="0.25">
      <c r="A182" s="51" t="s">
        <v>237</v>
      </c>
      <c r="B182" s="48" t="s">
        <v>49</v>
      </c>
    </row>
    <row r="183" spans="1:2" x14ac:dyDescent="0.25">
      <c r="A183" s="49" t="s">
        <v>238</v>
      </c>
      <c r="B183" s="48" t="s">
        <v>124</v>
      </c>
    </row>
    <row r="184" spans="1:2" x14ac:dyDescent="0.25">
      <c r="A184" s="50" t="s">
        <v>239</v>
      </c>
      <c r="B184" s="47" t="s">
        <v>44</v>
      </c>
    </row>
    <row r="185" spans="1:2" x14ac:dyDescent="0.25">
      <c r="A185" s="49" t="s">
        <v>240</v>
      </c>
      <c r="B185" s="38" t="s">
        <v>44</v>
      </c>
    </row>
    <row r="186" spans="1:2" x14ac:dyDescent="0.25">
      <c r="A186" s="49" t="s">
        <v>241</v>
      </c>
      <c r="B186" s="48" t="s">
        <v>44</v>
      </c>
    </row>
    <row r="187" spans="1:2" x14ac:dyDescent="0.25">
      <c r="A187" s="49" t="s">
        <v>242</v>
      </c>
      <c r="B187" s="38" t="s">
        <v>243</v>
      </c>
    </row>
    <row r="188" spans="1:2" x14ac:dyDescent="0.25">
      <c r="A188" s="49" t="s">
        <v>244</v>
      </c>
      <c r="B188" s="38" t="s">
        <v>124</v>
      </c>
    </row>
    <row r="189" spans="1:2" x14ac:dyDescent="0.25">
      <c r="A189" s="49" t="s">
        <v>245</v>
      </c>
      <c r="B189" s="38" t="s">
        <v>49</v>
      </c>
    </row>
    <row r="190" spans="1:2" x14ac:dyDescent="0.25">
      <c r="A190" s="49" t="s">
        <v>246</v>
      </c>
      <c r="B190" s="38" t="s">
        <v>44</v>
      </c>
    </row>
    <row r="191" spans="1:2" x14ac:dyDescent="0.25">
      <c r="A191" s="49" t="s">
        <v>247</v>
      </c>
      <c r="B191" s="38" t="s">
        <v>42</v>
      </c>
    </row>
    <row r="192" spans="1:2" x14ac:dyDescent="0.25">
      <c r="A192" s="49" t="s">
        <v>248</v>
      </c>
      <c r="B192" s="38" t="s">
        <v>117</v>
      </c>
    </row>
    <row r="193" spans="1:2" x14ac:dyDescent="0.25">
      <c r="A193" s="49" t="s">
        <v>38</v>
      </c>
      <c r="B193" s="38" t="s">
        <v>44</v>
      </c>
    </row>
    <row r="194" spans="1:2" x14ac:dyDescent="0.25">
      <c r="A194" s="51" t="s">
        <v>249</v>
      </c>
      <c r="B194" s="48" t="s">
        <v>44</v>
      </c>
    </row>
    <row r="195" spans="1:2" x14ac:dyDescent="0.25">
      <c r="A195" s="49" t="s">
        <v>250</v>
      </c>
      <c r="B195" s="38" t="s">
        <v>124</v>
      </c>
    </row>
    <row r="196" spans="1:2" x14ac:dyDescent="0.25">
      <c r="A196" s="50" t="s">
        <v>251</v>
      </c>
      <c r="B196" s="47" t="s">
        <v>124</v>
      </c>
    </row>
    <row r="197" spans="1:2" x14ac:dyDescent="0.25">
      <c r="A197" s="50" t="s">
        <v>252</v>
      </c>
      <c r="B197" s="38" t="s">
        <v>42</v>
      </c>
    </row>
    <row r="198" spans="1:2" x14ac:dyDescent="0.25">
      <c r="A198" s="50" t="s">
        <v>253</v>
      </c>
      <c r="B198" s="47" t="s">
        <v>44</v>
      </c>
    </row>
    <row r="199" spans="1:2" x14ac:dyDescent="0.25">
      <c r="A199" s="52" t="s">
        <v>254</v>
      </c>
      <c r="B199" s="53" t="s">
        <v>175</v>
      </c>
    </row>
    <row r="200" spans="1:2" x14ac:dyDescent="0.25">
      <c r="A200" s="49" t="s">
        <v>255</v>
      </c>
      <c r="B200" s="38" t="s">
        <v>42</v>
      </c>
    </row>
    <row r="201" spans="1:2" x14ac:dyDescent="0.25">
      <c r="A201" s="50" t="s">
        <v>256</v>
      </c>
      <c r="B201" s="47" t="s">
        <v>42</v>
      </c>
    </row>
    <row r="202" spans="1:2" x14ac:dyDescent="0.25">
      <c r="A202" s="49" t="s">
        <v>257</v>
      </c>
      <c r="B202" s="38" t="s">
        <v>40</v>
      </c>
    </row>
    <row r="203" spans="1:2" x14ac:dyDescent="0.25">
      <c r="A203" s="49" t="s">
        <v>258</v>
      </c>
      <c r="B203" s="38" t="s">
        <v>44</v>
      </c>
    </row>
    <row r="204" spans="1:2" x14ac:dyDescent="0.25">
      <c r="A204" s="50" t="s">
        <v>259</v>
      </c>
      <c r="B204" s="47" t="s">
        <v>117</v>
      </c>
    </row>
    <row r="205" spans="1:2" x14ac:dyDescent="0.25">
      <c r="A205" s="49" t="s">
        <v>260</v>
      </c>
      <c r="B205" s="48" t="s">
        <v>44</v>
      </c>
    </row>
    <row r="206" spans="1:2" x14ac:dyDescent="0.25">
      <c r="A206" s="49" t="s">
        <v>261</v>
      </c>
      <c r="B206" s="38" t="s">
        <v>42</v>
      </c>
    </row>
    <row r="207" spans="1:2" x14ac:dyDescent="0.25">
      <c r="A207" s="49" t="s">
        <v>90</v>
      </c>
      <c r="B207" s="38" t="s">
        <v>168</v>
      </c>
    </row>
    <row r="208" spans="1:2" x14ac:dyDescent="0.25">
      <c r="A208" s="49" t="s">
        <v>262</v>
      </c>
      <c r="B208" s="53" t="s">
        <v>175</v>
      </c>
    </row>
    <row r="209" spans="1:2" x14ac:dyDescent="0.25">
      <c r="A209" s="50" t="s">
        <v>263</v>
      </c>
      <c r="B209" s="38" t="s">
        <v>42</v>
      </c>
    </row>
    <row r="210" spans="1:2" x14ac:dyDescent="0.25">
      <c r="A210" s="51" t="s">
        <v>264</v>
      </c>
      <c r="B210" s="48" t="s">
        <v>42</v>
      </c>
    </row>
    <row r="211" spans="1:2" x14ac:dyDescent="0.25">
      <c r="A211" s="51" t="s">
        <v>265</v>
      </c>
      <c r="B211" s="48" t="s">
        <v>42</v>
      </c>
    </row>
    <row r="212" spans="1:2" x14ac:dyDescent="0.25">
      <c r="A212" s="50" t="s">
        <v>266</v>
      </c>
      <c r="B212" s="53" t="s">
        <v>175</v>
      </c>
    </row>
    <row r="213" spans="1:2" x14ac:dyDescent="0.25">
      <c r="A213" s="49" t="s">
        <v>267</v>
      </c>
      <c r="B213" s="48" t="s">
        <v>44</v>
      </c>
    </row>
    <row r="214" spans="1:2" x14ac:dyDescent="0.25">
      <c r="A214" s="52" t="s">
        <v>268</v>
      </c>
      <c r="B214" s="53" t="s">
        <v>175</v>
      </c>
    </row>
    <row r="215" spans="1:2" x14ac:dyDescent="0.25">
      <c r="A215" s="52" t="s">
        <v>269</v>
      </c>
      <c r="B215" s="53" t="s">
        <v>175</v>
      </c>
    </row>
    <row r="216" spans="1:2" x14ac:dyDescent="0.25">
      <c r="A216" s="52" t="s">
        <v>270</v>
      </c>
      <c r="B216" s="53" t="s">
        <v>175</v>
      </c>
    </row>
    <row r="217" spans="1:2" x14ac:dyDescent="0.25">
      <c r="A217" s="49" t="s">
        <v>271</v>
      </c>
      <c r="B217" s="48" t="s">
        <v>44</v>
      </c>
    </row>
    <row r="218" spans="1:2" x14ac:dyDescent="0.25">
      <c r="A218" s="49" t="s">
        <v>272</v>
      </c>
      <c r="B218" s="38" t="s">
        <v>42</v>
      </c>
    </row>
    <row r="219" spans="1:2" x14ac:dyDescent="0.25">
      <c r="A219" s="49" t="s">
        <v>273</v>
      </c>
      <c r="B219" s="38" t="s">
        <v>44</v>
      </c>
    </row>
    <row r="220" spans="1:2" x14ac:dyDescent="0.25">
      <c r="A220" s="49" t="s">
        <v>273</v>
      </c>
      <c r="B220" s="48" t="s">
        <v>44</v>
      </c>
    </row>
    <row r="221" spans="1:2" x14ac:dyDescent="0.25">
      <c r="A221" s="51" t="s">
        <v>273</v>
      </c>
      <c r="B221" s="48" t="s">
        <v>44</v>
      </c>
    </row>
    <row r="222" spans="1:2" x14ac:dyDescent="0.25">
      <c r="A222" s="49" t="s">
        <v>274</v>
      </c>
      <c r="B222" s="48" t="s">
        <v>44</v>
      </c>
    </row>
    <row r="223" spans="1:2" x14ac:dyDescent="0.25">
      <c r="A223" s="51" t="s">
        <v>275</v>
      </c>
      <c r="B223" s="48" t="s">
        <v>40</v>
      </c>
    </row>
    <row r="224" spans="1:2" x14ac:dyDescent="0.25">
      <c r="A224" s="50" t="s">
        <v>276</v>
      </c>
      <c r="B224" s="47" t="s">
        <v>101</v>
      </c>
    </row>
    <row r="225" spans="1:2" x14ac:dyDescent="0.25">
      <c r="A225" s="49" t="s">
        <v>277</v>
      </c>
      <c r="B225" s="38" t="s">
        <v>44</v>
      </c>
    </row>
    <row r="226" spans="1:2" x14ac:dyDescent="0.25">
      <c r="A226" s="49" t="s">
        <v>278</v>
      </c>
      <c r="B226" s="38" t="s">
        <v>132</v>
      </c>
    </row>
    <row r="227" spans="1:2" x14ac:dyDescent="0.25">
      <c r="A227" s="49" t="s">
        <v>279</v>
      </c>
      <c r="B227" s="38" t="s">
        <v>44</v>
      </c>
    </row>
    <row r="228" spans="1:2" x14ac:dyDescent="0.25">
      <c r="A228" s="49" t="s">
        <v>280</v>
      </c>
      <c r="B228" s="38" t="s">
        <v>168</v>
      </c>
    </row>
    <row r="229" spans="1:2" x14ac:dyDescent="0.25">
      <c r="A229" s="50" t="s">
        <v>281</v>
      </c>
      <c r="B229" s="47" t="s">
        <v>40</v>
      </c>
    </row>
    <row r="230" spans="1:2" x14ac:dyDescent="0.25">
      <c r="A230" s="49" t="s">
        <v>282</v>
      </c>
      <c r="B230" s="38" t="s">
        <v>49</v>
      </c>
    </row>
    <row r="231" spans="1:2" x14ac:dyDescent="0.25">
      <c r="A231" s="49" t="s">
        <v>283</v>
      </c>
      <c r="B231" s="48" t="s">
        <v>42</v>
      </c>
    </row>
    <row r="232" spans="1:2" x14ac:dyDescent="0.25">
      <c r="A232" s="49" t="s">
        <v>284</v>
      </c>
      <c r="B232" s="38" t="s">
        <v>44</v>
      </c>
    </row>
    <row r="233" spans="1:2" x14ac:dyDescent="0.25">
      <c r="A233" s="51" t="s">
        <v>285</v>
      </c>
      <c r="B233" s="48" t="s">
        <v>44</v>
      </c>
    </row>
    <row r="234" spans="1:2" x14ac:dyDescent="0.25">
      <c r="A234" s="50" t="s">
        <v>286</v>
      </c>
      <c r="B234" s="47" t="s">
        <v>44</v>
      </c>
    </row>
    <row r="235" spans="1:2" x14ac:dyDescent="0.25">
      <c r="A235" s="49" t="s">
        <v>287</v>
      </c>
      <c r="B235" s="38" t="s">
        <v>59</v>
      </c>
    </row>
    <row r="236" spans="1:2" x14ac:dyDescent="0.25">
      <c r="A236" s="50" t="s">
        <v>288</v>
      </c>
      <c r="B236" s="38" t="s">
        <v>122</v>
      </c>
    </row>
    <row r="237" spans="1:2" x14ac:dyDescent="0.25">
      <c r="A237" s="49" t="s">
        <v>289</v>
      </c>
      <c r="B237" s="38" t="s">
        <v>42</v>
      </c>
    </row>
    <row r="238" spans="1:2" x14ac:dyDescent="0.25">
      <c r="A238" s="50" t="s">
        <v>290</v>
      </c>
      <c r="B238" s="47" t="s">
        <v>44</v>
      </c>
    </row>
    <row r="239" spans="1:2" x14ac:dyDescent="0.25">
      <c r="A239" s="49" t="s">
        <v>291</v>
      </c>
      <c r="B239" s="38" t="s">
        <v>44</v>
      </c>
    </row>
    <row r="240" spans="1:2" x14ac:dyDescent="0.25">
      <c r="A240" s="49" t="s">
        <v>292</v>
      </c>
      <c r="B240" s="38" t="s">
        <v>44</v>
      </c>
    </row>
    <row r="241" spans="1:2" x14ac:dyDescent="0.25">
      <c r="A241" s="49" t="s">
        <v>293</v>
      </c>
      <c r="B241" s="38" t="s">
        <v>40</v>
      </c>
    </row>
    <row r="242" spans="1:2" x14ac:dyDescent="0.25">
      <c r="A242" s="51" t="s">
        <v>294</v>
      </c>
      <c r="B242" s="48" t="s">
        <v>132</v>
      </c>
    </row>
    <row r="243" spans="1:2" x14ac:dyDescent="0.25">
      <c r="A243" s="50" t="s">
        <v>295</v>
      </c>
      <c r="B243" s="47" t="s">
        <v>40</v>
      </c>
    </row>
    <row r="244" spans="1:2" x14ac:dyDescent="0.25">
      <c r="A244" s="49" t="s">
        <v>296</v>
      </c>
      <c r="B244" s="38" t="s">
        <v>168</v>
      </c>
    </row>
    <row r="245" spans="1:2" x14ac:dyDescent="0.25">
      <c r="A245" s="49" t="s">
        <v>297</v>
      </c>
      <c r="B245" s="48" t="s">
        <v>44</v>
      </c>
    </row>
    <row r="246" spans="1:2" x14ac:dyDescent="0.25">
      <c r="A246" s="49" t="s">
        <v>298</v>
      </c>
      <c r="B246" s="38" t="s">
        <v>40</v>
      </c>
    </row>
    <row r="247" spans="1:2" x14ac:dyDescent="0.25">
      <c r="A247" s="49" t="s">
        <v>299</v>
      </c>
      <c r="B247" s="38" t="s">
        <v>44</v>
      </c>
    </row>
    <row r="248" spans="1:2" x14ac:dyDescent="0.25">
      <c r="A248" s="50" t="s">
        <v>300</v>
      </c>
      <c r="B248" s="47" t="s">
        <v>124</v>
      </c>
    </row>
    <row r="249" spans="1:2" x14ac:dyDescent="0.25">
      <c r="A249" s="50" t="s">
        <v>301</v>
      </c>
      <c r="B249" s="38" t="s">
        <v>40</v>
      </c>
    </row>
    <row r="250" spans="1:2" x14ac:dyDescent="0.25">
      <c r="A250" s="49" t="s">
        <v>302</v>
      </c>
      <c r="B250" s="38" t="s">
        <v>44</v>
      </c>
    </row>
    <row r="251" spans="1:2" x14ac:dyDescent="0.25">
      <c r="A251" s="51" t="s">
        <v>303</v>
      </c>
      <c r="B251" s="48" t="s">
        <v>42</v>
      </c>
    </row>
    <row r="252" spans="1:2" x14ac:dyDescent="0.25">
      <c r="A252" s="51" t="s">
        <v>304</v>
      </c>
      <c r="B252" s="48" t="s">
        <v>42</v>
      </c>
    </row>
    <row r="253" spans="1:2" x14ac:dyDescent="0.25">
      <c r="A253" s="50" t="s">
        <v>305</v>
      </c>
      <c r="B253" s="38" t="s">
        <v>132</v>
      </c>
    </row>
    <row r="254" spans="1:2" x14ac:dyDescent="0.25">
      <c r="A254" s="49" t="s">
        <v>306</v>
      </c>
      <c r="B254" s="38" t="s">
        <v>42</v>
      </c>
    </row>
    <row r="255" spans="1:2" x14ac:dyDescent="0.25">
      <c r="A255" s="49" t="s">
        <v>307</v>
      </c>
      <c r="B255" s="38" t="s">
        <v>42</v>
      </c>
    </row>
    <row r="256" spans="1:2" x14ac:dyDescent="0.25">
      <c r="A256" s="49" t="s">
        <v>308</v>
      </c>
      <c r="B256" s="38" t="s">
        <v>309</v>
      </c>
    </row>
    <row r="257" spans="1:2" x14ac:dyDescent="0.25">
      <c r="A257" s="49" t="s">
        <v>310</v>
      </c>
      <c r="B257" s="38" t="s">
        <v>42</v>
      </c>
    </row>
    <row r="258" spans="1:2" x14ac:dyDescent="0.25">
      <c r="A258" s="49" t="s">
        <v>311</v>
      </c>
      <c r="B258" s="38" t="s">
        <v>124</v>
      </c>
    </row>
    <row r="259" spans="1:2" x14ac:dyDescent="0.25">
      <c r="A259" s="50" t="s">
        <v>312</v>
      </c>
      <c r="B259" s="38" t="s">
        <v>132</v>
      </c>
    </row>
    <row r="260" spans="1:2" x14ac:dyDescent="0.25">
      <c r="A260" s="52" t="s">
        <v>313</v>
      </c>
      <c r="B260" s="53" t="s">
        <v>175</v>
      </c>
    </row>
    <row r="261" spans="1:2" x14ac:dyDescent="0.25">
      <c r="A261" s="49" t="s">
        <v>314</v>
      </c>
      <c r="B261" s="38" t="s">
        <v>315</v>
      </c>
    </row>
    <row r="262" spans="1:2" x14ac:dyDescent="0.25">
      <c r="A262" s="49" t="s">
        <v>316</v>
      </c>
      <c r="B262" s="38"/>
    </row>
    <row r="263" spans="1:2" x14ac:dyDescent="0.25">
      <c r="A263" s="49" t="s">
        <v>316</v>
      </c>
      <c r="B263" s="38" t="s">
        <v>42</v>
      </c>
    </row>
    <row r="264" spans="1:2" x14ac:dyDescent="0.25">
      <c r="A264" s="49" t="s">
        <v>317</v>
      </c>
      <c r="B264" s="38" t="s">
        <v>42</v>
      </c>
    </row>
    <row r="265" spans="1:2" x14ac:dyDescent="0.25">
      <c r="A265" s="49" t="s">
        <v>318</v>
      </c>
      <c r="B265" s="38" t="s">
        <v>42</v>
      </c>
    </row>
    <row r="266" spans="1:2" x14ac:dyDescent="0.25">
      <c r="A266" s="51" t="s">
        <v>319</v>
      </c>
      <c r="B266" s="48" t="s">
        <v>40</v>
      </c>
    </row>
    <row r="267" spans="1:2" x14ac:dyDescent="0.25">
      <c r="A267" s="49" t="s">
        <v>320</v>
      </c>
      <c r="B267" s="48" t="s">
        <v>42</v>
      </c>
    </row>
    <row r="268" spans="1:2" x14ac:dyDescent="0.25">
      <c r="A268" s="49" t="s">
        <v>321</v>
      </c>
      <c r="B268" s="38" t="s">
        <v>42</v>
      </c>
    </row>
    <row r="269" spans="1:2" x14ac:dyDescent="0.25">
      <c r="A269" s="49" t="s">
        <v>322</v>
      </c>
      <c r="B269" s="38" t="s">
        <v>42</v>
      </c>
    </row>
    <row r="270" spans="1:2" x14ac:dyDescent="0.25">
      <c r="A270" s="49" t="s">
        <v>323</v>
      </c>
      <c r="B270" s="38" t="s">
        <v>44</v>
      </c>
    </row>
    <row r="271" spans="1:2" x14ac:dyDescent="0.25">
      <c r="A271" s="51" t="s">
        <v>324</v>
      </c>
      <c r="B271" s="48" t="s">
        <v>42</v>
      </c>
    </row>
    <row r="272" spans="1:2" x14ac:dyDescent="0.25">
      <c r="A272" s="50" t="s">
        <v>325</v>
      </c>
      <c r="B272" s="47" t="s">
        <v>44</v>
      </c>
    </row>
    <row r="273" spans="1:2" x14ac:dyDescent="0.25">
      <c r="A273" s="49" t="s">
        <v>326</v>
      </c>
      <c r="B273" s="38" t="s">
        <v>44</v>
      </c>
    </row>
    <row r="274" spans="1:2" x14ac:dyDescent="0.25">
      <c r="A274" s="51" t="s">
        <v>327</v>
      </c>
      <c r="B274" s="48" t="s">
        <v>55</v>
      </c>
    </row>
    <row r="275" spans="1:2" x14ac:dyDescent="0.25">
      <c r="A275" s="49" t="s">
        <v>328</v>
      </c>
      <c r="B275" s="38" t="s">
        <v>40</v>
      </c>
    </row>
    <row r="276" spans="1:2" x14ac:dyDescent="0.25">
      <c r="A276" s="52" t="s">
        <v>329</v>
      </c>
      <c r="B276" s="53" t="s">
        <v>175</v>
      </c>
    </row>
    <row r="277" spans="1:2" x14ac:dyDescent="0.25">
      <c r="A277" s="49" t="s">
        <v>330</v>
      </c>
      <c r="B277" s="38" t="s">
        <v>42</v>
      </c>
    </row>
    <row r="278" spans="1:2" x14ac:dyDescent="0.25">
      <c r="A278" s="49" t="s">
        <v>331</v>
      </c>
      <c r="B278" s="38"/>
    </row>
    <row r="279" spans="1:2" x14ac:dyDescent="0.25">
      <c r="A279" s="49" t="s">
        <v>332</v>
      </c>
      <c r="B279" s="38" t="s">
        <v>44</v>
      </c>
    </row>
    <row r="280" spans="1:2" x14ac:dyDescent="0.25">
      <c r="A280" s="49" t="s">
        <v>333</v>
      </c>
      <c r="B280" s="38"/>
    </row>
    <row r="281" spans="1:2" x14ac:dyDescent="0.25">
      <c r="A281" s="49" t="s">
        <v>334</v>
      </c>
      <c r="B281" s="38" t="s">
        <v>44</v>
      </c>
    </row>
    <row r="282" spans="1:2" x14ac:dyDescent="0.25">
      <c r="A282" s="49" t="s">
        <v>335</v>
      </c>
      <c r="B282" s="38" t="s">
        <v>44</v>
      </c>
    </row>
    <row r="283" spans="1:2" x14ac:dyDescent="0.25">
      <c r="A283" s="49" t="s">
        <v>336</v>
      </c>
      <c r="B283" s="38" t="s">
        <v>40</v>
      </c>
    </row>
    <row r="284" spans="1:2" x14ac:dyDescent="0.25">
      <c r="A284" s="49" t="s">
        <v>337</v>
      </c>
      <c r="B284" s="48" t="s">
        <v>44</v>
      </c>
    </row>
    <row r="285" spans="1:2" x14ac:dyDescent="0.25">
      <c r="A285" s="49" t="s">
        <v>338</v>
      </c>
      <c r="B285" s="38" t="s">
        <v>44</v>
      </c>
    </row>
    <row r="286" spans="1:2" x14ac:dyDescent="0.25">
      <c r="A286" s="51" t="s">
        <v>339</v>
      </c>
      <c r="B286" s="48" t="s">
        <v>44</v>
      </c>
    </row>
    <row r="287" spans="1:2" x14ac:dyDescent="0.25">
      <c r="A287" s="50" t="s">
        <v>340</v>
      </c>
      <c r="B287" s="47" t="s">
        <v>42</v>
      </c>
    </row>
    <row r="288" spans="1:2" x14ac:dyDescent="0.25">
      <c r="A288" s="49" t="s">
        <v>341</v>
      </c>
      <c r="B288" s="38" t="s">
        <v>42</v>
      </c>
    </row>
    <row r="289" spans="1:2" x14ac:dyDescent="0.25">
      <c r="A289" s="51" t="s">
        <v>342</v>
      </c>
      <c r="B289" s="48" t="s">
        <v>132</v>
      </c>
    </row>
    <row r="290" spans="1:2" x14ac:dyDescent="0.25">
      <c r="A290" s="49" t="s">
        <v>66</v>
      </c>
      <c r="B290" s="38" t="s">
        <v>42</v>
      </c>
    </row>
    <row r="291" spans="1:2" x14ac:dyDescent="0.25">
      <c r="A291" s="49" t="s">
        <v>66</v>
      </c>
      <c r="B291" s="38" t="s">
        <v>40</v>
      </c>
    </row>
    <row r="292" spans="1:2" x14ac:dyDescent="0.25">
      <c r="A292" s="49" t="s">
        <v>66</v>
      </c>
      <c r="B292" s="38" t="s">
        <v>168</v>
      </c>
    </row>
    <row r="293" spans="1:2" x14ac:dyDescent="0.25">
      <c r="A293" s="51" t="s">
        <v>343</v>
      </c>
      <c r="B293" s="48" t="s">
        <v>40</v>
      </c>
    </row>
    <row r="294" spans="1:2" x14ac:dyDescent="0.25">
      <c r="A294" s="49" t="s">
        <v>344</v>
      </c>
      <c r="B294" s="38" t="s">
        <v>40</v>
      </c>
    </row>
    <row r="295" spans="1:2" x14ac:dyDescent="0.25">
      <c r="A295" s="50" t="s">
        <v>345</v>
      </c>
      <c r="B295" s="47" t="s">
        <v>44</v>
      </c>
    </row>
    <row r="296" spans="1:2" x14ac:dyDescent="0.25">
      <c r="A296" s="49" t="s">
        <v>345</v>
      </c>
      <c r="B296" s="38" t="s">
        <v>117</v>
      </c>
    </row>
    <row r="297" spans="1:2" x14ac:dyDescent="0.25">
      <c r="A297" s="49" t="s">
        <v>346</v>
      </c>
      <c r="B297" s="38" t="s">
        <v>347</v>
      </c>
    </row>
    <row r="298" spans="1:2" x14ac:dyDescent="0.25">
      <c r="A298" s="49" t="s">
        <v>348</v>
      </c>
      <c r="B298" s="38" t="s">
        <v>44</v>
      </c>
    </row>
    <row r="299" spans="1:2" x14ac:dyDescent="0.25">
      <c r="A299" s="49" t="s">
        <v>349</v>
      </c>
      <c r="B299" s="38" t="s">
        <v>55</v>
      </c>
    </row>
    <row r="300" spans="1:2" x14ac:dyDescent="0.25">
      <c r="A300" s="49" t="s">
        <v>103</v>
      </c>
      <c r="B300" s="38" t="s">
        <v>168</v>
      </c>
    </row>
    <row r="301" spans="1:2" x14ac:dyDescent="0.25">
      <c r="A301" s="49" t="s">
        <v>350</v>
      </c>
      <c r="B301" s="38" t="s">
        <v>40</v>
      </c>
    </row>
    <row r="302" spans="1:2" x14ac:dyDescent="0.25">
      <c r="A302" s="51" t="s">
        <v>351</v>
      </c>
      <c r="B302" s="48" t="s">
        <v>44</v>
      </c>
    </row>
    <row r="303" spans="1:2" x14ac:dyDescent="0.25">
      <c r="A303" s="49" t="s">
        <v>352</v>
      </c>
      <c r="B303" s="48" t="s">
        <v>44</v>
      </c>
    </row>
    <row r="304" spans="1:2" x14ac:dyDescent="0.25">
      <c r="A304" s="49" t="s">
        <v>353</v>
      </c>
      <c r="B304" s="38" t="s">
        <v>44</v>
      </c>
    </row>
    <row r="305" spans="1:2" x14ac:dyDescent="0.25">
      <c r="A305" s="49" t="s">
        <v>354</v>
      </c>
      <c r="B305" s="38" t="s">
        <v>44</v>
      </c>
    </row>
    <row r="306" spans="1:2" x14ac:dyDescent="0.25">
      <c r="A306" s="49" t="s">
        <v>355</v>
      </c>
      <c r="B306" s="38" t="s">
        <v>132</v>
      </c>
    </row>
    <row r="307" spans="1:2" x14ac:dyDescent="0.25">
      <c r="A307" s="51" t="s">
        <v>356</v>
      </c>
      <c r="B307" s="48" t="s">
        <v>49</v>
      </c>
    </row>
    <row r="308" spans="1:2" x14ac:dyDescent="0.25">
      <c r="A308" s="49" t="s">
        <v>357</v>
      </c>
      <c r="B308" s="38" t="s">
        <v>132</v>
      </c>
    </row>
    <row r="309" spans="1:2" x14ac:dyDescent="0.25">
      <c r="A309" s="51" t="s">
        <v>358</v>
      </c>
      <c r="B309" s="38" t="s">
        <v>40</v>
      </c>
    </row>
    <row r="310" spans="1:2" x14ac:dyDescent="0.25">
      <c r="A310" s="50" t="s">
        <v>359</v>
      </c>
      <c r="B310" s="38" t="s">
        <v>40</v>
      </c>
    </row>
    <row r="311" spans="1:2" x14ac:dyDescent="0.25">
      <c r="A311" s="49" t="s">
        <v>360</v>
      </c>
      <c r="B311" s="48" t="s">
        <v>44</v>
      </c>
    </row>
    <row r="312" spans="1:2" x14ac:dyDescent="0.25">
      <c r="A312" s="49" t="s">
        <v>361</v>
      </c>
      <c r="B312" s="48" t="s">
        <v>42</v>
      </c>
    </row>
    <row r="313" spans="1:2" x14ac:dyDescent="0.25">
      <c r="A313" s="49" t="s">
        <v>362</v>
      </c>
      <c r="B313" s="38" t="s">
        <v>42</v>
      </c>
    </row>
    <row r="314" spans="1:2" x14ac:dyDescent="0.25">
      <c r="A314" s="51" t="s">
        <v>363</v>
      </c>
      <c r="B314" s="48" t="s">
        <v>42</v>
      </c>
    </row>
    <row r="315" spans="1:2" x14ac:dyDescent="0.25">
      <c r="A315" s="49" t="s">
        <v>364</v>
      </c>
      <c r="B315" s="48" t="s">
        <v>44</v>
      </c>
    </row>
    <row r="316" spans="1:2" x14ac:dyDescent="0.25">
      <c r="A316" s="50" t="s">
        <v>365</v>
      </c>
      <c r="B316" s="47" t="s">
        <v>40</v>
      </c>
    </row>
    <row r="317" spans="1:2" x14ac:dyDescent="0.25">
      <c r="A317" s="49" t="s">
        <v>366</v>
      </c>
      <c r="B317" s="48" t="s">
        <v>42</v>
      </c>
    </row>
    <row r="318" spans="1:2" x14ac:dyDescent="0.25">
      <c r="A318" s="50" t="s">
        <v>367</v>
      </c>
      <c r="B318" s="38" t="s">
        <v>40</v>
      </c>
    </row>
    <row r="319" spans="1:2" x14ac:dyDescent="0.25">
      <c r="A319" s="49" t="s">
        <v>367</v>
      </c>
      <c r="B319" s="38" t="s">
        <v>44</v>
      </c>
    </row>
    <row r="320" spans="1:2" x14ac:dyDescent="0.25">
      <c r="A320" s="49" t="s">
        <v>368</v>
      </c>
      <c r="B320" s="38" t="s">
        <v>44</v>
      </c>
    </row>
    <row r="321" spans="1:2" x14ac:dyDescent="0.25">
      <c r="A321" s="49" t="s">
        <v>369</v>
      </c>
      <c r="B321" s="38" t="s">
        <v>122</v>
      </c>
    </row>
    <row r="322" spans="1:2" x14ac:dyDescent="0.25">
      <c r="A322" s="49" t="s">
        <v>370</v>
      </c>
      <c r="B322" s="38" t="s">
        <v>52</v>
      </c>
    </row>
    <row r="323" spans="1:2" x14ac:dyDescent="0.25">
      <c r="A323" s="49" t="s">
        <v>371</v>
      </c>
      <c r="B323" s="38"/>
    </row>
    <row r="324" spans="1:2" x14ac:dyDescent="0.25">
      <c r="A324" s="49" t="s">
        <v>372</v>
      </c>
      <c r="B324" s="38" t="s">
        <v>44</v>
      </c>
    </row>
    <row r="325" spans="1:2" x14ac:dyDescent="0.25">
      <c r="A325" s="50" t="s">
        <v>373</v>
      </c>
      <c r="B325" s="47" t="s">
        <v>175</v>
      </c>
    </row>
    <row r="326" spans="1:2" x14ac:dyDescent="0.25">
      <c r="A326" s="51" t="s">
        <v>374</v>
      </c>
      <c r="B326" s="48" t="s">
        <v>44</v>
      </c>
    </row>
    <row r="327" spans="1:2" x14ac:dyDescent="0.25">
      <c r="A327" s="49" t="s">
        <v>375</v>
      </c>
      <c r="B327" s="38" t="s">
        <v>44</v>
      </c>
    </row>
    <row r="328" spans="1:2" x14ac:dyDescent="0.25">
      <c r="A328" s="51" t="s">
        <v>376</v>
      </c>
      <c r="B328" s="48" t="s">
        <v>44</v>
      </c>
    </row>
    <row r="329" spans="1:2" x14ac:dyDescent="0.25">
      <c r="A329" s="49" t="s">
        <v>377</v>
      </c>
      <c r="B329" s="38" t="s">
        <v>44</v>
      </c>
    </row>
    <row r="330" spans="1:2" x14ac:dyDescent="0.25">
      <c r="A330" s="49" t="s">
        <v>378</v>
      </c>
      <c r="B330" s="38"/>
    </row>
    <row r="331" spans="1:2" x14ac:dyDescent="0.25">
      <c r="A331" s="50" t="s">
        <v>379</v>
      </c>
      <c r="B331" s="47" t="s">
        <v>44</v>
      </c>
    </row>
    <row r="332" spans="1:2" x14ac:dyDescent="0.25">
      <c r="A332" s="49" t="s">
        <v>380</v>
      </c>
      <c r="B332" s="38" t="s">
        <v>44</v>
      </c>
    </row>
    <row r="333" spans="1:2" x14ac:dyDescent="0.25">
      <c r="A333" s="51" t="s">
        <v>381</v>
      </c>
      <c r="B333" s="48" t="s">
        <v>124</v>
      </c>
    </row>
    <row r="334" spans="1:2" x14ac:dyDescent="0.25">
      <c r="A334" s="49" t="s">
        <v>382</v>
      </c>
      <c r="B334" s="38" t="s">
        <v>42</v>
      </c>
    </row>
    <row r="335" spans="1:2" x14ac:dyDescent="0.25">
      <c r="A335" s="50" t="s">
        <v>383</v>
      </c>
      <c r="B335" s="47" t="s">
        <v>42</v>
      </c>
    </row>
    <row r="336" spans="1:2" x14ac:dyDescent="0.25">
      <c r="A336" s="50" t="s">
        <v>384</v>
      </c>
      <c r="B336" s="47" t="s">
        <v>49</v>
      </c>
    </row>
    <row r="337" spans="1:2" x14ac:dyDescent="0.25">
      <c r="A337" s="49" t="s">
        <v>385</v>
      </c>
      <c r="B337" s="48" t="s">
        <v>44</v>
      </c>
    </row>
    <row r="338" spans="1:2" x14ac:dyDescent="0.25">
      <c r="A338" s="49" t="s">
        <v>386</v>
      </c>
      <c r="B338" s="38" t="s">
        <v>44</v>
      </c>
    </row>
    <row r="339" spans="1:2" x14ac:dyDescent="0.25">
      <c r="A339" s="51" t="s">
        <v>387</v>
      </c>
      <c r="B339" s="48" t="s">
        <v>44</v>
      </c>
    </row>
    <row r="340" spans="1:2" x14ac:dyDescent="0.25">
      <c r="A340" s="49" t="s">
        <v>388</v>
      </c>
      <c r="B340" s="38" t="s">
        <v>44</v>
      </c>
    </row>
    <row r="341" spans="1:2" x14ac:dyDescent="0.25">
      <c r="A341" s="49" t="s">
        <v>389</v>
      </c>
      <c r="B341" s="38" t="s">
        <v>44</v>
      </c>
    </row>
    <row r="342" spans="1:2" x14ac:dyDescent="0.25">
      <c r="A342" s="51" t="s">
        <v>390</v>
      </c>
      <c r="B342" s="48" t="s">
        <v>44</v>
      </c>
    </row>
    <row r="343" spans="1:2" x14ac:dyDescent="0.25">
      <c r="A343" s="49" t="s">
        <v>391</v>
      </c>
      <c r="B343" s="38" t="s">
        <v>44</v>
      </c>
    </row>
    <row r="344" spans="1:2" x14ac:dyDescent="0.25">
      <c r="A344" s="49" t="s">
        <v>392</v>
      </c>
      <c r="B344" s="38" t="s">
        <v>44</v>
      </c>
    </row>
    <row r="345" spans="1:2" x14ac:dyDescent="0.25">
      <c r="A345" s="49" t="s">
        <v>393</v>
      </c>
      <c r="B345" s="38" t="s">
        <v>42</v>
      </c>
    </row>
    <row r="346" spans="1:2" x14ac:dyDescent="0.25">
      <c r="A346" s="49" t="s">
        <v>394</v>
      </c>
      <c r="B346" s="38" t="s">
        <v>44</v>
      </c>
    </row>
    <row r="347" spans="1:2" x14ac:dyDescent="0.25">
      <c r="A347" s="50" t="s">
        <v>395</v>
      </c>
      <c r="B347" s="47" t="s">
        <v>44</v>
      </c>
    </row>
    <row r="348" spans="1:2" x14ac:dyDescent="0.25">
      <c r="A348" s="49" t="s">
        <v>396</v>
      </c>
      <c r="B348" s="38" t="s">
        <v>44</v>
      </c>
    </row>
    <row r="349" spans="1:2" x14ac:dyDescent="0.25">
      <c r="A349" s="49" t="s">
        <v>397</v>
      </c>
      <c r="B349" s="38" t="s">
        <v>44</v>
      </c>
    </row>
    <row r="350" spans="1:2" x14ac:dyDescent="0.25">
      <c r="A350" s="49" t="s">
        <v>398</v>
      </c>
      <c r="B350" s="38" t="s">
        <v>44</v>
      </c>
    </row>
    <row r="351" spans="1:2" x14ac:dyDescent="0.25">
      <c r="A351" s="50" t="s">
        <v>399</v>
      </c>
      <c r="B351" s="47" t="s">
        <v>126</v>
      </c>
    </row>
    <row r="352" spans="1:2" x14ac:dyDescent="0.25">
      <c r="A352" s="50" t="s">
        <v>400</v>
      </c>
      <c r="B352" s="38" t="s">
        <v>44</v>
      </c>
    </row>
    <row r="353" spans="1:2" x14ac:dyDescent="0.25">
      <c r="A353" s="49" t="s">
        <v>401</v>
      </c>
      <c r="B353" s="38" t="s">
        <v>44</v>
      </c>
    </row>
    <row r="354" spans="1:2" x14ac:dyDescent="0.25">
      <c r="A354" s="49" t="s">
        <v>402</v>
      </c>
      <c r="B354" s="38" t="s">
        <v>168</v>
      </c>
    </row>
    <row r="355" spans="1:2" x14ac:dyDescent="0.25">
      <c r="A355" s="51" t="s">
        <v>403</v>
      </c>
      <c r="B355" s="48" t="s">
        <v>44</v>
      </c>
    </row>
    <row r="356" spans="1:2" x14ac:dyDescent="0.25">
      <c r="A356" s="49" t="s">
        <v>404</v>
      </c>
      <c r="B356" s="38" t="s">
        <v>168</v>
      </c>
    </row>
    <row r="357" spans="1:2" x14ac:dyDescent="0.25">
      <c r="A357" s="49" t="s">
        <v>405</v>
      </c>
      <c r="B357" s="38" t="s">
        <v>168</v>
      </c>
    </row>
    <row r="358" spans="1:2" x14ac:dyDescent="0.25">
      <c r="A358" s="49" t="s">
        <v>406</v>
      </c>
      <c r="B358" s="48" t="s">
        <v>42</v>
      </c>
    </row>
    <row r="359" spans="1:2" x14ac:dyDescent="0.25">
      <c r="A359" s="49" t="s">
        <v>406</v>
      </c>
      <c r="B359" s="38" t="s">
        <v>243</v>
      </c>
    </row>
    <row r="360" spans="1:2" x14ac:dyDescent="0.25">
      <c r="A360" s="51" t="s">
        <v>407</v>
      </c>
      <c r="B360" s="48" t="s">
        <v>52</v>
      </c>
    </row>
    <row r="361" spans="1:2" x14ac:dyDescent="0.25">
      <c r="A361" s="49" t="s">
        <v>408</v>
      </c>
      <c r="B361" s="38" t="s">
        <v>52</v>
      </c>
    </row>
    <row r="362" spans="1:2" x14ac:dyDescent="0.25">
      <c r="A362" s="50" t="s">
        <v>409</v>
      </c>
      <c r="B362" s="48" t="s">
        <v>44</v>
      </c>
    </row>
    <row r="363" spans="1:2" x14ac:dyDescent="0.25">
      <c r="A363" s="49" t="s">
        <v>410</v>
      </c>
      <c r="B363" s="48" t="s">
        <v>44</v>
      </c>
    </row>
    <row r="364" spans="1:2" x14ac:dyDescent="0.25">
      <c r="A364" s="49" t="s">
        <v>411</v>
      </c>
      <c r="B364" s="38" t="s">
        <v>44</v>
      </c>
    </row>
    <row r="365" spans="1:2" x14ac:dyDescent="0.25">
      <c r="A365" s="49" t="s">
        <v>412</v>
      </c>
      <c r="B365" s="48" t="s">
        <v>44</v>
      </c>
    </row>
    <row r="366" spans="1:2" x14ac:dyDescent="0.25">
      <c r="A366" s="49" t="s">
        <v>413</v>
      </c>
      <c r="B366" s="38" t="s">
        <v>114</v>
      </c>
    </row>
    <row r="367" spans="1:2" x14ac:dyDescent="0.25">
      <c r="A367" s="50" t="s">
        <v>414</v>
      </c>
      <c r="B367" s="47" t="s">
        <v>44</v>
      </c>
    </row>
    <row r="368" spans="1:2" x14ac:dyDescent="0.25">
      <c r="A368" s="49" t="s">
        <v>415</v>
      </c>
      <c r="B368" s="38" t="s">
        <v>44</v>
      </c>
    </row>
    <row r="369" spans="1:2" x14ac:dyDescent="0.25">
      <c r="A369" s="49" t="s">
        <v>416</v>
      </c>
      <c r="B369" s="38" t="s">
        <v>44</v>
      </c>
    </row>
    <row r="370" spans="1:2" x14ac:dyDescent="0.25">
      <c r="A370" s="50" t="s">
        <v>417</v>
      </c>
      <c r="B370" s="47" t="s">
        <v>49</v>
      </c>
    </row>
    <row r="371" spans="1:2" x14ac:dyDescent="0.25">
      <c r="A371" s="50" t="s">
        <v>418</v>
      </c>
      <c r="B371" s="47" t="s">
        <v>44</v>
      </c>
    </row>
    <row r="372" spans="1:2" x14ac:dyDescent="0.25">
      <c r="A372" s="50" t="s">
        <v>99</v>
      </c>
      <c r="B372" s="47" t="s">
        <v>40</v>
      </c>
    </row>
    <row r="373" spans="1:2" x14ac:dyDescent="0.25">
      <c r="A373" s="49" t="s">
        <v>419</v>
      </c>
      <c r="B373" s="38" t="s">
        <v>44</v>
      </c>
    </row>
    <row r="374" spans="1:2" x14ac:dyDescent="0.25">
      <c r="A374" s="51" t="s">
        <v>420</v>
      </c>
      <c r="B374" s="48" t="s">
        <v>44</v>
      </c>
    </row>
    <row r="375" spans="1:2" x14ac:dyDescent="0.25">
      <c r="A375" s="50" t="s">
        <v>421</v>
      </c>
      <c r="B375" s="47" t="s">
        <v>132</v>
      </c>
    </row>
    <row r="376" spans="1:2" x14ac:dyDescent="0.25">
      <c r="A376" s="49" t="s">
        <v>422</v>
      </c>
      <c r="B376" s="38" t="s">
        <v>44</v>
      </c>
    </row>
    <row r="377" spans="1:2" x14ac:dyDescent="0.25">
      <c r="A377" s="49" t="s">
        <v>423</v>
      </c>
      <c r="B377" s="38" t="s">
        <v>44</v>
      </c>
    </row>
    <row r="378" spans="1:2" x14ac:dyDescent="0.25">
      <c r="A378" s="49" t="s">
        <v>423</v>
      </c>
      <c r="B378" s="38" t="s">
        <v>40</v>
      </c>
    </row>
    <row r="379" spans="1:2" x14ac:dyDescent="0.25">
      <c r="A379" s="51" t="s">
        <v>424</v>
      </c>
      <c r="B379" s="48" t="s">
        <v>42</v>
      </c>
    </row>
    <row r="380" spans="1:2" x14ac:dyDescent="0.25">
      <c r="A380" s="49" t="s">
        <v>425</v>
      </c>
      <c r="B380" s="38" t="s">
        <v>44</v>
      </c>
    </row>
    <row r="381" spans="1:2" x14ac:dyDescent="0.25">
      <c r="A381" s="49" t="s">
        <v>425</v>
      </c>
      <c r="B381" s="38"/>
    </row>
    <row r="382" spans="1:2" x14ac:dyDescent="0.25">
      <c r="A382" s="49" t="s">
        <v>426</v>
      </c>
      <c r="B382" s="38" t="s">
        <v>44</v>
      </c>
    </row>
    <row r="383" spans="1:2" x14ac:dyDescent="0.25">
      <c r="A383" s="49" t="s">
        <v>427</v>
      </c>
      <c r="B383" s="38" t="s">
        <v>44</v>
      </c>
    </row>
    <row r="384" spans="1:2" x14ac:dyDescent="0.25">
      <c r="A384" s="49" t="s">
        <v>428</v>
      </c>
      <c r="B384" s="38" t="s">
        <v>168</v>
      </c>
    </row>
    <row r="385" spans="1:2" x14ac:dyDescent="0.25">
      <c r="A385" s="51" t="s">
        <v>429</v>
      </c>
      <c r="B385" s="48" t="s">
        <v>44</v>
      </c>
    </row>
    <row r="386" spans="1:2" x14ac:dyDescent="0.25">
      <c r="A386" s="49" t="s">
        <v>430</v>
      </c>
      <c r="B386" s="48" t="s">
        <v>44</v>
      </c>
    </row>
    <row r="387" spans="1:2" x14ac:dyDescent="0.25">
      <c r="A387" s="51" t="s">
        <v>431</v>
      </c>
      <c r="B387" s="48" t="s">
        <v>432</v>
      </c>
    </row>
    <row r="388" spans="1:2" x14ac:dyDescent="0.25">
      <c r="A388" s="50" t="s">
        <v>433</v>
      </c>
      <c r="B388" s="48" t="s">
        <v>44</v>
      </c>
    </row>
    <row r="389" spans="1:2" x14ac:dyDescent="0.25">
      <c r="A389" s="50" t="s">
        <v>434</v>
      </c>
      <c r="B389" s="47" t="s">
        <v>44</v>
      </c>
    </row>
    <row r="390" spans="1:2" x14ac:dyDescent="0.25">
      <c r="A390" s="51" t="s">
        <v>435</v>
      </c>
      <c r="B390" s="48" t="s">
        <v>42</v>
      </c>
    </row>
    <row r="391" spans="1:2" x14ac:dyDescent="0.25">
      <c r="A391" s="51" t="s">
        <v>436</v>
      </c>
      <c r="B391" s="38" t="s">
        <v>132</v>
      </c>
    </row>
    <row r="392" spans="1:2" x14ac:dyDescent="0.25">
      <c r="A392" s="49" t="s">
        <v>437</v>
      </c>
      <c r="B392" s="38" t="s">
        <v>126</v>
      </c>
    </row>
    <row r="393" spans="1:2" x14ac:dyDescent="0.25">
      <c r="A393" s="49" t="s">
        <v>438</v>
      </c>
      <c r="B393" s="38" t="s">
        <v>42</v>
      </c>
    </row>
    <row r="394" spans="1:2" x14ac:dyDescent="0.25">
      <c r="A394" s="49" t="s">
        <v>439</v>
      </c>
      <c r="B394" s="38" t="s">
        <v>132</v>
      </c>
    </row>
    <row r="395" spans="1:2" x14ac:dyDescent="0.25">
      <c r="A395" s="49" t="s">
        <v>440</v>
      </c>
      <c r="B395" s="38" t="s">
        <v>44</v>
      </c>
    </row>
    <row r="396" spans="1:2" x14ac:dyDescent="0.25">
      <c r="A396" s="49" t="s">
        <v>441</v>
      </c>
      <c r="B396" s="38" t="s">
        <v>44</v>
      </c>
    </row>
    <row r="397" spans="1:2" x14ac:dyDescent="0.25">
      <c r="A397" s="49" t="s">
        <v>442</v>
      </c>
      <c r="B397" s="38" t="s">
        <v>40</v>
      </c>
    </row>
    <row r="398" spans="1:2" x14ac:dyDescent="0.25">
      <c r="A398" s="49" t="s">
        <v>443</v>
      </c>
      <c r="B398" s="38" t="s">
        <v>126</v>
      </c>
    </row>
    <row r="399" spans="1:2" x14ac:dyDescent="0.25">
      <c r="A399" s="50" t="s">
        <v>444</v>
      </c>
      <c r="B399" s="47" t="s">
        <v>114</v>
      </c>
    </row>
    <row r="400" spans="1:2" x14ac:dyDescent="0.25">
      <c r="A400" s="49" t="s">
        <v>445</v>
      </c>
      <c r="B400" s="38" t="s">
        <v>132</v>
      </c>
    </row>
    <row r="401" spans="1:2" x14ac:dyDescent="0.25">
      <c r="A401" s="49" t="s">
        <v>446</v>
      </c>
      <c r="B401" s="38" t="s">
        <v>40</v>
      </c>
    </row>
    <row r="402" spans="1:2" x14ac:dyDescent="0.25">
      <c r="A402" s="51" t="s">
        <v>447</v>
      </c>
      <c r="B402" s="48" t="s">
        <v>44</v>
      </c>
    </row>
    <row r="403" spans="1:2" x14ac:dyDescent="0.25">
      <c r="A403" s="51" t="s">
        <v>448</v>
      </c>
      <c r="B403" s="48" t="s">
        <v>44</v>
      </c>
    </row>
    <row r="404" spans="1:2" x14ac:dyDescent="0.25">
      <c r="A404" s="49" t="s">
        <v>449</v>
      </c>
      <c r="B404" s="38" t="s">
        <v>450</v>
      </c>
    </row>
    <row r="405" spans="1:2" x14ac:dyDescent="0.25">
      <c r="A405" s="50" t="s">
        <v>451</v>
      </c>
      <c r="B405" s="38" t="s">
        <v>44</v>
      </c>
    </row>
    <row r="406" spans="1:2" x14ac:dyDescent="0.25">
      <c r="A406" s="50" t="s">
        <v>452</v>
      </c>
      <c r="B406" s="47" t="s">
        <v>42</v>
      </c>
    </row>
    <row r="407" spans="1:2" x14ac:dyDescent="0.25">
      <c r="A407" s="49" t="s">
        <v>453</v>
      </c>
      <c r="B407" s="38" t="s">
        <v>40</v>
      </c>
    </row>
    <row r="408" spans="1:2" x14ac:dyDescent="0.25">
      <c r="A408" s="49" t="s">
        <v>454</v>
      </c>
      <c r="B408" s="38" t="s">
        <v>40</v>
      </c>
    </row>
    <row r="409" spans="1:2" x14ac:dyDescent="0.25">
      <c r="A409" s="49" t="s">
        <v>455</v>
      </c>
      <c r="B409" s="38" t="s">
        <v>40</v>
      </c>
    </row>
    <row r="410" spans="1:2" x14ac:dyDescent="0.25">
      <c r="A410" s="51" t="s">
        <v>456</v>
      </c>
      <c r="B410" s="48" t="s">
        <v>44</v>
      </c>
    </row>
    <row r="411" spans="1:2" x14ac:dyDescent="0.25">
      <c r="A411" s="49" t="s">
        <v>457</v>
      </c>
      <c r="B411" s="38" t="s">
        <v>198</v>
      </c>
    </row>
    <row r="412" spans="1:2" x14ac:dyDescent="0.25">
      <c r="A412" s="49" t="s">
        <v>458</v>
      </c>
      <c r="B412" s="38" t="s">
        <v>44</v>
      </c>
    </row>
    <row r="413" spans="1:2" x14ac:dyDescent="0.25">
      <c r="A413" s="54" t="s">
        <v>459</v>
      </c>
      <c r="B413" s="55" t="s">
        <v>44</v>
      </c>
    </row>
    <row r="414" spans="1:2" x14ac:dyDescent="0.25">
      <c r="A414" s="49" t="s">
        <v>460</v>
      </c>
      <c r="B414" s="38" t="s">
        <v>42</v>
      </c>
    </row>
    <row r="415" spans="1:2" x14ac:dyDescent="0.25">
      <c r="A415" s="36" t="s">
        <v>461</v>
      </c>
      <c r="B415" s="38" t="s">
        <v>44</v>
      </c>
    </row>
    <row r="416" spans="1:2" x14ac:dyDescent="0.25">
      <c r="A416" s="49" t="s">
        <v>34</v>
      </c>
      <c r="B416" s="48" t="s">
        <v>44</v>
      </c>
    </row>
    <row r="417" spans="1:2" x14ac:dyDescent="0.25">
      <c r="A417" s="49" t="s">
        <v>462</v>
      </c>
      <c r="B417" s="38" t="s">
        <v>44</v>
      </c>
    </row>
    <row r="418" spans="1:2" x14ac:dyDescent="0.25">
      <c r="A418" s="56" t="s">
        <v>463</v>
      </c>
      <c r="B418" s="57" t="s">
        <v>40</v>
      </c>
    </row>
    <row r="419" spans="1:2" x14ac:dyDescent="0.25">
      <c r="A419" s="36" t="s">
        <v>463</v>
      </c>
      <c r="B419" s="57" t="s">
        <v>44</v>
      </c>
    </row>
    <row r="420" spans="1:2" x14ac:dyDescent="0.25">
      <c r="A420" s="56" t="s">
        <v>464</v>
      </c>
      <c r="B420" s="57"/>
    </row>
    <row r="421" spans="1:2" x14ac:dyDescent="0.25">
      <c r="A421" s="58" t="s">
        <v>465</v>
      </c>
      <c r="B421" s="59" t="s">
        <v>44</v>
      </c>
    </row>
    <row r="422" spans="1:2" x14ac:dyDescent="0.25">
      <c r="A422" s="56" t="s">
        <v>466</v>
      </c>
      <c r="B422" s="57" t="s">
        <v>44</v>
      </c>
    </row>
    <row r="423" spans="1:2" x14ac:dyDescent="0.25">
      <c r="A423" s="56" t="s">
        <v>467</v>
      </c>
      <c r="B423" s="57" t="s">
        <v>44</v>
      </c>
    </row>
    <row r="424" spans="1:2" x14ac:dyDescent="0.25">
      <c r="A424" s="56" t="s">
        <v>468</v>
      </c>
      <c r="B424" s="60" t="s">
        <v>44</v>
      </c>
    </row>
    <row r="425" spans="1:2" x14ac:dyDescent="0.25">
      <c r="A425" s="56" t="s">
        <v>469</v>
      </c>
      <c r="B425" s="57" t="s">
        <v>40</v>
      </c>
    </row>
    <row r="426" spans="1:2" x14ac:dyDescent="0.25">
      <c r="A426" s="56" t="s">
        <v>470</v>
      </c>
      <c r="B426" s="57" t="s">
        <v>471</v>
      </c>
    </row>
    <row r="427" spans="1:2" x14ac:dyDescent="0.25">
      <c r="A427" s="56" t="s">
        <v>470</v>
      </c>
      <c r="B427" s="57" t="s">
        <v>44</v>
      </c>
    </row>
    <row r="428" spans="1:2" x14ac:dyDescent="0.25">
      <c r="A428" s="58" t="s">
        <v>472</v>
      </c>
      <c r="B428" s="59" t="s">
        <v>101</v>
      </c>
    </row>
    <row r="429" spans="1:2" x14ac:dyDescent="0.25">
      <c r="A429" s="56" t="s">
        <v>473</v>
      </c>
      <c r="B429" s="57" t="s">
        <v>474</v>
      </c>
    </row>
    <row r="430" spans="1:2" x14ac:dyDescent="0.25">
      <c r="A430" s="56" t="s">
        <v>475</v>
      </c>
      <c r="B430" s="57" t="s">
        <v>40</v>
      </c>
    </row>
    <row r="431" spans="1:2" x14ac:dyDescent="0.25">
      <c r="A431" s="56" t="s">
        <v>476</v>
      </c>
      <c r="B431" s="60" t="s">
        <v>44</v>
      </c>
    </row>
    <row r="432" spans="1:2" x14ac:dyDescent="0.25">
      <c r="A432" s="56" t="s">
        <v>477</v>
      </c>
      <c r="B432" s="57" t="s">
        <v>44</v>
      </c>
    </row>
    <row r="433" spans="1:2" x14ac:dyDescent="0.25">
      <c r="A433" s="58" t="s">
        <v>478</v>
      </c>
      <c r="B433" s="59" t="s">
        <v>479</v>
      </c>
    </row>
    <row r="434" spans="1:2" x14ac:dyDescent="0.25">
      <c r="A434" s="58" t="s">
        <v>480</v>
      </c>
      <c r="B434" s="59" t="s">
        <v>44</v>
      </c>
    </row>
    <row r="435" spans="1:2" x14ac:dyDescent="0.25">
      <c r="A435" s="56" t="s">
        <v>481</v>
      </c>
      <c r="B435" s="57" t="s">
        <v>42</v>
      </c>
    </row>
    <row r="436" spans="1:2" x14ac:dyDescent="0.25">
      <c r="A436" s="61" t="s">
        <v>482</v>
      </c>
      <c r="B436" s="62" t="s">
        <v>42</v>
      </c>
    </row>
    <row r="437" spans="1:2" x14ac:dyDescent="0.25">
      <c r="A437" s="56" t="s">
        <v>483</v>
      </c>
      <c r="B437" s="57" t="s">
        <v>42</v>
      </c>
    </row>
    <row r="438" spans="1:2" x14ac:dyDescent="0.25">
      <c r="A438" s="56" t="s">
        <v>484</v>
      </c>
      <c r="B438" s="57" t="s">
        <v>42</v>
      </c>
    </row>
    <row r="439" spans="1:2" x14ac:dyDescent="0.25">
      <c r="A439" s="56" t="s">
        <v>485</v>
      </c>
      <c r="B439" s="57" t="s">
        <v>42</v>
      </c>
    </row>
    <row r="440" spans="1:2" x14ac:dyDescent="0.25">
      <c r="A440" s="56" t="s">
        <v>486</v>
      </c>
      <c r="B440" s="57" t="s">
        <v>42</v>
      </c>
    </row>
    <row r="441" spans="1:2" x14ac:dyDescent="0.25">
      <c r="A441" s="56" t="s">
        <v>487</v>
      </c>
      <c r="B441" s="57" t="s">
        <v>40</v>
      </c>
    </row>
    <row r="442" spans="1:2" x14ac:dyDescent="0.25">
      <c r="A442" s="56" t="s">
        <v>488</v>
      </c>
      <c r="B442" s="57" t="s">
        <v>132</v>
      </c>
    </row>
    <row r="443" spans="1:2" x14ac:dyDescent="0.25">
      <c r="A443" s="56" t="s">
        <v>489</v>
      </c>
      <c r="B443" s="57" t="s">
        <v>40</v>
      </c>
    </row>
    <row r="444" spans="1:2" x14ac:dyDescent="0.25">
      <c r="A444" s="56" t="s">
        <v>490</v>
      </c>
      <c r="B444" s="60" t="s">
        <v>42</v>
      </c>
    </row>
    <row r="445" spans="1:2" x14ac:dyDescent="0.25">
      <c r="A445" s="56" t="s">
        <v>491</v>
      </c>
      <c r="B445" s="60" t="s">
        <v>44</v>
      </c>
    </row>
    <row r="446" spans="1:2" x14ac:dyDescent="0.25">
      <c r="A446" s="56" t="s">
        <v>492</v>
      </c>
      <c r="B446" s="57" t="s">
        <v>42</v>
      </c>
    </row>
    <row r="447" spans="1:2" x14ac:dyDescent="0.25">
      <c r="A447" s="41" t="s">
        <v>493</v>
      </c>
      <c r="B447" s="60" t="s">
        <v>44</v>
      </c>
    </row>
    <row r="448" spans="1:2" x14ac:dyDescent="0.25">
      <c r="A448" s="58" t="s">
        <v>494</v>
      </c>
      <c r="B448" s="59" t="s">
        <v>44</v>
      </c>
    </row>
    <row r="449" spans="1:2" x14ac:dyDescent="0.25">
      <c r="A449" s="56" t="s">
        <v>495</v>
      </c>
      <c r="B449" s="57" t="s">
        <v>40</v>
      </c>
    </row>
    <row r="450" spans="1:2" x14ac:dyDescent="0.25">
      <c r="A450" s="56" t="s">
        <v>496</v>
      </c>
      <c r="B450" s="57" t="s">
        <v>40</v>
      </c>
    </row>
    <row r="451" spans="1:2" x14ac:dyDescent="0.25">
      <c r="A451" s="58" t="s">
        <v>497</v>
      </c>
      <c r="B451" s="59" t="s">
        <v>40</v>
      </c>
    </row>
    <row r="452" spans="1:2" x14ac:dyDescent="0.25">
      <c r="A452" s="56" t="s">
        <v>498</v>
      </c>
      <c r="B452" s="57" t="s">
        <v>499</v>
      </c>
    </row>
    <row r="453" spans="1:2" x14ac:dyDescent="0.25">
      <c r="A453" s="58" t="s">
        <v>500</v>
      </c>
      <c r="B453" s="57" t="s">
        <v>52</v>
      </c>
    </row>
    <row r="454" spans="1:2" x14ac:dyDescent="0.25">
      <c r="A454" s="56" t="s">
        <v>501</v>
      </c>
      <c r="B454" s="57" t="s">
        <v>40</v>
      </c>
    </row>
    <row r="455" spans="1:2" x14ac:dyDescent="0.25">
      <c r="A455" s="56" t="s">
        <v>502</v>
      </c>
      <c r="B455" s="60" t="s">
        <v>42</v>
      </c>
    </row>
    <row r="456" spans="1:2" x14ac:dyDescent="0.25">
      <c r="A456" s="56" t="s">
        <v>503</v>
      </c>
      <c r="B456" s="57" t="s">
        <v>40</v>
      </c>
    </row>
    <row r="457" spans="1:2" x14ac:dyDescent="0.25">
      <c r="A457" s="41" t="s">
        <v>504</v>
      </c>
      <c r="B457" s="60" t="s">
        <v>44</v>
      </c>
    </row>
    <row r="458" spans="1:2" x14ac:dyDescent="0.25">
      <c r="A458" s="56" t="s">
        <v>505</v>
      </c>
      <c r="B458" s="60" t="s">
        <v>44</v>
      </c>
    </row>
    <row r="459" spans="1:2" x14ac:dyDescent="0.25">
      <c r="A459" s="56" t="s">
        <v>506</v>
      </c>
      <c r="B459" s="57" t="s">
        <v>44</v>
      </c>
    </row>
    <row r="460" spans="1:2" x14ac:dyDescent="0.25">
      <c r="A460" s="63" t="s">
        <v>507</v>
      </c>
      <c r="B460" s="64" t="s">
        <v>508</v>
      </c>
    </row>
    <row r="461" spans="1:2" x14ac:dyDescent="0.25">
      <c r="A461" s="58" t="s">
        <v>509</v>
      </c>
      <c r="B461" s="59" t="s">
        <v>44</v>
      </c>
    </row>
    <row r="462" spans="1:2" x14ac:dyDescent="0.25">
      <c r="A462" s="58" t="s">
        <v>510</v>
      </c>
      <c r="B462" s="59" t="s">
        <v>42</v>
      </c>
    </row>
    <row r="463" spans="1:2" x14ac:dyDescent="0.25">
      <c r="A463" s="56" t="s">
        <v>511</v>
      </c>
      <c r="B463" s="57" t="s">
        <v>42</v>
      </c>
    </row>
    <row r="464" spans="1:2" x14ac:dyDescent="0.25">
      <c r="A464" s="65" t="s">
        <v>512</v>
      </c>
      <c r="B464" s="53" t="s">
        <v>175</v>
      </c>
    </row>
    <row r="465" spans="1:2" x14ac:dyDescent="0.25">
      <c r="A465" s="61" t="s">
        <v>513</v>
      </c>
      <c r="B465" s="62" t="s">
        <v>42</v>
      </c>
    </row>
  </sheetData>
  <autoFilter ref="A1:B46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SAISIE DU JOUR</vt:lpstr>
      <vt:lpstr>RECAP</vt:lpstr>
      <vt:lpstr>BASE STATS</vt:lpstr>
      <vt:lpstr>CENTRE</vt:lpstr>
      <vt:lpstr>BOUCLE_M</vt:lpstr>
      <vt:lpstr>WATERWEAR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Jean-Eric</cp:lastModifiedBy>
  <dcterms:created xsi:type="dcterms:W3CDTF">2018-12-09T20:10:09Z</dcterms:created>
  <dcterms:modified xsi:type="dcterms:W3CDTF">2018-12-11T21:24:51Z</dcterms:modified>
</cp:coreProperties>
</file>