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19440" windowHeight="10485"/>
  </bookViews>
  <sheets>
    <sheet name="PRINCIPAL" sheetId="1" r:id="rId1"/>
    <sheet name="JUILLET" sheetId="2" r:id="rId2"/>
    <sheet name="AOUT" sheetId="3" r:id="rId3"/>
  </sheets>
  <definedNames>
    <definedName name="_xlnm._FilterDatabase" localSheetId="2" hidden="1">AOUT!$A$1:$O$55</definedName>
    <definedName name="_xlnm._FilterDatabase" localSheetId="1" hidden="1">JUILLET!$A$1:$N$59</definedName>
    <definedName name="_xlnm._FilterDatabase" localSheetId="0" hidden="1">PRINCIPAL!$A$4:$AA$118</definedName>
  </definedNames>
  <calcPr calcId="145621"/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2" i="3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5" i="1"/>
  <c r="M2" i="2"/>
  <c r="N2" i="2" s="1"/>
  <c r="M3" i="2"/>
  <c r="N3" i="2" s="1"/>
  <c r="M4" i="2"/>
  <c r="N4" i="2" s="1"/>
  <c r="M5" i="2"/>
  <c r="N5" i="2" s="1"/>
  <c r="M6" i="2"/>
  <c r="N6" i="2" s="1"/>
  <c r="M7" i="2"/>
  <c r="N7" i="2" s="1"/>
  <c r="M8" i="2"/>
  <c r="N8" i="2" s="1"/>
  <c r="M9" i="2"/>
  <c r="N9" i="2" s="1"/>
  <c r="M10" i="2"/>
  <c r="N10" i="2" s="1"/>
  <c r="M11" i="2"/>
  <c r="N11" i="2" s="1"/>
  <c r="M12" i="2"/>
  <c r="N12" i="2" s="1"/>
  <c r="M13" i="2"/>
  <c r="N13" i="2" s="1"/>
  <c r="M14" i="2"/>
  <c r="N14" i="2" s="1"/>
  <c r="M15" i="2"/>
  <c r="N15" i="2" s="1"/>
  <c r="M16" i="2"/>
  <c r="N16" i="2" s="1"/>
  <c r="M17" i="2"/>
  <c r="N17" i="2" s="1"/>
  <c r="M18" i="2"/>
  <c r="N18" i="2" s="1"/>
  <c r="M19" i="2"/>
  <c r="N19" i="2" s="1"/>
  <c r="M20" i="2"/>
  <c r="N20" i="2" s="1"/>
  <c r="M21" i="2"/>
  <c r="N21" i="2" s="1"/>
  <c r="M22" i="2"/>
  <c r="N22" i="2" s="1"/>
  <c r="M23" i="2"/>
  <c r="N23" i="2" s="1"/>
  <c r="M24" i="2"/>
  <c r="N24" i="2" s="1"/>
  <c r="M25" i="2"/>
  <c r="N25" i="2" s="1"/>
  <c r="M26" i="2"/>
  <c r="N26" i="2" s="1"/>
  <c r="M27" i="2"/>
  <c r="N27" i="2" s="1"/>
  <c r="M28" i="2"/>
  <c r="N28" i="2" s="1"/>
  <c r="M29" i="2"/>
  <c r="N29" i="2" s="1"/>
  <c r="M30" i="2"/>
  <c r="N30" i="2" s="1"/>
  <c r="M31" i="2"/>
  <c r="N31" i="2" s="1"/>
  <c r="M32" i="2"/>
  <c r="N32" i="2" s="1"/>
  <c r="M33" i="2"/>
  <c r="N33" i="2" s="1"/>
  <c r="M34" i="2"/>
  <c r="N34" i="2" s="1"/>
  <c r="M35" i="2"/>
  <c r="N35" i="2" s="1"/>
  <c r="M36" i="2"/>
  <c r="N36" i="2" s="1"/>
  <c r="M37" i="2"/>
  <c r="N37" i="2" s="1"/>
  <c r="M38" i="2"/>
  <c r="N38" i="2" s="1"/>
  <c r="M39" i="2"/>
  <c r="N39" i="2" s="1"/>
  <c r="M40" i="2"/>
  <c r="N40" i="2" s="1"/>
  <c r="M41" i="2"/>
  <c r="N41" i="2" s="1"/>
  <c r="M42" i="2"/>
  <c r="N42" i="2" s="1"/>
  <c r="M43" i="2"/>
  <c r="N43" i="2" s="1"/>
  <c r="M44" i="2"/>
  <c r="N44" i="2" s="1"/>
  <c r="M45" i="2"/>
  <c r="N45" i="2" s="1"/>
  <c r="M46" i="2"/>
  <c r="N46" i="2" s="1"/>
  <c r="M47" i="2"/>
  <c r="N47" i="2" s="1"/>
  <c r="M48" i="2"/>
  <c r="N48" i="2" s="1"/>
  <c r="M49" i="2"/>
  <c r="N49" i="2" s="1"/>
  <c r="M50" i="2"/>
  <c r="N50" i="2" s="1"/>
  <c r="M51" i="2"/>
  <c r="N51" i="2" s="1"/>
  <c r="M52" i="2"/>
  <c r="N52" i="2" s="1"/>
  <c r="M53" i="2"/>
  <c r="N53" i="2" s="1"/>
  <c r="M54" i="2"/>
  <c r="N54" i="2" s="1"/>
  <c r="M55" i="2"/>
  <c r="N55" i="2" s="1"/>
  <c r="M56" i="2"/>
  <c r="N56" i="2" s="1"/>
  <c r="M57" i="2"/>
  <c r="N57" i="2" s="1"/>
  <c r="M58" i="2"/>
  <c r="N58" i="2" s="1"/>
  <c r="M59" i="2"/>
  <c r="N59" i="2" s="1"/>
  <c r="Y5" i="1" l="1"/>
  <c r="Y117" i="1"/>
  <c r="Y115" i="1"/>
  <c r="Y113" i="1"/>
  <c r="Y111" i="1"/>
  <c r="Y109" i="1"/>
  <c r="Y107" i="1"/>
  <c r="Y105" i="1"/>
  <c r="Y103" i="1"/>
  <c r="Y101" i="1"/>
  <c r="Y99" i="1"/>
  <c r="Y97" i="1"/>
  <c r="Y95" i="1"/>
  <c r="Y93" i="1"/>
  <c r="Y91" i="1"/>
  <c r="Y89" i="1"/>
  <c r="Y87" i="1"/>
  <c r="Y85" i="1"/>
  <c r="Y83" i="1"/>
  <c r="Y81" i="1"/>
  <c r="Y79" i="1"/>
  <c r="Y77" i="1"/>
  <c r="Y75" i="1"/>
  <c r="Y73" i="1"/>
  <c r="Y71" i="1"/>
  <c r="Y69" i="1"/>
  <c r="Y67" i="1"/>
  <c r="Y65" i="1"/>
  <c r="Y63" i="1"/>
  <c r="Y118" i="1"/>
  <c r="Y116" i="1"/>
  <c r="Y114" i="1"/>
  <c r="Y112" i="1"/>
  <c r="Y110" i="1"/>
  <c r="Y108" i="1"/>
  <c r="Y106" i="1"/>
  <c r="Y104" i="1"/>
  <c r="Y102" i="1"/>
  <c r="Y100" i="1"/>
  <c r="Y98" i="1"/>
  <c r="Y96" i="1"/>
  <c r="Y94" i="1"/>
  <c r="Y92" i="1"/>
  <c r="Y90" i="1"/>
  <c r="Y88" i="1"/>
  <c r="Y86" i="1"/>
  <c r="Y84" i="1"/>
  <c r="Y82" i="1"/>
  <c r="Y80" i="1"/>
  <c r="Y78" i="1"/>
  <c r="Y76" i="1"/>
  <c r="Y74" i="1"/>
  <c r="Y72" i="1"/>
  <c r="Y70" i="1"/>
  <c r="Y68" i="1"/>
  <c r="Y66" i="1"/>
  <c r="Y64" i="1"/>
  <c r="Y61" i="1"/>
  <c r="Y59" i="1"/>
  <c r="Y57" i="1"/>
  <c r="Y55" i="1"/>
  <c r="Y53" i="1"/>
  <c r="Y51" i="1"/>
  <c r="Y49" i="1"/>
  <c r="Y47" i="1"/>
  <c r="Y45" i="1"/>
  <c r="Y43" i="1"/>
  <c r="Y41" i="1"/>
  <c r="Y39" i="1"/>
  <c r="Y37" i="1"/>
  <c r="Y35" i="1"/>
  <c r="Y33" i="1"/>
  <c r="Y31" i="1"/>
  <c r="Y29" i="1"/>
  <c r="Y27" i="1"/>
  <c r="Y25" i="1"/>
  <c r="Y23" i="1"/>
  <c r="Y21" i="1"/>
  <c r="Y19" i="1"/>
  <c r="Y17" i="1"/>
  <c r="Y15" i="1"/>
  <c r="Y13" i="1"/>
  <c r="Y11" i="1"/>
  <c r="Y9" i="1"/>
  <c r="Y7" i="1"/>
  <c r="O2" i="3"/>
  <c r="O54" i="3"/>
  <c r="O52" i="3"/>
  <c r="O50" i="3"/>
  <c r="O48" i="3"/>
  <c r="O46" i="3"/>
  <c r="O44" i="3"/>
  <c r="O42" i="3"/>
  <c r="O40" i="3"/>
  <c r="O38" i="3"/>
  <c r="O36" i="3"/>
  <c r="O34" i="3"/>
  <c r="O32" i="3"/>
  <c r="O30" i="3"/>
  <c r="O28" i="3"/>
  <c r="O26" i="3"/>
  <c r="O24" i="3"/>
  <c r="O22" i="3"/>
  <c r="O20" i="3"/>
  <c r="O18" i="3"/>
  <c r="O16" i="3"/>
  <c r="O14" i="3"/>
  <c r="O12" i="3"/>
  <c r="O10" i="3"/>
  <c r="O8" i="3"/>
  <c r="O6" i="3"/>
  <c r="O4" i="3"/>
  <c r="Y62" i="1"/>
  <c r="Y60" i="1"/>
  <c r="Y58" i="1"/>
  <c r="Y56" i="1"/>
  <c r="Y54" i="1"/>
  <c r="Y52" i="1"/>
  <c r="Y50" i="1"/>
  <c r="Y48" i="1"/>
  <c r="Y46" i="1"/>
  <c r="Y44" i="1"/>
  <c r="Y42" i="1"/>
  <c r="Y40" i="1"/>
  <c r="Y38" i="1"/>
  <c r="Y36" i="1"/>
  <c r="Y34" i="1"/>
  <c r="Y32" i="1"/>
  <c r="Y30" i="1"/>
  <c r="Y28" i="1"/>
  <c r="Y26" i="1"/>
  <c r="Y24" i="1"/>
  <c r="Y22" i="1"/>
  <c r="Y20" i="1"/>
  <c r="Y18" i="1"/>
  <c r="Y16" i="1"/>
  <c r="Y14" i="1"/>
  <c r="Y12" i="1"/>
  <c r="Y10" i="1"/>
  <c r="Y8" i="1"/>
  <c r="Y6" i="1"/>
  <c r="O55" i="3"/>
  <c r="O53" i="3"/>
  <c r="O51" i="3"/>
  <c r="O49" i="3"/>
  <c r="O47" i="3"/>
  <c r="O45" i="3"/>
  <c r="O43" i="3"/>
  <c r="O41" i="3"/>
  <c r="O39" i="3"/>
  <c r="O37" i="3"/>
  <c r="O35" i="3"/>
  <c r="O33" i="3"/>
  <c r="O31" i="3"/>
  <c r="O29" i="3"/>
  <c r="O27" i="3"/>
  <c r="O25" i="3"/>
  <c r="O23" i="3"/>
  <c r="O21" i="3"/>
  <c r="O19" i="3"/>
  <c r="O17" i="3"/>
  <c r="O15" i="3"/>
  <c r="O13" i="3"/>
  <c r="O11" i="3"/>
  <c r="O9" i="3"/>
  <c r="O7" i="3"/>
  <c r="O5" i="3"/>
  <c r="O3" i="3"/>
  <c r="N2" i="3"/>
  <c r="N54" i="3"/>
  <c r="N52" i="3"/>
  <c r="N50" i="3"/>
  <c r="N48" i="3"/>
  <c r="N46" i="3"/>
  <c r="N44" i="3"/>
  <c r="N42" i="3"/>
  <c r="N40" i="3"/>
  <c r="N38" i="3"/>
  <c r="N36" i="3"/>
  <c r="N34" i="3"/>
  <c r="N32" i="3"/>
  <c r="N30" i="3"/>
  <c r="N28" i="3"/>
  <c r="N26" i="3"/>
  <c r="N24" i="3"/>
  <c r="N22" i="3"/>
  <c r="N20" i="3"/>
  <c r="N18" i="3"/>
  <c r="N16" i="3"/>
  <c r="N14" i="3"/>
  <c r="N12" i="3"/>
  <c r="N10" i="3"/>
  <c r="N8" i="3"/>
  <c r="N6" i="3"/>
  <c r="N4" i="3"/>
  <c r="N55" i="3"/>
  <c r="N53" i="3"/>
  <c r="N51" i="3"/>
  <c r="N49" i="3"/>
  <c r="N47" i="3"/>
  <c r="N45" i="3"/>
  <c r="N43" i="3"/>
  <c r="N41" i="3"/>
  <c r="N39" i="3"/>
  <c r="N37" i="3"/>
  <c r="N35" i="3"/>
  <c r="N33" i="3"/>
  <c r="N31" i="3"/>
  <c r="N29" i="3"/>
  <c r="N27" i="3"/>
  <c r="N25" i="3"/>
  <c r="N23" i="3"/>
  <c r="N21" i="3"/>
  <c r="N19" i="3"/>
  <c r="N17" i="3"/>
  <c r="N15" i="3"/>
  <c r="N13" i="3"/>
  <c r="N11" i="3"/>
  <c r="N9" i="3"/>
  <c r="N7" i="3"/>
  <c r="N5" i="3"/>
  <c r="N3" i="3"/>
  <c r="AA5" i="1"/>
  <c r="AA117" i="1"/>
  <c r="AA115" i="1"/>
  <c r="AA113" i="1"/>
  <c r="AA111" i="1"/>
  <c r="AA109" i="1"/>
  <c r="AA107" i="1"/>
  <c r="AA105" i="1"/>
  <c r="AA103" i="1"/>
  <c r="AA101" i="1"/>
  <c r="AA99" i="1"/>
  <c r="AA97" i="1"/>
  <c r="AA95" i="1"/>
  <c r="AA93" i="1"/>
  <c r="AA91" i="1"/>
  <c r="AA89" i="1"/>
  <c r="AA87" i="1"/>
  <c r="AA85" i="1"/>
  <c r="AA83" i="1"/>
  <c r="AA81" i="1"/>
  <c r="AA79" i="1"/>
  <c r="AA77" i="1"/>
  <c r="AA75" i="1"/>
  <c r="AA73" i="1"/>
  <c r="AA71" i="1"/>
  <c r="AA69" i="1"/>
  <c r="AA67" i="1"/>
  <c r="AA65" i="1"/>
  <c r="AA63" i="1"/>
  <c r="AA61" i="1"/>
  <c r="AA59" i="1"/>
  <c r="AA57" i="1"/>
  <c r="AA55" i="1"/>
  <c r="AA53" i="1"/>
  <c r="AA51" i="1"/>
  <c r="AA49" i="1"/>
  <c r="AA47" i="1"/>
  <c r="AA45" i="1"/>
  <c r="AA43" i="1"/>
  <c r="AA41" i="1"/>
  <c r="AA39" i="1"/>
  <c r="AA37" i="1"/>
  <c r="AA35" i="1"/>
  <c r="AA33" i="1"/>
  <c r="AA31" i="1"/>
  <c r="AA29" i="1"/>
  <c r="AA27" i="1"/>
  <c r="AA25" i="1"/>
  <c r="AA23" i="1"/>
  <c r="AA21" i="1"/>
  <c r="AA19" i="1"/>
  <c r="AA17" i="1"/>
  <c r="AA15" i="1"/>
  <c r="AA13" i="1"/>
  <c r="AA11" i="1"/>
  <c r="AA9" i="1"/>
  <c r="AA7" i="1"/>
  <c r="AA118" i="1"/>
  <c r="AA116" i="1"/>
  <c r="AA114" i="1"/>
  <c r="AA112" i="1"/>
  <c r="AA110" i="1"/>
  <c r="AA108" i="1"/>
  <c r="AA106" i="1"/>
  <c r="AA104" i="1"/>
  <c r="AA102" i="1"/>
  <c r="AA100" i="1"/>
  <c r="AA98" i="1"/>
  <c r="AA96" i="1"/>
  <c r="AA94" i="1"/>
  <c r="AA92" i="1"/>
  <c r="AA90" i="1"/>
  <c r="AA88" i="1"/>
  <c r="AA86" i="1"/>
  <c r="AA84" i="1"/>
  <c r="AA82" i="1"/>
  <c r="AA80" i="1"/>
  <c r="AA78" i="1"/>
  <c r="AA76" i="1"/>
  <c r="AA74" i="1"/>
  <c r="AA72" i="1"/>
  <c r="AA70" i="1"/>
  <c r="AA68" i="1"/>
  <c r="AA66" i="1"/>
  <c r="AA64" i="1"/>
  <c r="AA62" i="1"/>
  <c r="AA60" i="1"/>
  <c r="AA58" i="1"/>
  <c r="AA56" i="1"/>
  <c r="AA54" i="1"/>
  <c r="AA52" i="1"/>
  <c r="AA50" i="1"/>
  <c r="AA48" i="1"/>
  <c r="AA46" i="1"/>
  <c r="AA44" i="1"/>
  <c r="AA42" i="1"/>
  <c r="AA40" i="1"/>
  <c r="AA38" i="1"/>
  <c r="AA36" i="1"/>
  <c r="AA34" i="1"/>
  <c r="AA32" i="1"/>
  <c r="AA30" i="1"/>
  <c r="AA28" i="1"/>
  <c r="AA26" i="1"/>
  <c r="AA24" i="1"/>
  <c r="AA22" i="1"/>
  <c r="AA20" i="1"/>
  <c r="AA18" i="1"/>
  <c r="AA16" i="1"/>
  <c r="AA14" i="1"/>
  <c r="AA12" i="1"/>
  <c r="AA10" i="1"/>
  <c r="AA8" i="1"/>
  <c r="AA6" i="1"/>
  <c r="Z6" i="1"/>
  <c r="Z8" i="1"/>
  <c r="Z10" i="1"/>
  <c r="Z12" i="1"/>
  <c r="Z14" i="1"/>
  <c r="Z16" i="1"/>
  <c r="Z18" i="1"/>
  <c r="Z20" i="1"/>
  <c r="Z22" i="1"/>
  <c r="Z24" i="1"/>
  <c r="Z26" i="1"/>
  <c r="Z28" i="1"/>
  <c r="Z30" i="1"/>
  <c r="Z32" i="1"/>
  <c r="Z34" i="1"/>
  <c r="Z36" i="1"/>
  <c r="Z38" i="1"/>
  <c r="Z40" i="1"/>
  <c r="Z42" i="1"/>
  <c r="Z44" i="1"/>
  <c r="Z46" i="1"/>
  <c r="Z48" i="1"/>
  <c r="Z50" i="1"/>
  <c r="Z52" i="1"/>
  <c r="Z54" i="1"/>
  <c r="Z56" i="1"/>
  <c r="Z58" i="1"/>
  <c r="Z60" i="1"/>
  <c r="Z62" i="1"/>
  <c r="Z64" i="1"/>
  <c r="Z66" i="1"/>
  <c r="Z68" i="1"/>
  <c r="Z70" i="1"/>
  <c r="Z72" i="1"/>
  <c r="Z74" i="1"/>
  <c r="Z76" i="1"/>
  <c r="Z78" i="1"/>
  <c r="Z80" i="1"/>
  <c r="Z82" i="1"/>
  <c r="Z84" i="1"/>
  <c r="Z86" i="1"/>
  <c r="Z88" i="1"/>
  <c r="Z90" i="1"/>
  <c r="Z92" i="1"/>
  <c r="Z94" i="1"/>
  <c r="Z96" i="1"/>
  <c r="Z98" i="1"/>
  <c r="Z100" i="1"/>
  <c r="Z102" i="1"/>
  <c r="Z104" i="1"/>
  <c r="Z106" i="1"/>
  <c r="Z108" i="1"/>
  <c r="Z110" i="1"/>
  <c r="Z112" i="1"/>
  <c r="Z114" i="1"/>
  <c r="Z116" i="1"/>
  <c r="Z118" i="1"/>
  <c r="Z7" i="1"/>
  <c r="Z9" i="1"/>
  <c r="Z11" i="1"/>
  <c r="Z13" i="1"/>
  <c r="Z15" i="1"/>
  <c r="Z17" i="1"/>
  <c r="Z19" i="1"/>
  <c r="Z21" i="1"/>
  <c r="Z23" i="1"/>
  <c r="Z25" i="1"/>
  <c r="Z27" i="1"/>
  <c r="Z29" i="1"/>
  <c r="Z31" i="1"/>
  <c r="Z33" i="1"/>
  <c r="Z35" i="1"/>
  <c r="Z37" i="1"/>
  <c r="Z39" i="1"/>
  <c r="Z41" i="1"/>
  <c r="Z43" i="1"/>
  <c r="Z45" i="1"/>
  <c r="Z47" i="1"/>
  <c r="Z49" i="1"/>
  <c r="Z51" i="1"/>
  <c r="Z53" i="1"/>
  <c r="Z55" i="1"/>
  <c r="Z57" i="1"/>
  <c r="Z59" i="1"/>
  <c r="Z61" i="1"/>
  <c r="Z117" i="1"/>
  <c r="Z113" i="1"/>
  <c r="Z109" i="1"/>
  <c r="Z105" i="1"/>
  <c r="Z101" i="1"/>
  <c r="Z97" i="1"/>
  <c r="Z93" i="1"/>
  <c r="Z89" i="1"/>
  <c r="Z85" i="1"/>
  <c r="Z81" i="1"/>
  <c r="Z77" i="1"/>
  <c r="Z73" i="1"/>
  <c r="Z69" i="1"/>
  <c r="Z65" i="1"/>
  <c r="Z5" i="1"/>
  <c r="Z115" i="1"/>
  <c r="Z111" i="1"/>
  <c r="Z107" i="1"/>
  <c r="Z103" i="1"/>
  <c r="Z99" i="1"/>
  <c r="Z95" i="1"/>
  <c r="Z91" i="1"/>
  <c r="Z87" i="1"/>
  <c r="Z83" i="1"/>
  <c r="Z79" i="1"/>
  <c r="Z75" i="1"/>
  <c r="Z71" i="1"/>
  <c r="Z67" i="1"/>
  <c r="Z63" i="1"/>
</calcChain>
</file>

<file path=xl/sharedStrings.xml><?xml version="1.0" encoding="utf-8"?>
<sst xmlns="http://schemas.openxmlformats.org/spreadsheetml/2006/main" count="1484" uniqueCount="275">
  <si>
    <t xml:space="preserve">Product Expiry Report </t>
  </si>
  <si>
    <t>Utilisation complète prévue avant péremption?</t>
  </si>
  <si>
    <t xml:space="preserve">Si non, discard prévu </t>
  </si>
  <si>
    <t>Réserve financière</t>
  </si>
  <si>
    <t>Action à prendre par rapport au matériel en stock</t>
  </si>
  <si>
    <t>Mesure corrective à prendre</t>
  </si>
  <si>
    <t>Lot Expiry Date</t>
  </si>
  <si>
    <t>2nd Item Number</t>
  </si>
  <si>
    <t>Description</t>
  </si>
  <si>
    <t>Lot Serial Number</t>
  </si>
  <si>
    <t>L S</t>
  </si>
  <si>
    <t>Lot Status Description</t>
  </si>
  <si>
    <t>Business Unit</t>
  </si>
  <si>
    <t>Location</t>
  </si>
  <si>
    <t>Quantity</t>
  </si>
  <si>
    <t>UM</t>
  </si>
  <si>
    <t>Unit Cost</t>
  </si>
  <si>
    <t>Extended Cost</t>
  </si>
  <si>
    <t>commentaire</t>
  </si>
  <si>
    <t>OUI/NON</t>
  </si>
  <si>
    <t>en UM</t>
  </si>
  <si>
    <t>en EUR</t>
  </si>
  <si>
    <t>nécessaire?
OUI/NON</t>
  </si>
  <si>
    <t>constituée?
OUI/NON</t>
  </si>
  <si>
    <t>Action</t>
  </si>
  <si>
    <t>Responsable</t>
  </si>
  <si>
    <t>Cause du discard?</t>
  </si>
  <si>
    <t>Mesure corrective</t>
  </si>
  <si>
    <t>FILTRE FLUORODYN II AB2DBL7PH4</t>
  </si>
  <si>
    <t>07G24-27</t>
  </si>
  <si>
    <t>Libéré</t>
  </si>
  <si>
    <t xml:space="preserve">         NE1</t>
  </si>
  <si>
    <t>B16C1</t>
  </si>
  <si>
    <t>EA</t>
  </si>
  <si>
    <t>Lubrifiant UH1 14-151</t>
  </si>
  <si>
    <t>11A07-02</t>
  </si>
  <si>
    <t>B04A02</t>
  </si>
  <si>
    <t>Pas de sorties. Voir avec Maintenance</t>
  </si>
  <si>
    <t>Non</t>
  </si>
  <si>
    <t>Gants vinyl steriles small</t>
  </si>
  <si>
    <t>07L17-13</t>
  </si>
  <si>
    <t>C09B2</t>
  </si>
  <si>
    <t>Mis en obsolète</t>
  </si>
  <si>
    <t>Acide nitrique 23%</t>
  </si>
  <si>
    <t>11G12-08</t>
  </si>
  <si>
    <t>DM06A</t>
  </si>
  <si>
    <t>GM</t>
  </si>
  <si>
    <t>Produit utilisé que pendant le SD</t>
  </si>
  <si>
    <t>Masque à barbe</t>
  </si>
  <si>
    <t>07G12-14</t>
  </si>
  <si>
    <t>D04C1</t>
  </si>
  <si>
    <t>Pas de sorties. Voir avec FF</t>
  </si>
  <si>
    <t>Pipette stérile 10 ml</t>
  </si>
  <si>
    <t>07G11-03</t>
  </si>
  <si>
    <t>B10A28</t>
  </si>
  <si>
    <t>Pas de sortie depuis 2010/dernière commande 2007. Pas de conso BDS+QC. Spec à mettre en obsolète par le QC</t>
  </si>
  <si>
    <t>Bouillon entero Mossel</t>
  </si>
  <si>
    <t>12E30-03</t>
  </si>
  <si>
    <t>K04A12</t>
  </si>
  <si>
    <t>Changement en cours</t>
  </si>
  <si>
    <t>0200025</t>
  </si>
  <si>
    <t>HYPOCHLORIDE SOD (NAOCL)12-15%</t>
  </si>
  <si>
    <t>12D24-13</t>
  </si>
  <si>
    <t>C02A</t>
  </si>
  <si>
    <t>L</t>
  </si>
  <si>
    <t>Salopette Tyvek PVC jaune</t>
  </si>
  <si>
    <t>07G26-12</t>
  </si>
  <si>
    <t>K04A30</t>
  </si>
  <si>
    <t>KLEEN ENV 911</t>
  </si>
  <si>
    <t>11J27-05</t>
  </si>
  <si>
    <t>DM05A</t>
  </si>
  <si>
    <t>KG</t>
  </si>
  <si>
    <t>Utilisé par la maintenance/ pas de sorties (à obsoléter?)</t>
  </si>
  <si>
    <t>Seau rectangulaire Pulex</t>
  </si>
  <si>
    <t>02G30E</t>
  </si>
  <si>
    <t>C06C2</t>
  </si>
  <si>
    <t>Pas de conso depuis 2007--&gt; a obsoléter?</t>
  </si>
  <si>
    <t>Gélose T.-S. &amp; 5% sang mouton</t>
  </si>
  <si>
    <t>12E30-02</t>
  </si>
  <si>
    <t>H03B</t>
  </si>
  <si>
    <t>Papier d'imprimante PH metre</t>
  </si>
  <si>
    <t>07H08-01</t>
  </si>
  <si>
    <t>K06A08</t>
  </si>
  <si>
    <t>RL</t>
  </si>
  <si>
    <t>Spec à mettre en obsoléte par FF</t>
  </si>
  <si>
    <t>12E22-11</t>
  </si>
  <si>
    <t>C24A</t>
  </si>
  <si>
    <t>Bouillon lactosé</t>
  </si>
  <si>
    <t>11K30-05</t>
  </si>
  <si>
    <t>K06A09</t>
  </si>
  <si>
    <t>Raclette alimentaire 55cm</t>
  </si>
  <si>
    <t>07H14-19</t>
  </si>
  <si>
    <t>B12A25</t>
  </si>
  <si>
    <t>12F21-07</t>
  </si>
  <si>
    <t>T</t>
  </si>
  <si>
    <t>Quarantaine</t>
  </si>
  <si>
    <t>F09B2</t>
  </si>
  <si>
    <t>FILTRE HEPA H14 1525X915X102</t>
  </si>
  <si>
    <t>10H24-05</t>
  </si>
  <si>
    <t>B25D</t>
  </si>
  <si>
    <t>10H24-06</t>
  </si>
  <si>
    <t>0200038</t>
  </si>
  <si>
    <t>HYDROXYDE DE SODIUM EXTRA PURE</t>
  </si>
  <si>
    <t>10A08-02</t>
  </si>
  <si>
    <t>FFPROD</t>
  </si>
  <si>
    <t>0200202</t>
  </si>
  <si>
    <t>Amphospray</t>
  </si>
  <si>
    <t>11J17-01</t>
  </si>
  <si>
    <t>DM13B</t>
  </si>
  <si>
    <t>VL</t>
  </si>
  <si>
    <t>Alconox poudre</t>
  </si>
  <si>
    <t>09I01-04</t>
  </si>
  <si>
    <t>B04A20</t>
  </si>
  <si>
    <t>MULTI-SAMPLING 5*60ML BOTTLE</t>
  </si>
  <si>
    <t>12C05-05</t>
  </si>
  <si>
    <t>K04A07</t>
  </si>
  <si>
    <t>12F12-08</t>
  </si>
  <si>
    <t>B07A04</t>
  </si>
  <si>
    <t>Graisse Kluberpaste UH1 84-201</t>
  </si>
  <si>
    <t>10J06-01</t>
  </si>
  <si>
    <t>B10A15</t>
  </si>
  <si>
    <t>Papier enregistreur Yokogawa</t>
  </si>
  <si>
    <t>02I24B</t>
  </si>
  <si>
    <t>K04A01</t>
  </si>
  <si>
    <t>POCHE FLEXEL 3D ® 100L</t>
  </si>
  <si>
    <t>09K26-02</t>
  </si>
  <si>
    <t>CARREAUPROD</t>
  </si>
  <si>
    <t>Violet Red Bile Agar</t>
  </si>
  <si>
    <t>12E11-15</t>
  </si>
  <si>
    <t>H02B</t>
  </si>
  <si>
    <t>Gélose T.-S. radiostéril. 90mm</t>
  </si>
  <si>
    <t>12B22-14</t>
  </si>
  <si>
    <t>C07G</t>
  </si>
  <si>
    <t>C13F</t>
  </si>
  <si>
    <t>D19D</t>
  </si>
  <si>
    <t>Dia Prosim RD-13</t>
  </si>
  <si>
    <t>07J16-03</t>
  </si>
  <si>
    <t>C05C1</t>
  </si>
  <si>
    <t>0200205</t>
  </si>
  <si>
    <t>Spor-klenz Ready To Use</t>
  </si>
  <si>
    <t>12B20-01</t>
  </si>
  <si>
    <t>D07A</t>
  </si>
  <si>
    <t>Sterile Pack swab</t>
  </si>
  <si>
    <t>12E07-02</t>
  </si>
  <si>
    <t>C02C2</t>
  </si>
  <si>
    <t>Acide peracétique</t>
  </si>
  <si>
    <t>12B01-10</t>
  </si>
  <si>
    <t>DM08C</t>
  </si>
  <si>
    <t>ML</t>
  </si>
  <si>
    <t>Microtube Click-Cap 1.5ml PP</t>
  </si>
  <si>
    <t>07K06-10</t>
  </si>
  <si>
    <t>B06A30</t>
  </si>
  <si>
    <t>0200061</t>
  </si>
  <si>
    <t>L-GLUTAMINE</t>
  </si>
  <si>
    <t>11L14-07</t>
  </si>
  <si>
    <t>12D05-25</t>
  </si>
  <si>
    <t>M06D</t>
  </si>
  <si>
    <t>M06E</t>
  </si>
  <si>
    <t>FILTRE EMFLON MCY4463PFRPH4</t>
  </si>
  <si>
    <t>11A25-04</t>
  </si>
  <si>
    <t>B16B2</t>
  </si>
  <si>
    <t>Taski pads à main blanc</t>
  </si>
  <si>
    <t>02K29-06</t>
  </si>
  <si>
    <t>C23B1</t>
  </si>
  <si>
    <t>9600638</t>
  </si>
  <si>
    <t>Gaine à plat 100mm r=200m</t>
  </si>
  <si>
    <t>07K30-02</t>
  </si>
  <si>
    <t>B12A19</t>
  </si>
  <si>
    <t>Pas de consos depuis 2007. Voir avec F/F (stérilisation vapeur)</t>
  </si>
  <si>
    <t>0200511</t>
  </si>
  <si>
    <t>BACTERANIOS SF DOSE 20ML</t>
  </si>
  <si>
    <t>11L20-07</t>
  </si>
  <si>
    <t>B16C2</t>
  </si>
  <si>
    <t>RODAC CASO AVEC LTHTh ICR</t>
  </si>
  <si>
    <t>12C28-01</t>
  </si>
  <si>
    <t>C10D</t>
  </si>
  <si>
    <t>C27E</t>
  </si>
  <si>
    <t>DP01B</t>
  </si>
  <si>
    <t>Cassette Milliflex TSA</t>
  </si>
  <si>
    <t>12B07-01</t>
  </si>
  <si>
    <t>G06B</t>
  </si>
  <si>
    <t>Buffered NaCl-peptone solution</t>
  </si>
  <si>
    <t>12D25-13</t>
  </si>
  <si>
    <t>D02A</t>
  </si>
  <si>
    <t>DP01C</t>
  </si>
  <si>
    <t>DP02C</t>
  </si>
  <si>
    <t>07L10-03</t>
  </si>
  <si>
    <t>B07A19</t>
  </si>
  <si>
    <t>0200449</t>
  </si>
  <si>
    <t>LUTROL F68</t>
  </si>
  <si>
    <t>11L02-22</t>
  </si>
  <si>
    <t>D03F</t>
  </si>
  <si>
    <t>BTL,POLYSTY,750ML,PYRO-FREE</t>
  </si>
  <si>
    <t>11C23-01</t>
  </si>
  <si>
    <t>PROD</t>
  </si>
  <si>
    <t>Taski Lamello 60cm</t>
  </si>
  <si>
    <t>02L17-08</t>
  </si>
  <si>
    <t>C02B1</t>
  </si>
  <si>
    <t>Cassette Milliflex R2a</t>
  </si>
  <si>
    <t>12B02-01</t>
  </si>
  <si>
    <t>H14B</t>
  </si>
  <si>
    <t>Indicateur biologique bacillus</t>
  </si>
  <si>
    <t>11K29-02</t>
  </si>
  <si>
    <t>LABO233L</t>
  </si>
  <si>
    <t>12G11-02</t>
  </si>
  <si>
    <t>DM08C2</t>
  </si>
  <si>
    <t>12G03-09</t>
  </si>
  <si>
    <t>D06A</t>
  </si>
  <si>
    <t>12G25-01</t>
  </si>
  <si>
    <t>H01B</t>
  </si>
  <si>
    <t>A10E</t>
  </si>
  <si>
    <t>12G31-02</t>
  </si>
  <si>
    <t>Hypochloride sodium 12-15.5%</t>
  </si>
  <si>
    <t>12G24-05</t>
  </si>
  <si>
    <t>DMSOL</t>
  </si>
  <si>
    <t>12G24-06</t>
  </si>
  <si>
    <t>DM08C1</t>
  </si>
  <si>
    <t>AGAR, STRIP, TCI-Y</t>
  </si>
  <si>
    <t>12G11-04</t>
  </si>
  <si>
    <t>B12A08</t>
  </si>
  <si>
    <t>12G10-07</t>
  </si>
  <si>
    <t>D06C2</t>
  </si>
  <si>
    <t>G08A</t>
  </si>
  <si>
    <t>12B24-10</t>
  </si>
  <si>
    <t>D17B</t>
  </si>
  <si>
    <t>Brosse réservoir en rilsan</t>
  </si>
  <si>
    <t>03A09-10</t>
  </si>
  <si>
    <t>B07A15</t>
  </si>
  <si>
    <t>Balai trapèze 40cm</t>
  </si>
  <si>
    <t>03A15-07</t>
  </si>
  <si>
    <t>K01A10</t>
  </si>
  <si>
    <t>12A27-01</t>
  </si>
  <si>
    <t>A08C1</t>
  </si>
  <si>
    <t>D23B</t>
  </si>
  <si>
    <t>Couvre botte tyvek stérilisée</t>
  </si>
  <si>
    <t>11C02-06</t>
  </si>
  <si>
    <t>C01E</t>
  </si>
  <si>
    <t>11L13-06</t>
  </si>
  <si>
    <t>D09E</t>
  </si>
  <si>
    <t>0200213</t>
  </si>
  <si>
    <t>Source 30S résine</t>
  </si>
  <si>
    <t>10C30-13</t>
  </si>
  <si>
    <t>I</t>
  </si>
  <si>
    <t>Usage Interne</t>
  </si>
  <si>
    <t>H10C</t>
  </si>
  <si>
    <t>0707656</t>
  </si>
  <si>
    <t>Encre imprimante Imaje</t>
  </si>
  <si>
    <t>12C27-03</t>
  </si>
  <si>
    <t>DM06B1</t>
  </si>
  <si>
    <t>12C27-05</t>
  </si>
  <si>
    <t>B08B</t>
  </si>
  <si>
    <t>12C29-10</t>
  </si>
  <si>
    <t>B06A03</t>
  </si>
  <si>
    <t>Plasma standard humain</t>
  </si>
  <si>
    <t>11H26-09</t>
  </si>
  <si>
    <t>H03C</t>
  </si>
  <si>
    <t>12E23-05</t>
  </si>
  <si>
    <t>C17E</t>
  </si>
  <si>
    <t>12F25-01</t>
  </si>
  <si>
    <t>A15E</t>
  </si>
  <si>
    <t>D19C</t>
  </si>
  <si>
    <t>Ruban transfert Thermique</t>
  </si>
  <si>
    <t>12B14-02</t>
  </si>
  <si>
    <t>B07A14</t>
  </si>
  <si>
    <t>BOUILLON MOSSEL EP + USP</t>
  </si>
  <si>
    <t>12G17-09</t>
  </si>
  <si>
    <t>D07B1</t>
  </si>
  <si>
    <t>Acide ascorbique PH Eur III</t>
  </si>
  <si>
    <t>10E27-03</t>
  </si>
  <si>
    <t>B04A08</t>
  </si>
  <si>
    <t>Juillet</t>
  </si>
  <si>
    <t>Principal</t>
  </si>
  <si>
    <t>Août</t>
  </si>
  <si>
    <t>1 = 1 unité
2 = doublon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</si>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</sst>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B050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/>
    <xf numFmtId="164" fontId="1" fillId="0" borderId="1" xfId="0" applyNumberFormat="1" applyFont="1" applyBorder="1"/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/>
    <xf numFmtId="49" fontId="1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0" fontId="4" fillId="0" borderId="1" xfId="0" applyFont="1" applyBorder="1" applyAlignment="1">
      <alignment horizontal="right" wrapText="1"/>
    </xf>
    <xf numFmtId="0" fontId="4" fillId="0" borderId="3" xfId="0" applyFont="1" applyBorder="1" applyAlignment="1">
      <alignment wrapText="1"/>
    </xf>
    <xf numFmtId="14" fontId="2" fillId="0" borderId="0" xfId="0" applyNumberFormat="1" applyFont="1"/>
    <xf numFmtId="21" fontId="2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0" xfId="0" applyFont="1" applyFill="1"/>
    <xf numFmtId="0" fontId="1" fillId="0" borderId="0" xfId="0" applyFont="1" applyAlignment="1">
      <alignment wrapText="1"/>
    </xf>
    <xf numFmtId="0" fontId="3" fillId="0" borderId="0" xfId="0" applyFont="1"/>
    <xf numFmtId="14" fontId="6" fillId="0" borderId="1" xfId="0" applyNumberFormat="1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left" vertical="center"/>
    </xf>
    <xf numFmtId="164" fontId="6" fillId="0" borderId="1" xfId="0" applyNumberFormat="1" applyFont="1" applyBorder="1"/>
    <xf numFmtId="2" fontId="1" fillId="3" borderId="1" xfId="0" applyNumberFormat="1" applyFont="1" applyFill="1" applyBorder="1"/>
    <xf numFmtId="0" fontId="6" fillId="3" borderId="1" xfId="0" applyFont="1" applyFill="1" applyBorder="1"/>
    <xf numFmtId="164" fontId="1" fillId="3" borderId="1" xfId="0" applyNumberFormat="1" applyFont="1" applyFill="1" applyBorder="1"/>
    <xf numFmtId="164" fontId="6" fillId="3" borderId="1" xfId="0" applyNumberFormat="1" applyFont="1" applyFill="1" applyBorder="1"/>
    <xf numFmtId="164" fontId="1" fillId="4" borderId="1" xfId="0" applyNumberFormat="1" applyFont="1" applyFill="1" applyBorder="1"/>
    <xf numFmtId="164" fontId="6" fillId="4" borderId="1" xfId="0" applyNumberFormat="1" applyFont="1" applyFill="1" applyBorder="1"/>
    <xf numFmtId="2" fontId="1" fillId="4" borderId="1" xfId="0" applyNumberFormat="1" applyFont="1" applyFill="1" applyBorder="1"/>
    <xf numFmtId="0" fontId="6" fillId="4" borderId="1" xfId="0" applyFont="1" applyFill="1" applyBorder="1"/>
    <xf numFmtId="0" fontId="6" fillId="5" borderId="1" xfId="0" applyFont="1" applyFill="1" applyBorder="1"/>
    <xf numFmtId="164" fontId="6" fillId="5" borderId="1" xfId="0" applyNumberFormat="1" applyFont="1" applyFill="1" applyBorder="1"/>
    <xf numFmtId="2" fontId="1" fillId="5" borderId="1" xfId="0" applyNumberFormat="1" applyFont="1" applyFill="1" applyBorder="1"/>
    <xf numFmtId="164" fontId="1" fillId="5" borderId="1" xfId="0" applyNumberFormat="1" applyFont="1" applyFill="1" applyBorder="1"/>
    <xf numFmtId="0" fontId="1" fillId="6" borderId="1" xfId="0" applyFont="1" applyFill="1" applyBorder="1"/>
    <xf numFmtId="164" fontId="1" fillId="6" borderId="1" xfId="0" applyNumberFormat="1" applyFont="1" applyFill="1" applyBorder="1"/>
    <xf numFmtId="2" fontId="1" fillId="6" borderId="1" xfId="0" applyNumberFormat="1" applyFont="1" applyFill="1" applyBorder="1"/>
    <xf numFmtId="0" fontId="6" fillId="6" borderId="1" xfId="0" applyFont="1" applyFill="1" applyBorder="1"/>
    <xf numFmtId="164" fontId="6" fillId="6" borderId="1" xfId="0" applyNumberFormat="1" applyFont="1" applyFill="1" applyBorder="1"/>
    <xf numFmtId="0" fontId="2" fillId="0" borderId="0" xfId="0" applyFont="1" applyAlignment="1">
      <alignment horizontal="center"/>
    </xf>
    <xf numFmtId="0" fontId="0" fillId="7" borderId="0" xfId="0" applyFill="1"/>
    <xf numFmtId="0" fontId="4" fillId="7" borderId="0" xfId="0" applyFont="1" applyFill="1" applyBorder="1" applyAlignment="1">
      <alignment horizontal="center" wrapText="1"/>
    </xf>
    <xf numFmtId="0" fontId="0" fillId="7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18"/>
  <sheetViews>
    <sheetView tabSelected="1" topLeftCell="R1" zoomScale="90" zoomScaleNormal="90" workbookViewId="0">
      <selection activeCell="AD15" sqref="AD15"/>
    </sheetView>
  </sheetViews>
  <sheetFormatPr baseColWidth="10" defaultRowHeight="15" x14ac:dyDescent="0.25"/>
  <cols>
    <col min="1" max="1" width="15.28515625" bestFit="1" customWidth="1"/>
    <col min="3" max="3" width="28.140625" customWidth="1"/>
    <col min="5" max="5" width="8.5703125" customWidth="1"/>
    <col min="9" max="9" width="15.28515625" customWidth="1"/>
    <col min="13" max="13" width="29.85546875" customWidth="1"/>
    <col min="24" max="24" width="27.5703125" style="52" bestFit="1" customWidth="1"/>
    <col min="25" max="25" width="16.28515625" style="52" bestFit="1" customWidth="1"/>
    <col min="26" max="26" width="27.5703125" style="52" bestFit="1" customWidth="1"/>
    <col min="27" max="27" width="11.42578125" style="52"/>
  </cols>
  <sheetData>
    <row r="1" spans="1:27" x14ac:dyDescent="0.25">
      <c r="A1" s="27"/>
      <c r="B1" s="27"/>
      <c r="C1" s="27"/>
      <c r="D1" s="51" t="s">
        <v>0</v>
      </c>
      <c r="E1" s="51"/>
      <c r="F1" s="51"/>
      <c r="G1" s="27"/>
      <c r="H1" s="27"/>
      <c r="I1" s="27"/>
      <c r="J1" s="27"/>
      <c r="K1" s="27"/>
      <c r="L1" s="16">
        <v>41085</v>
      </c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</row>
    <row r="2" spans="1:27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17">
        <v>0.58964120370370365</v>
      </c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</row>
    <row r="3" spans="1:27" ht="64.5" x14ac:dyDescent="0.2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14"/>
      <c r="N3" s="9" t="s">
        <v>1</v>
      </c>
      <c r="O3" s="9" t="s">
        <v>2</v>
      </c>
      <c r="P3" s="9"/>
      <c r="Q3" s="9" t="s">
        <v>3</v>
      </c>
      <c r="R3" s="9"/>
      <c r="S3" s="11" t="s">
        <v>4</v>
      </c>
      <c r="T3" s="13"/>
      <c r="U3" s="11" t="s">
        <v>5</v>
      </c>
      <c r="V3" s="12"/>
      <c r="W3" s="13"/>
      <c r="X3" s="52" t="s">
        <v>271</v>
      </c>
      <c r="Y3" s="52" t="s">
        <v>270</v>
      </c>
      <c r="Z3" s="53" t="s">
        <v>272</v>
      </c>
      <c r="AA3" s="54" t="s">
        <v>273</v>
      </c>
    </row>
    <row r="4" spans="1:27" ht="26.25" x14ac:dyDescent="0.25">
      <c r="A4" s="18" t="s">
        <v>6</v>
      </c>
      <c r="B4" s="18" t="s">
        <v>7</v>
      </c>
      <c r="C4" s="18" t="s">
        <v>8</v>
      </c>
      <c r="D4" s="18" t="s">
        <v>9</v>
      </c>
      <c r="E4" s="18" t="s">
        <v>10</v>
      </c>
      <c r="F4" s="18" t="s">
        <v>11</v>
      </c>
      <c r="G4" s="18" t="s">
        <v>12</v>
      </c>
      <c r="H4" s="18" t="s">
        <v>13</v>
      </c>
      <c r="I4" s="18" t="s">
        <v>14</v>
      </c>
      <c r="J4" s="18" t="s">
        <v>15</v>
      </c>
      <c r="K4" s="18" t="s">
        <v>16</v>
      </c>
      <c r="L4" s="18" t="s">
        <v>17</v>
      </c>
      <c r="M4" s="8" t="s">
        <v>18</v>
      </c>
      <c r="N4" s="9" t="s">
        <v>19</v>
      </c>
      <c r="O4" s="10" t="s">
        <v>20</v>
      </c>
      <c r="P4" s="10" t="s">
        <v>21</v>
      </c>
      <c r="Q4" s="10" t="s">
        <v>22</v>
      </c>
      <c r="R4" s="10" t="s">
        <v>23</v>
      </c>
      <c r="S4" s="10" t="s">
        <v>24</v>
      </c>
      <c r="T4" s="10" t="s">
        <v>25</v>
      </c>
      <c r="U4" s="10" t="s">
        <v>26</v>
      </c>
      <c r="V4" s="10" t="s">
        <v>27</v>
      </c>
      <c r="W4" s="15" t="s">
        <v>25</v>
      </c>
    </row>
    <row r="5" spans="1:27" x14ac:dyDescent="0.25">
      <c r="A5" s="4">
        <v>41088</v>
      </c>
      <c r="B5" s="7">
        <v>3100142</v>
      </c>
      <c r="C5" s="2" t="s">
        <v>28</v>
      </c>
      <c r="D5" s="5" t="s">
        <v>29</v>
      </c>
      <c r="E5" s="5"/>
      <c r="F5" s="2" t="s">
        <v>30</v>
      </c>
      <c r="G5" s="2" t="s">
        <v>31</v>
      </c>
      <c r="H5" s="2" t="s">
        <v>32</v>
      </c>
      <c r="I5" s="3">
        <v>20</v>
      </c>
      <c r="J5" s="2" t="s">
        <v>33</v>
      </c>
      <c r="K5" s="3">
        <v>152.9</v>
      </c>
      <c r="L5" s="6">
        <v>3058</v>
      </c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52" t="str">
        <f>D5&amp;I5&amp;L5</f>
        <v>07G24-27203058</v>
      </c>
      <c r="Y5" s="52" t="str">
        <f>VLOOKUP(X5,JUILLET!$M$2:$M$59,1,FALSE)</f>
        <v>07G24-27203058</v>
      </c>
      <c r="Z5" s="52" t="e">
        <f>VLOOKUP(X5,AOUT!$M$2:$M$55,1,FALSE)</f>
        <v>#N/A</v>
      </c>
      <c r="AA5" s="52">
        <f>COUNTIF($X$5:$X$118,X5)</f>
        <v>1</v>
      </c>
    </row>
    <row r="6" spans="1:27" x14ac:dyDescent="0.25">
      <c r="A6" s="4">
        <v>41089</v>
      </c>
      <c r="B6" s="7">
        <v>9780130</v>
      </c>
      <c r="C6" s="2" t="s">
        <v>34</v>
      </c>
      <c r="D6" s="5" t="s">
        <v>35</v>
      </c>
      <c r="E6" s="5"/>
      <c r="F6" s="2" t="s">
        <v>30</v>
      </c>
      <c r="G6" s="2" t="s">
        <v>31</v>
      </c>
      <c r="H6" s="2" t="s">
        <v>36</v>
      </c>
      <c r="I6" s="3">
        <v>1</v>
      </c>
      <c r="J6" s="2" t="s">
        <v>33</v>
      </c>
      <c r="K6" s="3">
        <v>79.113100000000003</v>
      </c>
      <c r="L6" s="6">
        <v>79.11</v>
      </c>
      <c r="M6" s="1" t="s">
        <v>37</v>
      </c>
      <c r="N6" s="1" t="s">
        <v>38</v>
      </c>
      <c r="O6" s="27"/>
      <c r="P6" s="27"/>
      <c r="Q6" s="27"/>
      <c r="R6" s="27"/>
      <c r="S6" s="27"/>
      <c r="T6" s="27"/>
      <c r="U6" s="27"/>
      <c r="V6" s="27"/>
      <c r="W6" s="27"/>
      <c r="X6" s="52" t="str">
        <f t="shared" ref="X6:X69" si="0">D6&amp;I6&amp;L6</f>
        <v>11A07-02179,11</v>
      </c>
      <c r="Y6" s="52" t="e">
        <f>VLOOKUP(X6,JUILLET!$M$2:$M$59,1,FALSE)</f>
        <v>#N/A</v>
      </c>
      <c r="Z6" s="52" t="e">
        <f>VLOOKUP(X6,AOUT!$M$2:$M$55,1,FALSE)</f>
        <v>#N/A</v>
      </c>
      <c r="AA6" s="52">
        <f t="shared" ref="AA6:AA69" si="1">COUNTIF($X$5:$X$118,X6)</f>
        <v>1</v>
      </c>
    </row>
    <row r="7" spans="1:27" x14ac:dyDescent="0.25">
      <c r="A7" s="19">
        <v>41090</v>
      </c>
      <c r="B7" s="20">
        <v>9600796</v>
      </c>
      <c r="C7" s="21" t="s">
        <v>39</v>
      </c>
      <c r="D7" s="22" t="s">
        <v>40</v>
      </c>
      <c r="E7" s="22"/>
      <c r="F7" s="21" t="s">
        <v>30</v>
      </c>
      <c r="G7" s="21" t="s">
        <v>31</v>
      </c>
      <c r="H7" s="21" t="s">
        <v>41</v>
      </c>
      <c r="I7" s="23">
        <v>200</v>
      </c>
      <c r="J7" s="21" t="s">
        <v>33</v>
      </c>
      <c r="K7" s="23">
        <v>0.61229999999999996</v>
      </c>
      <c r="L7" s="24">
        <v>122.46</v>
      </c>
      <c r="M7" s="25" t="s">
        <v>42</v>
      </c>
      <c r="N7" s="25" t="s">
        <v>38</v>
      </c>
      <c r="O7" s="25"/>
      <c r="P7" s="25"/>
      <c r="Q7" s="25"/>
      <c r="R7" s="25"/>
      <c r="S7" s="25"/>
      <c r="T7" s="25"/>
      <c r="U7" s="25"/>
      <c r="V7" s="25"/>
      <c r="W7" s="25"/>
      <c r="X7" s="52" t="str">
        <f t="shared" si="0"/>
        <v>07L17-13200122,46</v>
      </c>
      <c r="Y7" s="52" t="e">
        <f>VLOOKUP(X7,JUILLET!$M$2:$M$59,1,FALSE)</f>
        <v>#N/A</v>
      </c>
      <c r="Z7" s="52" t="e">
        <f>VLOOKUP(X7,AOUT!$M$2:$M$55,1,FALSE)</f>
        <v>#N/A</v>
      </c>
      <c r="AA7" s="52">
        <f t="shared" si="1"/>
        <v>1</v>
      </c>
    </row>
    <row r="8" spans="1:27" x14ac:dyDescent="0.25">
      <c r="A8" s="4">
        <v>41096</v>
      </c>
      <c r="B8" s="7">
        <v>9780119</v>
      </c>
      <c r="C8" s="2" t="s">
        <v>43</v>
      </c>
      <c r="D8" s="5" t="s">
        <v>44</v>
      </c>
      <c r="E8" s="5"/>
      <c r="F8" s="2" t="s">
        <v>30</v>
      </c>
      <c r="G8" s="2" t="s">
        <v>31</v>
      </c>
      <c r="H8" s="2" t="s">
        <v>45</v>
      </c>
      <c r="I8" s="3">
        <v>50000</v>
      </c>
      <c r="J8" s="2" t="s">
        <v>46</v>
      </c>
      <c r="K8" s="3">
        <v>5.4999999999999997E-3</v>
      </c>
      <c r="L8" s="6">
        <v>275</v>
      </c>
      <c r="M8" s="1" t="s">
        <v>47</v>
      </c>
      <c r="N8" s="27"/>
      <c r="O8" s="27"/>
      <c r="P8" s="27"/>
      <c r="Q8" s="27"/>
      <c r="R8" s="27"/>
      <c r="S8" s="27"/>
      <c r="T8" s="27"/>
      <c r="U8" s="27"/>
      <c r="V8" s="27"/>
      <c r="W8" s="27"/>
      <c r="X8" s="52" t="str">
        <f t="shared" si="0"/>
        <v>11G12-0850000275</v>
      </c>
      <c r="Y8" s="52" t="e">
        <f>VLOOKUP(X8,JUILLET!$M$2:$M$59,1,FALSE)</f>
        <v>#N/A</v>
      </c>
      <c r="Z8" s="52" t="e">
        <f>VLOOKUP(X8,AOUT!$M$2:$M$55,1,FALSE)</f>
        <v>#N/A</v>
      </c>
      <c r="AA8" s="52">
        <f t="shared" si="1"/>
        <v>1</v>
      </c>
    </row>
    <row r="9" spans="1:27" x14ac:dyDescent="0.25">
      <c r="A9" s="4">
        <v>41100</v>
      </c>
      <c r="B9" s="7">
        <v>9600655</v>
      </c>
      <c r="C9" s="2" t="s">
        <v>48</v>
      </c>
      <c r="D9" s="5" t="s">
        <v>49</v>
      </c>
      <c r="E9" s="5"/>
      <c r="F9" s="2" t="s">
        <v>30</v>
      </c>
      <c r="G9" s="2" t="s">
        <v>31</v>
      </c>
      <c r="H9" s="2" t="s">
        <v>50</v>
      </c>
      <c r="I9" s="3">
        <v>600</v>
      </c>
      <c r="J9" s="2" t="s">
        <v>33</v>
      </c>
      <c r="K9" s="3">
        <v>7.4499999999999997E-2</v>
      </c>
      <c r="L9" s="6">
        <v>44.7</v>
      </c>
      <c r="M9" s="1" t="s">
        <v>51</v>
      </c>
      <c r="N9" s="27"/>
      <c r="O9" s="27"/>
      <c r="P9" s="27"/>
      <c r="Q9" s="27"/>
      <c r="R9" s="27"/>
      <c r="S9" s="27"/>
      <c r="T9" s="27"/>
      <c r="U9" s="27"/>
      <c r="V9" s="27"/>
      <c r="W9" s="27"/>
      <c r="X9" s="52" t="str">
        <f t="shared" si="0"/>
        <v>07G12-1460044,7</v>
      </c>
      <c r="Y9" s="52" t="e">
        <f>VLOOKUP(X9,JUILLET!$M$2:$M$59,1,FALSE)</f>
        <v>#N/A</v>
      </c>
      <c r="Z9" s="52" t="e">
        <f>VLOOKUP(X9,AOUT!$M$2:$M$55,1,FALSE)</f>
        <v>#N/A</v>
      </c>
      <c r="AA9" s="52">
        <f t="shared" si="1"/>
        <v>1</v>
      </c>
    </row>
    <row r="10" spans="1:27" ht="65.25" customHeight="1" x14ac:dyDescent="0.25">
      <c r="A10" s="4">
        <v>41100</v>
      </c>
      <c r="B10" s="7">
        <v>9600824</v>
      </c>
      <c r="C10" s="2" t="s">
        <v>52</v>
      </c>
      <c r="D10" s="5" t="s">
        <v>53</v>
      </c>
      <c r="E10" s="5"/>
      <c r="F10" s="2" t="s">
        <v>30</v>
      </c>
      <c r="G10" s="2" t="s">
        <v>31</v>
      </c>
      <c r="H10" s="2" t="s">
        <v>54</v>
      </c>
      <c r="I10" s="3">
        <v>500</v>
      </c>
      <c r="J10" s="2" t="s">
        <v>33</v>
      </c>
      <c r="K10" s="3">
        <v>0.56459999999999999</v>
      </c>
      <c r="L10" s="6">
        <v>282.3</v>
      </c>
      <c r="M10" s="26" t="s">
        <v>55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52" t="str">
        <f t="shared" si="0"/>
        <v>07G11-03500282,3</v>
      </c>
      <c r="Y10" s="52" t="e">
        <f>VLOOKUP(X10,JUILLET!$M$2:$M$59,1,FALSE)</f>
        <v>#N/A</v>
      </c>
      <c r="Z10" s="52" t="e">
        <f>VLOOKUP(X10,AOUT!$M$2:$M$55,1,FALSE)</f>
        <v>#N/A</v>
      </c>
      <c r="AA10" s="52">
        <f t="shared" si="1"/>
        <v>1</v>
      </c>
    </row>
    <row r="11" spans="1:27" x14ac:dyDescent="0.25">
      <c r="A11" s="4">
        <v>41102</v>
      </c>
      <c r="B11" s="7">
        <v>3800015</v>
      </c>
      <c r="C11" s="2" t="s">
        <v>56</v>
      </c>
      <c r="D11" s="5" t="s">
        <v>57</v>
      </c>
      <c r="E11" s="5"/>
      <c r="F11" s="2" t="s">
        <v>30</v>
      </c>
      <c r="G11" s="2" t="s">
        <v>31</v>
      </c>
      <c r="H11" s="2" t="s">
        <v>58</v>
      </c>
      <c r="I11" s="3">
        <v>42</v>
      </c>
      <c r="J11" s="2" t="s">
        <v>33</v>
      </c>
      <c r="K11" s="3">
        <v>2.6570999999999998</v>
      </c>
      <c r="L11" s="6">
        <v>111.6</v>
      </c>
      <c r="M11" s="1" t="s">
        <v>59</v>
      </c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52" t="str">
        <f t="shared" si="0"/>
        <v>12E30-0342111,6</v>
      </c>
      <c r="Y11" s="52" t="e">
        <f>VLOOKUP(X11,JUILLET!$M$2:$M$59,1,FALSE)</f>
        <v>#N/A</v>
      </c>
      <c r="Z11" s="52" t="e">
        <f>VLOOKUP(X11,AOUT!$M$2:$M$55,1,FALSE)</f>
        <v>#N/A</v>
      </c>
      <c r="AA11" s="52">
        <f t="shared" si="1"/>
        <v>1</v>
      </c>
    </row>
    <row r="12" spans="1:27" x14ac:dyDescent="0.25">
      <c r="A12" s="4">
        <v>41108</v>
      </c>
      <c r="B12" s="7" t="s">
        <v>60</v>
      </c>
      <c r="C12" s="2" t="s">
        <v>61</v>
      </c>
      <c r="D12" s="5" t="s">
        <v>62</v>
      </c>
      <c r="E12" s="5"/>
      <c r="F12" s="2" t="s">
        <v>30</v>
      </c>
      <c r="G12" s="2" t="s">
        <v>31</v>
      </c>
      <c r="H12" s="2" t="s">
        <v>63</v>
      </c>
      <c r="I12" s="3">
        <v>15</v>
      </c>
      <c r="J12" s="2" t="s">
        <v>64</v>
      </c>
      <c r="K12" s="3">
        <v>2.5106000000000002</v>
      </c>
      <c r="L12" s="6">
        <v>37.659999999999997</v>
      </c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52" t="str">
        <f t="shared" si="0"/>
        <v>12D24-131537,66</v>
      </c>
      <c r="Y12" s="52" t="e">
        <f>VLOOKUP(X12,JUILLET!$M$2:$M$59,1,FALSE)</f>
        <v>#N/A</v>
      </c>
      <c r="Z12" s="52" t="e">
        <f>VLOOKUP(X12,AOUT!$M$2:$M$55,1,FALSE)</f>
        <v>#N/A</v>
      </c>
      <c r="AA12" s="52">
        <f t="shared" si="1"/>
        <v>1</v>
      </c>
    </row>
    <row r="13" spans="1:27" x14ac:dyDescent="0.25">
      <c r="A13" s="4">
        <v>41114</v>
      </c>
      <c r="B13" s="7">
        <v>9600770</v>
      </c>
      <c r="C13" s="2" t="s">
        <v>65</v>
      </c>
      <c r="D13" s="5" t="s">
        <v>66</v>
      </c>
      <c r="E13" s="5"/>
      <c r="F13" s="2" t="s">
        <v>30</v>
      </c>
      <c r="G13" s="2" t="s">
        <v>31</v>
      </c>
      <c r="H13" s="2" t="s">
        <v>67</v>
      </c>
      <c r="I13" s="3">
        <v>10</v>
      </c>
      <c r="J13" s="2" t="s">
        <v>33</v>
      </c>
      <c r="K13" s="3">
        <v>22.965900000000001</v>
      </c>
      <c r="L13" s="6">
        <v>229.66</v>
      </c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52" t="str">
        <f t="shared" si="0"/>
        <v>07G26-1210229,66</v>
      </c>
      <c r="Y13" s="52" t="e">
        <f>VLOOKUP(X13,JUILLET!$M$2:$M$59,1,FALSE)</f>
        <v>#N/A</v>
      </c>
      <c r="Z13" s="52" t="e">
        <f>VLOOKUP(X13,AOUT!$M$2:$M$55,1,FALSE)</f>
        <v>#N/A</v>
      </c>
      <c r="AA13" s="52">
        <f t="shared" si="1"/>
        <v>1</v>
      </c>
    </row>
    <row r="14" spans="1:27" x14ac:dyDescent="0.25">
      <c r="A14" s="4">
        <v>41116</v>
      </c>
      <c r="B14" s="7">
        <v>9740434</v>
      </c>
      <c r="C14" s="2" t="s">
        <v>68</v>
      </c>
      <c r="D14" s="5" t="s">
        <v>69</v>
      </c>
      <c r="E14" s="5"/>
      <c r="F14" s="2" t="s">
        <v>30</v>
      </c>
      <c r="G14" s="2" t="s">
        <v>31</v>
      </c>
      <c r="H14" s="2" t="s">
        <v>70</v>
      </c>
      <c r="I14" s="3">
        <v>20</v>
      </c>
      <c r="J14" s="2" t="s">
        <v>71</v>
      </c>
      <c r="K14" s="3">
        <v>12.713200000000001</v>
      </c>
      <c r="L14" s="6">
        <v>254.26</v>
      </c>
      <c r="M14" s="1" t="s">
        <v>72</v>
      </c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52" t="str">
        <f t="shared" si="0"/>
        <v>11J27-0520254,26</v>
      </c>
      <c r="Y14" s="52" t="e">
        <f>VLOOKUP(X14,JUILLET!$M$2:$M$59,1,FALSE)</f>
        <v>#N/A</v>
      </c>
      <c r="Z14" s="52" t="e">
        <f>VLOOKUP(X14,AOUT!$M$2:$M$55,1,FALSE)</f>
        <v>#N/A</v>
      </c>
      <c r="AA14" s="52">
        <f t="shared" si="1"/>
        <v>1</v>
      </c>
    </row>
    <row r="15" spans="1:27" x14ac:dyDescent="0.25">
      <c r="A15" s="4">
        <v>41117</v>
      </c>
      <c r="B15" s="7">
        <v>9600716</v>
      </c>
      <c r="C15" s="2" t="s">
        <v>73</v>
      </c>
      <c r="D15" s="5" t="s">
        <v>74</v>
      </c>
      <c r="E15" s="5"/>
      <c r="F15" s="2" t="s">
        <v>30</v>
      </c>
      <c r="G15" s="2" t="s">
        <v>31</v>
      </c>
      <c r="H15" s="2" t="s">
        <v>75</v>
      </c>
      <c r="I15" s="3">
        <v>4</v>
      </c>
      <c r="J15" s="2" t="s">
        <v>33</v>
      </c>
      <c r="K15" s="3">
        <v>14.869199999999999</v>
      </c>
      <c r="L15" s="6">
        <v>59.48</v>
      </c>
      <c r="M15" s="1" t="s">
        <v>76</v>
      </c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52" t="str">
        <f t="shared" si="0"/>
        <v>02G30E459,48</v>
      </c>
      <c r="Y15" s="52" t="e">
        <f>VLOOKUP(X15,JUILLET!$M$2:$M$59,1,FALSE)</f>
        <v>#N/A</v>
      </c>
      <c r="Z15" s="52" t="e">
        <f>VLOOKUP(X15,AOUT!$M$2:$M$55,1,FALSE)</f>
        <v>#N/A</v>
      </c>
      <c r="AA15" s="52">
        <f t="shared" si="1"/>
        <v>1</v>
      </c>
    </row>
    <row r="16" spans="1:27" x14ac:dyDescent="0.25">
      <c r="A16" s="4">
        <v>41127</v>
      </c>
      <c r="B16" s="7">
        <v>3300148</v>
      </c>
      <c r="C16" s="2" t="s">
        <v>77</v>
      </c>
      <c r="D16" s="5" t="s">
        <v>78</v>
      </c>
      <c r="E16" s="5"/>
      <c r="F16" s="2" t="s">
        <v>30</v>
      </c>
      <c r="G16" s="2" t="s">
        <v>31</v>
      </c>
      <c r="H16" s="2" t="s">
        <v>79</v>
      </c>
      <c r="I16" s="3">
        <v>100</v>
      </c>
      <c r="J16" s="2" t="s">
        <v>33</v>
      </c>
      <c r="K16" s="3">
        <v>1.1003000000000001</v>
      </c>
      <c r="L16" s="6">
        <v>110.03</v>
      </c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52" t="str">
        <f t="shared" si="0"/>
        <v>12E30-02100110,03</v>
      </c>
      <c r="Y16" s="52" t="e">
        <f>VLOOKUP(X16,JUILLET!$M$2:$M$59,1,FALSE)</f>
        <v>#N/A</v>
      </c>
      <c r="Z16" s="52" t="e">
        <f>VLOOKUP(X16,AOUT!$M$2:$M$55,1,FALSE)</f>
        <v>#N/A</v>
      </c>
      <c r="AA16" s="52">
        <f t="shared" si="1"/>
        <v>1</v>
      </c>
    </row>
    <row r="17" spans="1:27" x14ac:dyDescent="0.25">
      <c r="A17" s="4">
        <v>41127</v>
      </c>
      <c r="B17" s="7">
        <v>9600840</v>
      </c>
      <c r="C17" s="2" t="s">
        <v>80</v>
      </c>
      <c r="D17" s="5" t="s">
        <v>81</v>
      </c>
      <c r="E17" s="5"/>
      <c r="F17" s="2" t="s">
        <v>30</v>
      </c>
      <c r="G17" s="2" t="s">
        <v>31</v>
      </c>
      <c r="H17" s="2" t="s">
        <v>82</v>
      </c>
      <c r="I17" s="3">
        <v>10</v>
      </c>
      <c r="J17" s="2" t="s">
        <v>83</v>
      </c>
      <c r="K17" s="3">
        <v>4.2823000000000002</v>
      </c>
      <c r="L17" s="6">
        <v>42.82</v>
      </c>
      <c r="M17" s="1" t="s">
        <v>84</v>
      </c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52" t="str">
        <f t="shared" si="0"/>
        <v>07H08-011042,82</v>
      </c>
      <c r="Y17" s="52" t="e">
        <f>VLOOKUP(X17,JUILLET!$M$2:$M$59,1,FALSE)</f>
        <v>#N/A</v>
      </c>
      <c r="Z17" s="52" t="e">
        <f>VLOOKUP(X17,AOUT!$M$2:$M$55,1,FALSE)</f>
        <v>#N/A</v>
      </c>
      <c r="AA17" s="52">
        <f t="shared" si="1"/>
        <v>1</v>
      </c>
    </row>
    <row r="18" spans="1:27" x14ac:dyDescent="0.25">
      <c r="A18" s="4">
        <v>41131</v>
      </c>
      <c r="B18" s="7" t="s">
        <v>60</v>
      </c>
      <c r="C18" s="2" t="s">
        <v>61</v>
      </c>
      <c r="D18" s="5" t="s">
        <v>85</v>
      </c>
      <c r="E18" s="5"/>
      <c r="F18" s="2" t="s">
        <v>30</v>
      </c>
      <c r="G18" s="2" t="s">
        <v>31</v>
      </c>
      <c r="H18" s="2" t="s">
        <v>86</v>
      </c>
      <c r="I18" s="3">
        <v>25</v>
      </c>
      <c r="J18" s="2" t="s">
        <v>64</v>
      </c>
      <c r="K18" s="3">
        <v>2.5106000000000002</v>
      </c>
      <c r="L18" s="6">
        <v>62.77</v>
      </c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52" t="str">
        <f t="shared" si="0"/>
        <v>12E22-112562,77</v>
      </c>
      <c r="Y18" s="52" t="e">
        <f>VLOOKUP(X18,JUILLET!$M$2:$M$59,1,FALSE)</f>
        <v>#N/A</v>
      </c>
      <c r="Z18" s="52" t="e">
        <f>VLOOKUP(X18,AOUT!$M$2:$M$55,1,FALSE)</f>
        <v>#N/A</v>
      </c>
      <c r="AA18" s="52">
        <f t="shared" si="1"/>
        <v>1</v>
      </c>
    </row>
    <row r="19" spans="1:27" x14ac:dyDescent="0.25">
      <c r="A19" s="4">
        <v>41132</v>
      </c>
      <c r="B19" s="7">
        <v>3800016</v>
      </c>
      <c r="C19" s="2" t="s">
        <v>87</v>
      </c>
      <c r="D19" s="5" t="s">
        <v>88</v>
      </c>
      <c r="E19" s="5"/>
      <c r="F19" s="2" t="s">
        <v>30</v>
      </c>
      <c r="G19" s="2" t="s">
        <v>31</v>
      </c>
      <c r="H19" s="2" t="s">
        <v>89</v>
      </c>
      <c r="I19" s="3">
        <v>10</v>
      </c>
      <c r="J19" s="2" t="s">
        <v>33</v>
      </c>
      <c r="K19" s="3">
        <v>3.6172</v>
      </c>
      <c r="L19" s="6">
        <v>36.17</v>
      </c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52" t="str">
        <f t="shared" si="0"/>
        <v>11K30-051036,17</v>
      </c>
      <c r="Y19" s="52" t="e">
        <f>VLOOKUP(X19,JUILLET!$M$2:$M$59,1,FALSE)</f>
        <v>#N/A</v>
      </c>
      <c r="Z19" s="52" t="e">
        <f>VLOOKUP(X19,AOUT!$M$2:$M$55,1,FALSE)</f>
        <v>#N/A</v>
      </c>
      <c r="AA19" s="52">
        <f t="shared" si="1"/>
        <v>1</v>
      </c>
    </row>
    <row r="20" spans="1:27" x14ac:dyDescent="0.25">
      <c r="A20" s="4">
        <v>41133</v>
      </c>
      <c r="B20" s="7">
        <v>9600633</v>
      </c>
      <c r="C20" s="2" t="s">
        <v>90</v>
      </c>
      <c r="D20" s="5" t="s">
        <v>91</v>
      </c>
      <c r="E20" s="5"/>
      <c r="F20" s="2" t="s">
        <v>30</v>
      </c>
      <c r="G20" s="2" t="s">
        <v>31</v>
      </c>
      <c r="H20" s="2" t="s">
        <v>92</v>
      </c>
      <c r="I20" s="3">
        <v>2</v>
      </c>
      <c r="J20" s="2" t="s">
        <v>33</v>
      </c>
      <c r="K20" s="3">
        <v>8.6765000000000008</v>
      </c>
      <c r="L20" s="6">
        <v>17.350000000000001</v>
      </c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52" t="str">
        <f t="shared" si="0"/>
        <v>07H14-19217,35</v>
      </c>
      <c r="Y20" s="52" t="e">
        <f>VLOOKUP(X20,JUILLET!$M$2:$M$59,1,FALSE)</f>
        <v>#N/A</v>
      </c>
      <c r="Z20" s="52" t="e">
        <f>VLOOKUP(X20,AOUT!$M$2:$M$55,1,FALSE)</f>
        <v>#N/A</v>
      </c>
      <c r="AA20" s="52">
        <f t="shared" si="1"/>
        <v>1</v>
      </c>
    </row>
    <row r="21" spans="1:27" x14ac:dyDescent="0.25">
      <c r="A21" s="4">
        <v>41135</v>
      </c>
      <c r="B21" s="7">
        <v>3800015</v>
      </c>
      <c r="C21" s="2" t="s">
        <v>56</v>
      </c>
      <c r="D21" s="5" t="s">
        <v>93</v>
      </c>
      <c r="E21" s="5" t="s">
        <v>94</v>
      </c>
      <c r="F21" s="2" t="s">
        <v>95</v>
      </c>
      <c r="G21" s="2" t="s">
        <v>31</v>
      </c>
      <c r="H21" s="2" t="s">
        <v>96</v>
      </c>
      <c r="I21" s="3">
        <v>72</v>
      </c>
      <c r="J21" s="2" t="s">
        <v>33</v>
      </c>
      <c r="K21" s="3">
        <v>2.6570999999999998</v>
      </c>
      <c r="L21" s="6">
        <v>191.31</v>
      </c>
      <c r="M21" s="1" t="s">
        <v>59</v>
      </c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52" t="str">
        <f t="shared" si="0"/>
        <v>12F21-0772191,31</v>
      </c>
      <c r="Y21" s="52" t="e">
        <f>VLOOKUP(X21,JUILLET!$M$2:$M$59,1,FALSE)</f>
        <v>#N/A</v>
      </c>
      <c r="Z21" s="52" t="e">
        <f>VLOOKUP(X21,AOUT!$M$2:$M$55,1,FALSE)</f>
        <v>#N/A</v>
      </c>
      <c r="AA21" s="52">
        <f t="shared" si="1"/>
        <v>1</v>
      </c>
    </row>
    <row r="22" spans="1:27" x14ac:dyDescent="0.25">
      <c r="A22" s="4">
        <v>41141</v>
      </c>
      <c r="B22" s="7">
        <v>3100438</v>
      </c>
      <c r="C22" s="2" t="s">
        <v>97</v>
      </c>
      <c r="D22" s="5" t="s">
        <v>98</v>
      </c>
      <c r="E22" s="5"/>
      <c r="F22" s="2" t="s">
        <v>30</v>
      </c>
      <c r="G22" s="2" t="s">
        <v>31</v>
      </c>
      <c r="H22" s="2" t="s">
        <v>99</v>
      </c>
      <c r="I22" s="3">
        <v>1</v>
      </c>
      <c r="J22" s="2" t="s">
        <v>33</v>
      </c>
      <c r="K22" s="3">
        <v>636.75329999999997</v>
      </c>
      <c r="L22" s="6">
        <v>636.75</v>
      </c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52" t="str">
        <f t="shared" si="0"/>
        <v>10H24-051636,75</v>
      </c>
      <c r="Y22" s="52" t="e">
        <f>VLOOKUP(X22,JUILLET!$M$2:$M$59,1,FALSE)</f>
        <v>#N/A</v>
      </c>
      <c r="Z22" s="52" t="str">
        <f>VLOOKUP(X22,AOUT!$M$2:$M$55,1,FALSE)</f>
        <v>10H24-051636,75</v>
      </c>
      <c r="AA22" s="52">
        <f t="shared" si="1"/>
        <v>2</v>
      </c>
    </row>
    <row r="23" spans="1:27" x14ac:dyDescent="0.25">
      <c r="A23" s="4">
        <v>41141</v>
      </c>
      <c r="B23" s="7">
        <v>3100438</v>
      </c>
      <c r="C23" s="2" t="s">
        <v>97</v>
      </c>
      <c r="D23" s="5" t="s">
        <v>100</v>
      </c>
      <c r="E23" s="5"/>
      <c r="F23" s="2" t="s">
        <v>30</v>
      </c>
      <c r="G23" s="2" t="s">
        <v>31</v>
      </c>
      <c r="H23" s="2" t="s">
        <v>99</v>
      </c>
      <c r="I23" s="3">
        <v>2</v>
      </c>
      <c r="J23" s="2" t="s">
        <v>33</v>
      </c>
      <c r="K23" s="3">
        <v>636.75329999999997</v>
      </c>
      <c r="L23" s="6">
        <v>1273.51</v>
      </c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52" t="str">
        <f t="shared" si="0"/>
        <v>10H24-0621273,51</v>
      </c>
      <c r="Y23" s="52" t="e">
        <f>VLOOKUP(X23,JUILLET!$M$2:$M$59,1,FALSE)</f>
        <v>#N/A</v>
      </c>
      <c r="Z23" s="52" t="str">
        <f>VLOOKUP(X23,AOUT!$M$2:$M$55,1,FALSE)</f>
        <v>10H24-0621273,51</v>
      </c>
      <c r="AA23" s="52">
        <f t="shared" si="1"/>
        <v>2</v>
      </c>
    </row>
    <row r="24" spans="1:27" x14ac:dyDescent="0.25">
      <c r="A24" s="4">
        <v>41152</v>
      </c>
      <c r="B24" s="7" t="s">
        <v>101</v>
      </c>
      <c r="C24" s="2" t="s">
        <v>102</v>
      </c>
      <c r="D24" s="5" t="s">
        <v>103</v>
      </c>
      <c r="E24" s="5"/>
      <c r="F24" s="2" t="s">
        <v>30</v>
      </c>
      <c r="G24" s="2" t="s">
        <v>31</v>
      </c>
      <c r="H24" s="2" t="s">
        <v>104</v>
      </c>
      <c r="I24" s="3">
        <v>0.96399999999999997</v>
      </c>
      <c r="J24" s="2" t="s">
        <v>71</v>
      </c>
      <c r="K24" s="3">
        <v>75.973100000000002</v>
      </c>
      <c r="L24" s="6">
        <v>73.239999999999995</v>
      </c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52" t="str">
        <f t="shared" si="0"/>
        <v>10A08-020,96473,24</v>
      </c>
      <c r="Y24" s="52" t="e">
        <f>VLOOKUP(X24,JUILLET!$M$2:$M$59,1,FALSE)</f>
        <v>#N/A</v>
      </c>
      <c r="Z24" s="52" t="str">
        <f>VLOOKUP(X24,AOUT!$M$2:$M$55,1,FALSE)</f>
        <v>10A08-020,96473,24</v>
      </c>
      <c r="AA24" s="52">
        <f t="shared" si="1"/>
        <v>2</v>
      </c>
    </row>
    <row r="25" spans="1:27" x14ac:dyDescent="0.25">
      <c r="A25" s="4">
        <v>41221</v>
      </c>
      <c r="B25" s="7" t="s">
        <v>152</v>
      </c>
      <c r="C25" s="2" t="s">
        <v>153</v>
      </c>
      <c r="D25" s="5" t="s">
        <v>154</v>
      </c>
      <c r="E25" s="5"/>
      <c r="F25" s="2" t="s">
        <v>30</v>
      </c>
      <c r="G25" s="2" t="s">
        <v>31</v>
      </c>
      <c r="H25" s="2" t="s">
        <v>126</v>
      </c>
      <c r="I25" s="3">
        <v>0.43109999999999998</v>
      </c>
      <c r="J25" s="2" t="s">
        <v>46</v>
      </c>
      <c r="K25" s="3">
        <v>4.2500000000000003E-2</v>
      </c>
      <c r="L25" s="6">
        <v>0.02</v>
      </c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52" t="str">
        <f t="shared" si="0"/>
        <v>11L14-070,43110,02</v>
      </c>
      <c r="Y25" s="52" t="e">
        <f>VLOOKUP(X25,JUILLET!$M$2:$M$59,1,FALSE)</f>
        <v>#N/A</v>
      </c>
      <c r="Z25" s="52" t="e">
        <f>VLOOKUP(X25,AOUT!$M$2:$M$55,1,FALSE)</f>
        <v>#N/A</v>
      </c>
      <c r="AA25" s="52">
        <f t="shared" si="1"/>
        <v>1</v>
      </c>
    </row>
    <row r="26" spans="1:27" x14ac:dyDescent="0.25">
      <c r="A26" s="4">
        <v>41152</v>
      </c>
      <c r="B26" s="7">
        <v>9600896</v>
      </c>
      <c r="C26" s="2" t="s">
        <v>110</v>
      </c>
      <c r="D26" s="5" t="s">
        <v>111</v>
      </c>
      <c r="E26" s="5"/>
      <c r="F26" s="2" t="s">
        <v>30</v>
      </c>
      <c r="G26" s="2" t="s">
        <v>31</v>
      </c>
      <c r="H26" s="2" t="s">
        <v>112</v>
      </c>
      <c r="I26" s="3">
        <v>1812</v>
      </c>
      <c r="J26" s="2" t="s">
        <v>46</v>
      </c>
      <c r="K26" s="3">
        <v>2.4799999999999999E-2</v>
      </c>
      <c r="L26" s="6">
        <v>44.94</v>
      </c>
      <c r="M26" s="1" t="s">
        <v>37</v>
      </c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52" t="str">
        <f t="shared" si="0"/>
        <v>09I01-04181244,94</v>
      </c>
      <c r="Y26" s="52" t="e">
        <f>VLOOKUP(X26,JUILLET!$M$2:$M$59,1,FALSE)</f>
        <v>#N/A</v>
      </c>
      <c r="Z26" s="52" t="e">
        <f>VLOOKUP(X26,AOUT!$M$2:$M$55,1,FALSE)</f>
        <v>#N/A</v>
      </c>
      <c r="AA26" s="52">
        <f t="shared" si="1"/>
        <v>1</v>
      </c>
    </row>
    <row r="27" spans="1:27" x14ac:dyDescent="0.25">
      <c r="A27" s="4">
        <v>41153</v>
      </c>
      <c r="B27" s="7">
        <v>3301306</v>
      </c>
      <c r="C27" s="2" t="s">
        <v>113</v>
      </c>
      <c r="D27" s="5" t="s">
        <v>114</v>
      </c>
      <c r="E27" s="5"/>
      <c r="F27" s="2" t="s">
        <v>30</v>
      </c>
      <c r="G27" s="2" t="s">
        <v>31</v>
      </c>
      <c r="H27" s="2" t="s">
        <v>115</v>
      </c>
      <c r="I27" s="3">
        <v>5</v>
      </c>
      <c r="J27" s="2" t="s">
        <v>33</v>
      </c>
      <c r="K27" s="3">
        <v>345</v>
      </c>
      <c r="L27" s="6">
        <v>1725</v>
      </c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52" t="str">
        <f t="shared" si="0"/>
        <v>12C05-0551725</v>
      </c>
      <c r="Y27" s="52" t="e">
        <f>VLOOKUP(X27,JUILLET!$M$2:$M$59,1,FALSE)</f>
        <v>#N/A</v>
      </c>
      <c r="Z27" s="52" t="str">
        <f>VLOOKUP(X27,AOUT!$M$2:$M$55,1,FALSE)</f>
        <v>12C05-0551725</v>
      </c>
      <c r="AA27" s="52">
        <f t="shared" si="1"/>
        <v>2</v>
      </c>
    </row>
    <row r="28" spans="1:27" x14ac:dyDescent="0.25">
      <c r="A28" s="4">
        <v>41165</v>
      </c>
      <c r="B28" s="7">
        <v>9780130</v>
      </c>
      <c r="C28" s="2" t="s">
        <v>34</v>
      </c>
      <c r="D28" s="5" t="s">
        <v>116</v>
      </c>
      <c r="E28" s="5"/>
      <c r="F28" s="2" t="s">
        <v>30</v>
      </c>
      <c r="G28" s="2" t="s">
        <v>31</v>
      </c>
      <c r="H28" s="2" t="s">
        <v>117</v>
      </c>
      <c r="I28" s="3">
        <v>2</v>
      </c>
      <c r="J28" s="2" t="s">
        <v>33</v>
      </c>
      <c r="K28" s="3">
        <v>79.113100000000003</v>
      </c>
      <c r="L28" s="6">
        <v>158.22999999999999</v>
      </c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52" t="str">
        <f t="shared" si="0"/>
        <v>12F12-082158,23</v>
      </c>
      <c r="Y28" s="52" t="e">
        <f>VLOOKUP(X28,JUILLET!$M$2:$M$59,1,FALSE)</f>
        <v>#N/A</v>
      </c>
      <c r="Z28" s="52" t="e">
        <f>VLOOKUP(X28,AOUT!$M$2:$M$55,1,FALSE)</f>
        <v>#N/A</v>
      </c>
      <c r="AA28" s="52">
        <f t="shared" si="1"/>
        <v>1</v>
      </c>
    </row>
    <row r="29" spans="1:27" x14ac:dyDescent="0.25">
      <c r="A29" s="4">
        <v>41170</v>
      </c>
      <c r="B29" s="7">
        <v>9780129</v>
      </c>
      <c r="C29" s="2" t="s">
        <v>118</v>
      </c>
      <c r="D29" s="5" t="s">
        <v>119</v>
      </c>
      <c r="E29" s="5"/>
      <c r="F29" s="2" t="s">
        <v>30</v>
      </c>
      <c r="G29" s="2" t="s">
        <v>31</v>
      </c>
      <c r="H29" s="2" t="s">
        <v>120</v>
      </c>
      <c r="I29" s="3">
        <v>4</v>
      </c>
      <c r="J29" s="2" t="s">
        <v>33</v>
      </c>
      <c r="K29" s="3">
        <v>21.5167</v>
      </c>
      <c r="L29" s="6">
        <v>86.07</v>
      </c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52" t="str">
        <f t="shared" si="0"/>
        <v>10J06-01486,07</v>
      </c>
      <c r="Y29" s="52" t="e">
        <f>VLOOKUP(X29,JUILLET!$M$2:$M$59,1,FALSE)</f>
        <v>#N/A</v>
      </c>
      <c r="Z29" s="52" t="e">
        <f>VLOOKUP(X29,AOUT!$M$2:$M$55,1,FALSE)</f>
        <v>#N/A</v>
      </c>
      <c r="AA29" s="52">
        <f t="shared" si="1"/>
        <v>1</v>
      </c>
    </row>
    <row r="30" spans="1:27" x14ac:dyDescent="0.25">
      <c r="A30" s="4">
        <v>41173</v>
      </c>
      <c r="B30" s="7">
        <v>9600636</v>
      </c>
      <c r="C30" s="2" t="s">
        <v>121</v>
      </c>
      <c r="D30" s="5" t="s">
        <v>122</v>
      </c>
      <c r="E30" s="5"/>
      <c r="F30" s="2" t="s">
        <v>30</v>
      </c>
      <c r="G30" s="2" t="s">
        <v>31</v>
      </c>
      <c r="H30" s="2" t="s">
        <v>123</v>
      </c>
      <c r="I30" s="3">
        <v>16</v>
      </c>
      <c r="J30" s="2" t="s">
        <v>33</v>
      </c>
      <c r="K30" s="3">
        <v>6.7454000000000001</v>
      </c>
      <c r="L30" s="6">
        <v>107.93</v>
      </c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52" t="str">
        <f t="shared" si="0"/>
        <v>02I24B16107,93</v>
      </c>
      <c r="Y30" s="52" t="e">
        <f>VLOOKUP(X30,JUILLET!$M$2:$M$59,1,FALSE)</f>
        <v>#N/A</v>
      </c>
      <c r="Z30" s="52" t="str">
        <f>VLOOKUP(X30,AOUT!$M$2:$M$55,1,FALSE)</f>
        <v>02I24B16107,93</v>
      </c>
      <c r="AA30" s="52">
        <f t="shared" si="1"/>
        <v>2</v>
      </c>
    </row>
    <row r="31" spans="1:27" x14ac:dyDescent="0.25">
      <c r="A31" s="4">
        <v>41182</v>
      </c>
      <c r="B31" s="7">
        <v>3000090</v>
      </c>
      <c r="C31" s="2" t="s">
        <v>124</v>
      </c>
      <c r="D31" s="5" t="s">
        <v>125</v>
      </c>
      <c r="E31" s="5"/>
      <c r="F31" s="2" t="s">
        <v>30</v>
      </c>
      <c r="G31" s="2" t="s">
        <v>31</v>
      </c>
      <c r="H31" s="2" t="s">
        <v>126</v>
      </c>
      <c r="I31" s="3">
        <v>3</v>
      </c>
      <c r="J31" s="2" t="s">
        <v>33</v>
      </c>
      <c r="K31" s="3">
        <v>106.708</v>
      </c>
      <c r="L31" s="6">
        <v>320.12</v>
      </c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52" t="str">
        <f t="shared" si="0"/>
        <v>09K26-023320,12</v>
      </c>
      <c r="Y31" s="52" t="e">
        <f>VLOOKUP(X31,JUILLET!$M$2:$M$59,1,FALSE)</f>
        <v>#N/A</v>
      </c>
      <c r="Z31" s="52" t="e">
        <f>VLOOKUP(X31,AOUT!$M$2:$M$55,1,FALSE)</f>
        <v>#N/A</v>
      </c>
      <c r="AA31" s="52">
        <f t="shared" si="1"/>
        <v>1</v>
      </c>
    </row>
    <row r="32" spans="1:27" x14ac:dyDescent="0.25">
      <c r="A32" s="4">
        <v>41192</v>
      </c>
      <c r="B32" s="7">
        <v>3800011</v>
      </c>
      <c r="C32" s="2" t="s">
        <v>127</v>
      </c>
      <c r="D32" s="5" t="s">
        <v>128</v>
      </c>
      <c r="E32" s="5"/>
      <c r="F32" s="2" t="s">
        <v>30</v>
      </c>
      <c r="G32" s="2" t="s">
        <v>31</v>
      </c>
      <c r="H32" s="2" t="s">
        <v>129</v>
      </c>
      <c r="I32" s="3">
        <v>50</v>
      </c>
      <c r="J32" s="2" t="s">
        <v>33</v>
      </c>
      <c r="K32" s="3">
        <v>0.97070000000000001</v>
      </c>
      <c r="L32" s="6">
        <v>48.54</v>
      </c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52" t="str">
        <f t="shared" si="0"/>
        <v>12E11-155048,54</v>
      </c>
      <c r="Y32" s="52" t="e">
        <f>VLOOKUP(X32,JUILLET!$M$2:$M$59,1,FALSE)</f>
        <v>#N/A</v>
      </c>
      <c r="Z32" s="52" t="e">
        <f>VLOOKUP(X32,AOUT!$M$2:$M$55,1,FALSE)</f>
        <v>#N/A</v>
      </c>
      <c r="AA32" s="52">
        <f t="shared" si="1"/>
        <v>1</v>
      </c>
    </row>
    <row r="33" spans="1:27" x14ac:dyDescent="0.25">
      <c r="A33" s="4">
        <v>41194</v>
      </c>
      <c r="B33" s="7">
        <v>3300139</v>
      </c>
      <c r="C33" s="2" t="s">
        <v>130</v>
      </c>
      <c r="D33" s="5" t="s">
        <v>131</v>
      </c>
      <c r="E33" s="5"/>
      <c r="F33" s="2" t="s">
        <v>30</v>
      </c>
      <c r="G33" s="2" t="s">
        <v>31</v>
      </c>
      <c r="H33" s="2" t="s">
        <v>132</v>
      </c>
      <c r="I33" s="3">
        <v>960</v>
      </c>
      <c r="J33" s="2" t="s">
        <v>33</v>
      </c>
      <c r="K33" s="3">
        <v>1.6951000000000001</v>
      </c>
      <c r="L33" s="6">
        <v>1627.3</v>
      </c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52" t="str">
        <f t="shared" si="0"/>
        <v>12B22-149601627,3</v>
      </c>
      <c r="Y33" s="52" t="e">
        <f>VLOOKUP(X33,JUILLET!$M$2:$M$59,1,FALSE)</f>
        <v>#N/A</v>
      </c>
      <c r="Z33" s="52" t="e">
        <f>VLOOKUP(X33,AOUT!$M$2:$M$55,1,FALSE)</f>
        <v>#N/A</v>
      </c>
      <c r="AA33" s="52">
        <f t="shared" si="1"/>
        <v>1</v>
      </c>
    </row>
    <row r="34" spans="1:27" x14ac:dyDescent="0.25">
      <c r="A34" s="4">
        <v>41194</v>
      </c>
      <c r="B34" s="7">
        <v>3300139</v>
      </c>
      <c r="C34" s="2" t="s">
        <v>130</v>
      </c>
      <c r="D34" s="5" t="s">
        <v>131</v>
      </c>
      <c r="E34" s="5"/>
      <c r="F34" s="2" t="s">
        <v>30</v>
      </c>
      <c r="G34" s="2" t="s">
        <v>31</v>
      </c>
      <c r="H34" s="2" t="s">
        <v>133</v>
      </c>
      <c r="I34" s="3">
        <v>2880</v>
      </c>
      <c r="J34" s="2" t="s">
        <v>33</v>
      </c>
      <c r="K34" s="3">
        <v>1.6951000000000001</v>
      </c>
      <c r="L34" s="6">
        <v>4881.8900000000003</v>
      </c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52" t="str">
        <f t="shared" si="0"/>
        <v>12B22-1428804881,89</v>
      </c>
      <c r="Y34" s="52" t="e">
        <f>VLOOKUP(X34,JUILLET!$M$2:$M$59,1,FALSE)</f>
        <v>#N/A</v>
      </c>
      <c r="Z34" s="52" t="e">
        <f>VLOOKUP(X34,AOUT!$M$2:$M$55,1,FALSE)</f>
        <v>#N/A</v>
      </c>
      <c r="AA34" s="52">
        <f t="shared" si="1"/>
        <v>1</v>
      </c>
    </row>
    <row r="35" spans="1:27" x14ac:dyDescent="0.25">
      <c r="A35" s="4">
        <v>41194</v>
      </c>
      <c r="B35" s="7">
        <v>3300139</v>
      </c>
      <c r="C35" s="2" t="s">
        <v>130</v>
      </c>
      <c r="D35" s="5" t="s">
        <v>131</v>
      </c>
      <c r="E35" s="5"/>
      <c r="F35" s="2" t="s">
        <v>30</v>
      </c>
      <c r="G35" s="2" t="s">
        <v>31</v>
      </c>
      <c r="H35" s="2" t="s">
        <v>134</v>
      </c>
      <c r="I35" s="3">
        <v>480</v>
      </c>
      <c r="J35" s="2" t="s">
        <v>33</v>
      </c>
      <c r="K35" s="3">
        <v>1.6951000000000001</v>
      </c>
      <c r="L35" s="6">
        <v>813.65</v>
      </c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52" t="str">
        <f t="shared" si="0"/>
        <v>12B22-14480813,65</v>
      </c>
      <c r="Y35" s="52" t="e">
        <f>VLOOKUP(X35,JUILLET!$M$2:$M$59,1,FALSE)</f>
        <v>#N/A</v>
      </c>
      <c r="Z35" s="52" t="e">
        <f>VLOOKUP(X35,AOUT!$M$2:$M$55,1,FALSE)</f>
        <v>#N/A</v>
      </c>
      <c r="AA35" s="52">
        <f t="shared" si="1"/>
        <v>1</v>
      </c>
    </row>
    <row r="36" spans="1:27" x14ac:dyDescent="0.25">
      <c r="A36" s="4">
        <v>41196</v>
      </c>
      <c r="B36" s="7">
        <v>9600807</v>
      </c>
      <c r="C36" s="2" t="s">
        <v>135</v>
      </c>
      <c r="D36" s="5" t="s">
        <v>136</v>
      </c>
      <c r="E36" s="5"/>
      <c r="F36" s="2" t="s">
        <v>30</v>
      </c>
      <c r="G36" s="2" t="s">
        <v>31</v>
      </c>
      <c r="H36" s="2" t="s">
        <v>137</v>
      </c>
      <c r="I36" s="3">
        <v>25000</v>
      </c>
      <c r="J36" s="2" t="s">
        <v>46</v>
      </c>
      <c r="K36" s="3">
        <v>1.29E-2</v>
      </c>
      <c r="L36" s="6">
        <v>322.5</v>
      </c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52" t="str">
        <f t="shared" si="0"/>
        <v>07J16-0325000322,5</v>
      </c>
      <c r="Y36" s="52" t="e">
        <f>VLOOKUP(X36,JUILLET!$M$2:$M$59,1,FALSE)</f>
        <v>#N/A</v>
      </c>
      <c r="Z36" s="52" t="str">
        <f>VLOOKUP(X36,AOUT!$M$2:$M$55,1,FALSE)</f>
        <v>07J16-0325000322,5</v>
      </c>
      <c r="AA36" s="52">
        <f t="shared" si="1"/>
        <v>2</v>
      </c>
    </row>
    <row r="37" spans="1:27" x14ac:dyDescent="0.25">
      <c r="A37" s="4">
        <v>41208</v>
      </c>
      <c r="B37" s="7" t="s">
        <v>138</v>
      </c>
      <c r="C37" s="2" t="s">
        <v>139</v>
      </c>
      <c r="D37" s="5" t="s">
        <v>140</v>
      </c>
      <c r="E37" s="5"/>
      <c r="F37" s="2" t="s">
        <v>30</v>
      </c>
      <c r="G37" s="2" t="s">
        <v>31</v>
      </c>
      <c r="H37" s="2" t="s">
        <v>141</v>
      </c>
      <c r="I37" s="3">
        <v>8</v>
      </c>
      <c r="J37" s="2" t="s">
        <v>33</v>
      </c>
      <c r="K37" s="3">
        <v>113.0527</v>
      </c>
      <c r="L37" s="6">
        <v>904.42</v>
      </c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52" t="str">
        <f t="shared" si="0"/>
        <v>12B20-018904,42</v>
      </c>
      <c r="Y37" s="52" t="e">
        <f>VLOOKUP(X37,JUILLET!$M$2:$M$59,1,FALSE)</f>
        <v>#N/A</v>
      </c>
      <c r="Z37" s="52" t="e">
        <f>VLOOKUP(X37,AOUT!$M$2:$M$55,1,FALSE)</f>
        <v>#N/A</v>
      </c>
      <c r="AA37" s="52">
        <f t="shared" si="1"/>
        <v>1</v>
      </c>
    </row>
    <row r="38" spans="1:27" x14ac:dyDescent="0.25">
      <c r="A38" s="4">
        <v>41213</v>
      </c>
      <c r="B38" s="7">
        <v>3800831</v>
      </c>
      <c r="C38" s="2" t="s">
        <v>142</v>
      </c>
      <c r="D38" s="5" t="s">
        <v>143</v>
      </c>
      <c r="E38" s="5"/>
      <c r="F38" s="2" t="s">
        <v>30</v>
      </c>
      <c r="G38" s="2" t="s">
        <v>31</v>
      </c>
      <c r="H38" s="2" t="s">
        <v>144</v>
      </c>
      <c r="I38" s="3">
        <v>300</v>
      </c>
      <c r="J38" s="2" t="s">
        <v>33</v>
      </c>
      <c r="K38" s="3">
        <v>4.6875999999999998</v>
      </c>
      <c r="L38" s="6">
        <v>1406.28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52" t="str">
        <f t="shared" si="0"/>
        <v>12E07-023001406,28</v>
      </c>
      <c r="Y38" s="52" t="e">
        <f>VLOOKUP(X38,JUILLET!$M$2:$M$59,1,FALSE)</f>
        <v>#N/A</v>
      </c>
      <c r="Z38" s="52" t="e">
        <f>VLOOKUP(X38,AOUT!$M$2:$M$55,1,FALSE)</f>
        <v>#N/A</v>
      </c>
      <c r="AA38" s="52">
        <f t="shared" si="1"/>
        <v>1</v>
      </c>
    </row>
    <row r="39" spans="1:27" x14ac:dyDescent="0.25">
      <c r="A39" s="4">
        <v>41214</v>
      </c>
      <c r="B39" s="7">
        <v>9780118</v>
      </c>
      <c r="C39" s="2" t="s">
        <v>145</v>
      </c>
      <c r="D39" s="5" t="s">
        <v>146</v>
      </c>
      <c r="E39" s="5"/>
      <c r="F39" s="2" t="s">
        <v>30</v>
      </c>
      <c r="G39" s="2" t="s">
        <v>31</v>
      </c>
      <c r="H39" s="2" t="s">
        <v>147</v>
      </c>
      <c r="I39" s="3">
        <v>10000</v>
      </c>
      <c r="J39" s="2" t="s">
        <v>148</v>
      </c>
      <c r="K39" s="3">
        <v>3.32E-2</v>
      </c>
      <c r="L39" s="6">
        <v>332</v>
      </c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52" t="str">
        <f t="shared" si="0"/>
        <v>12B01-1010000332</v>
      </c>
      <c r="Y39" s="52" t="e">
        <f>VLOOKUP(X39,JUILLET!$M$2:$M$59,1,FALSE)</f>
        <v>#N/A</v>
      </c>
      <c r="Z39" s="52" t="str">
        <f>VLOOKUP(X39,AOUT!$M$2:$M$55,1,FALSE)</f>
        <v>12B01-1010000332</v>
      </c>
      <c r="AA39" s="52">
        <f t="shared" si="1"/>
        <v>2</v>
      </c>
    </row>
    <row r="40" spans="1:27" x14ac:dyDescent="0.25">
      <c r="A40" s="4">
        <v>41217</v>
      </c>
      <c r="B40" s="7">
        <v>9600723</v>
      </c>
      <c r="C40" s="2" t="s">
        <v>149</v>
      </c>
      <c r="D40" s="5" t="s">
        <v>150</v>
      </c>
      <c r="E40" s="5"/>
      <c r="F40" s="2" t="s">
        <v>30</v>
      </c>
      <c r="G40" s="2" t="s">
        <v>31</v>
      </c>
      <c r="H40" s="2" t="s">
        <v>151</v>
      </c>
      <c r="I40" s="3">
        <v>2000</v>
      </c>
      <c r="J40" s="2" t="s">
        <v>33</v>
      </c>
      <c r="K40" s="3">
        <v>3.2099999999999997E-2</v>
      </c>
      <c r="L40" s="6">
        <v>64.2</v>
      </c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52" t="str">
        <f t="shared" si="0"/>
        <v>07K06-10200064,2</v>
      </c>
      <c r="Y40" s="52" t="e">
        <f>VLOOKUP(X40,JUILLET!$M$2:$M$59,1,FALSE)</f>
        <v>#N/A</v>
      </c>
      <c r="Z40" s="52" t="e">
        <f>VLOOKUP(X40,AOUT!$M$2:$M$55,1,FALSE)</f>
        <v>#N/A</v>
      </c>
      <c r="AA40" s="52">
        <f t="shared" si="1"/>
        <v>1</v>
      </c>
    </row>
    <row r="41" spans="1:27" x14ac:dyDescent="0.25">
      <c r="A41" s="4">
        <v>41221</v>
      </c>
      <c r="B41" s="7" t="s">
        <v>152</v>
      </c>
      <c r="C41" s="2" t="s">
        <v>153</v>
      </c>
      <c r="D41" s="5" t="s">
        <v>155</v>
      </c>
      <c r="E41" s="5"/>
      <c r="F41" s="2" t="s">
        <v>30</v>
      </c>
      <c r="G41" s="2" t="s">
        <v>31</v>
      </c>
      <c r="H41" s="2" t="s">
        <v>126</v>
      </c>
      <c r="I41" s="38">
        <v>63394.3</v>
      </c>
      <c r="J41" s="2" t="s">
        <v>46</v>
      </c>
      <c r="K41" s="3">
        <v>4.2500000000000003E-2</v>
      </c>
      <c r="L41" s="40">
        <v>2694.26</v>
      </c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52" t="str">
        <f t="shared" si="0"/>
        <v>12D05-2563394,32694,26</v>
      </c>
      <c r="Y41" s="52" t="e">
        <f>VLOOKUP(X41,JUILLET!$M$2:$M$59,1,FALSE)</f>
        <v>#N/A</v>
      </c>
      <c r="Z41" s="52" t="e">
        <f>VLOOKUP(X41,AOUT!$M$2:$M$55,1,FALSE)</f>
        <v>#N/A</v>
      </c>
      <c r="AA41" s="52">
        <f t="shared" si="1"/>
        <v>1</v>
      </c>
    </row>
    <row r="42" spans="1:27" x14ac:dyDescent="0.25">
      <c r="A42" s="4">
        <v>41221</v>
      </c>
      <c r="B42" s="7" t="s">
        <v>152</v>
      </c>
      <c r="C42" s="2" t="s">
        <v>153</v>
      </c>
      <c r="D42" s="5" t="s">
        <v>155</v>
      </c>
      <c r="E42" s="5"/>
      <c r="F42" s="2" t="s">
        <v>30</v>
      </c>
      <c r="G42" s="2" t="s">
        <v>31</v>
      </c>
      <c r="H42" s="2" t="s">
        <v>156</v>
      </c>
      <c r="I42" s="38">
        <v>225000</v>
      </c>
      <c r="J42" s="2" t="s">
        <v>46</v>
      </c>
      <c r="K42" s="3">
        <v>4.2500000000000003E-2</v>
      </c>
      <c r="L42" s="40">
        <v>9562.5</v>
      </c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52" t="str">
        <f t="shared" si="0"/>
        <v>12D05-252250009562,5</v>
      </c>
      <c r="Y42" s="52" t="e">
        <f>VLOOKUP(X42,JUILLET!$M$2:$M$59,1,FALSE)</f>
        <v>#N/A</v>
      </c>
      <c r="Z42" s="52" t="e">
        <f>VLOOKUP(X42,AOUT!$M$2:$M$55,1,FALSE)</f>
        <v>#N/A</v>
      </c>
      <c r="AA42" s="52">
        <f t="shared" si="1"/>
        <v>1</v>
      </c>
    </row>
    <row r="43" spans="1:27" x14ac:dyDescent="0.25">
      <c r="A43" s="4">
        <v>41221</v>
      </c>
      <c r="B43" s="7" t="s">
        <v>152</v>
      </c>
      <c r="C43" s="2" t="s">
        <v>153</v>
      </c>
      <c r="D43" s="5" t="s">
        <v>155</v>
      </c>
      <c r="E43" s="5"/>
      <c r="F43" s="2" t="s">
        <v>30</v>
      </c>
      <c r="G43" s="2" t="s">
        <v>31</v>
      </c>
      <c r="H43" s="2" t="s">
        <v>157</v>
      </c>
      <c r="I43" s="45">
        <v>324920</v>
      </c>
      <c r="J43" s="2" t="s">
        <v>46</v>
      </c>
      <c r="K43" s="3">
        <v>4.2500000000000003E-2</v>
      </c>
      <c r="L43" s="44">
        <v>13809.1</v>
      </c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52" t="str">
        <f t="shared" si="0"/>
        <v>12D05-2532492013809,1</v>
      </c>
      <c r="Y43" s="52" t="e">
        <f>VLOOKUP(X43,JUILLET!$M$2:$M$59,1,FALSE)</f>
        <v>#N/A</v>
      </c>
      <c r="Z43" s="52" t="str">
        <f>VLOOKUP(X43,AOUT!$M$2:$M$55,1,FALSE)</f>
        <v>12D05-2532492013809,1</v>
      </c>
      <c r="AA43" s="52">
        <f t="shared" si="1"/>
        <v>2</v>
      </c>
    </row>
    <row r="44" spans="1:27" x14ac:dyDescent="0.25">
      <c r="A44" s="28">
        <v>41221</v>
      </c>
      <c r="B44" s="29" t="s">
        <v>152</v>
      </c>
      <c r="C44" s="30" t="s">
        <v>153</v>
      </c>
      <c r="D44" s="31" t="s">
        <v>155</v>
      </c>
      <c r="E44" s="30"/>
      <c r="F44" s="30" t="s">
        <v>30</v>
      </c>
      <c r="G44" s="32" t="s">
        <v>31</v>
      </c>
      <c r="H44" s="30" t="s">
        <v>126</v>
      </c>
      <c r="I44" s="39">
        <v>90077.504799999995</v>
      </c>
      <c r="J44" s="30" t="s">
        <v>46</v>
      </c>
      <c r="K44" s="30">
        <v>4.2500000000000003E-2</v>
      </c>
      <c r="L44" s="41">
        <v>3828.29</v>
      </c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52" t="str">
        <f t="shared" si="0"/>
        <v>12D05-2590077,50483828,29</v>
      </c>
      <c r="Y44" s="52" t="e">
        <f>VLOOKUP(X44,JUILLET!$M$2:$M$59,1,FALSE)</f>
        <v>#N/A</v>
      </c>
      <c r="Z44" s="52" t="str">
        <f>VLOOKUP(X44,AOUT!$M$2:$M$55,1,FALSE)</f>
        <v>12D05-2590077,50483828,29</v>
      </c>
      <c r="AA44" s="52">
        <f t="shared" si="1"/>
        <v>1</v>
      </c>
    </row>
    <row r="45" spans="1:27" x14ac:dyDescent="0.25">
      <c r="A45" s="4">
        <v>41226</v>
      </c>
      <c r="B45" s="7">
        <v>3100151</v>
      </c>
      <c r="C45" s="2" t="s">
        <v>158</v>
      </c>
      <c r="D45" s="5" t="s">
        <v>159</v>
      </c>
      <c r="E45" s="5"/>
      <c r="F45" s="2" t="s">
        <v>30</v>
      </c>
      <c r="G45" s="2" t="s">
        <v>31</v>
      </c>
      <c r="H45" s="2" t="s">
        <v>160</v>
      </c>
      <c r="I45" s="3">
        <v>40</v>
      </c>
      <c r="J45" s="2" t="s">
        <v>33</v>
      </c>
      <c r="K45" s="3">
        <v>112.58929999999999</v>
      </c>
      <c r="L45" s="6">
        <v>4503.57</v>
      </c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52" t="str">
        <f t="shared" si="0"/>
        <v>11A25-04404503,57</v>
      </c>
      <c r="Y45" s="52" t="e">
        <f>VLOOKUP(X45,JUILLET!$M$2:$M$59,1,FALSE)</f>
        <v>#N/A</v>
      </c>
      <c r="Z45" s="52" t="str">
        <f>VLOOKUP(X45,AOUT!$M$2:$M$55,1,FALSE)</f>
        <v>11A25-04404503,57</v>
      </c>
      <c r="AA45" s="52">
        <f t="shared" si="1"/>
        <v>2</v>
      </c>
    </row>
    <row r="46" spans="1:27" x14ac:dyDescent="0.25">
      <c r="A46" s="4">
        <v>41241</v>
      </c>
      <c r="B46" s="7">
        <v>9600605</v>
      </c>
      <c r="C46" s="2" t="s">
        <v>161</v>
      </c>
      <c r="D46" s="5" t="s">
        <v>162</v>
      </c>
      <c r="E46" s="5"/>
      <c r="F46" s="2" t="s">
        <v>30</v>
      </c>
      <c r="G46" s="2" t="s">
        <v>31</v>
      </c>
      <c r="H46" s="2" t="s">
        <v>163</v>
      </c>
      <c r="I46" s="3">
        <v>340</v>
      </c>
      <c r="J46" s="2" t="s">
        <v>33</v>
      </c>
      <c r="K46" s="3">
        <v>1.8893</v>
      </c>
      <c r="L46" s="6">
        <v>642.36</v>
      </c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52" t="str">
        <f t="shared" si="0"/>
        <v>02K29-06340642,36</v>
      </c>
      <c r="Y46" s="52" t="e">
        <f>VLOOKUP(X46,JUILLET!$M$2:$M$59,1,FALSE)</f>
        <v>#N/A</v>
      </c>
      <c r="Z46" s="52" t="str">
        <f>VLOOKUP(X46,AOUT!$M$2:$M$55,1,FALSE)</f>
        <v>02K29-06340642,36</v>
      </c>
      <c r="AA46" s="52">
        <f t="shared" si="1"/>
        <v>2</v>
      </c>
    </row>
    <row r="47" spans="1:27" ht="42.75" customHeight="1" x14ac:dyDescent="0.25">
      <c r="A47" s="4">
        <v>41241</v>
      </c>
      <c r="B47" s="7" t="s">
        <v>164</v>
      </c>
      <c r="C47" s="2" t="s">
        <v>165</v>
      </c>
      <c r="D47" s="5" t="s">
        <v>166</v>
      </c>
      <c r="E47" s="5"/>
      <c r="F47" s="2" t="s">
        <v>30</v>
      </c>
      <c r="G47" s="2" t="s">
        <v>31</v>
      </c>
      <c r="H47" s="2" t="s">
        <v>167</v>
      </c>
      <c r="I47" s="3">
        <v>1</v>
      </c>
      <c r="J47" s="2" t="s">
        <v>33</v>
      </c>
      <c r="K47" s="3">
        <v>184.1763</v>
      </c>
      <c r="L47" s="6">
        <v>184.18</v>
      </c>
      <c r="M47" s="26" t="s">
        <v>168</v>
      </c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52" t="str">
        <f t="shared" si="0"/>
        <v>07K30-021184,18</v>
      </c>
      <c r="Y47" s="52" t="e">
        <f>VLOOKUP(X47,JUILLET!$M$2:$M$59,1,FALSE)</f>
        <v>#N/A</v>
      </c>
      <c r="Z47" s="52" t="str">
        <f>VLOOKUP(X47,AOUT!$M$2:$M$55,1,FALSE)</f>
        <v>07K30-021184,18</v>
      </c>
      <c r="AA47" s="52">
        <f t="shared" si="1"/>
        <v>2</v>
      </c>
    </row>
    <row r="48" spans="1:27" x14ac:dyDescent="0.25">
      <c r="A48" s="4">
        <v>41243</v>
      </c>
      <c r="B48" s="7" t="s">
        <v>169</v>
      </c>
      <c r="C48" s="2" t="s">
        <v>170</v>
      </c>
      <c r="D48" s="5" t="s">
        <v>171</v>
      </c>
      <c r="E48" s="5"/>
      <c r="F48" s="2" t="s">
        <v>30</v>
      </c>
      <c r="G48" s="2" t="s">
        <v>31</v>
      </c>
      <c r="H48" s="2" t="s">
        <v>172</v>
      </c>
      <c r="I48" s="3">
        <v>1000</v>
      </c>
      <c r="J48" s="2" t="s">
        <v>33</v>
      </c>
      <c r="K48" s="3">
        <v>0.25</v>
      </c>
      <c r="L48" s="6">
        <v>250</v>
      </c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52" t="str">
        <f t="shared" si="0"/>
        <v>11L20-071000250</v>
      </c>
      <c r="Y48" s="52" t="e">
        <f>VLOOKUP(X48,JUILLET!$M$2:$M$59,1,FALSE)</f>
        <v>#N/A</v>
      </c>
      <c r="Z48" s="52" t="str">
        <f>VLOOKUP(X48,AOUT!$M$2:$M$55,1,FALSE)</f>
        <v>11L20-071000250</v>
      </c>
      <c r="AA48" s="52">
        <f t="shared" si="1"/>
        <v>2</v>
      </c>
    </row>
    <row r="49" spans="1:27" x14ac:dyDescent="0.25">
      <c r="A49" s="28">
        <v>41221</v>
      </c>
      <c r="B49" s="29" t="s">
        <v>152</v>
      </c>
      <c r="C49" s="30" t="s">
        <v>153</v>
      </c>
      <c r="D49" s="31" t="s">
        <v>155</v>
      </c>
      <c r="E49" s="30"/>
      <c r="F49" s="30" t="s">
        <v>30</v>
      </c>
      <c r="G49" s="32" t="s">
        <v>31</v>
      </c>
      <c r="H49" s="30" t="s">
        <v>156</v>
      </c>
      <c r="I49" s="39">
        <v>150000</v>
      </c>
      <c r="J49" s="30" t="s">
        <v>46</v>
      </c>
      <c r="K49" s="30">
        <v>4.2500000000000003E-2</v>
      </c>
      <c r="L49" s="41">
        <v>6375</v>
      </c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52" t="str">
        <f t="shared" si="0"/>
        <v>12D05-251500006375</v>
      </c>
      <c r="Y49" s="52" t="e">
        <f>VLOOKUP(X49,JUILLET!$M$2:$M$59,1,FALSE)</f>
        <v>#N/A</v>
      </c>
      <c r="Z49" s="52" t="str">
        <f>VLOOKUP(X49,AOUT!$M$2:$M$55,1,FALSE)</f>
        <v>12D05-251500006375</v>
      </c>
      <c r="AA49" s="52">
        <f t="shared" si="1"/>
        <v>1</v>
      </c>
    </row>
    <row r="50" spans="1:27" x14ac:dyDescent="0.25">
      <c r="A50" s="28">
        <v>41221</v>
      </c>
      <c r="B50" s="29" t="s">
        <v>152</v>
      </c>
      <c r="C50" s="30" t="s">
        <v>153</v>
      </c>
      <c r="D50" s="31" t="s">
        <v>155</v>
      </c>
      <c r="E50" s="30"/>
      <c r="F50" s="30" t="s">
        <v>30</v>
      </c>
      <c r="G50" s="32" t="s">
        <v>31</v>
      </c>
      <c r="H50" s="30" t="s">
        <v>157</v>
      </c>
      <c r="I50" s="43">
        <v>324920</v>
      </c>
      <c r="J50" s="30" t="s">
        <v>46</v>
      </c>
      <c r="K50" s="30">
        <v>4.2500000000000003E-2</v>
      </c>
      <c r="L50" s="42">
        <v>13809.1</v>
      </c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52" t="str">
        <f t="shared" si="0"/>
        <v>12D05-2532492013809,1</v>
      </c>
      <c r="Y50" s="52" t="e">
        <f>VLOOKUP(X50,JUILLET!$M$2:$M$59,1,FALSE)</f>
        <v>#N/A</v>
      </c>
      <c r="Z50" s="52" t="str">
        <f>VLOOKUP(X50,AOUT!$M$2:$M$55,1,FALSE)</f>
        <v>12D05-2532492013809,1</v>
      </c>
      <c r="AA50" s="52">
        <f t="shared" si="1"/>
        <v>2</v>
      </c>
    </row>
    <row r="51" spans="1:27" x14ac:dyDescent="0.25">
      <c r="A51" s="28"/>
      <c r="B51" s="29"/>
      <c r="C51" s="30"/>
      <c r="D51" s="31"/>
      <c r="E51" s="30"/>
      <c r="F51" s="30"/>
      <c r="G51" s="32"/>
      <c r="H51" s="30"/>
      <c r="I51" s="43"/>
      <c r="J51" s="30"/>
      <c r="K51" s="30"/>
      <c r="L51" s="42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52" t="str">
        <f t="shared" si="0"/>
        <v/>
      </c>
      <c r="Y51" s="52" t="e">
        <f>VLOOKUP(X51,JUILLET!$M$2:$M$59,1,FALSE)</f>
        <v>#N/A</v>
      </c>
      <c r="Z51" s="52" t="e">
        <f>VLOOKUP(X51,AOUT!$M$2:$M$55,1,FALSE)</f>
        <v>#N/A</v>
      </c>
      <c r="AA51" s="52">
        <f t="shared" si="1"/>
        <v>2</v>
      </c>
    </row>
    <row r="52" spans="1:27" x14ac:dyDescent="0.25">
      <c r="A52" s="4">
        <v>41152</v>
      </c>
      <c r="B52" s="7" t="s">
        <v>105</v>
      </c>
      <c r="C52" s="2" t="s">
        <v>106</v>
      </c>
      <c r="D52" s="5" t="s">
        <v>107</v>
      </c>
      <c r="E52" s="5"/>
      <c r="F52" s="2" t="s">
        <v>30</v>
      </c>
      <c r="G52" s="2" t="s">
        <v>31</v>
      </c>
      <c r="H52" s="46" t="s">
        <v>108</v>
      </c>
      <c r="I52" s="47">
        <v>35</v>
      </c>
      <c r="J52" s="2" t="s">
        <v>109</v>
      </c>
      <c r="K52" s="3">
        <v>8.34</v>
      </c>
      <c r="L52" s="48">
        <v>291.89999999999998</v>
      </c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52" t="str">
        <f t="shared" si="0"/>
        <v>11J17-0135291,9</v>
      </c>
      <c r="Y52" s="52" t="e">
        <f>VLOOKUP(X52,JUILLET!$M$2:$M$59,1,FALSE)</f>
        <v>#N/A</v>
      </c>
      <c r="Z52" s="52" t="e">
        <f>VLOOKUP(X52,AOUT!$M$2:$M$55,1,FALSE)</f>
        <v>#N/A</v>
      </c>
      <c r="AA52" s="52">
        <f t="shared" si="1"/>
        <v>1</v>
      </c>
    </row>
    <row r="53" spans="1:27" x14ac:dyDescent="0.25">
      <c r="A53" s="4">
        <v>41249</v>
      </c>
      <c r="B53" s="7">
        <v>3800010</v>
      </c>
      <c r="C53" s="2" t="s">
        <v>178</v>
      </c>
      <c r="D53" s="5" t="s">
        <v>179</v>
      </c>
      <c r="E53" s="5"/>
      <c r="F53" s="2" t="s">
        <v>30</v>
      </c>
      <c r="G53" s="2" t="s">
        <v>31</v>
      </c>
      <c r="H53" s="2" t="s">
        <v>180</v>
      </c>
      <c r="I53" s="3">
        <v>576</v>
      </c>
      <c r="J53" s="2" t="s">
        <v>33</v>
      </c>
      <c r="K53" s="3">
        <v>2.9091999999999998</v>
      </c>
      <c r="L53" s="6">
        <v>1675.7</v>
      </c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52" t="str">
        <f t="shared" si="0"/>
        <v>12B07-015761675,7</v>
      </c>
      <c r="Y53" s="52" t="e">
        <f>VLOOKUP(X53,JUILLET!$M$2:$M$59,1,FALSE)</f>
        <v>#N/A</v>
      </c>
      <c r="Z53" s="52" t="e">
        <f>VLOOKUP(X53,AOUT!$M$2:$M$55,1,FALSE)</f>
        <v>#N/A</v>
      </c>
      <c r="AA53" s="52">
        <f t="shared" si="1"/>
        <v>1</v>
      </c>
    </row>
    <row r="54" spans="1:27" x14ac:dyDescent="0.25">
      <c r="A54" s="4">
        <v>41251</v>
      </c>
      <c r="B54" s="7">
        <v>3801392</v>
      </c>
      <c r="C54" s="2" t="s">
        <v>181</v>
      </c>
      <c r="D54" s="5" t="s">
        <v>182</v>
      </c>
      <c r="E54" s="5"/>
      <c r="F54" s="2" t="s">
        <v>30</v>
      </c>
      <c r="G54" s="2" t="s">
        <v>31</v>
      </c>
      <c r="H54" s="2" t="s">
        <v>183</v>
      </c>
      <c r="I54" s="3">
        <v>34</v>
      </c>
      <c r="J54" s="2" t="s">
        <v>33</v>
      </c>
      <c r="K54" s="3">
        <v>60</v>
      </c>
      <c r="L54" s="6">
        <v>2040</v>
      </c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52" t="str">
        <f t="shared" si="0"/>
        <v>12D25-13342040</v>
      </c>
      <c r="Y54" s="52" t="e">
        <f>VLOOKUP(X54,JUILLET!$M$2:$M$59,1,FALSE)</f>
        <v>#N/A</v>
      </c>
      <c r="Z54" s="52" t="e">
        <f>VLOOKUP(X54,AOUT!$M$2:$M$55,1,FALSE)</f>
        <v>#N/A</v>
      </c>
      <c r="AA54" s="52">
        <f t="shared" si="1"/>
        <v>1</v>
      </c>
    </row>
    <row r="55" spans="1:27" x14ac:dyDescent="0.25">
      <c r="A55" s="4">
        <v>41251</v>
      </c>
      <c r="B55" s="7">
        <v>3801392</v>
      </c>
      <c r="C55" s="2" t="s">
        <v>181</v>
      </c>
      <c r="D55" s="5" t="s">
        <v>182</v>
      </c>
      <c r="E55" s="5"/>
      <c r="F55" s="2" t="s">
        <v>30</v>
      </c>
      <c r="G55" s="2" t="s">
        <v>31</v>
      </c>
      <c r="H55" s="2" t="s">
        <v>184</v>
      </c>
      <c r="I55" s="3">
        <v>228</v>
      </c>
      <c r="J55" s="2" t="s">
        <v>33</v>
      </c>
      <c r="K55" s="3">
        <v>60</v>
      </c>
      <c r="L55" s="6">
        <v>13680</v>
      </c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52" t="str">
        <f t="shared" si="0"/>
        <v>12D25-1322813680</v>
      </c>
      <c r="Y55" s="52" t="e">
        <f>VLOOKUP(X55,JUILLET!$M$2:$M$59,1,FALSE)</f>
        <v>#N/A</v>
      </c>
      <c r="Z55" s="52" t="e">
        <f>VLOOKUP(X55,AOUT!$M$2:$M$55,1,FALSE)</f>
        <v>#N/A</v>
      </c>
      <c r="AA55" s="52">
        <f t="shared" si="1"/>
        <v>1</v>
      </c>
    </row>
    <row r="56" spans="1:27" x14ac:dyDescent="0.25">
      <c r="A56" s="4">
        <v>41251</v>
      </c>
      <c r="B56" s="7">
        <v>3801392</v>
      </c>
      <c r="C56" s="2" t="s">
        <v>181</v>
      </c>
      <c r="D56" s="5" t="s">
        <v>182</v>
      </c>
      <c r="E56" s="5"/>
      <c r="F56" s="2" t="s">
        <v>30</v>
      </c>
      <c r="G56" s="2" t="s">
        <v>31</v>
      </c>
      <c r="H56" s="2" t="s">
        <v>185</v>
      </c>
      <c r="I56" s="3">
        <v>270</v>
      </c>
      <c r="J56" s="2" t="s">
        <v>33</v>
      </c>
      <c r="K56" s="3">
        <v>60</v>
      </c>
      <c r="L56" s="6">
        <v>16200</v>
      </c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52" t="str">
        <f t="shared" si="0"/>
        <v>12D25-1327016200</v>
      </c>
      <c r="Y56" s="52" t="e">
        <f>VLOOKUP(X56,JUILLET!$M$2:$M$59,1,FALSE)</f>
        <v>#N/A</v>
      </c>
      <c r="Z56" s="52" t="str">
        <f>VLOOKUP(X56,AOUT!$M$2:$M$55,1,FALSE)</f>
        <v>12D25-1327016200</v>
      </c>
      <c r="AA56" s="52">
        <f t="shared" si="1"/>
        <v>2</v>
      </c>
    </row>
    <row r="57" spans="1:27" x14ac:dyDescent="0.25">
      <c r="A57" s="4">
        <v>41251</v>
      </c>
      <c r="B57" s="7">
        <v>9600638</v>
      </c>
      <c r="C57" s="2" t="s">
        <v>165</v>
      </c>
      <c r="D57" s="5" t="s">
        <v>186</v>
      </c>
      <c r="E57" s="5"/>
      <c r="F57" s="2" t="s">
        <v>30</v>
      </c>
      <c r="G57" s="2" t="s">
        <v>31</v>
      </c>
      <c r="H57" s="2" t="s">
        <v>187</v>
      </c>
      <c r="I57" s="3">
        <v>4</v>
      </c>
      <c r="J57" s="2" t="s">
        <v>33</v>
      </c>
      <c r="K57" s="3">
        <v>184.1763</v>
      </c>
      <c r="L57" s="6">
        <v>736.71</v>
      </c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52" t="str">
        <f t="shared" si="0"/>
        <v>07L10-034736,71</v>
      </c>
      <c r="Y57" s="52" t="e">
        <f>VLOOKUP(X57,JUILLET!$M$2:$M$59,1,FALSE)</f>
        <v>#N/A</v>
      </c>
      <c r="Z57" s="52" t="str">
        <f>VLOOKUP(X57,AOUT!$M$2:$M$55,1,FALSE)</f>
        <v>07L10-034736,71</v>
      </c>
      <c r="AA57" s="52">
        <f t="shared" si="1"/>
        <v>2</v>
      </c>
    </row>
    <row r="58" spans="1:27" x14ac:dyDescent="0.25">
      <c r="A58" s="4">
        <v>41252</v>
      </c>
      <c r="B58" s="7" t="s">
        <v>188</v>
      </c>
      <c r="C58" s="2" t="s">
        <v>189</v>
      </c>
      <c r="D58" s="5" t="s">
        <v>190</v>
      </c>
      <c r="E58" s="5"/>
      <c r="F58" s="2" t="s">
        <v>30</v>
      </c>
      <c r="G58" s="2" t="s">
        <v>31</v>
      </c>
      <c r="H58" s="2" t="s">
        <v>126</v>
      </c>
      <c r="I58" s="3">
        <v>29759.178</v>
      </c>
      <c r="J58" s="2" t="s">
        <v>46</v>
      </c>
      <c r="K58" s="3">
        <v>2.12E-2</v>
      </c>
      <c r="L58" s="6">
        <v>630.89</v>
      </c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52" t="str">
        <f t="shared" si="0"/>
        <v>11L02-2229759,178630,89</v>
      </c>
      <c r="Y58" s="52" t="e">
        <f>VLOOKUP(X58,JUILLET!$M$2:$M$59,1,FALSE)</f>
        <v>#N/A</v>
      </c>
      <c r="Z58" s="52" t="e">
        <f>VLOOKUP(X58,AOUT!$M$2:$M$55,1,FALSE)</f>
        <v>#N/A</v>
      </c>
      <c r="AA58" s="52">
        <f t="shared" si="1"/>
        <v>1</v>
      </c>
    </row>
    <row r="59" spans="1:27" x14ac:dyDescent="0.25">
      <c r="A59" s="4">
        <v>41252</v>
      </c>
      <c r="B59" s="7" t="s">
        <v>188</v>
      </c>
      <c r="C59" s="2" t="s">
        <v>189</v>
      </c>
      <c r="D59" s="5" t="s">
        <v>190</v>
      </c>
      <c r="E59" s="5"/>
      <c r="F59" s="2" t="s">
        <v>30</v>
      </c>
      <c r="G59" s="2" t="s">
        <v>31</v>
      </c>
      <c r="H59" s="2" t="s">
        <v>191</v>
      </c>
      <c r="I59" s="3">
        <v>119234</v>
      </c>
      <c r="J59" s="2" t="s">
        <v>46</v>
      </c>
      <c r="K59" s="3">
        <v>2.12E-2</v>
      </c>
      <c r="L59" s="6">
        <v>2527.7600000000002</v>
      </c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52" t="str">
        <f t="shared" si="0"/>
        <v>11L02-221192342527,76</v>
      </c>
      <c r="Y59" s="52" t="e">
        <f>VLOOKUP(X59,JUILLET!$M$2:$M$59,1,FALSE)</f>
        <v>#N/A</v>
      </c>
      <c r="Z59" s="52" t="e">
        <f>VLOOKUP(X59,AOUT!$M$2:$M$55,1,FALSE)</f>
        <v>#N/A</v>
      </c>
      <c r="AA59" s="52">
        <f t="shared" si="1"/>
        <v>1</v>
      </c>
    </row>
    <row r="60" spans="1:27" x14ac:dyDescent="0.25">
      <c r="A60" s="4">
        <v>41257</v>
      </c>
      <c r="B60" s="7">
        <v>3000099</v>
      </c>
      <c r="C60" s="2" t="s">
        <v>192</v>
      </c>
      <c r="D60" s="5" t="s">
        <v>193</v>
      </c>
      <c r="E60" s="5"/>
      <c r="F60" s="2" t="s">
        <v>30</v>
      </c>
      <c r="G60" s="2" t="s">
        <v>31</v>
      </c>
      <c r="H60" s="2" t="s">
        <v>194</v>
      </c>
      <c r="I60" s="3">
        <v>29</v>
      </c>
      <c r="J60" s="2" t="s">
        <v>33</v>
      </c>
      <c r="K60" s="3">
        <v>4.4550000000000001</v>
      </c>
      <c r="L60" s="6">
        <v>129.19999999999999</v>
      </c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52" t="str">
        <f t="shared" si="0"/>
        <v>11C23-0129129,2</v>
      </c>
      <c r="Y60" s="52" t="e">
        <f>VLOOKUP(X60,JUILLET!$M$2:$M$59,1,FALSE)</f>
        <v>#N/A</v>
      </c>
      <c r="Z60" s="52" t="e">
        <f>VLOOKUP(X60,AOUT!$M$2:$M$55,1,FALSE)</f>
        <v>#N/A</v>
      </c>
      <c r="AA60" s="52">
        <f t="shared" si="1"/>
        <v>1</v>
      </c>
    </row>
    <row r="61" spans="1:27" x14ac:dyDescent="0.25">
      <c r="A61" s="4">
        <v>41259</v>
      </c>
      <c r="B61" s="7">
        <v>9600584</v>
      </c>
      <c r="C61" s="2" t="s">
        <v>195</v>
      </c>
      <c r="D61" s="5" t="s">
        <v>196</v>
      </c>
      <c r="E61" s="5"/>
      <c r="F61" s="2" t="s">
        <v>30</v>
      </c>
      <c r="G61" s="2" t="s">
        <v>31</v>
      </c>
      <c r="H61" s="2" t="s">
        <v>197</v>
      </c>
      <c r="I61" s="3">
        <v>9</v>
      </c>
      <c r="J61" s="2" t="s">
        <v>33</v>
      </c>
      <c r="K61" s="3">
        <v>57.071599999999997</v>
      </c>
      <c r="L61" s="6">
        <v>513.64</v>
      </c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52" t="str">
        <f t="shared" si="0"/>
        <v>02L17-089513,64</v>
      </c>
      <c r="Y61" s="52" t="e">
        <f>VLOOKUP(X61,JUILLET!$M$2:$M$59,1,FALSE)</f>
        <v>#N/A</v>
      </c>
      <c r="Z61" s="52" t="str">
        <f>VLOOKUP(X61,AOUT!$M$2:$M$55,1,FALSE)</f>
        <v>02L17-089513,64</v>
      </c>
      <c r="AA61" s="52">
        <f t="shared" si="1"/>
        <v>2</v>
      </c>
    </row>
    <row r="62" spans="1:27" x14ac:dyDescent="0.25">
      <c r="A62" s="4">
        <v>41264</v>
      </c>
      <c r="B62" s="7">
        <v>3800818</v>
      </c>
      <c r="C62" s="2" t="s">
        <v>198</v>
      </c>
      <c r="D62" s="5" t="s">
        <v>199</v>
      </c>
      <c r="E62" s="5"/>
      <c r="F62" s="2" t="s">
        <v>30</v>
      </c>
      <c r="G62" s="2" t="s">
        <v>31</v>
      </c>
      <c r="H62" s="2" t="s">
        <v>200</v>
      </c>
      <c r="I62" s="3">
        <v>1392</v>
      </c>
      <c r="J62" s="2" t="s">
        <v>33</v>
      </c>
      <c r="K62" s="3">
        <v>2.8527999999999998</v>
      </c>
      <c r="L62" s="6">
        <v>3971.1</v>
      </c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52" t="str">
        <f t="shared" si="0"/>
        <v>12B02-0113923971,1</v>
      </c>
      <c r="Y62" s="52" t="e">
        <f>VLOOKUP(X62,JUILLET!$M$2:$M$59,1,FALSE)</f>
        <v>#N/A</v>
      </c>
      <c r="Z62" s="52" t="e">
        <f>VLOOKUP(X62,AOUT!$M$2:$M$55,1,FALSE)</f>
        <v>#N/A</v>
      </c>
      <c r="AA62" s="52">
        <f t="shared" si="1"/>
        <v>1</v>
      </c>
    </row>
    <row r="63" spans="1:27" x14ac:dyDescent="0.25">
      <c r="A63" s="4">
        <v>41266</v>
      </c>
      <c r="B63" s="7">
        <v>3300128</v>
      </c>
      <c r="C63" s="2" t="s">
        <v>201</v>
      </c>
      <c r="D63" s="5" t="s">
        <v>202</v>
      </c>
      <c r="E63" s="5"/>
      <c r="F63" s="2" t="s">
        <v>30</v>
      </c>
      <c r="G63" s="2" t="s">
        <v>31</v>
      </c>
      <c r="H63" s="2" t="s">
        <v>203</v>
      </c>
      <c r="I63" s="3">
        <v>138</v>
      </c>
      <c r="J63" s="2" t="s">
        <v>33</v>
      </c>
      <c r="K63" s="3">
        <v>2.6766999999999999</v>
      </c>
      <c r="L63" s="6">
        <v>369.38</v>
      </c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52" t="str">
        <f t="shared" si="0"/>
        <v>11K29-02138369,38</v>
      </c>
      <c r="Y63" s="52" t="e">
        <f>VLOOKUP(X63,JUILLET!$M$2:$M$59,1,FALSE)</f>
        <v>#N/A</v>
      </c>
      <c r="Z63" s="52" t="str">
        <f>VLOOKUP(X63,AOUT!$M$2:$M$55,1,FALSE)</f>
        <v>11K29-02138369,38</v>
      </c>
      <c r="AA63" s="52">
        <f t="shared" si="1"/>
        <v>2</v>
      </c>
    </row>
    <row r="64" spans="1:27" x14ac:dyDescent="0.25">
      <c r="A64" s="28">
        <v>41141</v>
      </c>
      <c r="B64" s="29">
        <v>3100438</v>
      </c>
      <c r="C64" s="30" t="s">
        <v>97</v>
      </c>
      <c r="D64" s="31" t="s">
        <v>98</v>
      </c>
      <c r="E64" s="30"/>
      <c r="F64" s="30" t="s">
        <v>30</v>
      </c>
      <c r="G64" s="32" t="s">
        <v>31</v>
      </c>
      <c r="H64" s="30" t="s">
        <v>99</v>
      </c>
      <c r="I64" s="33">
        <v>1</v>
      </c>
      <c r="J64" s="30" t="s">
        <v>33</v>
      </c>
      <c r="K64" s="30">
        <v>636.75329999999997</v>
      </c>
      <c r="L64" s="30">
        <v>636.75</v>
      </c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52" t="str">
        <f t="shared" si="0"/>
        <v>10H24-051636,75</v>
      </c>
      <c r="Y64" s="52" t="e">
        <f>VLOOKUP(X64,JUILLET!$M$2:$M$59,1,FALSE)</f>
        <v>#N/A</v>
      </c>
      <c r="Z64" s="52" t="str">
        <f>VLOOKUP(X64,AOUT!$M$2:$M$55,1,FALSE)</f>
        <v>10H24-051636,75</v>
      </c>
      <c r="AA64" s="52">
        <f t="shared" si="1"/>
        <v>2</v>
      </c>
    </row>
    <row r="65" spans="1:27" x14ac:dyDescent="0.25">
      <c r="A65" s="28">
        <v>41141</v>
      </c>
      <c r="B65" s="29">
        <v>3100438</v>
      </c>
      <c r="C65" s="30" t="s">
        <v>97</v>
      </c>
      <c r="D65" s="31" t="s">
        <v>100</v>
      </c>
      <c r="E65" s="30"/>
      <c r="F65" s="30" t="s">
        <v>30</v>
      </c>
      <c r="G65" s="32" t="s">
        <v>31</v>
      </c>
      <c r="H65" s="30" t="s">
        <v>99</v>
      </c>
      <c r="I65" s="33">
        <v>2</v>
      </c>
      <c r="J65" s="30" t="s">
        <v>33</v>
      </c>
      <c r="K65" s="30">
        <v>636.75329999999997</v>
      </c>
      <c r="L65" s="30">
        <v>1273.51</v>
      </c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52" t="str">
        <f t="shared" si="0"/>
        <v>10H24-0621273,51</v>
      </c>
      <c r="Y65" s="52" t="e">
        <f>VLOOKUP(X65,JUILLET!$M$2:$M$59,1,FALSE)</f>
        <v>#N/A</v>
      </c>
      <c r="Z65" s="52" t="str">
        <f>VLOOKUP(X65,AOUT!$M$2:$M$55,1,FALSE)</f>
        <v>10H24-0621273,51</v>
      </c>
      <c r="AA65" s="52">
        <f t="shared" si="1"/>
        <v>2</v>
      </c>
    </row>
    <row r="66" spans="1:27" x14ac:dyDescent="0.25">
      <c r="A66" s="28">
        <v>41151</v>
      </c>
      <c r="B66" s="29">
        <v>3300148</v>
      </c>
      <c r="C66" s="30" t="s">
        <v>77</v>
      </c>
      <c r="D66" s="31" t="s">
        <v>204</v>
      </c>
      <c r="E66" s="30"/>
      <c r="F66" s="30" t="s">
        <v>30</v>
      </c>
      <c r="G66" s="32" t="s">
        <v>31</v>
      </c>
      <c r="H66" s="30" t="s">
        <v>79</v>
      </c>
      <c r="I66" s="33">
        <v>500</v>
      </c>
      <c r="J66" s="30" t="s">
        <v>33</v>
      </c>
      <c r="K66" s="30">
        <v>1.1003000000000001</v>
      </c>
      <c r="L66" s="30">
        <v>550.15</v>
      </c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52" t="str">
        <f t="shared" si="0"/>
        <v>12G11-02500550,15</v>
      </c>
      <c r="Y66" s="52" t="e">
        <f>VLOOKUP(X66,JUILLET!$M$2:$M$59,1,FALSE)</f>
        <v>#N/A</v>
      </c>
      <c r="Z66" s="52" t="str">
        <f>VLOOKUP(X66,AOUT!$M$2:$M$55,1,FALSE)</f>
        <v>12G11-02500550,15</v>
      </c>
      <c r="AA66" s="52">
        <f t="shared" si="1"/>
        <v>1</v>
      </c>
    </row>
    <row r="67" spans="1:27" x14ac:dyDescent="0.25">
      <c r="A67" s="28">
        <v>41152</v>
      </c>
      <c r="B67" s="29" t="s">
        <v>101</v>
      </c>
      <c r="C67" s="30" t="s">
        <v>102</v>
      </c>
      <c r="D67" s="31" t="s">
        <v>103</v>
      </c>
      <c r="E67" s="30"/>
      <c r="F67" s="30" t="s">
        <v>30</v>
      </c>
      <c r="G67" s="32" t="s">
        <v>31</v>
      </c>
      <c r="H67" s="30" t="s">
        <v>104</v>
      </c>
      <c r="I67" s="33">
        <v>0.96399999999999997</v>
      </c>
      <c r="J67" s="30" t="s">
        <v>71</v>
      </c>
      <c r="K67" s="30">
        <v>75.973100000000002</v>
      </c>
      <c r="L67" s="30">
        <v>73.239999999999995</v>
      </c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52" t="str">
        <f t="shared" si="0"/>
        <v>10A08-020,96473,24</v>
      </c>
      <c r="Y67" s="52" t="e">
        <f>VLOOKUP(X67,JUILLET!$M$2:$M$59,1,FALSE)</f>
        <v>#N/A</v>
      </c>
      <c r="Z67" s="52" t="str">
        <f>VLOOKUP(X67,AOUT!$M$2:$M$55,1,FALSE)</f>
        <v>10A08-020,96473,24</v>
      </c>
      <c r="AA67" s="52">
        <f t="shared" si="1"/>
        <v>2</v>
      </c>
    </row>
    <row r="68" spans="1:27" x14ac:dyDescent="0.25">
      <c r="A68" s="28">
        <v>41152</v>
      </c>
      <c r="B68" s="29" t="s">
        <v>105</v>
      </c>
      <c r="C68" s="30" t="s">
        <v>106</v>
      </c>
      <c r="D68" s="31" t="s">
        <v>107</v>
      </c>
      <c r="E68" s="30"/>
      <c r="F68" s="30" t="s">
        <v>30</v>
      </c>
      <c r="G68" s="32" t="s">
        <v>31</v>
      </c>
      <c r="H68" s="49" t="s">
        <v>205</v>
      </c>
      <c r="I68" s="50">
        <v>12</v>
      </c>
      <c r="J68" s="30" t="s">
        <v>109</v>
      </c>
      <c r="K68" s="30">
        <v>8.34</v>
      </c>
      <c r="L68" s="49">
        <v>100.08</v>
      </c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52" t="str">
        <f t="shared" si="0"/>
        <v>11J17-0112100,08</v>
      </c>
      <c r="Y68" s="52" t="e">
        <f>VLOOKUP(X68,JUILLET!$M$2:$M$59,1,FALSE)</f>
        <v>#N/A</v>
      </c>
      <c r="Z68" s="52" t="str">
        <f>VLOOKUP(X68,AOUT!$M$2:$M$55,1,FALSE)</f>
        <v>11J17-0112100,08</v>
      </c>
      <c r="AA68" s="52">
        <f t="shared" si="1"/>
        <v>1</v>
      </c>
    </row>
    <row r="69" spans="1:27" x14ac:dyDescent="0.25">
      <c r="A69" s="28">
        <v>41153</v>
      </c>
      <c r="B69" s="29">
        <v>3301306</v>
      </c>
      <c r="C69" s="30" t="s">
        <v>113</v>
      </c>
      <c r="D69" s="31" t="s">
        <v>114</v>
      </c>
      <c r="E69" s="30"/>
      <c r="F69" s="30" t="s">
        <v>30</v>
      </c>
      <c r="G69" s="32" t="s">
        <v>31</v>
      </c>
      <c r="H69" s="30" t="s">
        <v>115</v>
      </c>
      <c r="I69" s="33">
        <v>5</v>
      </c>
      <c r="J69" s="30" t="s">
        <v>33</v>
      </c>
      <c r="K69" s="30">
        <v>345</v>
      </c>
      <c r="L69" s="30">
        <v>1725</v>
      </c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52" t="str">
        <f t="shared" si="0"/>
        <v>12C05-0551725</v>
      </c>
      <c r="Y69" s="52" t="e">
        <f>VLOOKUP(X69,JUILLET!$M$2:$M$59,1,FALSE)</f>
        <v>#N/A</v>
      </c>
      <c r="Z69" s="52" t="str">
        <f>VLOOKUP(X69,AOUT!$M$2:$M$55,1,FALSE)</f>
        <v>12C05-0551725</v>
      </c>
      <c r="AA69" s="52">
        <f t="shared" si="1"/>
        <v>2</v>
      </c>
    </row>
    <row r="70" spans="1:27" x14ac:dyDescent="0.25">
      <c r="A70" s="28">
        <v>41173</v>
      </c>
      <c r="B70" s="29">
        <v>9600636</v>
      </c>
      <c r="C70" s="30" t="s">
        <v>121</v>
      </c>
      <c r="D70" s="31" t="s">
        <v>122</v>
      </c>
      <c r="E70" s="30"/>
      <c r="F70" s="30" t="s">
        <v>30</v>
      </c>
      <c r="G70" s="32" t="s">
        <v>31</v>
      </c>
      <c r="H70" s="30" t="s">
        <v>123</v>
      </c>
      <c r="I70" s="33">
        <v>16</v>
      </c>
      <c r="J70" s="30" t="s">
        <v>33</v>
      </c>
      <c r="K70" s="30">
        <v>6.7454000000000001</v>
      </c>
      <c r="L70" s="30">
        <v>107.93</v>
      </c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52" t="str">
        <f t="shared" ref="X70:X118" si="2">D70&amp;I70&amp;L70</f>
        <v>02I24B16107,93</v>
      </c>
      <c r="Y70" s="52" t="e">
        <f>VLOOKUP(X70,JUILLET!$M$2:$M$59,1,FALSE)</f>
        <v>#N/A</v>
      </c>
      <c r="Z70" s="52" t="str">
        <f>VLOOKUP(X70,AOUT!$M$2:$M$55,1,FALSE)</f>
        <v>02I24B16107,93</v>
      </c>
      <c r="AA70" s="52">
        <f t="shared" ref="AA70:AA118" si="3">COUNTIF($X$5:$X$118,X70)</f>
        <v>2</v>
      </c>
    </row>
    <row r="71" spans="1:27" x14ac:dyDescent="0.25">
      <c r="A71" s="28">
        <v>41178</v>
      </c>
      <c r="B71" s="29" t="s">
        <v>60</v>
      </c>
      <c r="C71" s="30" t="s">
        <v>61</v>
      </c>
      <c r="D71" s="31" t="s">
        <v>206</v>
      </c>
      <c r="E71" s="30"/>
      <c r="F71" s="30" t="s">
        <v>30</v>
      </c>
      <c r="G71" s="32" t="s">
        <v>31</v>
      </c>
      <c r="H71" s="30" t="s">
        <v>207</v>
      </c>
      <c r="I71" s="33">
        <v>10</v>
      </c>
      <c r="J71" s="30" t="s">
        <v>64</v>
      </c>
      <c r="K71" s="30">
        <v>2.5106000000000002</v>
      </c>
      <c r="L71" s="30">
        <v>25.11</v>
      </c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52" t="str">
        <f t="shared" si="2"/>
        <v>12G03-091025,11</v>
      </c>
      <c r="Y71" s="52" t="e">
        <f>VLOOKUP(X71,JUILLET!$M$2:$M$59,1,FALSE)</f>
        <v>#N/A</v>
      </c>
      <c r="Z71" s="52" t="str">
        <f>VLOOKUP(X71,AOUT!$M$2:$M$55,1,FALSE)</f>
        <v>12G03-091025,11</v>
      </c>
      <c r="AA71" s="52">
        <f t="shared" si="3"/>
        <v>1</v>
      </c>
    </row>
    <row r="72" spans="1:27" x14ac:dyDescent="0.25">
      <c r="A72" s="28">
        <v>41180</v>
      </c>
      <c r="B72" s="29">
        <v>3300148</v>
      </c>
      <c r="C72" s="30" t="s">
        <v>77</v>
      </c>
      <c r="D72" s="31" t="s">
        <v>208</v>
      </c>
      <c r="E72" s="30"/>
      <c r="F72" s="30" t="s">
        <v>30</v>
      </c>
      <c r="G72" s="32" t="s">
        <v>31</v>
      </c>
      <c r="H72" s="30" t="s">
        <v>209</v>
      </c>
      <c r="I72" s="33">
        <v>320</v>
      </c>
      <c r="J72" s="30" t="s">
        <v>33</v>
      </c>
      <c r="K72" s="30">
        <v>1.1003000000000001</v>
      </c>
      <c r="L72" s="30">
        <v>352.1</v>
      </c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52" t="str">
        <f t="shared" si="2"/>
        <v>12G25-01320352,1</v>
      </c>
      <c r="Y72" s="52" t="e">
        <f>VLOOKUP(X72,JUILLET!$M$2:$M$59,1,FALSE)</f>
        <v>#N/A</v>
      </c>
      <c r="Z72" s="52" t="str">
        <f>VLOOKUP(X72,AOUT!$M$2:$M$55,1,FALSE)</f>
        <v>12G25-01320352,1</v>
      </c>
      <c r="AA72" s="52">
        <f t="shared" si="3"/>
        <v>1</v>
      </c>
    </row>
    <row r="73" spans="1:27" x14ac:dyDescent="0.25">
      <c r="A73" s="28">
        <v>41194</v>
      </c>
      <c r="B73" s="29">
        <v>3300139</v>
      </c>
      <c r="C73" s="30" t="s">
        <v>130</v>
      </c>
      <c r="D73" s="31" t="s">
        <v>131</v>
      </c>
      <c r="E73" s="30"/>
      <c r="F73" s="30" t="s">
        <v>30</v>
      </c>
      <c r="G73" s="32" t="s">
        <v>31</v>
      </c>
      <c r="H73" s="30" t="s">
        <v>210</v>
      </c>
      <c r="I73" s="33">
        <v>1440</v>
      </c>
      <c r="J73" s="30" t="s">
        <v>33</v>
      </c>
      <c r="K73" s="30">
        <v>1.6951000000000001</v>
      </c>
      <c r="L73" s="30">
        <v>2440.94</v>
      </c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52" t="str">
        <f t="shared" si="2"/>
        <v>12B22-1414402440,94</v>
      </c>
      <c r="Y73" s="52" t="e">
        <f>VLOOKUP(X73,JUILLET!$M$2:$M$59,1,FALSE)</f>
        <v>#N/A</v>
      </c>
      <c r="Z73" s="52" t="str">
        <f>VLOOKUP(X73,AOUT!$M$2:$M$55,1,FALSE)</f>
        <v>12B22-1414402440,94</v>
      </c>
      <c r="AA73" s="52">
        <f t="shared" si="3"/>
        <v>1</v>
      </c>
    </row>
    <row r="74" spans="1:27" x14ac:dyDescent="0.25">
      <c r="A74" s="28">
        <v>41196</v>
      </c>
      <c r="B74" s="29">
        <v>9600807</v>
      </c>
      <c r="C74" s="30" t="s">
        <v>135</v>
      </c>
      <c r="D74" s="31" t="s">
        <v>136</v>
      </c>
      <c r="E74" s="30"/>
      <c r="F74" s="30" t="s">
        <v>30</v>
      </c>
      <c r="G74" s="32" t="s">
        <v>31</v>
      </c>
      <c r="H74" s="30" t="s">
        <v>137</v>
      </c>
      <c r="I74" s="33">
        <v>25000</v>
      </c>
      <c r="J74" s="30" t="s">
        <v>46</v>
      </c>
      <c r="K74" s="30">
        <v>1.29E-2</v>
      </c>
      <c r="L74" s="30">
        <v>322.5</v>
      </c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52" t="str">
        <f t="shared" si="2"/>
        <v>07J16-0325000322,5</v>
      </c>
      <c r="Y74" s="52" t="e">
        <f>VLOOKUP(X74,JUILLET!$M$2:$M$59,1,FALSE)</f>
        <v>#N/A</v>
      </c>
      <c r="Z74" s="52" t="str">
        <f>VLOOKUP(X74,AOUT!$M$2:$M$55,1,FALSE)</f>
        <v>07J16-0325000322,5</v>
      </c>
      <c r="AA74" s="52">
        <f t="shared" si="3"/>
        <v>2</v>
      </c>
    </row>
    <row r="75" spans="1:27" x14ac:dyDescent="0.25">
      <c r="A75" s="28">
        <v>41201</v>
      </c>
      <c r="B75" s="29" t="s">
        <v>60</v>
      </c>
      <c r="C75" s="30" t="s">
        <v>61</v>
      </c>
      <c r="D75" s="31" t="s">
        <v>211</v>
      </c>
      <c r="E75" s="30"/>
      <c r="F75" s="30" t="s">
        <v>30</v>
      </c>
      <c r="G75" s="32" t="s">
        <v>31</v>
      </c>
      <c r="H75" s="30" t="s">
        <v>207</v>
      </c>
      <c r="I75" s="33">
        <v>30</v>
      </c>
      <c r="J75" s="30" t="s">
        <v>64</v>
      </c>
      <c r="K75" s="30">
        <v>2.5106000000000002</v>
      </c>
      <c r="L75" s="30">
        <v>75.319999999999993</v>
      </c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52" t="str">
        <f t="shared" si="2"/>
        <v>12G31-023075,32</v>
      </c>
      <c r="Y75" s="52" t="e">
        <f>VLOOKUP(X75,JUILLET!$M$2:$M$59,1,FALSE)</f>
        <v>#N/A</v>
      </c>
      <c r="Z75" s="52" t="str">
        <f>VLOOKUP(X75,AOUT!$M$2:$M$55,1,FALSE)</f>
        <v>12G31-023075,32</v>
      </c>
      <c r="AA75" s="52">
        <f t="shared" si="3"/>
        <v>1</v>
      </c>
    </row>
    <row r="76" spans="1:27" x14ac:dyDescent="0.25">
      <c r="A76" s="28">
        <v>41201</v>
      </c>
      <c r="B76" s="29">
        <v>9780126</v>
      </c>
      <c r="C76" s="30" t="s">
        <v>212</v>
      </c>
      <c r="D76" s="31" t="s">
        <v>213</v>
      </c>
      <c r="E76" s="30"/>
      <c r="F76" s="30" t="s">
        <v>30</v>
      </c>
      <c r="G76" s="32" t="s">
        <v>31</v>
      </c>
      <c r="H76" s="30" t="s">
        <v>214</v>
      </c>
      <c r="I76" s="33">
        <v>244000</v>
      </c>
      <c r="J76" s="30" t="s">
        <v>46</v>
      </c>
      <c r="K76" s="30">
        <v>3.2000000000000002E-3</v>
      </c>
      <c r="L76" s="30">
        <v>780.8</v>
      </c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52" t="str">
        <f t="shared" si="2"/>
        <v>12G24-05244000780,8</v>
      </c>
      <c r="Y76" s="52" t="e">
        <f>VLOOKUP(X76,JUILLET!$M$2:$M$59,1,FALSE)</f>
        <v>#N/A</v>
      </c>
      <c r="Z76" s="52" t="str">
        <f>VLOOKUP(X76,AOUT!$M$2:$M$55,1,FALSE)</f>
        <v>12G24-05244000780,8</v>
      </c>
      <c r="AA76" s="52">
        <f t="shared" si="3"/>
        <v>1</v>
      </c>
    </row>
    <row r="77" spans="1:27" x14ac:dyDescent="0.25">
      <c r="A77" s="28">
        <v>41201</v>
      </c>
      <c r="B77" s="29">
        <v>9780126</v>
      </c>
      <c r="C77" s="30" t="s">
        <v>212</v>
      </c>
      <c r="D77" s="31" t="s">
        <v>215</v>
      </c>
      <c r="E77" s="30"/>
      <c r="F77" s="30" t="s">
        <v>30</v>
      </c>
      <c r="G77" s="32" t="s">
        <v>31</v>
      </c>
      <c r="H77" s="30" t="s">
        <v>214</v>
      </c>
      <c r="I77" s="33">
        <v>244000</v>
      </c>
      <c r="J77" s="30" t="s">
        <v>46</v>
      </c>
      <c r="K77" s="30">
        <v>3.2000000000000002E-3</v>
      </c>
      <c r="L77" s="30">
        <v>780.8</v>
      </c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52" t="str">
        <f t="shared" si="2"/>
        <v>12G24-06244000780,8</v>
      </c>
      <c r="Y77" s="52" t="e">
        <f>VLOOKUP(X77,JUILLET!$M$2:$M$59,1,FALSE)</f>
        <v>#N/A</v>
      </c>
      <c r="Z77" s="52" t="str">
        <f>VLOOKUP(X77,AOUT!$M$2:$M$55,1,FALSE)</f>
        <v>12G24-06244000780,8</v>
      </c>
      <c r="AA77" s="52">
        <f t="shared" si="3"/>
        <v>1</v>
      </c>
    </row>
    <row r="78" spans="1:27" x14ac:dyDescent="0.25">
      <c r="A78" s="28">
        <v>41213</v>
      </c>
      <c r="B78" s="29">
        <v>3800831</v>
      </c>
      <c r="C78" s="30" t="s">
        <v>142</v>
      </c>
      <c r="D78" s="31" t="s">
        <v>143</v>
      </c>
      <c r="E78" s="30"/>
      <c r="F78" s="30" t="s">
        <v>30</v>
      </c>
      <c r="G78" s="32" t="s">
        <v>31</v>
      </c>
      <c r="H78" s="30" t="s">
        <v>144</v>
      </c>
      <c r="I78" s="33">
        <v>200</v>
      </c>
      <c r="J78" s="30" t="s">
        <v>33</v>
      </c>
      <c r="K78" s="30">
        <v>4.6875999999999998</v>
      </c>
      <c r="L78" s="30">
        <v>937.52</v>
      </c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52" t="str">
        <f t="shared" si="2"/>
        <v>12E07-02200937,52</v>
      </c>
      <c r="Y78" s="52" t="e">
        <f>VLOOKUP(X78,JUILLET!$M$2:$M$59,1,FALSE)</f>
        <v>#N/A</v>
      </c>
      <c r="Z78" s="52" t="str">
        <f>VLOOKUP(X78,AOUT!$M$2:$M$55,1,FALSE)</f>
        <v>12E07-02200937,52</v>
      </c>
      <c r="AA78" s="52">
        <f t="shared" si="3"/>
        <v>1</v>
      </c>
    </row>
    <row r="79" spans="1:27" x14ac:dyDescent="0.25">
      <c r="A79" s="28">
        <v>41214</v>
      </c>
      <c r="B79" s="29">
        <v>9780118</v>
      </c>
      <c r="C79" s="30" t="s">
        <v>145</v>
      </c>
      <c r="D79" s="31" t="s">
        <v>146</v>
      </c>
      <c r="E79" s="30"/>
      <c r="F79" s="30" t="s">
        <v>30</v>
      </c>
      <c r="G79" s="32" t="s">
        <v>31</v>
      </c>
      <c r="H79" s="30" t="s">
        <v>216</v>
      </c>
      <c r="I79" s="33">
        <v>10000</v>
      </c>
      <c r="J79" s="30" t="s">
        <v>148</v>
      </c>
      <c r="K79" s="30">
        <v>3.32E-2</v>
      </c>
      <c r="L79" s="30">
        <v>332</v>
      </c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52" t="str">
        <f t="shared" si="2"/>
        <v>12B01-1010000332</v>
      </c>
      <c r="Y79" s="52" t="e">
        <f>VLOOKUP(X79,JUILLET!$M$2:$M$59,1,FALSE)</f>
        <v>#N/A</v>
      </c>
      <c r="Z79" s="52" t="str">
        <f>VLOOKUP(X79,AOUT!$M$2:$M$55,1,FALSE)</f>
        <v>12B01-1010000332</v>
      </c>
      <c r="AA79" s="52">
        <f t="shared" si="3"/>
        <v>2</v>
      </c>
    </row>
    <row r="80" spans="1:27" x14ac:dyDescent="0.25">
      <c r="A80" s="28">
        <v>41217</v>
      </c>
      <c r="B80" s="29">
        <v>9600723</v>
      </c>
      <c r="C80" s="30" t="s">
        <v>149</v>
      </c>
      <c r="D80" s="31" t="s">
        <v>150</v>
      </c>
      <c r="E80" s="30"/>
      <c r="F80" s="30" t="s">
        <v>30</v>
      </c>
      <c r="G80" s="32" t="s">
        <v>31</v>
      </c>
      <c r="H80" s="30" t="s">
        <v>151</v>
      </c>
      <c r="I80" s="33">
        <v>1000</v>
      </c>
      <c r="J80" s="30" t="s">
        <v>33</v>
      </c>
      <c r="K80" s="30">
        <v>3.2099999999999997E-2</v>
      </c>
      <c r="L80" s="30">
        <v>32.1</v>
      </c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52" t="str">
        <f t="shared" si="2"/>
        <v>07K06-10100032,1</v>
      </c>
      <c r="Y80" s="52" t="e">
        <f>VLOOKUP(X80,JUILLET!$M$2:$M$59,1,FALSE)</f>
        <v>#N/A</v>
      </c>
      <c r="Z80" s="52" t="str">
        <f>VLOOKUP(X80,AOUT!$M$2:$M$55,1,FALSE)</f>
        <v>07K06-10100032,1</v>
      </c>
      <c r="AA80" s="52">
        <f t="shared" si="3"/>
        <v>1</v>
      </c>
    </row>
    <row r="81" spans="1:27" x14ac:dyDescent="0.25">
      <c r="A81" s="28"/>
      <c r="B81" s="29"/>
      <c r="C81" s="30"/>
      <c r="D81" s="31"/>
      <c r="E81" s="30"/>
      <c r="F81" s="30"/>
      <c r="G81" s="32"/>
      <c r="H81" s="30"/>
      <c r="I81" s="33"/>
      <c r="J81" s="30"/>
      <c r="K81" s="30"/>
      <c r="L81" s="30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52" t="str">
        <f t="shared" si="2"/>
        <v/>
      </c>
      <c r="Y81" s="52" t="e">
        <f>VLOOKUP(X81,JUILLET!$M$2:$M$59,1,FALSE)</f>
        <v>#N/A</v>
      </c>
      <c r="Z81" s="52" t="e">
        <f>VLOOKUP(X81,AOUT!$M$2:$M$55,1,FALSE)</f>
        <v>#N/A</v>
      </c>
      <c r="AA81" s="52">
        <f t="shared" si="3"/>
        <v>2</v>
      </c>
    </row>
    <row r="82" spans="1:27" x14ac:dyDescent="0.25">
      <c r="A82" s="4">
        <v>41245</v>
      </c>
      <c r="B82" s="7">
        <v>3300359</v>
      </c>
      <c r="C82" s="2" t="s">
        <v>173</v>
      </c>
      <c r="D82" s="5" t="s">
        <v>174</v>
      </c>
      <c r="E82" s="5"/>
      <c r="F82" s="2" t="s">
        <v>30</v>
      </c>
      <c r="G82" s="2" t="s">
        <v>31</v>
      </c>
      <c r="H82" s="2" t="s">
        <v>175</v>
      </c>
      <c r="I82" s="3">
        <v>800</v>
      </c>
      <c r="J82" s="2" t="s">
        <v>33</v>
      </c>
      <c r="K82" s="3">
        <v>1.6951000000000001</v>
      </c>
      <c r="L82" s="6">
        <v>1356.08</v>
      </c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52" t="str">
        <f t="shared" si="2"/>
        <v>12C28-018001356,08</v>
      </c>
      <c r="Y82" s="52" t="e">
        <f>VLOOKUP(X82,JUILLET!$M$2:$M$59,1,FALSE)</f>
        <v>#N/A</v>
      </c>
      <c r="Z82" s="52" t="e">
        <f>VLOOKUP(X82,AOUT!$M$2:$M$55,1,FALSE)</f>
        <v>#N/A</v>
      </c>
      <c r="AA82" s="52">
        <f t="shared" si="3"/>
        <v>1</v>
      </c>
    </row>
    <row r="83" spans="1:27" x14ac:dyDescent="0.25">
      <c r="A83" s="4">
        <v>41245</v>
      </c>
      <c r="B83" s="7">
        <v>3300359</v>
      </c>
      <c r="C83" s="2" t="s">
        <v>173</v>
      </c>
      <c r="D83" s="5" t="s">
        <v>174</v>
      </c>
      <c r="E83" s="5"/>
      <c r="F83" s="2" t="s">
        <v>30</v>
      </c>
      <c r="G83" s="2" t="s">
        <v>31</v>
      </c>
      <c r="H83" s="2" t="s">
        <v>176</v>
      </c>
      <c r="I83" s="36">
        <v>4780</v>
      </c>
      <c r="J83" s="2" t="s">
        <v>33</v>
      </c>
      <c r="K83" s="3">
        <v>1.6951000000000001</v>
      </c>
      <c r="L83" s="34">
        <v>8102.58</v>
      </c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52" t="str">
        <f t="shared" si="2"/>
        <v>12C28-0147808102,58</v>
      </c>
      <c r="Y83" s="52" t="e">
        <f>VLOOKUP(X83,JUILLET!$M$2:$M$59,1,FALSE)</f>
        <v>#N/A</v>
      </c>
      <c r="Z83" s="52" t="e">
        <f>VLOOKUP(X83,AOUT!$M$2:$M$55,1,FALSE)</f>
        <v>#N/A</v>
      </c>
      <c r="AA83" s="52">
        <f t="shared" si="3"/>
        <v>1</v>
      </c>
    </row>
    <row r="84" spans="1:27" x14ac:dyDescent="0.25">
      <c r="A84" s="4">
        <v>41245</v>
      </c>
      <c r="B84" s="7">
        <v>3300359</v>
      </c>
      <c r="C84" s="2" t="s">
        <v>173</v>
      </c>
      <c r="D84" s="5" t="s">
        <v>174</v>
      </c>
      <c r="E84" s="5"/>
      <c r="F84" s="2" t="s">
        <v>30</v>
      </c>
      <c r="G84" s="2" t="s">
        <v>31</v>
      </c>
      <c r="H84" s="2" t="s">
        <v>177</v>
      </c>
      <c r="I84" s="3">
        <v>2800</v>
      </c>
      <c r="J84" s="2" t="s">
        <v>33</v>
      </c>
      <c r="K84" s="3">
        <v>1.6951000000000001</v>
      </c>
      <c r="L84" s="6">
        <v>4746.28</v>
      </c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52" t="str">
        <f t="shared" si="2"/>
        <v>12C28-0128004746,28</v>
      </c>
      <c r="Y84" s="52" t="e">
        <f>VLOOKUP(X84,JUILLET!$M$2:$M$59,1,FALSE)</f>
        <v>#N/A</v>
      </c>
      <c r="Z84" s="52" t="e">
        <f>VLOOKUP(X84,AOUT!$M$2:$M$55,1,FALSE)</f>
        <v>#N/A</v>
      </c>
      <c r="AA84" s="52">
        <f t="shared" si="3"/>
        <v>1</v>
      </c>
    </row>
    <row r="85" spans="1:27" x14ac:dyDescent="0.25">
      <c r="A85" s="28">
        <v>41226</v>
      </c>
      <c r="B85" s="29">
        <v>3100151</v>
      </c>
      <c r="C85" s="30" t="s">
        <v>158</v>
      </c>
      <c r="D85" s="31" t="s">
        <v>159</v>
      </c>
      <c r="E85" s="30"/>
      <c r="F85" s="30" t="s">
        <v>30</v>
      </c>
      <c r="G85" s="32" t="s">
        <v>31</v>
      </c>
      <c r="H85" s="30" t="s">
        <v>160</v>
      </c>
      <c r="I85" s="33">
        <v>40</v>
      </c>
      <c r="J85" s="30" t="s">
        <v>33</v>
      </c>
      <c r="K85" s="30">
        <v>112.58929999999999</v>
      </c>
      <c r="L85" s="30">
        <v>4503.57</v>
      </c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52" t="str">
        <f t="shared" si="2"/>
        <v>11A25-04404503,57</v>
      </c>
      <c r="Y85" s="52" t="e">
        <f>VLOOKUP(X85,JUILLET!$M$2:$M$59,1,FALSE)</f>
        <v>#N/A</v>
      </c>
      <c r="Z85" s="52" t="str">
        <f>VLOOKUP(X85,AOUT!$M$2:$M$55,1,FALSE)</f>
        <v>11A25-04404503,57</v>
      </c>
      <c r="AA85" s="52">
        <f t="shared" si="3"/>
        <v>2</v>
      </c>
    </row>
    <row r="86" spans="1:27" x14ac:dyDescent="0.25">
      <c r="A86" s="28">
        <v>41231</v>
      </c>
      <c r="B86" s="29">
        <v>3801404</v>
      </c>
      <c r="C86" s="30" t="s">
        <v>217</v>
      </c>
      <c r="D86" s="31" t="s">
        <v>218</v>
      </c>
      <c r="E86" s="30"/>
      <c r="F86" s="30" t="s">
        <v>30</v>
      </c>
      <c r="G86" s="32" t="s">
        <v>31</v>
      </c>
      <c r="H86" s="30" t="s">
        <v>219</v>
      </c>
      <c r="I86" s="33">
        <v>40</v>
      </c>
      <c r="J86" s="30" t="s">
        <v>33</v>
      </c>
      <c r="K86" s="30">
        <v>2.8289</v>
      </c>
      <c r="L86" s="30">
        <v>113.16</v>
      </c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52" t="str">
        <f t="shared" si="2"/>
        <v>12G11-0440113,16</v>
      </c>
      <c r="Y86" s="52" t="e">
        <f>VLOOKUP(X86,JUILLET!$M$2:$M$59,1,FALSE)</f>
        <v>#N/A</v>
      </c>
      <c r="Z86" s="52" t="str">
        <f>VLOOKUP(X86,AOUT!$M$2:$M$55,1,FALSE)</f>
        <v>12G11-0440113,16</v>
      </c>
      <c r="AA86" s="52">
        <f t="shared" si="3"/>
        <v>1</v>
      </c>
    </row>
    <row r="87" spans="1:27" x14ac:dyDescent="0.25">
      <c r="A87" s="28">
        <v>41236</v>
      </c>
      <c r="B87" s="29">
        <v>3800016</v>
      </c>
      <c r="C87" s="30" t="s">
        <v>87</v>
      </c>
      <c r="D87" s="31" t="s">
        <v>220</v>
      </c>
      <c r="E87" s="30"/>
      <c r="F87" s="30" t="s">
        <v>30</v>
      </c>
      <c r="G87" s="32" t="s">
        <v>31</v>
      </c>
      <c r="H87" s="30" t="s">
        <v>221</v>
      </c>
      <c r="I87" s="33">
        <v>90</v>
      </c>
      <c r="J87" s="30" t="s">
        <v>33</v>
      </c>
      <c r="K87" s="30">
        <v>3.6172</v>
      </c>
      <c r="L87" s="30">
        <v>325.55</v>
      </c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52" t="str">
        <f t="shared" si="2"/>
        <v>12G10-0790325,55</v>
      </c>
      <c r="Y87" s="52" t="e">
        <f>VLOOKUP(X87,JUILLET!$M$2:$M$59,1,FALSE)</f>
        <v>#N/A</v>
      </c>
      <c r="Z87" s="52" t="str">
        <f>VLOOKUP(X87,AOUT!$M$2:$M$55,1,FALSE)</f>
        <v>12G10-0790325,55</v>
      </c>
      <c r="AA87" s="52">
        <f t="shared" si="3"/>
        <v>1</v>
      </c>
    </row>
    <row r="88" spans="1:27" x14ac:dyDescent="0.25">
      <c r="A88" s="28">
        <v>41241</v>
      </c>
      <c r="B88" s="29">
        <v>9600605</v>
      </c>
      <c r="C88" s="30" t="s">
        <v>161</v>
      </c>
      <c r="D88" s="31" t="s">
        <v>162</v>
      </c>
      <c r="E88" s="30"/>
      <c r="F88" s="30" t="s">
        <v>30</v>
      </c>
      <c r="G88" s="32" t="s">
        <v>31</v>
      </c>
      <c r="H88" s="30" t="s">
        <v>163</v>
      </c>
      <c r="I88" s="33">
        <v>340</v>
      </c>
      <c r="J88" s="30" t="s">
        <v>33</v>
      </c>
      <c r="K88" s="30">
        <v>1.8893</v>
      </c>
      <c r="L88" s="30">
        <v>642.36</v>
      </c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52" t="str">
        <f t="shared" si="2"/>
        <v>02K29-06340642,36</v>
      </c>
      <c r="Y88" s="52" t="e">
        <f>VLOOKUP(X88,JUILLET!$M$2:$M$59,1,FALSE)</f>
        <v>#N/A</v>
      </c>
      <c r="Z88" s="52" t="str">
        <f>VLOOKUP(X88,AOUT!$M$2:$M$55,1,FALSE)</f>
        <v>02K29-06340642,36</v>
      </c>
      <c r="AA88" s="52">
        <f t="shared" si="3"/>
        <v>2</v>
      </c>
    </row>
    <row r="89" spans="1:27" x14ac:dyDescent="0.25">
      <c r="A89" s="28">
        <v>41241</v>
      </c>
      <c r="B89" s="29">
        <v>9600638</v>
      </c>
      <c r="C89" s="30" t="s">
        <v>165</v>
      </c>
      <c r="D89" s="31" t="s">
        <v>166</v>
      </c>
      <c r="E89" s="30"/>
      <c r="F89" s="30" t="s">
        <v>30</v>
      </c>
      <c r="G89" s="32" t="s">
        <v>31</v>
      </c>
      <c r="H89" s="30" t="s">
        <v>167</v>
      </c>
      <c r="I89" s="33">
        <v>1</v>
      </c>
      <c r="J89" s="30" t="s">
        <v>33</v>
      </c>
      <c r="K89" s="30">
        <v>184.1763</v>
      </c>
      <c r="L89" s="30">
        <v>184.18</v>
      </c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52" t="str">
        <f t="shared" si="2"/>
        <v>07K30-021184,18</v>
      </c>
      <c r="Y89" s="52" t="e">
        <f>VLOOKUP(X89,JUILLET!$M$2:$M$59,1,FALSE)</f>
        <v>#N/A</v>
      </c>
      <c r="Z89" s="52" t="str">
        <f>VLOOKUP(X89,AOUT!$M$2:$M$55,1,FALSE)</f>
        <v>07K30-021184,18</v>
      </c>
      <c r="AA89" s="52">
        <f t="shared" si="3"/>
        <v>2</v>
      </c>
    </row>
    <row r="90" spans="1:27" x14ac:dyDescent="0.25">
      <c r="A90" s="28">
        <v>41243</v>
      </c>
      <c r="B90" s="29" t="s">
        <v>169</v>
      </c>
      <c r="C90" s="30" t="s">
        <v>170</v>
      </c>
      <c r="D90" s="31" t="s">
        <v>171</v>
      </c>
      <c r="E90" s="30"/>
      <c r="F90" s="30" t="s">
        <v>30</v>
      </c>
      <c r="G90" s="32" t="s">
        <v>31</v>
      </c>
      <c r="H90" s="30" t="s">
        <v>172</v>
      </c>
      <c r="I90" s="33">
        <v>1000</v>
      </c>
      <c r="J90" s="30" t="s">
        <v>33</v>
      </c>
      <c r="K90" s="30">
        <v>0.25</v>
      </c>
      <c r="L90" s="30">
        <v>250</v>
      </c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52" t="str">
        <f t="shared" si="2"/>
        <v>11L20-071000250</v>
      </c>
      <c r="Y90" s="52" t="e">
        <f>VLOOKUP(X90,JUILLET!$M$2:$M$59,1,FALSE)</f>
        <v>#N/A</v>
      </c>
      <c r="Z90" s="52" t="str">
        <f>VLOOKUP(X90,AOUT!$M$2:$M$55,1,FALSE)</f>
        <v>11L20-071000250</v>
      </c>
      <c r="AA90" s="52">
        <f t="shared" si="3"/>
        <v>2</v>
      </c>
    </row>
    <row r="91" spans="1:27" x14ac:dyDescent="0.25">
      <c r="A91" s="28">
        <v>41245</v>
      </c>
      <c r="B91" s="29">
        <v>3300359</v>
      </c>
      <c r="C91" s="30" t="s">
        <v>173</v>
      </c>
      <c r="D91" s="31" t="s">
        <v>174</v>
      </c>
      <c r="E91" s="30"/>
      <c r="F91" s="30" t="s">
        <v>30</v>
      </c>
      <c r="G91" s="32" t="s">
        <v>31</v>
      </c>
      <c r="H91" s="30" t="s">
        <v>176</v>
      </c>
      <c r="I91" s="37">
        <v>4380</v>
      </c>
      <c r="J91" s="30" t="s">
        <v>33</v>
      </c>
      <c r="K91" s="30">
        <v>1.6951000000000001</v>
      </c>
      <c r="L91" s="35">
        <v>7424.54</v>
      </c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52" t="str">
        <f t="shared" si="2"/>
        <v>12C28-0143807424,54</v>
      </c>
      <c r="Y91" s="52" t="e">
        <f>VLOOKUP(X91,JUILLET!$M$2:$M$59,1,FALSE)</f>
        <v>#N/A</v>
      </c>
      <c r="Z91" s="52" t="str">
        <f>VLOOKUP(X91,AOUT!$M$2:$M$55,1,FALSE)</f>
        <v>12C28-0143807424,54</v>
      </c>
      <c r="AA91" s="52">
        <f t="shared" si="3"/>
        <v>1</v>
      </c>
    </row>
    <row r="92" spans="1:27" x14ac:dyDescent="0.25">
      <c r="A92" s="28">
        <v>41251</v>
      </c>
      <c r="B92" s="29">
        <v>3801392</v>
      </c>
      <c r="C92" s="30" t="s">
        <v>181</v>
      </c>
      <c r="D92" s="31" t="s">
        <v>182</v>
      </c>
      <c r="E92" s="30"/>
      <c r="F92" s="30" t="s">
        <v>30</v>
      </c>
      <c r="G92" s="32" t="s">
        <v>31</v>
      </c>
      <c r="H92" s="30" t="s">
        <v>184</v>
      </c>
      <c r="I92" s="33">
        <v>138</v>
      </c>
      <c r="J92" s="30" t="s">
        <v>33</v>
      </c>
      <c r="K92" s="30">
        <v>60</v>
      </c>
      <c r="L92" s="30">
        <v>8280</v>
      </c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52" t="str">
        <f t="shared" si="2"/>
        <v>12D25-131388280</v>
      </c>
      <c r="Y92" s="52" t="e">
        <f>VLOOKUP(X92,JUILLET!$M$2:$M$59,1,FALSE)</f>
        <v>#N/A</v>
      </c>
      <c r="Z92" s="52" t="str">
        <f>VLOOKUP(X92,AOUT!$M$2:$M$55,1,FALSE)</f>
        <v>12D25-131388280</v>
      </c>
      <c r="AA92" s="52">
        <f t="shared" si="3"/>
        <v>1</v>
      </c>
    </row>
    <row r="93" spans="1:27" x14ac:dyDescent="0.25">
      <c r="A93" s="28">
        <v>41251</v>
      </c>
      <c r="B93" s="29">
        <v>3801392</v>
      </c>
      <c r="C93" s="30" t="s">
        <v>181</v>
      </c>
      <c r="D93" s="31" t="s">
        <v>182</v>
      </c>
      <c r="E93" s="30"/>
      <c r="F93" s="30" t="s">
        <v>30</v>
      </c>
      <c r="G93" s="32" t="s">
        <v>31</v>
      </c>
      <c r="H93" s="30" t="s">
        <v>185</v>
      </c>
      <c r="I93" s="33">
        <v>270</v>
      </c>
      <c r="J93" s="30" t="s">
        <v>33</v>
      </c>
      <c r="K93" s="30">
        <v>60</v>
      </c>
      <c r="L93" s="30">
        <v>16200</v>
      </c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52" t="str">
        <f t="shared" si="2"/>
        <v>12D25-1327016200</v>
      </c>
      <c r="Y93" s="52" t="e">
        <f>VLOOKUP(X93,JUILLET!$M$2:$M$59,1,FALSE)</f>
        <v>#N/A</v>
      </c>
      <c r="Z93" s="52" t="str">
        <f>VLOOKUP(X93,AOUT!$M$2:$M$55,1,FALSE)</f>
        <v>12D25-1327016200</v>
      </c>
      <c r="AA93" s="52">
        <f t="shared" si="3"/>
        <v>2</v>
      </c>
    </row>
    <row r="94" spans="1:27" x14ac:dyDescent="0.25">
      <c r="A94" s="28">
        <v>41251</v>
      </c>
      <c r="B94" s="29">
        <v>9600638</v>
      </c>
      <c r="C94" s="30" t="s">
        <v>165</v>
      </c>
      <c r="D94" s="31" t="s">
        <v>186</v>
      </c>
      <c r="E94" s="30"/>
      <c r="F94" s="30" t="s">
        <v>30</v>
      </c>
      <c r="G94" s="32" t="s">
        <v>31</v>
      </c>
      <c r="H94" s="30" t="s">
        <v>187</v>
      </c>
      <c r="I94" s="33">
        <v>4</v>
      </c>
      <c r="J94" s="30" t="s">
        <v>33</v>
      </c>
      <c r="K94" s="30">
        <v>184.1763</v>
      </c>
      <c r="L94" s="30">
        <v>736.71</v>
      </c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52" t="str">
        <f t="shared" si="2"/>
        <v>07L10-034736,71</v>
      </c>
      <c r="Y94" s="52" t="e">
        <f>VLOOKUP(X94,JUILLET!$M$2:$M$59,1,FALSE)</f>
        <v>#N/A</v>
      </c>
      <c r="Z94" s="52" t="str">
        <f>VLOOKUP(X94,AOUT!$M$2:$M$55,1,FALSE)</f>
        <v>07L10-034736,71</v>
      </c>
      <c r="AA94" s="52">
        <f t="shared" si="3"/>
        <v>2</v>
      </c>
    </row>
    <row r="95" spans="1:27" x14ac:dyDescent="0.25">
      <c r="A95" s="28">
        <v>41252</v>
      </c>
      <c r="B95" s="29" t="s">
        <v>188</v>
      </c>
      <c r="C95" s="30" t="s">
        <v>189</v>
      </c>
      <c r="D95" s="31" t="s">
        <v>190</v>
      </c>
      <c r="E95" s="30"/>
      <c r="F95" s="30" t="s">
        <v>30</v>
      </c>
      <c r="G95" s="32" t="s">
        <v>31</v>
      </c>
      <c r="H95" s="30" t="s">
        <v>126</v>
      </c>
      <c r="I95" s="33">
        <v>39622.981200000002</v>
      </c>
      <c r="J95" s="30" t="s">
        <v>46</v>
      </c>
      <c r="K95" s="30">
        <v>2.12E-2</v>
      </c>
      <c r="L95" s="30">
        <v>840.01</v>
      </c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52" t="str">
        <f t="shared" si="2"/>
        <v>11L02-2239622,9812840,01</v>
      </c>
      <c r="Y95" s="52" t="e">
        <f>VLOOKUP(X95,JUILLET!$M$2:$M$59,1,FALSE)</f>
        <v>#N/A</v>
      </c>
      <c r="Z95" s="52" t="str">
        <f>VLOOKUP(X95,AOUT!$M$2:$M$55,1,FALSE)</f>
        <v>11L02-2239622,9812840,01</v>
      </c>
      <c r="AA95" s="52">
        <f t="shared" si="3"/>
        <v>1</v>
      </c>
    </row>
    <row r="96" spans="1:27" x14ac:dyDescent="0.25">
      <c r="A96" s="28">
        <v>41252</v>
      </c>
      <c r="B96" s="29" t="s">
        <v>188</v>
      </c>
      <c r="C96" s="30" t="s">
        <v>189</v>
      </c>
      <c r="D96" s="31" t="s">
        <v>190</v>
      </c>
      <c r="E96" s="30"/>
      <c r="F96" s="30" t="s">
        <v>30</v>
      </c>
      <c r="G96" s="32" t="s">
        <v>31</v>
      </c>
      <c r="H96" s="30" t="s">
        <v>191</v>
      </c>
      <c r="I96" s="33">
        <v>89234</v>
      </c>
      <c r="J96" s="30" t="s">
        <v>46</v>
      </c>
      <c r="K96" s="30">
        <v>2.12E-2</v>
      </c>
      <c r="L96" s="30">
        <v>1891.76</v>
      </c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52" t="str">
        <f t="shared" si="2"/>
        <v>11L02-22892341891,76</v>
      </c>
      <c r="Y96" s="52" t="e">
        <f>VLOOKUP(X96,JUILLET!$M$2:$M$59,1,FALSE)</f>
        <v>#N/A</v>
      </c>
      <c r="Z96" s="52" t="str">
        <f>VLOOKUP(X96,AOUT!$M$2:$M$55,1,FALSE)</f>
        <v>11L02-22892341891,76</v>
      </c>
      <c r="AA96" s="52">
        <f t="shared" si="3"/>
        <v>1</v>
      </c>
    </row>
    <row r="97" spans="1:27" x14ac:dyDescent="0.25">
      <c r="A97" s="28">
        <v>41257</v>
      </c>
      <c r="B97" s="29">
        <v>3000099</v>
      </c>
      <c r="C97" s="30" t="s">
        <v>192</v>
      </c>
      <c r="D97" s="31" t="s">
        <v>193</v>
      </c>
      <c r="E97" s="30"/>
      <c r="F97" s="30" t="s">
        <v>30</v>
      </c>
      <c r="G97" s="32" t="s">
        <v>31</v>
      </c>
      <c r="H97" s="30" t="s">
        <v>194</v>
      </c>
      <c r="I97" s="33">
        <v>9</v>
      </c>
      <c r="J97" s="30" t="s">
        <v>33</v>
      </c>
      <c r="K97" s="30">
        <v>4.4550000000000001</v>
      </c>
      <c r="L97" s="30">
        <v>40.1</v>
      </c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52" t="str">
        <f t="shared" si="2"/>
        <v>11C23-01940,1</v>
      </c>
      <c r="Y97" s="52" t="e">
        <f>VLOOKUP(X97,JUILLET!$M$2:$M$59,1,FALSE)</f>
        <v>#N/A</v>
      </c>
      <c r="Z97" s="52" t="str">
        <f>VLOOKUP(X97,AOUT!$M$2:$M$55,1,FALSE)</f>
        <v>11C23-01940,1</v>
      </c>
      <c r="AA97" s="52">
        <f t="shared" si="3"/>
        <v>1</v>
      </c>
    </row>
    <row r="98" spans="1:27" x14ac:dyDescent="0.25">
      <c r="A98" s="28">
        <v>41259</v>
      </c>
      <c r="B98" s="29">
        <v>9600584</v>
      </c>
      <c r="C98" s="30" t="s">
        <v>195</v>
      </c>
      <c r="D98" s="31" t="s">
        <v>196</v>
      </c>
      <c r="E98" s="30"/>
      <c r="F98" s="30" t="s">
        <v>30</v>
      </c>
      <c r="G98" s="32" t="s">
        <v>31</v>
      </c>
      <c r="H98" s="30" t="s">
        <v>197</v>
      </c>
      <c r="I98" s="33">
        <v>9</v>
      </c>
      <c r="J98" s="30" t="s">
        <v>33</v>
      </c>
      <c r="K98" s="30">
        <v>57.071599999999997</v>
      </c>
      <c r="L98" s="30">
        <v>513.64</v>
      </c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52" t="str">
        <f t="shared" si="2"/>
        <v>02L17-089513,64</v>
      </c>
      <c r="Y98" s="52" t="e">
        <f>VLOOKUP(X98,JUILLET!$M$2:$M$59,1,FALSE)</f>
        <v>#N/A</v>
      </c>
      <c r="Z98" s="52" t="str">
        <f>VLOOKUP(X98,AOUT!$M$2:$M$55,1,FALSE)</f>
        <v>02L17-089513,64</v>
      </c>
      <c r="AA98" s="52">
        <f t="shared" si="3"/>
        <v>2</v>
      </c>
    </row>
    <row r="99" spans="1:27" x14ac:dyDescent="0.25">
      <c r="A99" s="28">
        <v>41264</v>
      </c>
      <c r="B99" s="29">
        <v>3800818</v>
      </c>
      <c r="C99" s="30" t="s">
        <v>198</v>
      </c>
      <c r="D99" s="31" t="s">
        <v>199</v>
      </c>
      <c r="E99" s="30"/>
      <c r="F99" s="30" t="s">
        <v>30</v>
      </c>
      <c r="G99" s="32" t="s">
        <v>31</v>
      </c>
      <c r="H99" s="30" t="s">
        <v>222</v>
      </c>
      <c r="I99" s="33">
        <v>384</v>
      </c>
      <c r="J99" s="30" t="s">
        <v>33</v>
      </c>
      <c r="K99" s="30">
        <v>2.8527999999999998</v>
      </c>
      <c r="L99" s="30">
        <v>1095.48</v>
      </c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52" t="str">
        <f t="shared" si="2"/>
        <v>12B02-013841095,48</v>
      </c>
      <c r="Y99" s="52" t="e">
        <f>VLOOKUP(X99,JUILLET!$M$2:$M$59,1,FALSE)</f>
        <v>#N/A</v>
      </c>
      <c r="Z99" s="52" t="str">
        <f>VLOOKUP(X99,AOUT!$M$2:$M$55,1,FALSE)</f>
        <v>12B02-013841095,48</v>
      </c>
      <c r="AA99" s="52">
        <f t="shared" si="3"/>
        <v>1</v>
      </c>
    </row>
    <row r="100" spans="1:27" x14ac:dyDescent="0.25">
      <c r="A100" s="28">
        <v>41266</v>
      </c>
      <c r="B100" s="29">
        <v>3300128</v>
      </c>
      <c r="C100" s="30" t="s">
        <v>201</v>
      </c>
      <c r="D100" s="31" t="s">
        <v>202</v>
      </c>
      <c r="E100" s="30"/>
      <c r="F100" s="30" t="s">
        <v>30</v>
      </c>
      <c r="G100" s="32" t="s">
        <v>31</v>
      </c>
      <c r="H100" s="30" t="s">
        <v>203</v>
      </c>
      <c r="I100" s="33">
        <v>138</v>
      </c>
      <c r="J100" s="30" t="s">
        <v>33</v>
      </c>
      <c r="K100" s="30">
        <v>2.6766999999999999</v>
      </c>
      <c r="L100" s="30">
        <v>369.38</v>
      </c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52" t="str">
        <f t="shared" si="2"/>
        <v>11K29-02138369,38</v>
      </c>
      <c r="Y100" s="52" t="e">
        <f>VLOOKUP(X100,JUILLET!$M$2:$M$59,1,FALSE)</f>
        <v>#N/A</v>
      </c>
      <c r="Z100" s="52" t="str">
        <f>VLOOKUP(X100,AOUT!$M$2:$M$55,1,FALSE)</f>
        <v>11K29-02138369,38</v>
      </c>
      <c r="AA100" s="52">
        <f t="shared" si="3"/>
        <v>2</v>
      </c>
    </row>
    <row r="101" spans="1:27" x14ac:dyDescent="0.25">
      <c r="A101" s="28">
        <v>41275</v>
      </c>
      <c r="B101" s="29">
        <v>3301306</v>
      </c>
      <c r="C101" s="30" t="s">
        <v>113</v>
      </c>
      <c r="D101" s="31" t="s">
        <v>223</v>
      </c>
      <c r="E101" s="30"/>
      <c r="F101" s="30" t="s">
        <v>30</v>
      </c>
      <c r="G101" s="32" t="s">
        <v>31</v>
      </c>
      <c r="H101" s="30" t="s">
        <v>224</v>
      </c>
      <c r="I101" s="33">
        <v>60</v>
      </c>
      <c r="J101" s="30" t="s">
        <v>33</v>
      </c>
      <c r="K101" s="30">
        <v>345</v>
      </c>
      <c r="L101" s="30">
        <v>20700</v>
      </c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52" t="str">
        <f t="shared" si="2"/>
        <v>12B24-106020700</v>
      </c>
      <c r="Y101" s="52" t="e">
        <f>VLOOKUP(X101,JUILLET!$M$2:$M$59,1,FALSE)</f>
        <v>#N/A</v>
      </c>
      <c r="Z101" s="52" t="str">
        <f>VLOOKUP(X101,AOUT!$M$2:$M$55,1,FALSE)</f>
        <v>12B24-106020700</v>
      </c>
      <c r="AA101" s="52">
        <f t="shared" si="3"/>
        <v>1</v>
      </c>
    </row>
    <row r="102" spans="1:27" x14ac:dyDescent="0.25">
      <c r="A102" s="28">
        <v>41282</v>
      </c>
      <c r="B102" s="29">
        <v>9600582</v>
      </c>
      <c r="C102" s="30" t="s">
        <v>225</v>
      </c>
      <c r="D102" s="31" t="s">
        <v>226</v>
      </c>
      <c r="E102" s="30"/>
      <c r="F102" s="30" t="s">
        <v>30</v>
      </c>
      <c r="G102" s="32" t="s">
        <v>31</v>
      </c>
      <c r="H102" s="30" t="s">
        <v>227</v>
      </c>
      <c r="I102" s="33">
        <v>3</v>
      </c>
      <c r="J102" s="30" t="s">
        <v>33</v>
      </c>
      <c r="K102" s="30">
        <v>29.738499999999998</v>
      </c>
      <c r="L102" s="30">
        <v>89.22</v>
      </c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52" t="str">
        <f t="shared" si="2"/>
        <v>03A09-10389,22</v>
      </c>
      <c r="Y102" s="52" t="e">
        <f>VLOOKUP(X102,JUILLET!$M$2:$M$59,1,FALSE)</f>
        <v>#N/A</v>
      </c>
      <c r="Z102" s="52" t="str">
        <f>VLOOKUP(X102,AOUT!$M$2:$M$55,1,FALSE)</f>
        <v>03A09-10389,22</v>
      </c>
      <c r="AA102" s="52">
        <f t="shared" si="3"/>
        <v>1</v>
      </c>
    </row>
    <row r="103" spans="1:27" x14ac:dyDescent="0.25">
      <c r="A103" s="28">
        <v>41286</v>
      </c>
      <c r="B103" s="29">
        <v>9600717</v>
      </c>
      <c r="C103" s="30" t="s">
        <v>228</v>
      </c>
      <c r="D103" s="31" t="s">
        <v>229</v>
      </c>
      <c r="E103" s="30"/>
      <c r="F103" s="30" t="s">
        <v>30</v>
      </c>
      <c r="G103" s="32" t="s">
        <v>31</v>
      </c>
      <c r="H103" s="30" t="s">
        <v>230</v>
      </c>
      <c r="I103" s="33">
        <v>5</v>
      </c>
      <c r="J103" s="30" t="s">
        <v>33</v>
      </c>
      <c r="K103" s="30">
        <v>21.866499999999998</v>
      </c>
      <c r="L103" s="30">
        <v>109.33</v>
      </c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52" t="str">
        <f t="shared" si="2"/>
        <v>03A15-075109,33</v>
      </c>
      <c r="Y103" s="52" t="e">
        <f>VLOOKUP(X103,JUILLET!$M$2:$M$59,1,FALSE)</f>
        <v>#N/A</v>
      </c>
      <c r="Z103" s="52" t="str">
        <f>VLOOKUP(X103,AOUT!$M$2:$M$55,1,FALSE)</f>
        <v>03A15-075109,33</v>
      </c>
      <c r="AA103" s="52">
        <f t="shared" si="3"/>
        <v>1</v>
      </c>
    </row>
    <row r="104" spans="1:27" x14ac:dyDescent="0.25">
      <c r="A104" s="28">
        <v>41290</v>
      </c>
      <c r="B104" s="29" t="s">
        <v>188</v>
      </c>
      <c r="C104" s="30" t="s">
        <v>189</v>
      </c>
      <c r="D104" s="31" t="s">
        <v>231</v>
      </c>
      <c r="E104" s="30"/>
      <c r="F104" s="30" t="s">
        <v>30</v>
      </c>
      <c r="G104" s="32" t="s">
        <v>31</v>
      </c>
      <c r="H104" s="30" t="s">
        <v>232</v>
      </c>
      <c r="I104" s="33">
        <v>30000</v>
      </c>
      <c r="J104" s="30" t="s">
        <v>46</v>
      </c>
      <c r="K104" s="30">
        <v>2.12E-2</v>
      </c>
      <c r="L104" s="30">
        <v>636</v>
      </c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52" t="str">
        <f t="shared" si="2"/>
        <v>12A27-0130000636</v>
      </c>
      <c r="Y104" s="52" t="e">
        <f>VLOOKUP(X104,JUILLET!$M$2:$M$59,1,FALSE)</f>
        <v>#N/A</v>
      </c>
      <c r="Z104" s="52" t="str">
        <f>VLOOKUP(X104,AOUT!$M$2:$M$55,1,FALSE)</f>
        <v>12A27-0130000636</v>
      </c>
      <c r="AA104" s="52">
        <f t="shared" si="3"/>
        <v>1</v>
      </c>
    </row>
    <row r="105" spans="1:27" x14ac:dyDescent="0.25">
      <c r="A105" s="28">
        <v>41290</v>
      </c>
      <c r="B105" s="29" t="s">
        <v>188</v>
      </c>
      <c r="C105" s="30" t="s">
        <v>189</v>
      </c>
      <c r="D105" s="31" t="s">
        <v>231</v>
      </c>
      <c r="E105" s="30"/>
      <c r="F105" s="30" t="s">
        <v>30</v>
      </c>
      <c r="G105" s="32" t="s">
        <v>31</v>
      </c>
      <c r="H105" s="30" t="s">
        <v>233</v>
      </c>
      <c r="I105" s="33">
        <v>190000</v>
      </c>
      <c r="J105" s="30" t="s">
        <v>46</v>
      </c>
      <c r="K105" s="30">
        <v>2.12E-2</v>
      </c>
      <c r="L105" s="30">
        <v>4028</v>
      </c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52" t="str">
        <f t="shared" si="2"/>
        <v>12A27-011900004028</v>
      </c>
      <c r="Y105" s="52" t="e">
        <f>VLOOKUP(X105,JUILLET!$M$2:$M$59,1,FALSE)</f>
        <v>#N/A</v>
      </c>
      <c r="Z105" s="52" t="str">
        <f>VLOOKUP(X105,AOUT!$M$2:$M$55,1,FALSE)</f>
        <v>12A27-011900004028</v>
      </c>
      <c r="AA105" s="52">
        <f t="shared" si="3"/>
        <v>1</v>
      </c>
    </row>
    <row r="106" spans="1:27" x14ac:dyDescent="0.25">
      <c r="A106" s="28">
        <v>41304</v>
      </c>
      <c r="B106" s="29">
        <v>3300151</v>
      </c>
      <c r="C106" s="30" t="s">
        <v>234</v>
      </c>
      <c r="D106" s="31" t="s">
        <v>235</v>
      </c>
      <c r="E106" s="30"/>
      <c r="F106" s="30" t="s">
        <v>30</v>
      </c>
      <c r="G106" s="32" t="s">
        <v>31</v>
      </c>
      <c r="H106" s="30" t="s">
        <v>236</v>
      </c>
      <c r="I106" s="33">
        <v>100</v>
      </c>
      <c r="J106" s="30" t="s">
        <v>33</v>
      </c>
      <c r="K106" s="30">
        <v>3.5861000000000001</v>
      </c>
      <c r="L106" s="30">
        <v>358.61</v>
      </c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52" t="str">
        <f t="shared" si="2"/>
        <v>11C02-06100358,61</v>
      </c>
      <c r="Y106" s="52" t="e">
        <f>VLOOKUP(X106,JUILLET!$M$2:$M$59,1,FALSE)</f>
        <v>#N/A</v>
      </c>
      <c r="Z106" s="52" t="str">
        <f>VLOOKUP(X106,AOUT!$M$2:$M$55,1,FALSE)</f>
        <v>11C02-06100358,61</v>
      </c>
      <c r="AA106" s="52">
        <f t="shared" si="3"/>
        <v>1</v>
      </c>
    </row>
    <row r="107" spans="1:27" x14ac:dyDescent="0.25">
      <c r="A107" s="28">
        <v>41304</v>
      </c>
      <c r="B107" s="29">
        <v>3300151</v>
      </c>
      <c r="C107" s="30" t="s">
        <v>234</v>
      </c>
      <c r="D107" s="31" t="s">
        <v>237</v>
      </c>
      <c r="E107" s="30"/>
      <c r="F107" s="30" t="s">
        <v>30</v>
      </c>
      <c r="G107" s="32" t="s">
        <v>31</v>
      </c>
      <c r="H107" s="30" t="s">
        <v>238</v>
      </c>
      <c r="I107" s="33">
        <v>200</v>
      </c>
      <c r="J107" s="30" t="s">
        <v>33</v>
      </c>
      <c r="K107" s="30">
        <v>3.5861000000000001</v>
      </c>
      <c r="L107" s="30">
        <v>717.22</v>
      </c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52" t="str">
        <f t="shared" si="2"/>
        <v>11L13-06200717,22</v>
      </c>
      <c r="Y107" s="52" t="e">
        <f>VLOOKUP(X107,JUILLET!$M$2:$M$59,1,FALSE)</f>
        <v>#N/A</v>
      </c>
      <c r="Z107" s="52" t="str">
        <f>VLOOKUP(X107,AOUT!$M$2:$M$55,1,FALSE)</f>
        <v>11L13-06200717,22</v>
      </c>
      <c r="AA107" s="52">
        <f t="shared" si="3"/>
        <v>1</v>
      </c>
    </row>
    <row r="108" spans="1:27" x14ac:dyDescent="0.25">
      <c r="A108" s="28">
        <v>41305</v>
      </c>
      <c r="B108" s="29" t="s">
        <v>239</v>
      </c>
      <c r="C108" s="30" t="s">
        <v>240</v>
      </c>
      <c r="D108" s="31" t="s">
        <v>241</v>
      </c>
      <c r="E108" s="30" t="s">
        <v>242</v>
      </c>
      <c r="F108" s="30" t="s">
        <v>243</v>
      </c>
      <c r="G108" s="32" t="s">
        <v>31</v>
      </c>
      <c r="H108" s="30" t="s">
        <v>244</v>
      </c>
      <c r="I108" s="33">
        <v>0.2</v>
      </c>
      <c r="J108" s="30" t="s">
        <v>64</v>
      </c>
      <c r="K108" s="30">
        <v>3409.3589000000002</v>
      </c>
      <c r="L108" s="30">
        <v>681.87</v>
      </c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52" t="str">
        <f t="shared" si="2"/>
        <v>10C30-130,2681,87</v>
      </c>
      <c r="Y108" s="52" t="e">
        <f>VLOOKUP(X108,JUILLET!$M$2:$M$59,1,FALSE)</f>
        <v>#N/A</v>
      </c>
      <c r="Z108" s="52" t="str">
        <f>VLOOKUP(X108,AOUT!$M$2:$M$55,1,FALSE)</f>
        <v>10C30-130,2681,87</v>
      </c>
      <c r="AA108" s="52">
        <f t="shared" si="3"/>
        <v>1</v>
      </c>
    </row>
    <row r="109" spans="1:27" x14ac:dyDescent="0.25">
      <c r="A109" s="28">
        <v>41306</v>
      </c>
      <c r="B109" s="29" t="s">
        <v>245</v>
      </c>
      <c r="C109" s="30" t="s">
        <v>246</v>
      </c>
      <c r="D109" s="31" t="s">
        <v>247</v>
      </c>
      <c r="E109" s="30"/>
      <c r="F109" s="30" t="s">
        <v>30</v>
      </c>
      <c r="G109" s="32" t="s">
        <v>31</v>
      </c>
      <c r="H109" s="30" t="s">
        <v>248</v>
      </c>
      <c r="I109" s="33">
        <v>2</v>
      </c>
      <c r="J109" s="30" t="s">
        <v>33</v>
      </c>
      <c r="K109" s="30">
        <v>193.5188</v>
      </c>
      <c r="L109" s="30">
        <v>387.04</v>
      </c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52" t="str">
        <f t="shared" si="2"/>
        <v>12C27-032387,04</v>
      </c>
      <c r="Y109" s="52" t="e">
        <f>VLOOKUP(X109,JUILLET!$M$2:$M$59,1,FALSE)</f>
        <v>#N/A</v>
      </c>
      <c r="Z109" s="52" t="str">
        <f>VLOOKUP(X109,AOUT!$M$2:$M$55,1,FALSE)</f>
        <v>12C27-032387,04</v>
      </c>
      <c r="AA109" s="52">
        <f t="shared" si="3"/>
        <v>1</v>
      </c>
    </row>
    <row r="110" spans="1:27" x14ac:dyDescent="0.25">
      <c r="A110" s="28">
        <v>41306</v>
      </c>
      <c r="B110" s="29">
        <v>3301306</v>
      </c>
      <c r="C110" s="30" t="s">
        <v>113</v>
      </c>
      <c r="D110" s="31" t="s">
        <v>249</v>
      </c>
      <c r="E110" s="30"/>
      <c r="F110" s="30" t="s">
        <v>30</v>
      </c>
      <c r="G110" s="32" t="s">
        <v>31</v>
      </c>
      <c r="H110" s="30" t="s">
        <v>250</v>
      </c>
      <c r="I110" s="33">
        <v>120</v>
      </c>
      <c r="J110" s="30" t="s">
        <v>33</v>
      </c>
      <c r="K110" s="30">
        <v>345</v>
      </c>
      <c r="L110" s="30">
        <v>41400</v>
      </c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52" t="str">
        <f t="shared" si="2"/>
        <v>12C27-0512041400</v>
      </c>
      <c r="Y110" s="52" t="e">
        <f>VLOOKUP(X110,JUILLET!$M$2:$M$59,1,FALSE)</f>
        <v>#N/A</v>
      </c>
      <c r="Z110" s="52" t="str">
        <f>VLOOKUP(X110,AOUT!$M$2:$M$55,1,FALSE)</f>
        <v>12C27-0512041400</v>
      </c>
      <c r="AA110" s="52">
        <f t="shared" si="3"/>
        <v>1</v>
      </c>
    </row>
    <row r="111" spans="1:27" x14ac:dyDescent="0.25">
      <c r="A111" s="28">
        <v>41306</v>
      </c>
      <c r="B111" s="29">
        <v>3301306</v>
      </c>
      <c r="C111" s="30" t="s">
        <v>113</v>
      </c>
      <c r="D111" s="31" t="s">
        <v>251</v>
      </c>
      <c r="E111" s="30"/>
      <c r="F111" s="30" t="s">
        <v>30</v>
      </c>
      <c r="G111" s="32" t="s">
        <v>31</v>
      </c>
      <c r="H111" s="30" t="s">
        <v>252</v>
      </c>
      <c r="I111" s="33">
        <v>5</v>
      </c>
      <c r="J111" s="30" t="s">
        <v>33</v>
      </c>
      <c r="K111" s="30">
        <v>345</v>
      </c>
      <c r="L111" s="30">
        <v>1725</v>
      </c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52" t="str">
        <f t="shared" si="2"/>
        <v>12C29-1051725</v>
      </c>
      <c r="Y111" s="52" t="e">
        <f>VLOOKUP(X111,JUILLET!$M$2:$M$59,1,FALSE)</f>
        <v>#N/A</v>
      </c>
      <c r="Z111" s="52" t="str">
        <f>VLOOKUP(X111,AOUT!$M$2:$M$55,1,FALSE)</f>
        <v>12C29-1051725</v>
      </c>
      <c r="AA111" s="52">
        <f t="shared" si="3"/>
        <v>1</v>
      </c>
    </row>
    <row r="112" spans="1:27" x14ac:dyDescent="0.25">
      <c r="A112" s="28">
        <v>41315</v>
      </c>
      <c r="B112" s="29">
        <v>3800861</v>
      </c>
      <c r="C112" s="30" t="s">
        <v>253</v>
      </c>
      <c r="D112" s="31" t="s">
        <v>254</v>
      </c>
      <c r="E112" s="30"/>
      <c r="F112" s="30" t="s">
        <v>30</v>
      </c>
      <c r="G112" s="32" t="s">
        <v>31</v>
      </c>
      <c r="H112" s="30" t="s">
        <v>255</v>
      </c>
      <c r="I112" s="33">
        <v>100</v>
      </c>
      <c r="J112" s="30" t="s">
        <v>33</v>
      </c>
      <c r="K112" s="30">
        <v>12.289400000000001</v>
      </c>
      <c r="L112" s="30">
        <v>1228.94</v>
      </c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52" t="str">
        <f t="shared" si="2"/>
        <v>11H26-091001228,94</v>
      </c>
      <c r="Y112" s="52" t="e">
        <f>VLOOKUP(X112,JUILLET!$M$2:$M$59,1,FALSE)</f>
        <v>#N/A</v>
      </c>
      <c r="Z112" s="52" t="str">
        <f>VLOOKUP(X112,AOUT!$M$2:$M$55,1,FALSE)</f>
        <v>11H26-091001228,94</v>
      </c>
      <c r="AA112" s="52">
        <f t="shared" si="3"/>
        <v>1</v>
      </c>
    </row>
    <row r="113" spans="1:27" x14ac:dyDescent="0.25">
      <c r="A113" s="28">
        <v>41318</v>
      </c>
      <c r="B113" s="29" t="s">
        <v>138</v>
      </c>
      <c r="C113" s="30" t="s">
        <v>139</v>
      </c>
      <c r="D113" s="31" t="s">
        <v>256</v>
      </c>
      <c r="E113" s="30"/>
      <c r="F113" s="30" t="s">
        <v>30</v>
      </c>
      <c r="G113" s="32" t="s">
        <v>31</v>
      </c>
      <c r="H113" s="30" t="s">
        <v>257</v>
      </c>
      <c r="I113" s="33">
        <v>64</v>
      </c>
      <c r="J113" s="30" t="s">
        <v>33</v>
      </c>
      <c r="K113" s="30">
        <v>113.0527</v>
      </c>
      <c r="L113" s="30">
        <v>7235.37</v>
      </c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52" t="str">
        <f t="shared" si="2"/>
        <v>12E23-05647235,37</v>
      </c>
      <c r="Y113" s="52" t="e">
        <f>VLOOKUP(X113,JUILLET!$M$2:$M$59,1,FALSE)</f>
        <v>#N/A</v>
      </c>
      <c r="Z113" s="52" t="str">
        <f>VLOOKUP(X113,AOUT!$M$2:$M$55,1,FALSE)</f>
        <v>12E23-05647235,37</v>
      </c>
      <c r="AA113" s="52">
        <f t="shared" si="3"/>
        <v>1</v>
      </c>
    </row>
    <row r="114" spans="1:27" x14ac:dyDescent="0.25">
      <c r="A114" s="28">
        <v>41318</v>
      </c>
      <c r="B114" s="29" t="s">
        <v>138</v>
      </c>
      <c r="C114" s="30" t="s">
        <v>139</v>
      </c>
      <c r="D114" s="31" t="s">
        <v>258</v>
      </c>
      <c r="E114" s="30"/>
      <c r="F114" s="30" t="s">
        <v>30</v>
      </c>
      <c r="G114" s="32" t="s">
        <v>31</v>
      </c>
      <c r="H114" s="30" t="s">
        <v>259</v>
      </c>
      <c r="I114" s="33">
        <v>40</v>
      </c>
      <c r="J114" s="30" t="s">
        <v>33</v>
      </c>
      <c r="K114" s="30">
        <v>113.0527</v>
      </c>
      <c r="L114" s="30">
        <v>4522.1099999999997</v>
      </c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52" t="str">
        <f t="shared" si="2"/>
        <v>12F25-01404522,11</v>
      </c>
      <c r="Y114" s="52" t="e">
        <f>VLOOKUP(X114,JUILLET!$M$2:$M$59,1,FALSE)</f>
        <v>#N/A</v>
      </c>
      <c r="Z114" s="52" t="str">
        <f>VLOOKUP(X114,AOUT!$M$2:$M$55,1,FALSE)</f>
        <v>12F25-01404522,11</v>
      </c>
      <c r="AA114" s="52">
        <f t="shared" si="3"/>
        <v>1</v>
      </c>
    </row>
    <row r="115" spans="1:27" x14ac:dyDescent="0.25">
      <c r="A115" s="28">
        <v>41318</v>
      </c>
      <c r="B115" s="29" t="s">
        <v>138</v>
      </c>
      <c r="C115" s="30" t="s">
        <v>139</v>
      </c>
      <c r="D115" s="31" t="s">
        <v>258</v>
      </c>
      <c r="E115" s="30"/>
      <c r="F115" s="30" t="s">
        <v>30</v>
      </c>
      <c r="G115" s="32" t="s">
        <v>31</v>
      </c>
      <c r="H115" s="30" t="s">
        <v>260</v>
      </c>
      <c r="I115" s="33">
        <v>18</v>
      </c>
      <c r="J115" s="30" t="s">
        <v>33</v>
      </c>
      <c r="K115" s="30">
        <v>113.0527</v>
      </c>
      <c r="L115" s="30">
        <v>2034.95</v>
      </c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52" t="str">
        <f t="shared" si="2"/>
        <v>12F25-01182034,95</v>
      </c>
      <c r="Y115" s="52" t="e">
        <f>VLOOKUP(X115,JUILLET!$M$2:$M$59,1,FALSE)</f>
        <v>#N/A</v>
      </c>
      <c r="Z115" s="52" t="str">
        <f>VLOOKUP(X115,AOUT!$M$2:$M$55,1,FALSE)</f>
        <v>12F25-01182034,95</v>
      </c>
      <c r="AA115" s="52">
        <f t="shared" si="3"/>
        <v>1</v>
      </c>
    </row>
    <row r="116" spans="1:27" x14ac:dyDescent="0.25">
      <c r="A116" s="28">
        <v>41318</v>
      </c>
      <c r="B116" s="29">
        <v>9602132</v>
      </c>
      <c r="C116" s="30" t="s">
        <v>261</v>
      </c>
      <c r="D116" s="31" t="s">
        <v>262</v>
      </c>
      <c r="E116" s="30"/>
      <c r="F116" s="30" t="s">
        <v>30</v>
      </c>
      <c r="G116" s="32" t="s">
        <v>31</v>
      </c>
      <c r="H116" s="30" t="s">
        <v>263</v>
      </c>
      <c r="I116" s="33">
        <v>11</v>
      </c>
      <c r="J116" s="30" t="s">
        <v>33</v>
      </c>
      <c r="K116" s="30">
        <v>21.341699999999999</v>
      </c>
      <c r="L116" s="30">
        <v>234.76</v>
      </c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52" t="str">
        <f t="shared" si="2"/>
        <v>12B14-0211234,76</v>
      </c>
      <c r="Y116" s="52" t="e">
        <f>VLOOKUP(X116,JUILLET!$M$2:$M$59,1,FALSE)</f>
        <v>#N/A</v>
      </c>
      <c r="Z116" s="52" t="str">
        <f>VLOOKUP(X116,AOUT!$M$2:$M$55,1,FALSE)</f>
        <v>12B14-0211234,76</v>
      </c>
      <c r="AA116" s="52">
        <f t="shared" si="3"/>
        <v>1</v>
      </c>
    </row>
    <row r="117" spans="1:27" x14ac:dyDescent="0.25">
      <c r="A117" s="28">
        <v>41330</v>
      </c>
      <c r="B117" s="29">
        <v>3801408</v>
      </c>
      <c r="C117" s="30" t="s">
        <v>264</v>
      </c>
      <c r="D117" s="31" t="s">
        <v>265</v>
      </c>
      <c r="E117" s="30"/>
      <c r="F117" s="30" t="s">
        <v>30</v>
      </c>
      <c r="G117" s="32" t="s">
        <v>31</v>
      </c>
      <c r="H117" s="30" t="s">
        <v>266</v>
      </c>
      <c r="I117" s="33">
        <v>90</v>
      </c>
      <c r="J117" s="30" t="s">
        <v>33</v>
      </c>
      <c r="K117" s="30">
        <v>3.2894000000000001</v>
      </c>
      <c r="L117" s="30">
        <v>296.05</v>
      </c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52" t="str">
        <f t="shared" si="2"/>
        <v>12G17-0990296,05</v>
      </c>
      <c r="Y117" s="52" t="e">
        <f>VLOOKUP(X117,JUILLET!$M$2:$M$59,1,FALSE)</f>
        <v>#N/A</v>
      </c>
      <c r="Z117" s="52" t="str">
        <f>VLOOKUP(X117,AOUT!$M$2:$M$55,1,FALSE)</f>
        <v>12G17-0990296,05</v>
      </c>
      <c r="AA117" s="52">
        <f t="shared" si="3"/>
        <v>1</v>
      </c>
    </row>
    <row r="118" spans="1:27" x14ac:dyDescent="0.25">
      <c r="A118" s="28">
        <v>41331</v>
      </c>
      <c r="B118" s="29">
        <v>9780115</v>
      </c>
      <c r="C118" s="30" t="s">
        <v>267</v>
      </c>
      <c r="D118" s="31" t="s">
        <v>268</v>
      </c>
      <c r="E118" s="30"/>
      <c r="F118" s="30" t="s">
        <v>30</v>
      </c>
      <c r="G118" s="32" t="s">
        <v>31</v>
      </c>
      <c r="H118" s="30" t="s">
        <v>269</v>
      </c>
      <c r="I118" s="33">
        <v>2500</v>
      </c>
      <c r="J118" s="30" t="s">
        <v>46</v>
      </c>
      <c r="K118" s="30">
        <v>2.0899999999999998E-2</v>
      </c>
      <c r="L118" s="30">
        <v>52.25</v>
      </c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52" t="str">
        <f t="shared" si="2"/>
        <v>10E27-03250052,25</v>
      </c>
      <c r="Y118" s="52" t="e">
        <f>VLOOKUP(X118,JUILLET!$M$2:$M$59,1,FALSE)</f>
        <v>#N/A</v>
      </c>
      <c r="Z118" s="52" t="str">
        <f>VLOOKUP(X118,AOUT!$M$2:$M$55,1,FALSE)</f>
        <v>10E27-03250052,25</v>
      </c>
      <c r="AA118" s="52">
        <f t="shared" si="3"/>
        <v>1</v>
      </c>
    </row>
  </sheetData>
  <autoFilter ref="A4:AA118"/>
  <mergeCells count="1">
    <mergeCell ref="D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N59"/>
  <sheetViews>
    <sheetView topLeftCell="A44" workbookViewId="0">
      <selection activeCell="M3" sqref="M3:M59"/>
    </sheetView>
  </sheetViews>
  <sheetFormatPr baseColWidth="10" defaultRowHeight="15" x14ac:dyDescent="0.25"/>
  <cols>
    <col min="13" max="13" width="20" style="52" customWidth="1"/>
    <col min="14" max="14" width="15" style="52" bestFit="1" customWidth="1"/>
  </cols>
  <sheetData>
    <row r="1" spans="1:14" ht="25.5" x14ac:dyDescent="0.25">
      <c r="A1" s="18" t="s">
        <v>6</v>
      </c>
      <c r="B1" s="18" t="s">
        <v>7</v>
      </c>
      <c r="C1" s="18" t="s">
        <v>8</v>
      </c>
      <c r="D1" s="18" t="s">
        <v>9</v>
      </c>
      <c r="E1" s="18" t="s">
        <v>10</v>
      </c>
      <c r="F1" s="18" t="s">
        <v>11</v>
      </c>
      <c r="G1" s="18" t="s">
        <v>12</v>
      </c>
      <c r="H1" s="18" t="s">
        <v>13</v>
      </c>
      <c r="I1" s="18" t="s">
        <v>14</v>
      </c>
      <c r="J1" s="18" t="s">
        <v>15</v>
      </c>
      <c r="K1" s="18" t="s">
        <v>16</v>
      </c>
      <c r="L1" s="18" t="s">
        <v>17</v>
      </c>
      <c r="M1" s="52" t="s">
        <v>274</v>
      </c>
      <c r="N1" s="52" t="s">
        <v>271</v>
      </c>
    </row>
    <row r="2" spans="1:14" hidden="1" x14ac:dyDescent="0.25">
      <c r="A2" s="4">
        <v>41088</v>
      </c>
      <c r="B2" s="7">
        <v>3100142</v>
      </c>
      <c r="C2" s="2" t="s">
        <v>28</v>
      </c>
      <c r="D2" s="5" t="s">
        <v>29</v>
      </c>
      <c r="E2" s="5"/>
      <c r="F2" s="2" t="s">
        <v>30</v>
      </c>
      <c r="G2" s="2" t="s">
        <v>31</v>
      </c>
      <c r="H2" s="2" t="s">
        <v>32</v>
      </c>
      <c r="I2" s="3">
        <v>20</v>
      </c>
      <c r="J2" s="2" t="s">
        <v>33</v>
      </c>
      <c r="K2" s="3">
        <v>152.9</v>
      </c>
      <c r="L2" s="6">
        <v>3058</v>
      </c>
      <c r="M2" s="52" t="str">
        <f>D2&amp;I2&amp;L2</f>
        <v>07G24-27203058</v>
      </c>
      <c r="N2" s="52" t="str">
        <f>VLOOKUP(M2,PRINCIPAL!$X$5:$X$118,1,FALSE)</f>
        <v>07G24-27203058</v>
      </c>
    </row>
    <row r="3" spans="1:14" x14ac:dyDescent="0.25">
      <c r="A3" s="4">
        <v>41089</v>
      </c>
      <c r="B3" s="7">
        <v>9780130</v>
      </c>
      <c r="C3" s="2" t="s">
        <v>34</v>
      </c>
      <c r="D3" s="5" t="s">
        <v>35</v>
      </c>
      <c r="E3" s="5"/>
      <c r="F3" s="2" t="s">
        <v>30</v>
      </c>
      <c r="G3" s="2" t="s">
        <v>31</v>
      </c>
      <c r="H3" s="2" t="s">
        <v>36</v>
      </c>
      <c r="I3" s="3">
        <v>1</v>
      </c>
      <c r="J3" s="2" t="s">
        <v>33</v>
      </c>
      <c r="K3" s="3">
        <v>79.113100000000003</v>
      </c>
      <c r="L3" s="6">
        <v>79.11</v>
      </c>
      <c r="M3" s="52" t="str">
        <f t="shared" ref="M3:M59" si="0">H3&amp;I3&amp;L3</f>
        <v>B04A02179,11</v>
      </c>
      <c r="N3" s="52" t="e">
        <f>VLOOKUP(M3,PRINCIPAL!$X$5:$X$118,1,FALSE)</f>
        <v>#N/A</v>
      </c>
    </row>
    <row r="4" spans="1:14" x14ac:dyDescent="0.25">
      <c r="A4" s="19">
        <v>41090</v>
      </c>
      <c r="B4" s="20">
        <v>9600796</v>
      </c>
      <c r="C4" s="21" t="s">
        <v>39</v>
      </c>
      <c r="D4" s="22" t="s">
        <v>40</v>
      </c>
      <c r="E4" s="22"/>
      <c r="F4" s="21" t="s">
        <v>30</v>
      </c>
      <c r="G4" s="21" t="s">
        <v>31</v>
      </c>
      <c r="H4" s="21" t="s">
        <v>41</v>
      </c>
      <c r="I4" s="23">
        <v>200</v>
      </c>
      <c r="J4" s="21" t="s">
        <v>33</v>
      </c>
      <c r="K4" s="23">
        <v>0.61229999999999996</v>
      </c>
      <c r="L4" s="24">
        <v>122.46</v>
      </c>
      <c r="M4" s="52" t="str">
        <f t="shared" si="0"/>
        <v>C09B2200122,46</v>
      </c>
      <c r="N4" s="52" t="e">
        <f>VLOOKUP(M4,PRINCIPAL!$X$5:$X$118,1,FALSE)</f>
        <v>#N/A</v>
      </c>
    </row>
    <row r="5" spans="1:14" x14ac:dyDescent="0.25">
      <c r="A5" s="4">
        <v>41096</v>
      </c>
      <c r="B5" s="7">
        <v>9780119</v>
      </c>
      <c r="C5" s="2" t="s">
        <v>43</v>
      </c>
      <c r="D5" s="5" t="s">
        <v>44</v>
      </c>
      <c r="E5" s="5"/>
      <c r="F5" s="2" t="s">
        <v>30</v>
      </c>
      <c r="G5" s="2" t="s">
        <v>31</v>
      </c>
      <c r="H5" s="2" t="s">
        <v>45</v>
      </c>
      <c r="I5" s="3">
        <v>50000</v>
      </c>
      <c r="J5" s="2" t="s">
        <v>46</v>
      </c>
      <c r="K5" s="3">
        <v>5.4999999999999997E-3</v>
      </c>
      <c r="L5" s="6">
        <v>275</v>
      </c>
      <c r="M5" s="52" t="str">
        <f t="shared" si="0"/>
        <v>DM06A50000275</v>
      </c>
      <c r="N5" s="52" t="e">
        <f>VLOOKUP(M5,PRINCIPAL!$X$5:$X$118,1,FALSE)</f>
        <v>#N/A</v>
      </c>
    </row>
    <row r="6" spans="1:14" x14ac:dyDescent="0.25">
      <c r="A6" s="4">
        <v>41100</v>
      </c>
      <c r="B6" s="7">
        <v>9600655</v>
      </c>
      <c r="C6" s="2" t="s">
        <v>48</v>
      </c>
      <c r="D6" s="5" t="s">
        <v>49</v>
      </c>
      <c r="E6" s="5"/>
      <c r="F6" s="2" t="s">
        <v>30</v>
      </c>
      <c r="G6" s="2" t="s">
        <v>31</v>
      </c>
      <c r="H6" s="2" t="s">
        <v>50</v>
      </c>
      <c r="I6" s="3">
        <v>600</v>
      </c>
      <c r="J6" s="2" t="s">
        <v>33</v>
      </c>
      <c r="K6" s="3">
        <v>7.4499999999999997E-2</v>
      </c>
      <c r="L6" s="6">
        <v>44.7</v>
      </c>
      <c r="M6" s="52" t="str">
        <f t="shared" si="0"/>
        <v>D04C160044,7</v>
      </c>
      <c r="N6" s="52" t="e">
        <f>VLOOKUP(M6,PRINCIPAL!$X$5:$X$118,1,FALSE)</f>
        <v>#N/A</v>
      </c>
    </row>
    <row r="7" spans="1:14" x14ac:dyDescent="0.25">
      <c r="A7" s="4">
        <v>41100</v>
      </c>
      <c r="B7" s="7">
        <v>9600824</v>
      </c>
      <c r="C7" s="2" t="s">
        <v>52</v>
      </c>
      <c r="D7" s="5" t="s">
        <v>53</v>
      </c>
      <c r="E7" s="5"/>
      <c r="F7" s="2" t="s">
        <v>30</v>
      </c>
      <c r="G7" s="2" t="s">
        <v>31</v>
      </c>
      <c r="H7" s="2" t="s">
        <v>54</v>
      </c>
      <c r="I7" s="3">
        <v>500</v>
      </c>
      <c r="J7" s="2" t="s">
        <v>33</v>
      </c>
      <c r="K7" s="3">
        <v>0.56459999999999999</v>
      </c>
      <c r="L7" s="6">
        <v>282.3</v>
      </c>
      <c r="M7" s="52" t="str">
        <f t="shared" si="0"/>
        <v>B10A28500282,3</v>
      </c>
      <c r="N7" s="52" t="e">
        <f>VLOOKUP(M7,PRINCIPAL!$X$5:$X$118,1,FALSE)</f>
        <v>#N/A</v>
      </c>
    </row>
    <row r="8" spans="1:14" x14ac:dyDescent="0.25">
      <c r="A8" s="4">
        <v>41102</v>
      </c>
      <c r="B8" s="7">
        <v>3800015</v>
      </c>
      <c r="C8" s="2" t="s">
        <v>56</v>
      </c>
      <c r="D8" s="5" t="s">
        <v>57</v>
      </c>
      <c r="E8" s="5"/>
      <c r="F8" s="2" t="s">
        <v>30</v>
      </c>
      <c r="G8" s="2" t="s">
        <v>31</v>
      </c>
      <c r="H8" s="2" t="s">
        <v>58</v>
      </c>
      <c r="I8" s="3">
        <v>42</v>
      </c>
      <c r="J8" s="2" t="s">
        <v>33</v>
      </c>
      <c r="K8" s="3">
        <v>2.6570999999999998</v>
      </c>
      <c r="L8" s="6">
        <v>111.6</v>
      </c>
      <c r="M8" s="52" t="str">
        <f t="shared" si="0"/>
        <v>K04A1242111,6</v>
      </c>
      <c r="N8" s="52" t="e">
        <f>VLOOKUP(M8,PRINCIPAL!$X$5:$X$118,1,FALSE)</f>
        <v>#N/A</v>
      </c>
    </row>
    <row r="9" spans="1:14" x14ac:dyDescent="0.25">
      <c r="A9" s="4">
        <v>41108</v>
      </c>
      <c r="B9" s="7" t="s">
        <v>60</v>
      </c>
      <c r="C9" s="2" t="s">
        <v>61</v>
      </c>
      <c r="D9" s="5" t="s">
        <v>62</v>
      </c>
      <c r="E9" s="5"/>
      <c r="F9" s="2" t="s">
        <v>30</v>
      </c>
      <c r="G9" s="2" t="s">
        <v>31</v>
      </c>
      <c r="H9" s="2" t="s">
        <v>63</v>
      </c>
      <c r="I9" s="3">
        <v>15</v>
      </c>
      <c r="J9" s="2" t="s">
        <v>64</v>
      </c>
      <c r="K9" s="3">
        <v>2.5106000000000002</v>
      </c>
      <c r="L9" s="6">
        <v>37.659999999999997</v>
      </c>
      <c r="M9" s="52" t="str">
        <f t="shared" si="0"/>
        <v>C02A1537,66</v>
      </c>
      <c r="N9" s="52" t="e">
        <f>VLOOKUP(M9,PRINCIPAL!$X$5:$X$118,1,FALSE)</f>
        <v>#N/A</v>
      </c>
    </row>
    <row r="10" spans="1:14" x14ac:dyDescent="0.25">
      <c r="A10" s="4">
        <v>41114</v>
      </c>
      <c r="B10" s="7">
        <v>9600770</v>
      </c>
      <c r="C10" s="2" t="s">
        <v>65</v>
      </c>
      <c r="D10" s="5" t="s">
        <v>66</v>
      </c>
      <c r="E10" s="5"/>
      <c r="F10" s="2" t="s">
        <v>30</v>
      </c>
      <c r="G10" s="2" t="s">
        <v>31</v>
      </c>
      <c r="H10" s="2" t="s">
        <v>67</v>
      </c>
      <c r="I10" s="3">
        <v>10</v>
      </c>
      <c r="J10" s="2" t="s">
        <v>33</v>
      </c>
      <c r="K10" s="3">
        <v>22.965900000000001</v>
      </c>
      <c r="L10" s="6">
        <v>229.66</v>
      </c>
      <c r="M10" s="52" t="str">
        <f t="shared" si="0"/>
        <v>K04A3010229,66</v>
      </c>
      <c r="N10" s="52" t="e">
        <f>VLOOKUP(M10,PRINCIPAL!$X$5:$X$118,1,FALSE)</f>
        <v>#N/A</v>
      </c>
    </row>
    <row r="11" spans="1:14" x14ac:dyDescent="0.25">
      <c r="A11" s="4">
        <v>41116</v>
      </c>
      <c r="B11" s="7">
        <v>9740434</v>
      </c>
      <c r="C11" s="2" t="s">
        <v>68</v>
      </c>
      <c r="D11" s="5" t="s">
        <v>69</v>
      </c>
      <c r="E11" s="5"/>
      <c r="F11" s="2" t="s">
        <v>30</v>
      </c>
      <c r="G11" s="2" t="s">
        <v>31</v>
      </c>
      <c r="H11" s="2" t="s">
        <v>70</v>
      </c>
      <c r="I11" s="3">
        <v>20</v>
      </c>
      <c r="J11" s="2" t="s">
        <v>71</v>
      </c>
      <c r="K11" s="3">
        <v>12.713200000000001</v>
      </c>
      <c r="L11" s="6">
        <v>254.26</v>
      </c>
      <c r="M11" s="52" t="str">
        <f t="shared" si="0"/>
        <v>DM05A20254,26</v>
      </c>
      <c r="N11" s="52" t="e">
        <f>VLOOKUP(M11,PRINCIPAL!$X$5:$X$118,1,FALSE)</f>
        <v>#N/A</v>
      </c>
    </row>
    <row r="12" spans="1:14" x14ac:dyDescent="0.25">
      <c r="A12" s="4">
        <v>41117</v>
      </c>
      <c r="B12" s="7">
        <v>9600716</v>
      </c>
      <c r="C12" s="2" t="s">
        <v>73</v>
      </c>
      <c r="D12" s="5" t="s">
        <v>74</v>
      </c>
      <c r="E12" s="5"/>
      <c r="F12" s="2" t="s">
        <v>30</v>
      </c>
      <c r="G12" s="2" t="s">
        <v>31</v>
      </c>
      <c r="H12" s="2" t="s">
        <v>75</v>
      </c>
      <c r="I12" s="3">
        <v>4</v>
      </c>
      <c r="J12" s="2" t="s">
        <v>33</v>
      </c>
      <c r="K12" s="3">
        <v>14.869199999999999</v>
      </c>
      <c r="L12" s="6">
        <v>59.48</v>
      </c>
      <c r="M12" s="52" t="str">
        <f t="shared" si="0"/>
        <v>C06C2459,48</v>
      </c>
      <c r="N12" s="52" t="e">
        <f>VLOOKUP(M12,PRINCIPAL!$X$5:$X$118,1,FALSE)</f>
        <v>#N/A</v>
      </c>
    </row>
    <row r="13" spans="1:14" x14ac:dyDescent="0.25">
      <c r="A13" s="4">
        <v>41127</v>
      </c>
      <c r="B13" s="7">
        <v>3300148</v>
      </c>
      <c r="C13" s="2" t="s">
        <v>77</v>
      </c>
      <c r="D13" s="5" t="s">
        <v>78</v>
      </c>
      <c r="E13" s="5"/>
      <c r="F13" s="2" t="s">
        <v>30</v>
      </c>
      <c r="G13" s="2" t="s">
        <v>31</v>
      </c>
      <c r="H13" s="2" t="s">
        <v>79</v>
      </c>
      <c r="I13" s="3">
        <v>100</v>
      </c>
      <c r="J13" s="2" t="s">
        <v>33</v>
      </c>
      <c r="K13" s="3">
        <v>1.1003000000000001</v>
      </c>
      <c r="L13" s="6">
        <v>110.03</v>
      </c>
      <c r="M13" s="52" t="str">
        <f t="shared" si="0"/>
        <v>H03B100110,03</v>
      </c>
      <c r="N13" s="52" t="e">
        <f>VLOOKUP(M13,PRINCIPAL!$X$5:$X$118,1,FALSE)</f>
        <v>#N/A</v>
      </c>
    </row>
    <row r="14" spans="1:14" x14ac:dyDescent="0.25">
      <c r="A14" s="4">
        <v>41127</v>
      </c>
      <c r="B14" s="7">
        <v>9600840</v>
      </c>
      <c r="C14" s="2" t="s">
        <v>80</v>
      </c>
      <c r="D14" s="5" t="s">
        <v>81</v>
      </c>
      <c r="E14" s="5"/>
      <c r="F14" s="2" t="s">
        <v>30</v>
      </c>
      <c r="G14" s="2" t="s">
        <v>31</v>
      </c>
      <c r="H14" s="2" t="s">
        <v>82</v>
      </c>
      <c r="I14" s="3">
        <v>10</v>
      </c>
      <c r="J14" s="2" t="s">
        <v>83</v>
      </c>
      <c r="K14" s="3">
        <v>4.2823000000000002</v>
      </c>
      <c r="L14" s="6">
        <v>42.82</v>
      </c>
      <c r="M14" s="52" t="str">
        <f t="shared" si="0"/>
        <v>K06A081042,82</v>
      </c>
      <c r="N14" s="52" t="e">
        <f>VLOOKUP(M14,PRINCIPAL!$X$5:$X$118,1,FALSE)</f>
        <v>#N/A</v>
      </c>
    </row>
    <row r="15" spans="1:14" x14ac:dyDescent="0.25">
      <c r="A15" s="4">
        <v>41131</v>
      </c>
      <c r="B15" s="7" t="s">
        <v>60</v>
      </c>
      <c r="C15" s="2" t="s">
        <v>61</v>
      </c>
      <c r="D15" s="5" t="s">
        <v>85</v>
      </c>
      <c r="E15" s="5"/>
      <c r="F15" s="2" t="s">
        <v>30</v>
      </c>
      <c r="G15" s="2" t="s">
        <v>31</v>
      </c>
      <c r="H15" s="2" t="s">
        <v>86</v>
      </c>
      <c r="I15" s="3">
        <v>25</v>
      </c>
      <c r="J15" s="2" t="s">
        <v>64</v>
      </c>
      <c r="K15" s="3">
        <v>2.5106000000000002</v>
      </c>
      <c r="L15" s="6">
        <v>62.77</v>
      </c>
      <c r="M15" s="52" t="str">
        <f t="shared" si="0"/>
        <v>C24A2562,77</v>
      </c>
      <c r="N15" s="52" t="e">
        <f>VLOOKUP(M15,PRINCIPAL!$X$5:$X$118,1,FALSE)</f>
        <v>#N/A</v>
      </c>
    </row>
    <row r="16" spans="1:14" x14ac:dyDescent="0.25">
      <c r="A16" s="4">
        <v>41132</v>
      </c>
      <c r="B16" s="7">
        <v>3800016</v>
      </c>
      <c r="C16" s="2" t="s">
        <v>87</v>
      </c>
      <c r="D16" s="5" t="s">
        <v>88</v>
      </c>
      <c r="E16" s="5"/>
      <c r="F16" s="2" t="s">
        <v>30</v>
      </c>
      <c r="G16" s="2" t="s">
        <v>31</v>
      </c>
      <c r="H16" s="2" t="s">
        <v>89</v>
      </c>
      <c r="I16" s="3">
        <v>10</v>
      </c>
      <c r="J16" s="2" t="s">
        <v>33</v>
      </c>
      <c r="K16" s="3">
        <v>3.6172</v>
      </c>
      <c r="L16" s="6">
        <v>36.17</v>
      </c>
      <c r="M16" s="52" t="str">
        <f t="shared" si="0"/>
        <v>K06A091036,17</v>
      </c>
      <c r="N16" s="52" t="e">
        <f>VLOOKUP(M16,PRINCIPAL!$X$5:$X$118,1,FALSE)</f>
        <v>#N/A</v>
      </c>
    </row>
    <row r="17" spans="1:14" x14ac:dyDescent="0.25">
      <c r="A17" s="4">
        <v>41133</v>
      </c>
      <c r="B17" s="7">
        <v>9600633</v>
      </c>
      <c r="C17" s="2" t="s">
        <v>90</v>
      </c>
      <c r="D17" s="5" t="s">
        <v>91</v>
      </c>
      <c r="E17" s="5"/>
      <c r="F17" s="2" t="s">
        <v>30</v>
      </c>
      <c r="G17" s="2" t="s">
        <v>31</v>
      </c>
      <c r="H17" s="2" t="s">
        <v>92</v>
      </c>
      <c r="I17" s="3">
        <v>2</v>
      </c>
      <c r="J17" s="2" t="s">
        <v>33</v>
      </c>
      <c r="K17" s="3">
        <v>8.6765000000000008</v>
      </c>
      <c r="L17" s="6">
        <v>17.350000000000001</v>
      </c>
      <c r="M17" s="52" t="str">
        <f t="shared" si="0"/>
        <v>B12A25217,35</v>
      </c>
      <c r="N17" s="52" t="e">
        <f>VLOOKUP(M17,PRINCIPAL!$X$5:$X$118,1,FALSE)</f>
        <v>#N/A</v>
      </c>
    </row>
    <row r="18" spans="1:14" x14ac:dyDescent="0.25">
      <c r="A18" s="4">
        <v>41135</v>
      </c>
      <c r="B18" s="7">
        <v>3800015</v>
      </c>
      <c r="C18" s="2" t="s">
        <v>56</v>
      </c>
      <c r="D18" s="5" t="s">
        <v>93</v>
      </c>
      <c r="E18" s="5" t="s">
        <v>94</v>
      </c>
      <c r="F18" s="2" t="s">
        <v>95</v>
      </c>
      <c r="G18" s="2" t="s">
        <v>31</v>
      </c>
      <c r="H18" s="2" t="s">
        <v>96</v>
      </c>
      <c r="I18" s="3">
        <v>72</v>
      </c>
      <c r="J18" s="2" t="s">
        <v>33</v>
      </c>
      <c r="K18" s="3">
        <v>2.6570999999999998</v>
      </c>
      <c r="L18" s="6">
        <v>191.31</v>
      </c>
      <c r="M18" s="52" t="str">
        <f t="shared" si="0"/>
        <v>F09B272191,31</v>
      </c>
      <c r="N18" s="52" t="e">
        <f>VLOOKUP(M18,PRINCIPAL!$X$5:$X$118,1,FALSE)</f>
        <v>#N/A</v>
      </c>
    </row>
    <row r="19" spans="1:14" x14ac:dyDescent="0.25">
      <c r="A19" s="4">
        <v>41141</v>
      </c>
      <c r="B19" s="7">
        <v>3100438</v>
      </c>
      <c r="C19" s="2" t="s">
        <v>97</v>
      </c>
      <c r="D19" s="5" t="s">
        <v>98</v>
      </c>
      <c r="E19" s="5"/>
      <c r="F19" s="2" t="s">
        <v>30</v>
      </c>
      <c r="G19" s="2" t="s">
        <v>31</v>
      </c>
      <c r="H19" s="2" t="s">
        <v>99</v>
      </c>
      <c r="I19" s="3">
        <v>1</v>
      </c>
      <c r="J19" s="2" t="s">
        <v>33</v>
      </c>
      <c r="K19" s="3">
        <v>636.75329999999997</v>
      </c>
      <c r="L19" s="6">
        <v>636.75</v>
      </c>
      <c r="M19" s="52" t="str">
        <f t="shared" si="0"/>
        <v>B25D1636,75</v>
      </c>
      <c r="N19" s="52" t="e">
        <f>VLOOKUP(M19,PRINCIPAL!$X$5:$X$118,1,FALSE)</f>
        <v>#N/A</v>
      </c>
    </row>
    <row r="20" spans="1:14" x14ac:dyDescent="0.25">
      <c r="A20" s="4">
        <v>41141</v>
      </c>
      <c r="B20" s="7">
        <v>3100438</v>
      </c>
      <c r="C20" s="2" t="s">
        <v>97</v>
      </c>
      <c r="D20" s="5" t="s">
        <v>100</v>
      </c>
      <c r="E20" s="5"/>
      <c r="F20" s="2" t="s">
        <v>30</v>
      </c>
      <c r="G20" s="2" t="s">
        <v>31</v>
      </c>
      <c r="H20" s="2" t="s">
        <v>99</v>
      </c>
      <c r="I20" s="3">
        <v>2</v>
      </c>
      <c r="J20" s="2" t="s">
        <v>33</v>
      </c>
      <c r="K20" s="3">
        <v>636.75329999999997</v>
      </c>
      <c r="L20" s="6">
        <v>1273.51</v>
      </c>
      <c r="M20" s="52" t="str">
        <f t="shared" si="0"/>
        <v>B25D21273,51</v>
      </c>
      <c r="N20" s="52" t="e">
        <f>VLOOKUP(M20,PRINCIPAL!$X$5:$X$118,1,FALSE)</f>
        <v>#N/A</v>
      </c>
    </row>
    <row r="21" spans="1:14" x14ac:dyDescent="0.25">
      <c r="A21" s="4">
        <v>41152</v>
      </c>
      <c r="B21" s="7" t="s">
        <v>101</v>
      </c>
      <c r="C21" s="2" t="s">
        <v>102</v>
      </c>
      <c r="D21" s="5" t="s">
        <v>103</v>
      </c>
      <c r="E21" s="5"/>
      <c r="F21" s="2" t="s">
        <v>30</v>
      </c>
      <c r="G21" s="2" t="s">
        <v>31</v>
      </c>
      <c r="H21" s="2" t="s">
        <v>104</v>
      </c>
      <c r="I21" s="3">
        <v>0.96399999999999997</v>
      </c>
      <c r="J21" s="2" t="s">
        <v>71</v>
      </c>
      <c r="K21" s="3">
        <v>75.973100000000002</v>
      </c>
      <c r="L21" s="6">
        <v>73.239999999999995</v>
      </c>
      <c r="M21" s="52" t="str">
        <f t="shared" si="0"/>
        <v>FFPROD0,96473,24</v>
      </c>
      <c r="N21" s="52" t="e">
        <f>VLOOKUP(M21,PRINCIPAL!$X$5:$X$118,1,FALSE)</f>
        <v>#N/A</v>
      </c>
    </row>
    <row r="22" spans="1:14" x14ac:dyDescent="0.25">
      <c r="A22" s="4">
        <v>41152</v>
      </c>
      <c r="B22" s="7" t="s">
        <v>105</v>
      </c>
      <c r="C22" s="2" t="s">
        <v>106</v>
      </c>
      <c r="D22" s="5" t="s">
        <v>107</v>
      </c>
      <c r="E22" s="5"/>
      <c r="F22" s="2" t="s">
        <v>30</v>
      </c>
      <c r="G22" s="2" t="s">
        <v>31</v>
      </c>
      <c r="H22" s="2" t="s">
        <v>108</v>
      </c>
      <c r="I22" s="3">
        <v>35</v>
      </c>
      <c r="J22" s="2" t="s">
        <v>109</v>
      </c>
      <c r="K22" s="3">
        <v>8.34</v>
      </c>
      <c r="L22" s="6">
        <v>291.89999999999998</v>
      </c>
      <c r="M22" s="52" t="str">
        <f t="shared" si="0"/>
        <v>DM13B35291,9</v>
      </c>
      <c r="N22" s="52" t="e">
        <f>VLOOKUP(M22,PRINCIPAL!$X$5:$X$118,1,FALSE)</f>
        <v>#N/A</v>
      </c>
    </row>
    <row r="23" spans="1:14" x14ac:dyDescent="0.25">
      <c r="A23" s="4">
        <v>41152</v>
      </c>
      <c r="B23" s="7">
        <v>9600896</v>
      </c>
      <c r="C23" s="2" t="s">
        <v>110</v>
      </c>
      <c r="D23" s="5" t="s">
        <v>111</v>
      </c>
      <c r="E23" s="5"/>
      <c r="F23" s="2" t="s">
        <v>30</v>
      </c>
      <c r="G23" s="2" t="s">
        <v>31</v>
      </c>
      <c r="H23" s="2" t="s">
        <v>112</v>
      </c>
      <c r="I23" s="3">
        <v>1812</v>
      </c>
      <c r="J23" s="2" t="s">
        <v>46</v>
      </c>
      <c r="K23" s="3">
        <v>2.4799999999999999E-2</v>
      </c>
      <c r="L23" s="6">
        <v>44.94</v>
      </c>
      <c r="M23" s="52" t="str">
        <f t="shared" si="0"/>
        <v>B04A20181244,94</v>
      </c>
      <c r="N23" s="52" t="e">
        <f>VLOOKUP(M23,PRINCIPAL!$X$5:$X$118,1,FALSE)</f>
        <v>#N/A</v>
      </c>
    </row>
    <row r="24" spans="1:14" x14ac:dyDescent="0.25">
      <c r="A24" s="4">
        <v>41153</v>
      </c>
      <c r="B24" s="7">
        <v>3301306</v>
      </c>
      <c r="C24" s="2" t="s">
        <v>113</v>
      </c>
      <c r="D24" s="5" t="s">
        <v>114</v>
      </c>
      <c r="E24" s="5"/>
      <c r="F24" s="2" t="s">
        <v>30</v>
      </c>
      <c r="G24" s="2" t="s">
        <v>31</v>
      </c>
      <c r="H24" s="2" t="s">
        <v>115</v>
      </c>
      <c r="I24" s="3">
        <v>5</v>
      </c>
      <c r="J24" s="2" t="s">
        <v>33</v>
      </c>
      <c r="K24" s="3">
        <v>345</v>
      </c>
      <c r="L24" s="6">
        <v>1725</v>
      </c>
      <c r="M24" s="52" t="str">
        <f t="shared" si="0"/>
        <v>K04A0751725</v>
      </c>
      <c r="N24" s="52" t="e">
        <f>VLOOKUP(M24,PRINCIPAL!$X$5:$X$118,1,FALSE)</f>
        <v>#N/A</v>
      </c>
    </row>
    <row r="25" spans="1:14" x14ac:dyDescent="0.25">
      <c r="A25" s="4">
        <v>41165</v>
      </c>
      <c r="B25" s="7">
        <v>9780130</v>
      </c>
      <c r="C25" s="2" t="s">
        <v>34</v>
      </c>
      <c r="D25" s="5" t="s">
        <v>116</v>
      </c>
      <c r="E25" s="5"/>
      <c r="F25" s="2" t="s">
        <v>30</v>
      </c>
      <c r="G25" s="2" t="s">
        <v>31</v>
      </c>
      <c r="H25" s="2" t="s">
        <v>117</v>
      </c>
      <c r="I25" s="3">
        <v>2</v>
      </c>
      <c r="J25" s="2" t="s">
        <v>33</v>
      </c>
      <c r="K25" s="3">
        <v>79.113100000000003</v>
      </c>
      <c r="L25" s="6">
        <v>158.22999999999999</v>
      </c>
      <c r="M25" s="52" t="str">
        <f t="shared" si="0"/>
        <v>B07A042158,23</v>
      </c>
      <c r="N25" s="52" t="e">
        <f>VLOOKUP(M25,PRINCIPAL!$X$5:$X$118,1,FALSE)</f>
        <v>#N/A</v>
      </c>
    </row>
    <row r="26" spans="1:14" x14ac:dyDescent="0.25">
      <c r="A26" s="4">
        <v>41170</v>
      </c>
      <c r="B26" s="7">
        <v>9780129</v>
      </c>
      <c r="C26" s="2" t="s">
        <v>118</v>
      </c>
      <c r="D26" s="5" t="s">
        <v>119</v>
      </c>
      <c r="E26" s="5"/>
      <c r="F26" s="2" t="s">
        <v>30</v>
      </c>
      <c r="G26" s="2" t="s">
        <v>31</v>
      </c>
      <c r="H26" s="2" t="s">
        <v>120</v>
      </c>
      <c r="I26" s="3">
        <v>4</v>
      </c>
      <c r="J26" s="2" t="s">
        <v>33</v>
      </c>
      <c r="K26" s="3">
        <v>21.5167</v>
      </c>
      <c r="L26" s="6">
        <v>86.07</v>
      </c>
      <c r="M26" s="52" t="str">
        <f t="shared" si="0"/>
        <v>B10A15486,07</v>
      </c>
      <c r="N26" s="52" t="e">
        <f>VLOOKUP(M26,PRINCIPAL!$X$5:$X$118,1,FALSE)</f>
        <v>#N/A</v>
      </c>
    </row>
    <row r="27" spans="1:14" x14ac:dyDescent="0.25">
      <c r="A27" s="4">
        <v>41173</v>
      </c>
      <c r="B27" s="7">
        <v>9600636</v>
      </c>
      <c r="C27" s="2" t="s">
        <v>121</v>
      </c>
      <c r="D27" s="5" t="s">
        <v>122</v>
      </c>
      <c r="E27" s="5"/>
      <c r="F27" s="2" t="s">
        <v>30</v>
      </c>
      <c r="G27" s="2" t="s">
        <v>31</v>
      </c>
      <c r="H27" s="2" t="s">
        <v>123</v>
      </c>
      <c r="I27" s="3">
        <v>16</v>
      </c>
      <c r="J27" s="2" t="s">
        <v>33</v>
      </c>
      <c r="K27" s="3">
        <v>6.7454000000000001</v>
      </c>
      <c r="L27" s="6">
        <v>107.93</v>
      </c>
      <c r="M27" s="52" t="str">
        <f t="shared" si="0"/>
        <v>K04A0116107,93</v>
      </c>
      <c r="N27" s="52" t="e">
        <f>VLOOKUP(M27,PRINCIPAL!$X$5:$X$118,1,FALSE)</f>
        <v>#N/A</v>
      </c>
    </row>
    <row r="28" spans="1:14" x14ac:dyDescent="0.25">
      <c r="A28" s="4">
        <v>41182</v>
      </c>
      <c r="B28" s="7">
        <v>3000090</v>
      </c>
      <c r="C28" s="2" t="s">
        <v>124</v>
      </c>
      <c r="D28" s="5" t="s">
        <v>125</v>
      </c>
      <c r="E28" s="5"/>
      <c r="F28" s="2" t="s">
        <v>30</v>
      </c>
      <c r="G28" s="2" t="s">
        <v>31</v>
      </c>
      <c r="H28" s="2" t="s">
        <v>126</v>
      </c>
      <c r="I28" s="3">
        <v>3</v>
      </c>
      <c r="J28" s="2" t="s">
        <v>33</v>
      </c>
      <c r="K28" s="3">
        <v>106.708</v>
      </c>
      <c r="L28" s="6">
        <v>320.12</v>
      </c>
      <c r="M28" s="52" t="str">
        <f t="shared" si="0"/>
        <v>CARREAUPROD3320,12</v>
      </c>
      <c r="N28" s="52" t="e">
        <f>VLOOKUP(M28,PRINCIPAL!$X$5:$X$118,1,FALSE)</f>
        <v>#N/A</v>
      </c>
    </row>
    <row r="29" spans="1:14" x14ac:dyDescent="0.25">
      <c r="A29" s="4">
        <v>41192</v>
      </c>
      <c r="B29" s="7">
        <v>3800011</v>
      </c>
      <c r="C29" s="2" t="s">
        <v>127</v>
      </c>
      <c r="D29" s="5" t="s">
        <v>128</v>
      </c>
      <c r="E29" s="5"/>
      <c r="F29" s="2" t="s">
        <v>30</v>
      </c>
      <c r="G29" s="2" t="s">
        <v>31</v>
      </c>
      <c r="H29" s="2" t="s">
        <v>129</v>
      </c>
      <c r="I29" s="3">
        <v>50</v>
      </c>
      <c r="J29" s="2" t="s">
        <v>33</v>
      </c>
      <c r="K29" s="3">
        <v>0.97070000000000001</v>
      </c>
      <c r="L29" s="6">
        <v>48.54</v>
      </c>
      <c r="M29" s="52" t="str">
        <f t="shared" si="0"/>
        <v>H02B5048,54</v>
      </c>
      <c r="N29" s="52" t="e">
        <f>VLOOKUP(M29,PRINCIPAL!$X$5:$X$118,1,FALSE)</f>
        <v>#N/A</v>
      </c>
    </row>
    <row r="30" spans="1:14" x14ac:dyDescent="0.25">
      <c r="A30" s="4">
        <v>41194</v>
      </c>
      <c r="B30" s="7">
        <v>3300139</v>
      </c>
      <c r="C30" s="2" t="s">
        <v>130</v>
      </c>
      <c r="D30" s="5" t="s">
        <v>131</v>
      </c>
      <c r="E30" s="5"/>
      <c r="F30" s="2" t="s">
        <v>30</v>
      </c>
      <c r="G30" s="2" t="s">
        <v>31</v>
      </c>
      <c r="H30" s="2" t="s">
        <v>132</v>
      </c>
      <c r="I30" s="3">
        <v>960</v>
      </c>
      <c r="J30" s="2" t="s">
        <v>33</v>
      </c>
      <c r="K30" s="3">
        <v>1.6951000000000001</v>
      </c>
      <c r="L30" s="6">
        <v>1627.3</v>
      </c>
      <c r="M30" s="52" t="str">
        <f t="shared" si="0"/>
        <v>C07G9601627,3</v>
      </c>
      <c r="N30" s="52" t="e">
        <f>VLOOKUP(M30,PRINCIPAL!$X$5:$X$118,1,FALSE)</f>
        <v>#N/A</v>
      </c>
    </row>
    <row r="31" spans="1:14" x14ac:dyDescent="0.25">
      <c r="A31" s="4">
        <v>41194</v>
      </c>
      <c r="B31" s="7">
        <v>3300139</v>
      </c>
      <c r="C31" s="2" t="s">
        <v>130</v>
      </c>
      <c r="D31" s="5" t="s">
        <v>131</v>
      </c>
      <c r="E31" s="5"/>
      <c r="F31" s="2" t="s">
        <v>30</v>
      </c>
      <c r="G31" s="2" t="s">
        <v>31</v>
      </c>
      <c r="H31" s="2" t="s">
        <v>133</v>
      </c>
      <c r="I31" s="3">
        <v>2880</v>
      </c>
      <c r="J31" s="2" t="s">
        <v>33</v>
      </c>
      <c r="K31" s="3">
        <v>1.6951000000000001</v>
      </c>
      <c r="L31" s="6">
        <v>4881.8900000000003</v>
      </c>
      <c r="M31" s="52" t="str">
        <f t="shared" si="0"/>
        <v>C13F28804881,89</v>
      </c>
      <c r="N31" s="52" t="e">
        <f>VLOOKUP(M31,PRINCIPAL!$X$5:$X$118,1,FALSE)</f>
        <v>#N/A</v>
      </c>
    </row>
    <row r="32" spans="1:14" x14ac:dyDescent="0.25">
      <c r="A32" s="4">
        <v>41194</v>
      </c>
      <c r="B32" s="7">
        <v>3300139</v>
      </c>
      <c r="C32" s="2" t="s">
        <v>130</v>
      </c>
      <c r="D32" s="5" t="s">
        <v>131</v>
      </c>
      <c r="E32" s="5"/>
      <c r="F32" s="2" t="s">
        <v>30</v>
      </c>
      <c r="G32" s="2" t="s">
        <v>31</v>
      </c>
      <c r="H32" s="2" t="s">
        <v>134</v>
      </c>
      <c r="I32" s="3">
        <v>480</v>
      </c>
      <c r="J32" s="2" t="s">
        <v>33</v>
      </c>
      <c r="K32" s="3">
        <v>1.6951000000000001</v>
      </c>
      <c r="L32" s="6">
        <v>813.65</v>
      </c>
      <c r="M32" s="52" t="str">
        <f t="shared" si="0"/>
        <v>D19D480813,65</v>
      </c>
      <c r="N32" s="52" t="e">
        <f>VLOOKUP(M32,PRINCIPAL!$X$5:$X$118,1,FALSE)</f>
        <v>#N/A</v>
      </c>
    </row>
    <row r="33" spans="1:14" x14ac:dyDescent="0.25">
      <c r="A33" s="4">
        <v>41196</v>
      </c>
      <c r="B33" s="7">
        <v>9600807</v>
      </c>
      <c r="C33" s="2" t="s">
        <v>135</v>
      </c>
      <c r="D33" s="5" t="s">
        <v>136</v>
      </c>
      <c r="E33" s="5"/>
      <c r="F33" s="2" t="s">
        <v>30</v>
      </c>
      <c r="G33" s="2" t="s">
        <v>31</v>
      </c>
      <c r="H33" s="2" t="s">
        <v>137</v>
      </c>
      <c r="I33" s="3">
        <v>25000</v>
      </c>
      <c r="J33" s="2" t="s">
        <v>46</v>
      </c>
      <c r="K33" s="3">
        <v>1.29E-2</v>
      </c>
      <c r="L33" s="6">
        <v>322.5</v>
      </c>
      <c r="M33" s="52" t="str">
        <f t="shared" si="0"/>
        <v>C05C125000322,5</v>
      </c>
      <c r="N33" s="52" t="e">
        <f>VLOOKUP(M33,PRINCIPAL!$X$5:$X$118,1,FALSE)</f>
        <v>#N/A</v>
      </c>
    </row>
    <row r="34" spans="1:14" x14ac:dyDescent="0.25">
      <c r="A34" s="4">
        <v>41208</v>
      </c>
      <c r="B34" s="7" t="s">
        <v>138</v>
      </c>
      <c r="C34" s="2" t="s">
        <v>139</v>
      </c>
      <c r="D34" s="5" t="s">
        <v>140</v>
      </c>
      <c r="E34" s="5"/>
      <c r="F34" s="2" t="s">
        <v>30</v>
      </c>
      <c r="G34" s="2" t="s">
        <v>31</v>
      </c>
      <c r="H34" s="2" t="s">
        <v>141</v>
      </c>
      <c r="I34" s="3">
        <v>8</v>
      </c>
      <c r="J34" s="2" t="s">
        <v>33</v>
      </c>
      <c r="K34" s="3">
        <v>113.0527</v>
      </c>
      <c r="L34" s="6">
        <v>904.42</v>
      </c>
      <c r="M34" s="52" t="str">
        <f t="shared" si="0"/>
        <v>D07A8904,42</v>
      </c>
      <c r="N34" s="52" t="e">
        <f>VLOOKUP(M34,PRINCIPAL!$X$5:$X$118,1,FALSE)</f>
        <v>#N/A</v>
      </c>
    </row>
    <row r="35" spans="1:14" x14ac:dyDescent="0.25">
      <c r="A35" s="4">
        <v>41213</v>
      </c>
      <c r="B35" s="7">
        <v>3800831</v>
      </c>
      <c r="C35" s="2" t="s">
        <v>142</v>
      </c>
      <c r="D35" s="5" t="s">
        <v>143</v>
      </c>
      <c r="E35" s="5"/>
      <c r="F35" s="2" t="s">
        <v>30</v>
      </c>
      <c r="G35" s="2" t="s">
        <v>31</v>
      </c>
      <c r="H35" s="2" t="s">
        <v>144</v>
      </c>
      <c r="I35" s="3">
        <v>300</v>
      </c>
      <c r="J35" s="2" t="s">
        <v>33</v>
      </c>
      <c r="K35" s="3">
        <v>4.6875999999999998</v>
      </c>
      <c r="L35" s="6">
        <v>1406.28</v>
      </c>
      <c r="M35" s="52" t="str">
        <f t="shared" si="0"/>
        <v>C02C23001406,28</v>
      </c>
      <c r="N35" s="52" t="e">
        <f>VLOOKUP(M35,PRINCIPAL!$X$5:$X$118,1,FALSE)</f>
        <v>#N/A</v>
      </c>
    </row>
    <row r="36" spans="1:14" x14ac:dyDescent="0.25">
      <c r="A36" s="4">
        <v>41214</v>
      </c>
      <c r="B36" s="7">
        <v>9780118</v>
      </c>
      <c r="C36" s="2" t="s">
        <v>145</v>
      </c>
      <c r="D36" s="5" t="s">
        <v>146</v>
      </c>
      <c r="E36" s="5"/>
      <c r="F36" s="2" t="s">
        <v>30</v>
      </c>
      <c r="G36" s="2" t="s">
        <v>31</v>
      </c>
      <c r="H36" s="2" t="s">
        <v>147</v>
      </c>
      <c r="I36" s="3">
        <v>10000</v>
      </c>
      <c r="J36" s="2" t="s">
        <v>148</v>
      </c>
      <c r="K36" s="3">
        <v>3.32E-2</v>
      </c>
      <c r="L36" s="6">
        <v>332</v>
      </c>
      <c r="M36" s="52" t="str">
        <f t="shared" si="0"/>
        <v>DM08C10000332</v>
      </c>
      <c r="N36" s="52" t="e">
        <f>VLOOKUP(M36,PRINCIPAL!$X$5:$X$118,1,FALSE)</f>
        <v>#N/A</v>
      </c>
    </row>
    <row r="37" spans="1:14" x14ac:dyDescent="0.25">
      <c r="A37" s="4">
        <v>41217</v>
      </c>
      <c r="B37" s="7">
        <v>9600723</v>
      </c>
      <c r="C37" s="2" t="s">
        <v>149</v>
      </c>
      <c r="D37" s="5" t="s">
        <v>150</v>
      </c>
      <c r="E37" s="5"/>
      <c r="F37" s="2" t="s">
        <v>30</v>
      </c>
      <c r="G37" s="2" t="s">
        <v>31</v>
      </c>
      <c r="H37" s="2" t="s">
        <v>151</v>
      </c>
      <c r="I37" s="3">
        <v>2000</v>
      </c>
      <c r="J37" s="2" t="s">
        <v>33</v>
      </c>
      <c r="K37" s="3">
        <v>3.2099999999999997E-2</v>
      </c>
      <c r="L37" s="6">
        <v>64.2</v>
      </c>
      <c r="M37" s="52" t="str">
        <f t="shared" si="0"/>
        <v>B06A30200064,2</v>
      </c>
      <c r="N37" s="52" t="e">
        <f>VLOOKUP(M37,PRINCIPAL!$X$5:$X$118,1,FALSE)</f>
        <v>#N/A</v>
      </c>
    </row>
    <row r="38" spans="1:14" x14ac:dyDescent="0.25">
      <c r="A38" s="4">
        <v>41221</v>
      </c>
      <c r="B38" s="7" t="s">
        <v>152</v>
      </c>
      <c r="C38" s="2" t="s">
        <v>153</v>
      </c>
      <c r="D38" s="5" t="s">
        <v>154</v>
      </c>
      <c r="E38" s="5"/>
      <c r="F38" s="2" t="s">
        <v>30</v>
      </c>
      <c r="G38" s="2" t="s">
        <v>31</v>
      </c>
      <c r="H38" s="2" t="s">
        <v>126</v>
      </c>
      <c r="I38" s="3">
        <v>0.43109999999999998</v>
      </c>
      <c r="J38" s="2" t="s">
        <v>46</v>
      </c>
      <c r="K38" s="3">
        <v>4.2500000000000003E-2</v>
      </c>
      <c r="L38" s="6">
        <v>0.02</v>
      </c>
      <c r="M38" s="52" t="str">
        <f t="shared" si="0"/>
        <v>CARREAUPROD0,43110,02</v>
      </c>
      <c r="N38" s="52" t="e">
        <f>VLOOKUP(M38,PRINCIPAL!$X$5:$X$118,1,FALSE)</f>
        <v>#N/A</v>
      </c>
    </row>
    <row r="39" spans="1:14" x14ac:dyDescent="0.25">
      <c r="A39" s="4">
        <v>41221</v>
      </c>
      <c r="B39" s="7" t="s">
        <v>152</v>
      </c>
      <c r="C39" s="2" t="s">
        <v>153</v>
      </c>
      <c r="D39" s="5" t="s">
        <v>155</v>
      </c>
      <c r="E39" s="5"/>
      <c r="F39" s="2" t="s">
        <v>30</v>
      </c>
      <c r="G39" s="2" t="s">
        <v>31</v>
      </c>
      <c r="H39" s="2" t="s">
        <v>126</v>
      </c>
      <c r="I39" s="3">
        <v>63394.3</v>
      </c>
      <c r="J39" s="2" t="s">
        <v>46</v>
      </c>
      <c r="K39" s="3">
        <v>4.2500000000000003E-2</v>
      </c>
      <c r="L39" s="6">
        <v>2694.26</v>
      </c>
      <c r="M39" s="52" t="str">
        <f t="shared" si="0"/>
        <v>CARREAUPROD63394,32694,26</v>
      </c>
      <c r="N39" s="52" t="e">
        <f>VLOOKUP(M39,PRINCIPAL!$X$5:$X$118,1,FALSE)</f>
        <v>#N/A</v>
      </c>
    </row>
    <row r="40" spans="1:14" x14ac:dyDescent="0.25">
      <c r="A40" s="4">
        <v>41221</v>
      </c>
      <c r="B40" s="7" t="s">
        <v>152</v>
      </c>
      <c r="C40" s="2" t="s">
        <v>153</v>
      </c>
      <c r="D40" s="5" t="s">
        <v>155</v>
      </c>
      <c r="E40" s="5"/>
      <c r="F40" s="2" t="s">
        <v>30</v>
      </c>
      <c r="G40" s="2" t="s">
        <v>31</v>
      </c>
      <c r="H40" s="2" t="s">
        <v>156</v>
      </c>
      <c r="I40" s="3">
        <v>225000</v>
      </c>
      <c r="J40" s="2" t="s">
        <v>46</v>
      </c>
      <c r="K40" s="3">
        <v>4.2500000000000003E-2</v>
      </c>
      <c r="L40" s="6">
        <v>9562.5</v>
      </c>
      <c r="M40" s="52" t="str">
        <f t="shared" si="0"/>
        <v>M06D2250009562,5</v>
      </c>
      <c r="N40" s="52" t="e">
        <f>VLOOKUP(M40,PRINCIPAL!$X$5:$X$118,1,FALSE)</f>
        <v>#N/A</v>
      </c>
    </row>
    <row r="41" spans="1:14" x14ac:dyDescent="0.25">
      <c r="A41" s="4">
        <v>41221</v>
      </c>
      <c r="B41" s="7" t="s">
        <v>152</v>
      </c>
      <c r="C41" s="2" t="s">
        <v>153</v>
      </c>
      <c r="D41" s="5" t="s">
        <v>155</v>
      </c>
      <c r="E41" s="5"/>
      <c r="F41" s="2" t="s">
        <v>30</v>
      </c>
      <c r="G41" s="2" t="s">
        <v>31</v>
      </c>
      <c r="H41" s="2" t="s">
        <v>157</v>
      </c>
      <c r="I41" s="3">
        <v>324920</v>
      </c>
      <c r="J41" s="2" t="s">
        <v>46</v>
      </c>
      <c r="K41" s="3">
        <v>4.2500000000000003E-2</v>
      </c>
      <c r="L41" s="6">
        <v>13809.1</v>
      </c>
      <c r="M41" s="52" t="str">
        <f t="shared" si="0"/>
        <v>M06E32492013809,1</v>
      </c>
      <c r="N41" s="52" t="e">
        <f>VLOOKUP(M41,PRINCIPAL!$X$5:$X$118,1,FALSE)</f>
        <v>#N/A</v>
      </c>
    </row>
    <row r="42" spans="1:14" x14ac:dyDescent="0.25">
      <c r="A42" s="4">
        <v>41226</v>
      </c>
      <c r="B42" s="7">
        <v>3100151</v>
      </c>
      <c r="C42" s="2" t="s">
        <v>158</v>
      </c>
      <c r="D42" s="5" t="s">
        <v>159</v>
      </c>
      <c r="E42" s="5"/>
      <c r="F42" s="2" t="s">
        <v>30</v>
      </c>
      <c r="G42" s="2" t="s">
        <v>31</v>
      </c>
      <c r="H42" s="2" t="s">
        <v>160</v>
      </c>
      <c r="I42" s="3">
        <v>40</v>
      </c>
      <c r="J42" s="2" t="s">
        <v>33</v>
      </c>
      <c r="K42" s="3">
        <v>112.58929999999999</v>
      </c>
      <c r="L42" s="6">
        <v>4503.57</v>
      </c>
      <c r="M42" s="52" t="str">
        <f t="shared" si="0"/>
        <v>B16B2404503,57</v>
      </c>
      <c r="N42" s="52" t="e">
        <f>VLOOKUP(M42,PRINCIPAL!$X$5:$X$118,1,FALSE)</f>
        <v>#N/A</v>
      </c>
    </row>
    <row r="43" spans="1:14" x14ac:dyDescent="0.25">
      <c r="A43" s="4">
        <v>41241</v>
      </c>
      <c r="B43" s="7">
        <v>9600605</v>
      </c>
      <c r="C43" s="2" t="s">
        <v>161</v>
      </c>
      <c r="D43" s="5" t="s">
        <v>162</v>
      </c>
      <c r="E43" s="5"/>
      <c r="F43" s="2" t="s">
        <v>30</v>
      </c>
      <c r="G43" s="2" t="s">
        <v>31</v>
      </c>
      <c r="H43" s="2" t="s">
        <v>163</v>
      </c>
      <c r="I43" s="3">
        <v>340</v>
      </c>
      <c r="J43" s="2" t="s">
        <v>33</v>
      </c>
      <c r="K43" s="3">
        <v>1.8893</v>
      </c>
      <c r="L43" s="6">
        <v>642.36</v>
      </c>
      <c r="M43" s="52" t="str">
        <f t="shared" si="0"/>
        <v>C23B1340642,36</v>
      </c>
      <c r="N43" s="52" t="e">
        <f>VLOOKUP(M43,PRINCIPAL!$X$5:$X$118,1,FALSE)</f>
        <v>#N/A</v>
      </c>
    </row>
    <row r="44" spans="1:14" x14ac:dyDescent="0.25">
      <c r="A44" s="4">
        <v>41241</v>
      </c>
      <c r="B44" s="7" t="s">
        <v>164</v>
      </c>
      <c r="C44" s="2" t="s">
        <v>165</v>
      </c>
      <c r="D44" s="5" t="s">
        <v>166</v>
      </c>
      <c r="E44" s="5"/>
      <c r="F44" s="2" t="s">
        <v>30</v>
      </c>
      <c r="G44" s="2" t="s">
        <v>31</v>
      </c>
      <c r="H44" s="2" t="s">
        <v>167</v>
      </c>
      <c r="I44" s="3">
        <v>1</v>
      </c>
      <c r="J44" s="2" t="s">
        <v>33</v>
      </c>
      <c r="K44" s="3">
        <v>184.1763</v>
      </c>
      <c r="L44" s="6">
        <v>184.18</v>
      </c>
      <c r="M44" s="52" t="str">
        <f t="shared" si="0"/>
        <v>B12A191184,18</v>
      </c>
      <c r="N44" s="52" t="e">
        <f>VLOOKUP(M44,PRINCIPAL!$X$5:$X$118,1,FALSE)</f>
        <v>#N/A</v>
      </c>
    </row>
    <row r="45" spans="1:14" x14ac:dyDescent="0.25">
      <c r="A45" s="4">
        <v>41243</v>
      </c>
      <c r="B45" s="7" t="s">
        <v>169</v>
      </c>
      <c r="C45" s="2" t="s">
        <v>170</v>
      </c>
      <c r="D45" s="5" t="s">
        <v>171</v>
      </c>
      <c r="E45" s="5"/>
      <c r="F45" s="2" t="s">
        <v>30</v>
      </c>
      <c r="G45" s="2" t="s">
        <v>31</v>
      </c>
      <c r="H45" s="2" t="s">
        <v>172</v>
      </c>
      <c r="I45" s="3">
        <v>1000</v>
      </c>
      <c r="J45" s="2" t="s">
        <v>33</v>
      </c>
      <c r="K45" s="3">
        <v>0.25</v>
      </c>
      <c r="L45" s="6">
        <v>250</v>
      </c>
      <c r="M45" s="52" t="str">
        <f t="shared" si="0"/>
        <v>B16C21000250</v>
      </c>
      <c r="N45" s="52" t="e">
        <f>VLOOKUP(M45,PRINCIPAL!$X$5:$X$118,1,FALSE)</f>
        <v>#N/A</v>
      </c>
    </row>
    <row r="46" spans="1:14" x14ac:dyDescent="0.25">
      <c r="A46" s="4">
        <v>41245</v>
      </c>
      <c r="B46" s="7">
        <v>3300359</v>
      </c>
      <c r="C46" s="2" t="s">
        <v>173</v>
      </c>
      <c r="D46" s="5" t="s">
        <v>174</v>
      </c>
      <c r="E46" s="5"/>
      <c r="F46" s="2" t="s">
        <v>30</v>
      </c>
      <c r="G46" s="2" t="s">
        <v>31</v>
      </c>
      <c r="H46" s="2" t="s">
        <v>175</v>
      </c>
      <c r="I46" s="3">
        <v>800</v>
      </c>
      <c r="J46" s="2" t="s">
        <v>33</v>
      </c>
      <c r="K46" s="3">
        <v>1.6951000000000001</v>
      </c>
      <c r="L46" s="6">
        <v>1356.08</v>
      </c>
      <c r="M46" s="52" t="str">
        <f t="shared" si="0"/>
        <v>C10D8001356,08</v>
      </c>
      <c r="N46" s="52" t="e">
        <f>VLOOKUP(M46,PRINCIPAL!$X$5:$X$118,1,FALSE)</f>
        <v>#N/A</v>
      </c>
    </row>
    <row r="47" spans="1:14" x14ac:dyDescent="0.25">
      <c r="A47" s="4">
        <v>41245</v>
      </c>
      <c r="B47" s="7">
        <v>3300359</v>
      </c>
      <c r="C47" s="2" t="s">
        <v>173</v>
      </c>
      <c r="D47" s="5" t="s">
        <v>174</v>
      </c>
      <c r="E47" s="5"/>
      <c r="F47" s="2" t="s">
        <v>30</v>
      </c>
      <c r="G47" s="2" t="s">
        <v>31</v>
      </c>
      <c r="H47" s="2" t="s">
        <v>176</v>
      </c>
      <c r="I47" s="3">
        <v>4780</v>
      </c>
      <c r="J47" s="2" t="s">
        <v>33</v>
      </c>
      <c r="K47" s="3">
        <v>1.6951000000000001</v>
      </c>
      <c r="L47" s="6">
        <v>8102.58</v>
      </c>
      <c r="M47" s="52" t="str">
        <f t="shared" si="0"/>
        <v>C27E47808102,58</v>
      </c>
      <c r="N47" s="52" t="e">
        <f>VLOOKUP(M47,PRINCIPAL!$X$5:$X$118,1,FALSE)</f>
        <v>#N/A</v>
      </c>
    </row>
    <row r="48" spans="1:14" x14ac:dyDescent="0.25">
      <c r="A48" s="4">
        <v>41245</v>
      </c>
      <c r="B48" s="7">
        <v>3300359</v>
      </c>
      <c r="C48" s="2" t="s">
        <v>173</v>
      </c>
      <c r="D48" s="5" t="s">
        <v>174</v>
      </c>
      <c r="E48" s="5"/>
      <c r="F48" s="2" t="s">
        <v>30</v>
      </c>
      <c r="G48" s="2" t="s">
        <v>31</v>
      </c>
      <c r="H48" s="2" t="s">
        <v>177</v>
      </c>
      <c r="I48" s="3">
        <v>2800</v>
      </c>
      <c r="J48" s="2" t="s">
        <v>33</v>
      </c>
      <c r="K48" s="3">
        <v>1.6951000000000001</v>
      </c>
      <c r="L48" s="6">
        <v>4746.28</v>
      </c>
      <c r="M48" s="52" t="str">
        <f t="shared" si="0"/>
        <v>DP01B28004746,28</v>
      </c>
      <c r="N48" s="52" t="e">
        <f>VLOOKUP(M48,PRINCIPAL!$X$5:$X$118,1,FALSE)</f>
        <v>#N/A</v>
      </c>
    </row>
    <row r="49" spans="1:14" x14ac:dyDescent="0.25">
      <c r="A49" s="4">
        <v>41249</v>
      </c>
      <c r="B49" s="7">
        <v>3800010</v>
      </c>
      <c r="C49" s="2" t="s">
        <v>178</v>
      </c>
      <c r="D49" s="5" t="s">
        <v>179</v>
      </c>
      <c r="E49" s="5"/>
      <c r="F49" s="2" t="s">
        <v>30</v>
      </c>
      <c r="G49" s="2" t="s">
        <v>31</v>
      </c>
      <c r="H49" s="2" t="s">
        <v>180</v>
      </c>
      <c r="I49" s="3">
        <v>576</v>
      </c>
      <c r="J49" s="2" t="s">
        <v>33</v>
      </c>
      <c r="K49" s="3">
        <v>2.9091999999999998</v>
      </c>
      <c r="L49" s="6">
        <v>1675.7</v>
      </c>
      <c r="M49" s="52" t="str">
        <f t="shared" si="0"/>
        <v>G06B5761675,7</v>
      </c>
      <c r="N49" s="52" t="e">
        <f>VLOOKUP(M49,PRINCIPAL!$X$5:$X$118,1,FALSE)</f>
        <v>#N/A</v>
      </c>
    </row>
    <row r="50" spans="1:14" x14ac:dyDescent="0.25">
      <c r="A50" s="4">
        <v>41251</v>
      </c>
      <c r="B50" s="7">
        <v>3801392</v>
      </c>
      <c r="C50" s="2" t="s">
        <v>181</v>
      </c>
      <c r="D50" s="5" t="s">
        <v>182</v>
      </c>
      <c r="E50" s="5"/>
      <c r="F50" s="2" t="s">
        <v>30</v>
      </c>
      <c r="G50" s="2" t="s">
        <v>31</v>
      </c>
      <c r="H50" s="2" t="s">
        <v>183</v>
      </c>
      <c r="I50" s="3">
        <v>34</v>
      </c>
      <c r="J50" s="2" t="s">
        <v>33</v>
      </c>
      <c r="K50" s="3">
        <v>60</v>
      </c>
      <c r="L50" s="6">
        <v>2040</v>
      </c>
      <c r="M50" s="52" t="str">
        <f t="shared" si="0"/>
        <v>D02A342040</v>
      </c>
      <c r="N50" s="52" t="e">
        <f>VLOOKUP(M50,PRINCIPAL!$X$5:$X$118,1,FALSE)</f>
        <v>#N/A</v>
      </c>
    </row>
    <row r="51" spans="1:14" x14ac:dyDescent="0.25">
      <c r="A51" s="4">
        <v>41251</v>
      </c>
      <c r="B51" s="7">
        <v>3801392</v>
      </c>
      <c r="C51" s="2" t="s">
        <v>181</v>
      </c>
      <c r="D51" s="5" t="s">
        <v>182</v>
      </c>
      <c r="E51" s="5"/>
      <c r="F51" s="2" t="s">
        <v>30</v>
      </c>
      <c r="G51" s="2" t="s">
        <v>31</v>
      </c>
      <c r="H51" s="2" t="s">
        <v>184</v>
      </c>
      <c r="I51" s="3">
        <v>228</v>
      </c>
      <c r="J51" s="2" t="s">
        <v>33</v>
      </c>
      <c r="K51" s="3">
        <v>60</v>
      </c>
      <c r="L51" s="6">
        <v>13680</v>
      </c>
      <c r="M51" s="52" t="str">
        <f t="shared" si="0"/>
        <v>DP01C22813680</v>
      </c>
      <c r="N51" s="52" t="e">
        <f>VLOOKUP(M51,PRINCIPAL!$X$5:$X$118,1,FALSE)</f>
        <v>#N/A</v>
      </c>
    </row>
    <row r="52" spans="1:14" x14ac:dyDescent="0.25">
      <c r="A52" s="4">
        <v>41251</v>
      </c>
      <c r="B52" s="7">
        <v>3801392</v>
      </c>
      <c r="C52" s="2" t="s">
        <v>181</v>
      </c>
      <c r="D52" s="5" t="s">
        <v>182</v>
      </c>
      <c r="E52" s="5"/>
      <c r="F52" s="2" t="s">
        <v>30</v>
      </c>
      <c r="G52" s="2" t="s">
        <v>31</v>
      </c>
      <c r="H52" s="2" t="s">
        <v>185</v>
      </c>
      <c r="I52" s="3">
        <v>270</v>
      </c>
      <c r="J52" s="2" t="s">
        <v>33</v>
      </c>
      <c r="K52" s="3">
        <v>60</v>
      </c>
      <c r="L52" s="6">
        <v>16200</v>
      </c>
      <c r="M52" s="52" t="str">
        <f t="shared" si="0"/>
        <v>DP02C27016200</v>
      </c>
      <c r="N52" s="52" t="e">
        <f>VLOOKUP(M52,PRINCIPAL!$X$5:$X$118,1,FALSE)</f>
        <v>#N/A</v>
      </c>
    </row>
    <row r="53" spans="1:14" x14ac:dyDescent="0.25">
      <c r="A53" s="4">
        <v>41251</v>
      </c>
      <c r="B53" s="7">
        <v>9600638</v>
      </c>
      <c r="C53" s="2" t="s">
        <v>165</v>
      </c>
      <c r="D53" s="5" t="s">
        <v>186</v>
      </c>
      <c r="E53" s="5"/>
      <c r="F53" s="2" t="s">
        <v>30</v>
      </c>
      <c r="G53" s="2" t="s">
        <v>31</v>
      </c>
      <c r="H53" s="2" t="s">
        <v>187</v>
      </c>
      <c r="I53" s="3">
        <v>4</v>
      </c>
      <c r="J53" s="2" t="s">
        <v>33</v>
      </c>
      <c r="K53" s="3">
        <v>184.1763</v>
      </c>
      <c r="L53" s="6">
        <v>736.71</v>
      </c>
      <c r="M53" s="52" t="str">
        <f t="shared" si="0"/>
        <v>B07A194736,71</v>
      </c>
      <c r="N53" s="52" t="e">
        <f>VLOOKUP(M53,PRINCIPAL!$X$5:$X$118,1,FALSE)</f>
        <v>#N/A</v>
      </c>
    </row>
    <row r="54" spans="1:14" x14ac:dyDescent="0.25">
      <c r="A54" s="4">
        <v>41252</v>
      </c>
      <c r="B54" s="7" t="s">
        <v>188</v>
      </c>
      <c r="C54" s="2" t="s">
        <v>189</v>
      </c>
      <c r="D54" s="5" t="s">
        <v>190</v>
      </c>
      <c r="E54" s="5"/>
      <c r="F54" s="2" t="s">
        <v>30</v>
      </c>
      <c r="G54" s="2" t="s">
        <v>31</v>
      </c>
      <c r="H54" s="2" t="s">
        <v>126</v>
      </c>
      <c r="I54" s="3">
        <v>29759.178</v>
      </c>
      <c r="J54" s="2" t="s">
        <v>46</v>
      </c>
      <c r="K54" s="3">
        <v>2.12E-2</v>
      </c>
      <c r="L54" s="6">
        <v>630.89</v>
      </c>
      <c r="M54" s="52" t="str">
        <f t="shared" si="0"/>
        <v>CARREAUPROD29759,178630,89</v>
      </c>
      <c r="N54" s="52" t="e">
        <f>VLOOKUP(M54,PRINCIPAL!$X$5:$X$118,1,FALSE)</f>
        <v>#N/A</v>
      </c>
    </row>
    <row r="55" spans="1:14" x14ac:dyDescent="0.25">
      <c r="A55" s="4">
        <v>41252</v>
      </c>
      <c r="B55" s="7" t="s">
        <v>188</v>
      </c>
      <c r="C55" s="2" t="s">
        <v>189</v>
      </c>
      <c r="D55" s="5" t="s">
        <v>190</v>
      </c>
      <c r="E55" s="5"/>
      <c r="F55" s="2" t="s">
        <v>30</v>
      </c>
      <c r="G55" s="2" t="s">
        <v>31</v>
      </c>
      <c r="H55" s="2" t="s">
        <v>191</v>
      </c>
      <c r="I55" s="3">
        <v>119234</v>
      </c>
      <c r="J55" s="2" t="s">
        <v>46</v>
      </c>
      <c r="K55" s="3">
        <v>2.12E-2</v>
      </c>
      <c r="L55" s="6">
        <v>2527.7600000000002</v>
      </c>
      <c r="M55" s="52" t="str">
        <f t="shared" si="0"/>
        <v>D03F1192342527,76</v>
      </c>
      <c r="N55" s="52" t="e">
        <f>VLOOKUP(M55,PRINCIPAL!$X$5:$X$118,1,FALSE)</f>
        <v>#N/A</v>
      </c>
    </row>
    <row r="56" spans="1:14" x14ac:dyDescent="0.25">
      <c r="A56" s="4">
        <v>41257</v>
      </c>
      <c r="B56" s="7">
        <v>3000099</v>
      </c>
      <c r="C56" s="2" t="s">
        <v>192</v>
      </c>
      <c r="D56" s="5" t="s">
        <v>193</v>
      </c>
      <c r="E56" s="5"/>
      <c r="F56" s="2" t="s">
        <v>30</v>
      </c>
      <c r="G56" s="2" t="s">
        <v>31</v>
      </c>
      <c r="H56" s="2" t="s">
        <v>194</v>
      </c>
      <c r="I56" s="3">
        <v>29</v>
      </c>
      <c r="J56" s="2" t="s">
        <v>33</v>
      </c>
      <c r="K56" s="3">
        <v>4.4550000000000001</v>
      </c>
      <c r="L56" s="6">
        <v>129.19999999999999</v>
      </c>
      <c r="M56" s="52" t="str">
        <f t="shared" si="0"/>
        <v>PROD29129,2</v>
      </c>
      <c r="N56" s="52" t="e">
        <f>VLOOKUP(M56,PRINCIPAL!$X$5:$X$118,1,FALSE)</f>
        <v>#N/A</v>
      </c>
    </row>
    <row r="57" spans="1:14" x14ac:dyDescent="0.25">
      <c r="A57" s="4">
        <v>41259</v>
      </c>
      <c r="B57" s="7">
        <v>9600584</v>
      </c>
      <c r="C57" s="2" t="s">
        <v>195</v>
      </c>
      <c r="D57" s="5" t="s">
        <v>196</v>
      </c>
      <c r="E57" s="5"/>
      <c r="F57" s="2" t="s">
        <v>30</v>
      </c>
      <c r="G57" s="2" t="s">
        <v>31</v>
      </c>
      <c r="H57" s="2" t="s">
        <v>197</v>
      </c>
      <c r="I57" s="3">
        <v>9</v>
      </c>
      <c r="J57" s="2" t="s">
        <v>33</v>
      </c>
      <c r="K57" s="3">
        <v>57.071599999999997</v>
      </c>
      <c r="L57" s="6">
        <v>513.64</v>
      </c>
      <c r="M57" s="52" t="str">
        <f t="shared" si="0"/>
        <v>C02B19513,64</v>
      </c>
      <c r="N57" s="52" t="e">
        <f>VLOOKUP(M57,PRINCIPAL!$X$5:$X$118,1,FALSE)</f>
        <v>#N/A</v>
      </c>
    </row>
    <row r="58" spans="1:14" x14ac:dyDescent="0.25">
      <c r="A58" s="4">
        <v>41264</v>
      </c>
      <c r="B58" s="7">
        <v>3800818</v>
      </c>
      <c r="C58" s="2" t="s">
        <v>198</v>
      </c>
      <c r="D58" s="5" t="s">
        <v>199</v>
      </c>
      <c r="E58" s="5"/>
      <c r="F58" s="2" t="s">
        <v>30</v>
      </c>
      <c r="G58" s="2" t="s">
        <v>31</v>
      </c>
      <c r="H58" s="2" t="s">
        <v>200</v>
      </c>
      <c r="I58" s="3">
        <v>1392</v>
      </c>
      <c r="J58" s="2" t="s">
        <v>33</v>
      </c>
      <c r="K58" s="3">
        <v>2.8527999999999998</v>
      </c>
      <c r="L58" s="6">
        <v>3971.1</v>
      </c>
      <c r="M58" s="52" t="str">
        <f t="shared" si="0"/>
        <v>H14B13923971,1</v>
      </c>
      <c r="N58" s="52" t="e">
        <f>VLOOKUP(M58,PRINCIPAL!$X$5:$X$118,1,FALSE)</f>
        <v>#N/A</v>
      </c>
    </row>
    <row r="59" spans="1:14" x14ac:dyDescent="0.25">
      <c r="A59" s="4">
        <v>41266</v>
      </c>
      <c r="B59" s="7">
        <v>3300128</v>
      </c>
      <c r="C59" s="2" t="s">
        <v>201</v>
      </c>
      <c r="D59" s="5" t="s">
        <v>202</v>
      </c>
      <c r="E59" s="5"/>
      <c r="F59" s="2" t="s">
        <v>30</v>
      </c>
      <c r="G59" s="2" t="s">
        <v>31</v>
      </c>
      <c r="H59" s="2" t="s">
        <v>203</v>
      </c>
      <c r="I59" s="3">
        <v>138</v>
      </c>
      <c r="J59" s="2" t="s">
        <v>33</v>
      </c>
      <c r="K59" s="3">
        <v>2.6766999999999999</v>
      </c>
      <c r="L59" s="6">
        <v>369.38</v>
      </c>
      <c r="M59" s="52" t="str">
        <f t="shared" si="0"/>
        <v>LABO233L138369,38</v>
      </c>
      <c r="N59" s="52" t="e">
        <f>VLOOKUP(M59,PRINCIPAL!$X$5:$X$118,1,FALSE)</f>
        <v>#N/A</v>
      </c>
    </row>
  </sheetData>
  <autoFilter ref="A1:N59">
    <filterColumn colId="13">
      <filters>
        <filter val="#N/A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O55"/>
  <sheetViews>
    <sheetView topLeftCell="E1" workbookViewId="0">
      <selection activeCell="P65" sqref="P65"/>
    </sheetView>
  </sheetViews>
  <sheetFormatPr baseColWidth="10" defaultRowHeight="15" x14ac:dyDescent="0.25"/>
  <cols>
    <col min="13" max="14" width="25.42578125" style="52" bestFit="1" customWidth="1"/>
    <col min="15" max="15" width="15" style="52" bestFit="1" customWidth="1"/>
  </cols>
  <sheetData>
    <row r="1" spans="1:15" ht="25.5" x14ac:dyDescent="0.25">
      <c r="A1" s="18" t="s">
        <v>6</v>
      </c>
      <c r="B1" s="18" t="s">
        <v>7</v>
      </c>
      <c r="C1" s="18" t="s">
        <v>8</v>
      </c>
      <c r="D1" s="18" t="s">
        <v>9</v>
      </c>
      <c r="E1" s="18" t="s">
        <v>10</v>
      </c>
      <c r="F1" s="18" t="s">
        <v>11</v>
      </c>
      <c r="G1" s="18" t="s">
        <v>12</v>
      </c>
      <c r="H1" s="18" t="s">
        <v>13</v>
      </c>
      <c r="I1" s="18" t="s">
        <v>14</v>
      </c>
      <c r="J1" s="18" t="s">
        <v>15</v>
      </c>
      <c r="K1" s="18" t="s">
        <v>16</v>
      </c>
      <c r="L1" s="18" t="s">
        <v>17</v>
      </c>
      <c r="M1" s="52" t="s">
        <v>274</v>
      </c>
      <c r="N1" s="52" t="s">
        <v>271</v>
      </c>
      <c r="O1" s="52" t="s">
        <v>270</v>
      </c>
    </row>
    <row r="2" spans="1:15" hidden="1" x14ac:dyDescent="0.25">
      <c r="A2" s="28">
        <v>41141</v>
      </c>
      <c r="B2" s="29">
        <v>3100438</v>
      </c>
      <c r="C2" s="30" t="s">
        <v>97</v>
      </c>
      <c r="D2" s="31" t="s">
        <v>98</v>
      </c>
      <c r="E2" s="30"/>
      <c r="F2" s="30" t="s">
        <v>30</v>
      </c>
      <c r="G2" s="32" t="s">
        <v>31</v>
      </c>
      <c r="H2" s="30" t="s">
        <v>99</v>
      </c>
      <c r="I2" s="33">
        <v>1</v>
      </c>
      <c r="J2" s="30" t="s">
        <v>33</v>
      </c>
      <c r="K2" s="30">
        <v>636.75329999999997</v>
      </c>
      <c r="L2" s="30">
        <v>636.75</v>
      </c>
      <c r="M2" s="52" t="str">
        <f>D2&amp;I2&amp;L2</f>
        <v>10H24-051636,75</v>
      </c>
      <c r="N2" s="52" t="str">
        <f>VLOOKUP(M2,PRINCIPAL!$X$5:$X$118,1,FALSE)</f>
        <v>10H24-051636,75</v>
      </c>
      <c r="O2" s="52" t="str">
        <f>VLOOKUP(M2,JUILLET!$M$2:$M$59,1)</f>
        <v>07G24-27203058</v>
      </c>
    </row>
    <row r="3" spans="1:15" hidden="1" x14ac:dyDescent="0.25">
      <c r="A3" s="28">
        <v>41141</v>
      </c>
      <c r="B3" s="29">
        <v>3100438</v>
      </c>
      <c r="C3" s="30" t="s">
        <v>97</v>
      </c>
      <c r="D3" s="31" t="s">
        <v>100</v>
      </c>
      <c r="E3" s="30"/>
      <c r="F3" s="30" t="s">
        <v>30</v>
      </c>
      <c r="G3" s="32" t="s">
        <v>31</v>
      </c>
      <c r="H3" s="30" t="s">
        <v>99</v>
      </c>
      <c r="I3" s="33">
        <v>2</v>
      </c>
      <c r="J3" s="30" t="s">
        <v>33</v>
      </c>
      <c r="K3" s="30">
        <v>636.75329999999997</v>
      </c>
      <c r="L3" s="30">
        <v>1273.51</v>
      </c>
      <c r="M3" s="52" t="str">
        <f t="shared" ref="M3:M55" si="0">D3&amp;I3&amp;L3</f>
        <v>10H24-0621273,51</v>
      </c>
      <c r="N3" s="52" t="str">
        <f>VLOOKUP(M3,PRINCIPAL!$X$5:$X$118,1,FALSE)</f>
        <v>10H24-0621273,51</v>
      </c>
      <c r="O3" s="52" t="str">
        <f>VLOOKUP(M3,JUILLET!$M$2:$M$59,1)</f>
        <v>07G24-27203058</v>
      </c>
    </row>
    <row r="4" spans="1:15" hidden="1" x14ac:dyDescent="0.25">
      <c r="A4" s="28">
        <v>41151</v>
      </c>
      <c r="B4" s="29">
        <v>3300148</v>
      </c>
      <c r="C4" s="30" t="s">
        <v>77</v>
      </c>
      <c r="D4" s="31" t="s">
        <v>204</v>
      </c>
      <c r="E4" s="30"/>
      <c r="F4" s="30" t="s">
        <v>30</v>
      </c>
      <c r="G4" s="32" t="s">
        <v>31</v>
      </c>
      <c r="H4" s="30" t="s">
        <v>79</v>
      </c>
      <c r="I4" s="33">
        <v>500</v>
      </c>
      <c r="J4" s="30" t="s">
        <v>33</v>
      </c>
      <c r="K4" s="30">
        <v>1.1003000000000001</v>
      </c>
      <c r="L4" s="30">
        <v>550.15</v>
      </c>
      <c r="M4" s="52" t="str">
        <f t="shared" si="0"/>
        <v>12G11-02500550,15</v>
      </c>
      <c r="N4" s="52" t="str">
        <f>VLOOKUP(M4,PRINCIPAL!$X$5:$X$118,1,FALSE)</f>
        <v>12G11-02500550,15</v>
      </c>
      <c r="O4" s="52" t="str">
        <f>VLOOKUP(M4,JUILLET!$M$2:$M$59,1)</f>
        <v>07G24-27203058</v>
      </c>
    </row>
    <row r="5" spans="1:15" hidden="1" x14ac:dyDescent="0.25">
      <c r="A5" s="28">
        <v>41152</v>
      </c>
      <c r="B5" s="29" t="s">
        <v>101</v>
      </c>
      <c r="C5" s="30" t="s">
        <v>102</v>
      </c>
      <c r="D5" s="31" t="s">
        <v>103</v>
      </c>
      <c r="E5" s="30"/>
      <c r="F5" s="30" t="s">
        <v>30</v>
      </c>
      <c r="G5" s="32" t="s">
        <v>31</v>
      </c>
      <c r="H5" s="30" t="s">
        <v>104</v>
      </c>
      <c r="I5" s="33">
        <v>0.96399999999999997</v>
      </c>
      <c r="J5" s="30" t="s">
        <v>71</v>
      </c>
      <c r="K5" s="30">
        <v>75.973100000000002</v>
      </c>
      <c r="L5" s="30">
        <v>73.239999999999995</v>
      </c>
      <c r="M5" s="52" t="str">
        <f t="shared" si="0"/>
        <v>10A08-020,96473,24</v>
      </c>
      <c r="N5" s="52" t="str">
        <f>VLOOKUP(M5,PRINCIPAL!$X$5:$X$118,1,FALSE)</f>
        <v>10A08-020,96473,24</v>
      </c>
      <c r="O5" s="52" t="str">
        <f>VLOOKUP(M5,JUILLET!$M$2:$M$59,1)</f>
        <v>07G24-27203058</v>
      </c>
    </row>
    <row r="6" spans="1:15" hidden="1" x14ac:dyDescent="0.25">
      <c r="A6" s="28">
        <v>41152</v>
      </c>
      <c r="B6" s="29" t="s">
        <v>105</v>
      </c>
      <c r="C6" s="30" t="s">
        <v>106</v>
      </c>
      <c r="D6" s="31" t="s">
        <v>107</v>
      </c>
      <c r="E6" s="30"/>
      <c r="F6" s="30" t="s">
        <v>30</v>
      </c>
      <c r="G6" s="32" t="s">
        <v>31</v>
      </c>
      <c r="H6" s="30" t="s">
        <v>205</v>
      </c>
      <c r="I6" s="33">
        <v>12</v>
      </c>
      <c r="J6" s="30" t="s">
        <v>109</v>
      </c>
      <c r="K6" s="30">
        <v>8.34</v>
      </c>
      <c r="L6" s="30">
        <v>100.08</v>
      </c>
      <c r="M6" s="52" t="str">
        <f t="shared" si="0"/>
        <v>11J17-0112100,08</v>
      </c>
      <c r="N6" s="52" t="str">
        <f>VLOOKUP(M6,PRINCIPAL!$X$5:$X$118,1,FALSE)</f>
        <v>11J17-0112100,08</v>
      </c>
      <c r="O6" s="52" t="str">
        <f>VLOOKUP(M6,JUILLET!$M$2:$M$59,1)</f>
        <v>07G24-27203058</v>
      </c>
    </row>
    <row r="7" spans="1:15" hidden="1" x14ac:dyDescent="0.25">
      <c r="A7" s="28">
        <v>41153</v>
      </c>
      <c r="B7" s="29">
        <v>3301306</v>
      </c>
      <c r="C7" s="30" t="s">
        <v>113</v>
      </c>
      <c r="D7" s="31" t="s">
        <v>114</v>
      </c>
      <c r="E7" s="30"/>
      <c r="F7" s="30" t="s">
        <v>30</v>
      </c>
      <c r="G7" s="32" t="s">
        <v>31</v>
      </c>
      <c r="H7" s="30" t="s">
        <v>115</v>
      </c>
      <c r="I7" s="33">
        <v>5</v>
      </c>
      <c r="J7" s="30" t="s">
        <v>33</v>
      </c>
      <c r="K7" s="30">
        <v>345</v>
      </c>
      <c r="L7" s="30">
        <v>1725</v>
      </c>
      <c r="M7" s="52" t="str">
        <f t="shared" si="0"/>
        <v>12C05-0551725</v>
      </c>
      <c r="N7" s="52" t="str">
        <f>VLOOKUP(M7,PRINCIPAL!$X$5:$X$118,1,FALSE)</f>
        <v>12C05-0551725</v>
      </c>
      <c r="O7" s="52" t="str">
        <f>VLOOKUP(M7,JUILLET!$M$2:$M$59,1)</f>
        <v>07G24-27203058</v>
      </c>
    </row>
    <row r="8" spans="1:15" x14ac:dyDescent="0.25">
      <c r="A8" s="28">
        <v>41173</v>
      </c>
      <c r="B8" s="29">
        <v>9600636</v>
      </c>
      <c r="C8" s="30" t="s">
        <v>121</v>
      </c>
      <c r="D8" s="31" t="s">
        <v>122</v>
      </c>
      <c r="E8" s="30"/>
      <c r="F8" s="30" t="s">
        <v>30</v>
      </c>
      <c r="G8" s="32" t="s">
        <v>31</v>
      </c>
      <c r="H8" s="30" t="s">
        <v>123</v>
      </c>
      <c r="I8" s="33">
        <v>16</v>
      </c>
      <c r="J8" s="30" t="s">
        <v>33</v>
      </c>
      <c r="K8" s="30">
        <v>6.7454000000000001</v>
      </c>
      <c r="L8" s="30">
        <v>107.93</v>
      </c>
      <c r="M8" s="52" t="str">
        <f t="shared" si="0"/>
        <v>02I24B16107,93</v>
      </c>
      <c r="N8" s="52" t="str">
        <f>VLOOKUP(M8,PRINCIPAL!$X$5:$X$118,1,FALSE)</f>
        <v>02I24B16107,93</v>
      </c>
      <c r="O8" s="52" t="e">
        <f>VLOOKUP(M8,JUILLET!$M$2:$M$59,1)</f>
        <v>#N/A</v>
      </c>
    </row>
    <row r="9" spans="1:15" hidden="1" x14ac:dyDescent="0.25">
      <c r="A9" s="28">
        <v>41178</v>
      </c>
      <c r="B9" s="29" t="s">
        <v>60</v>
      </c>
      <c r="C9" s="30" t="s">
        <v>61</v>
      </c>
      <c r="D9" s="31" t="s">
        <v>206</v>
      </c>
      <c r="E9" s="30"/>
      <c r="F9" s="30" t="s">
        <v>30</v>
      </c>
      <c r="G9" s="32" t="s">
        <v>31</v>
      </c>
      <c r="H9" s="30" t="s">
        <v>207</v>
      </c>
      <c r="I9" s="33">
        <v>10</v>
      </c>
      <c r="J9" s="30" t="s">
        <v>64</v>
      </c>
      <c r="K9" s="30">
        <v>2.5106000000000002</v>
      </c>
      <c r="L9" s="30">
        <v>25.11</v>
      </c>
      <c r="M9" s="52" t="str">
        <f t="shared" si="0"/>
        <v>12G03-091025,11</v>
      </c>
      <c r="N9" s="52" t="str">
        <f>VLOOKUP(M9,PRINCIPAL!$X$5:$X$118,1,FALSE)</f>
        <v>12G03-091025,11</v>
      </c>
      <c r="O9" s="52" t="str">
        <f>VLOOKUP(M9,JUILLET!$M$2:$M$59,1)</f>
        <v>07G24-27203058</v>
      </c>
    </row>
    <row r="10" spans="1:15" hidden="1" x14ac:dyDescent="0.25">
      <c r="A10" s="28">
        <v>41180</v>
      </c>
      <c r="B10" s="29">
        <v>3300148</v>
      </c>
      <c r="C10" s="30" t="s">
        <v>77</v>
      </c>
      <c r="D10" s="31" t="s">
        <v>208</v>
      </c>
      <c r="E10" s="30"/>
      <c r="F10" s="30" t="s">
        <v>30</v>
      </c>
      <c r="G10" s="32" t="s">
        <v>31</v>
      </c>
      <c r="H10" s="30" t="s">
        <v>209</v>
      </c>
      <c r="I10" s="33">
        <v>320</v>
      </c>
      <c r="J10" s="30" t="s">
        <v>33</v>
      </c>
      <c r="K10" s="30">
        <v>1.1003000000000001</v>
      </c>
      <c r="L10" s="30">
        <v>352.1</v>
      </c>
      <c r="M10" s="52" t="str">
        <f t="shared" si="0"/>
        <v>12G25-01320352,1</v>
      </c>
      <c r="N10" s="52" t="str">
        <f>VLOOKUP(M10,PRINCIPAL!$X$5:$X$118,1,FALSE)</f>
        <v>12G25-01320352,1</v>
      </c>
      <c r="O10" s="52" t="str">
        <f>VLOOKUP(M10,JUILLET!$M$2:$M$59,1)</f>
        <v>07G24-27203058</v>
      </c>
    </row>
    <row r="11" spans="1:15" hidden="1" x14ac:dyDescent="0.25">
      <c r="A11" s="28">
        <v>41194</v>
      </c>
      <c r="B11" s="29">
        <v>3300139</v>
      </c>
      <c r="C11" s="30" t="s">
        <v>130</v>
      </c>
      <c r="D11" s="31" t="s">
        <v>131</v>
      </c>
      <c r="E11" s="30"/>
      <c r="F11" s="30" t="s">
        <v>30</v>
      </c>
      <c r="G11" s="32" t="s">
        <v>31</v>
      </c>
      <c r="H11" s="30" t="s">
        <v>210</v>
      </c>
      <c r="I11" s="33">
        <v>1440</v>
      </c>
      <c r="J11" s="30" t="s">
        <v>33</v>
      </c>
      <c r="K11" s="30">
        <v>1.6951000000000001</v>
      </c>
      <c r="L11" s="30">
        <v>2440.94</v>
      </c>
      <c r="M11" s="52" t="str">
        <f t="shared" si="0"/>
        <v>12B22-1414402440,94</v>
      </c>
      <c r="N11" s="52" t="str">
        <f>VLOOKUP(M11,PRINCIPAL!$X$5:$X$118,1,FALSE)</f>
        <v>12B22-1414402440,94</v>
      </c>
      <c r="O11" s="52" t="str">
        <f>VLOOKUP(M11,JUILLET!$M$2:$M$59,1)</f>
        <v>07G24-27203058</v>
      </c>
    </row>
    <row r="12" spans="1:15" hidden="1" x14ac:dyDescent="0.25">
      <c r="A12" s="28">
        <v>41196</v>
      </c>
      <c r="B12" s="29">
        <v>9600807</v>
      </c>
      <c r="C12" s="30" t="s">
        <v>135</v>
      </c>
      <c r="D12" s="31" t="s">
        <v>136</v>
      </c>
      <c r="E12" s="30"/>
      <c r="F12" s="30" t="s">
        <v>30</v>
      </c>
      <c r="G12" s="32" t="s">
        <v>31</v>
      </c>
      <c r="H12" s="30" t="s">
        <v>137</v>
      </c>
      <c r="I12" s="33">
        <v>25000</v>
      </c>
      <c r="J12" s="30" t="s">
        <v>46</v>
      </c>
      <c r="K12" s="30">
        <v>1.29E-2</v>
      </c>
      <c r="L12" s="30">
        <v>322.5</v>
      </c>
      <c r="M12" s="52" t="str">
        <f t="shared" si="0"/>
        <v>07J16-0325000322,5</v>
      </c>
      <c r="N12" s="52" t="str">
        <f>VLOOKUP(M12,PRINCIPAL!$X$5:$X$118,1,FALSE)</f>
        <v>07J16-0325000322,5</v>
      </c>
      <c r="O12" s="52" t="str">
        <f>VLOOKUP(M12,JUILLET!$M$2:$M$59,1)</f>
        <v>07G24-27203058</v>
      </c>
    </row>
    <row r="13" spans="1:15" hidden="1" x14ac:dyDescent="0.25">
      <c r="A13" s="28">
        <v>41201</v>
      </c>
      <c r="B13" s="29" t="s">
        <v>60</v>
      </c>
      <c r="C13" s="30" t="s">
        <v>61</v>
      </c>
      <c r="D13" s="31" t="s">
        <v>211</v>
      </c>
      <c r="E13" s="30"/>
      <c r="F13" s="30" t="s">
        <v>30</v>
      </c>
      <c r="G13" s="32" t="s">
        <v>31</v>
      </c>
      <c r="H13" s="30" t="s">
        <v>207</v>
      </c>
      <c r="I13" s="33">
        <v>30</v>
      </c>
      <c r="J13" s="30" t="s">
        <v>64</v>
      </c>
      <c r="K13" s="30">
        <v>2.5106000000000002</v>
      </c>
      <c r="L13" s="30">
        <v>75.319999999999993</v>
      </c>
      <c r="M13" s="52" t="str">
        <f t="shared" si="0"/>
        <v>12G31-023075,32</v>
      </c>
      <c r="N13" s="52" t="str">
        <f>VLOOKUP(M13,PRINCIPAL!$X$5:$X$118,1,FALSE)</f>
        <v>12G31-023075,32</v>
      </c>
      <c r="O13" s="52" t="str">
        <f>VLOOKUP(M13,JUILLET!$M$2:$M$59,1)</f>
        <v>07G24-27203058</v>
      </c>
    </row>
    <row r="14" spans="1:15" hidden="1" x14ac:dyDescent="0.25">
      <c r="A14" s="28">
        <v>41201</v>
      </c>
      <c r="B14" s="29">
        <v>9780126</v>
      </c>
      <c r="C14" s="30" t="s">
        <v>212</v>
      </c>
      <c r="D14" s="31" t="s">
        <v>213</v>
      </c>
      <c r="E14" s="30"/>
      <c r="F14" s="30" t="s">
        <v>30</v>
      </c>
      <c r="G14" s="32" t="s">
        <v>31</v>
      </c>
      <c r="H14" s="30" t="s">
        <v>214</v>
      </c>
      <c r="I14" s="33">
        <v>244000</v>
      </c>
      <c r="J14" s="30" t="s">
        <v>46</v>
      </c>
      <c r="K14" s="30">
        <v>3.2000000000000002E-3</v>
      </c>
      <c r="L14" s="30">
        <v>780.8</v>
      </c>
      <c r="M14" s="52" t="str">
        <f t="shared" si="0"/>
        <v>12G24-05244000780,8</v>
      </c>
      <c r="N14" s="52" t="str">
        <f>VLOOKUP(M14,PRINCIPAL!$X$5:$X$118,1,FALSE)</f>
        <v>12G24-05244000780,8</v>
      </c>
      <c r="O14" s="52" t="str">
        <f>VLOOKUP(M14,JUILLET!$M$2:$M$59,1)</f>
        <v>07G24-27203058</v>
      </c>
    </row>
    <row r="15" spans="1:15" hidden="1" x14ac:dyDescent="0.25">
      <c r="A15" s="28">
        <v>41201</v>
      </c>
      <c r="B15" s="29">
        <v>9780126</v>
      </c>
      <c r="C15" s="30" t="s">
        <v>212</v>
      </c>
      <c r="D15" s="31" t="s">
        <v>215</v>
      </c>
      <c r="E15" s="30"/>
      <c r="F15" s="30" t="s">
        <v>30</v>
      </c>
      <c r="G15" s="32" t="s">
        <v>31</v>
      </c>
      <c r="H15" s="30" t="s">
        <v>214</v>
      </c>
      <c r="I15" s="33">
        <v>244000</v>
      </c>
      <c r="J15" s="30" t="s">
        <v>46</v>
      </c>
      <c r="K15" s="30">
        <v>3.2000000000000002E-3</v>
      </c>
      <c r="L15" s="30">
        <v>780.8</v>
      </c>
      <c r="M15" s="52" t="str">
        <f t="shared" si="0"/>
        <v>12G24-06244000780,8</v>
      </c>
      <c r="N15" s="52" t="str">
        <f>VLOOKUP(M15,PRINCIPAL!$X$5:$X$118,1,FALSE)</f>
        <v>12G24-06244000780,8</v>
      </c>
      <c r="O15" s="52" t="str">
        <f>VLOOKUP(M15,JUILLET!$M$2:$M$59,1)</f>
        <v>07G24-27203058</v>
      </c>
    </row>
    <row r="16" spans="1:15" hidden="1" x14ac:dyDescent="0.25">
      <c r="A16" s="28">
        <v>41213</v>
      </c>
      <c r="B16" s="29">
        <v>3800831</v>
      </c>
      <c r="C16" s="30" t="s">
        <v>142</v>
      </c>
      <c r="D16" s="31" t="s">
        <v>143</v>
      </c>
      <c r="E16" s="30"/>
      <c r="F16" s="30" t="s">
        <v>30</v>
      </c>
      <c r="G16" s="32" t="s">
        <v>31</v>
      </c>
      <c r="H16" s="30" t="s">
        <v>144</v>
      </c>
      <c r="I16" s="33">
        <v>200</v>
      </c>
      <c r="J16" s="30" t="s">
        <v>33</v>
      </c>
      <c r="K16" s="30">
        <v>4.6875999999999998</v>
      </c>
      <c r="L16" s="30">
        <v>937.52</v>
      </c>
      <c r="M16" s="52" t="str">
        <f t="shared" si="0"/>
        <v>12E07-02200937,52</v>
      </c>
      <c r="N16" s="52" t="str">
        <f>VLOOKUP(M16,PRINCIPAL!$X$5:$X$118,1,FALSE)</f>
        <v>12E07-02200937,52</v>
      </c>
      <c r="O16" s="52" t="str">
        <f>VLOOKUP(M16,JUILLET!$M$2:$M$59,1)</f>
        <v>07G24-27203058</v>
      </c>
    </row>
    <row r="17" spans="1:15" hidden="1" x14ac:dyDescent="0.25">
      <c r="A17" s="28">
        <v>41214</v>
      </c>
      <c r="B17" s="29">
        <v>9780118</v>
      </c>
      <c r="C17" s="30" t="s">
        <v>145</v>
      </c>
      <c r="D17" s="31" t="s">
        <v>146</v>
      </c>
      <c r="E17" s="30"/>
      <c r="F17" s="30" t="s">
        <v>30</v>
      </c>
      <c r="G17" s="32" t="s">
        <v>31</v>
      </c>
      <c r="H17" s="30" t="s">
        <v>216</v>
      </c>
      <c r="I17" s="33">
        <v>10000</v>
      </c>
      <c r="J17" s="30" t="s">
        <v>148</v>
      </c>
      <c r="K17" s="30">
        <v>3.32E-2</v>
      </c>
      <c r="L17" s="30">
        <v>332</v>
      </c>
      <c r="M17" s="52" t="str">
        <f t="shared" si="0"/>
        <v>12B01-1010000332</v>
      </c>
      <c r="N17" s="52" t="str">
        <f>VLOOKUP(M17,PRINCIPAL!$X$5:$X$118,1,FALSE)</f>
        <v>12B01-1010000332</v>
      </c>
      <c r="O17" s="52" t="str">
        <f>VLOOKUP(M17,JUILLET!$M$2:$M$59,1)</f>
        <v>07G24-27203058</v>
      </c>
    </row>
    <row r="18" spans="1:15" hidden="1" x14ac:dyDescent="0.25">
      <c r="A18" s="28">
        <v>41217</v>
      </c>
      <c r="B18" s="29">
        <v>9600723</v>
      </c>
      <c r="C18" s="30" t="s">
        <v>149</v>
      </c>
      <c r="D18" s="31" t="s">
        <v>150</v>
      </c>
      <c r="E18" s="30"/>
      <c r="F18" s="30" t="s">
        <v>30</v>
      </c>
      <c r="G18" s="32" t="s">
        <v>31</v>
      </c>
      <c r="H18" s="30" t="s">
        <v>151</v>
      </c>
      <c r="I18" s="33">
        <v>1000</v>
      </c>
      <c r="J18" s="30" t="s">
        <v>33</v>
      </c>
      <c r="K18" s="30">
        <v>3.2099999999999997E-2</v>
      </c>
      <c r="L18" s="30">
        <v>32.1</v>
      </c>
      <c r="M18" s="52" t="str">
        <f t="shared" si="0"/>
        <v>07K06-10100032,1</v>
      </c>
      <c r="N18" s="52" t="str">
        <f>VLOOKUP(M18,PRINCIPAL!$X$5:$X$118,1,FALSE)</f>
        <v>07K06-10100032,1</v>
      </c>
      <c r="O18" s="52" t="str">
        <f>VLOOKUP(M18,JUILLET!$M$2:$M$59,1)</f>
        <v>07G24-27203058</v>
      </c>
    </row>
    <row r="19" spans="1:15" hidden="1" x14ac:dyDescent="0.25">
      <c r="A19" s="28">
        <v>41221</v>
      </c>
      <c r="B19" s="29" t="s">
        <v>152</v>
      </c>
      <c r="C19" s="30" t="s">
        <v>153</v>
      </c>
      <c r="D19" s="31" t="s">
        <v>155</v>
      </c>
      <c r="E19" s="30"/>
      <c r="F19" s="30" t="s">
        <v>30</v>
      </c>
      <c r="G19" s="32" t="s">
        <v>31</v>
      </c>
      <c r="H19" s="30" t="s">
        <v>126</v>
      </c>
      <c r="I19" s="33">
        <v>90077.504799999995</v>
      </c>
      <c r="J19" s="30" t="s">
        <v>46</v>
      </c>
      <c r="K19" s="30">
        <v>4.2500000000000003E-2</v>
      </c>
      <c r="L19" s="30">
        <v>3828.29</v>
      </c>
      <c r="M19" s="52" t="str">
        <f t="shared" si="0"/>
        <v>12D05-2590077,50483828,29</v>
      </c>
      <c r="N19" s="52" t="str">
        <f>VLOOKUP(M19,PRINCIPAL!$X$5:$X$118,1,FALSE)</f>
        <v>12D05-2590077,50483828,29</v>
      </c>
      <c r="O19" s="52" t="str">
        <f>VLOOKUP(M19,JUILLET!$M$2:$M$59,1)</f>
        <v>07G24-27203058</v>
      </c>
    </row>
    <row r="20" spans="1:15" hidden="1" x14ac:dyDescent="0.25">
      <c r="A20" s="28">
        <v>41221</v>
      </c>
      <c r="B20" s="29" t="s">
        <v>152</v>
      </c>
      <c r="C20" s="30" t="s">
        <v>153</v>
      </c>
      <c r="D20" s="31" t="s">
        <v>155</v>
      </c>
      <c r="E20" s="30"/>
      <c r="F20" s="30" t="s">
        <v>30</v>
      </c>
      <c r="G20" s="32" t="s">
        <v>31</v>
      </c>
      <c r="H20" s="30" t="s">
        <v>156</v>
      </c>
      <c r="I20" s="33">
        <v>150000</v>
      </c>
      <c r="J20" s="30" t="s">
        <v>46</v>
      </c>
      <c r="K20" s="30">
        <v>4.2500000000000003E-2</v>
      </c>
      <c r="L20" s="30">
        <v>6375</v>
      </c>
      <c r="M20" s="52" t="str">
        <f t="shared" si="0"/>
        <v>12D05-251500006375</v>
      </c>
      <c r="N20" s="52" t="str">
        <f>VLOOKUP(M20,PRINCIPAL!$X$5:$X$118,1,FALSE)</f>
        <v>12D05-251500006375</v>
      </c>
      <c r="O20" s="52" t="str">
        <f>VLOOKUP(M20,JUILLET!$M$2:$M$59,1)</f>
        <v>07G24-27203058</v>
      </c>
    </row>
    <row r="21" spans="1:15" hidden="1" x14ac:dyDescent="0.25">
      <c r="A21" s="28">
        <v>41221</v>
      </c>
      <c r="B21" s="29" t="s">
        <v>152</v>
      </c>
      <c r="C21" s="30" t="s">
        <v>153</v>
      </c>
      <c r="D21" s="31" t="s">
        <v>155</v>
      </c>
      <c r="E21" s="30"/>
      <c r="F21" s="30" t="s">
        <v>30</v>
      </c>
      <c r="G21" s="32" t="s">
        <v>31</v>
      </c>
      <c r="H21" s="30" t="s">
        <v>157</v>
      </c>
      <c r="I21" s="33">
        <v>324920</v>
      </c>
      <c r="J21" s="30" t="s">
        <v>46</v>
      </c>
      <c r="K21" s="30">
        <v>4.2500000000000003E-2</v>
      </c>
      <c r="L21" s="30">
        <v>13809.1</v>
      </c>
      <c r="M21" s="52" t="str">
        <f t="shared" si="0"/>
        <v>12D05-2532492013809,1</v>
      </c>
      <c r="N21" s="52" t="str">
        <f>VLOOKUP(M21,PRINCIPAL!$X$5:$X$118,1,FALSE)</f>
        <v>12D05-2532492013809,1</v>
      </c>
      <c r="O21" s="52" t="str">
        <f>VLOOKUP(M21,JUILLET!$M$2:$M$59,1)</f>
        <v>07G24-27203058</v>
      </c>
    </row>
    <row r="22" spans="1:15" hidden="1" x14ac:dyDescent="0.25">
      <c r="A22" s="28">
        <v>41226</v>
      </c>
      <c r="B22" s="29">
        <v>3100151</v>
      </c>
      <c r="C22" s="30" t="s">
        <v>158</v>
      </c>
      <c r="D22" s="31" t="s">
        <v>159</v>
      </c>
      <c r="E22" s="30"/>
      <c r="F22" s="30" t="s">
        <v>30</v>
      </c>
      <c r="G22" s="32" t="s">
        <v>31</v>
      </c>
      <c r="H22" s="30" t="s">
        <v>160</v>
      </c>
      <c r="I22" s="33">
        <v>40</v>
      </c>
      <c r="J22" s="30" t="s">
        <v>33</v>
      </c>
      <c r="K22" s="30">
        <v>112.58929999999999</v>
      </c>
      <c r="L22" s="30">
        <v>4503.57</v>
      </c>
      <c r="M22" s="52" t="str">
        <f t="shared" si="0"/>
        <v>11A25-04404503,57</v>
      </c>
      <c r="N22" s="52" t="str">
        <f>VLOOKUP(M22,PRINCIPAL!$X$5:$X$118,1,FALSE)</f>
        <v>11A25-04404503,57</v>
      </c>
      <c r="O22" s="52" t="str">
        <f>VLOOKUP(M22,JUILLET!$M$2:$M$59,1)</f>
        <v>07G24-27203058</v>
      </c>
    </row>
    <row r="23" spans="1:15" hidden="1" x14ac:dyDescent="0.25">
      <c r="A23" s="28">
        <v>41231</v>
      </c>
      <c r="B23" s="29">
        <v>3801404</v>
      </c>
      <c r="C23" s="30" t="s">
        <v>217</v>
      </c>
      <c r="D23" s="31" t="s">
        <v>218</v>
      </c>
      <c r="E23" s="30"/>
      <c r="F23" s="30" t="s">
        <v>30</v>
      </c>
      <c r="G23" s="32" t="s">
        <v>31</v>
      </c>
      <c r="H23" s="30" t="s">
        <v>219</v>
      </c>
      <c r="I23" s="33">
        <v>40</v>
      </c>
      <c r="J23" s="30" t="s">
        <v>33</v>
      </c>
      <c r="K23" s="30">
        <v>2.8289</v>
      </c>
      <c r="L23" s="30">
        <v>113.16</v>
      </c>
      <c r="M23" s="52" t="str">
        <f t="shared" si="0"/>
        <v>12G11-0440113,16</v>
      </c>
      <c r="N23" s="52" t="str">
        <f>VLOOKUP(M23,PRINCIPAL!$X$5:$X$118,1,FALSE)</f>
        <v>12G11-0440113,16</v>
      </c>
      <c r="O23" s="52" t="str">
        <f>VLOOKUP(M23,JUILLET!$M$2:$M$59,1)</f>
        <v>07G24-27203058</v>
      </c>
    </row>
    <row r="24" spans="1:15" hidden="1" x14ac:dyDescent="0.25">
      <c r="A24" s="28">
        <v>41236</v>
      </c>
      <c r="B24" s="29">
        <v>3800016</v>
      </c>
      <c r="C24" s="30" t="s">
        <v>87</v>
      </c>
      <c r="D24" s="31" t="s">
        <v>220</v>
      </c>
      <c r="E24" s="30"/>
      <c r="F24" s="30" t="s">
        <v>30</v>
      </c>
      <c r="G24" s="32" t="s">
        <v>31</v>
      </c>
      <c r="H24" s="30" t="s">
        <v>221</v>
      </c>
      <c r="I24" s="33">
        <v>90</v>
      </c>
      <c r="J24" s="30" t="s">
        <v>33</v>
      </c>
      <c r="K24" s="30">
        <v>3.6172</v>
      </c>
      <c r="L24" s="30">
        <v>325.55</v>
      </c>
      <c r="M24" s="52" t="str">
        <f t="shared" si="0"/>
        <v>12G10-0790325,55</v>
      </c>
      <c r="N24" s="52" t="str">
        <f>VLOOKUP(M24,PRINCIPAL!$X$5:$X$118,1,FALSE)</f>
        <v>12G10-0790325,55</v>
      </c>
      <c r="O24" s="52" t="str">
        <f>VLOOKUP(M24,JUILLET!$M$2:$M$59,1)</f>
        <v>07G24-27203058</v>
      </c>
    </row>
    <row r="25" spans="1:15" x14ac:dyDescent="0.25">
      <c r="A25" s="28">
        <v>41241</v>
      </c>
      <c r="B25" s="29">
        <v>9600605</v>
      </c>
      <c r="C25" s="30" t="s">
        <v>161</v>
      </c>
      <c r="D25" s="31" t="s">
        <v>162</v>
      </c>
      <c r="E25" s="30"/>
      <c r="F25" s="30" t="s">
        <v>30</v>
      </c>
      <c r="G25" s="32" t="s">
        <v>31</v>
      </c>
      <c r="H25" s="30" t="s">
        <v>163</v>
      </c>
      <c r="I25" s="33">
        <v>340</v>
      </c>
      <c r="J25" s="30" t="s">
        <v>33</v>
      </c>
      <c r="K25" s="30">
        <v>1.8893</v>
      </c>
      <c r="L25" s="30">
        <v>642.36</v>
      </c>
      <c r="M25" s="52" t="str">
        <f t="shared" si="0"/>
        <v>02K29-06340642,36</v>
      </c>
      <c r="N25" s="52" t="str">
        <f>VLOOKUP(M25,PRINCIPAL!$X$5:$X$118,1,FALSE)</f>
        <v>02K29-06340642,36</v>
      </c>
      <c r="O25" s="52" t="e">
        <f>VLOOKUP(M25,JUILLET!$M$2:$M$59,1)</f>
        <v>#N/A</v>
      </c>
    </row>
    <row r="26" spans="1:15" hidden="1" x14ac:dyDescent="0.25">
      <c r="A26" s="28">
        <v>41241</v>
      </c>
      <c r="B26" s="29">
        <v>9600638</v>
      </c>
      <c r="C26" s="30" t="s">
        <v>165</v>
      </c>
      <c r="D26" s="31" t="s">
        <v>166</v>
      </c>
      <c r="E26" s="30"/>
      <c r="F26" s="30" t="s">
        <v>30</v>
      </c>
      <c r="G26" s="32" t="s">
        <v>31</v>
      </c>
      <c r="H26" s="30" t="s">
        <v>167</v>
      </c>
      <c r="I26" s="33">
        <v>1</v>
      </c>
      <c r="J26" s="30" t="s">
        <v>33</v>
      </c>
      <c r="K26" s="30">
        <v>184.1763</v>
      </c>
      <c r="L26" s="30">
        <v>184.18</v>
      </c>
      <c r="M26" s="52" t="str">
        <f t="shared" si="0"/>
        <v>07K30-021184,18</v>
      </c>
      <c r="N26" s="52" t="str">
        <f>VLOOKUP(M26,PRINCIPAL!$X$5:$X$118,1,FALSE)</f>
        <v>07K30-021184,18</v>
      </c>
      <c r="O26" s="52" t="str">
        <f>VLOOKUP(M26,JUILLET!$M$2:$M$59,1)</f>
        <v>07G24-27203058</v>
      </c>
    </row>
    <row r="27" spans="1:15" hidden="1" x14ac:dyDescent="0.25">
      <c r="A27" s="28">
        <v>41243</v>
      </c>
      <c r="B27" s="29" t="s">
        <v>169</v>
      </c>
      <c r="C27" s="30" t="s">
        <v>170</v>
      </c>
      <c r="D27" s="31" t="s">
        <v>171</v>
      </c>
      <c r="E27" s="30"/>
      <c r="F27" s="30" t="s">
        <v>30</v>
      </c>
      <c r="G27" s="32" t="s">
        <v>31</v>
      </c>
      <c r="H27" s="30" t="s">
        <v>172</v>
      </c>
      <c r="I27" s="33">
        <v>1000</v>
      </c>
      <c r="J27" s="30" t="s">
        <v>33</v>
      </c>
      <c r="K27" s="30">
        <v>0.25</v>
      </c>
      <c r="L27" s="30">
        <v>250</v>
      </c>
      <c r="M27" s="52" t="str">
        <f t="shared" si="0"/>
        <v>11L20-071000250</v>
      </c>
      <c r="N27" s="52" t="str">
        <f>VLOOKUP(M27,PRINCIPAL!$X$5:$X$118,1,FALSE)</f>
        <v>11L20-071000250</v>
      </c>
      <c r="O27" s="52" t="str">
        <f>VLOOKUP(M27,JUILLET!$M$2:$M$59,1)</f>
        <v>07G24-27203058</v>
      </c>
    </row>
    <row r="28" spans="1:15" hidden="1" x14ac:dyDescent="0.25">
      <c r="A28" s="28">
        <v>41245</v>
      </c>
      <c r="B28" s="29">
        <v>3300359</v>
      </c>
      <c r="C28" s="30" t="s">
        <v>173</v>
      </c>
      <c r="D28" s="31" t="s">
        <v>174</v>
      </c>
      <c r="E28" s="30"/>
      <c r="F28" s="30" t="s">
        <v>30</v>
      </c>
      <c r="G28" s="32" t="s">
        <v>31</v>
      </c>
      <c r="H28" s="30" t="s">
        <v>176</v>
      </c>
      <c r="I28" s="33">
        <v>4380</v>
      </c>
      <c r="J28" s="30" t="s">
        <v>33</v>
      </c>
      <c r="K28" s="30">
        <v>1.6951000000000001</v>
      </c>
      <c r="L28" s="30">
        <v>7424.54</v>
      </c>
      <c r="M28" s="52" t="str">
        <f t="shared" si="0"/>
        <v>12C28-0143807424,54</v>
      </c>
      <c r="N28" s="52" t="str">
        <f>VLOOKUP(M28,PRINCIPAL!$X$5:$X$118,1,FALSE)</f>
        <v>12C28-0143807424,54</v>
      </c>
      <c r="O28" s="52" t="str">
        <f>VLOOKUP(M28,JUILLET!$M$2:$M$59,1)</f>
        <v>07G24-27203058</v>
      </c>
    </row>
    <row r="29" spans="1:15" hidden="1" x14ac:dyDescent="0.25">
      <c r="A29" s="28">
        <v>41251</v>
      </c>
      <c r="B29" s="29">
        <v>3801392</v>
      </c>
      <c r="C29" s="30" t="s">
        <v>181</v>
      </c>
      <c r="D29" s="31" t="s">
        <v>182</v>
      </c>
      <c r="E29" s="30"/>
      <c r="F29" s="30" t="s">
        <v>30</v>
      </c>
      <c r="G29" s="32" t="s">
        <v>31</v>
      </c>
      <c r="H29" s="30" t="s">
        <v>184</v>
      </c>
      <c r="I29" s="33">
        <v>138</v>
      </c>
      <c r="J29" s="30" t="s">
        <v>33</v>
      </c>
      <c r="K29" s="30">
        <v>60</v>
      </c>
      <c r="L29" s="30">
        <v>8280</v>
      </c>
      <c r="M29" s="52" t="str">
        <f t="shared" si="0"/>
        <v>12D25-131388280</v>
      </c>
      <c r="N29" s="52" t="str">
        <f>VLOOKUP(M29,PRINCIPAL!$X$5:$X$118,1,FALSE)</f>
        <v>12D25-131388280</v>
      </c>
      <c r="O29" s="52" t="str">
        <f>VLOOKUP(M29,JUILLET!$M$2:$M$59,1)</f>
        <v>07G24-27203058</v>
      </c>
    </row>
    <row r="30" spans="1:15" hidden="1" x14ac:dyDescent="0.25">
      <c r="A30" s="28">
        <v>41251</v>
      </c>
      <c r="B30" s="29">
        <v>3801392</v>
      </c>
      <c r="C30" s="30" t="s">
        <v>181</v>
      </c>
      <c r="D30" s="31" t="s">
        <v>182</v>
      </c>
      <c r="E30" s="30"/>
      <c r="F30" s="30" t="s">
        <v>30</v>
      </c>
      <c r="G30" s="32" t="s">
        <v>31</v>
      </c>
      <c r="H30" s="30" t="s">
        <v>185</v>
      </c>
      <c r="I30" s="33">
        <v>270</v>
      </c>
      <c r="J30" s="30" t="s">
        <v>33</v>
      </c>
      <c r="K30" s="30">
        <v>60</v>
      </c>
      <c r="L30" s="30">
        <v>16200</v>
      </c>
      <c r="M30" s="52" t="str">
        <f t="shared" si="0"/>
        <v>12D25-1327016200</v>
      </c>
      <c r="N30" s="52" t="str">
        <f>VLOOKUP(M30,PRINCIPAL!$X$5:$X$118,1,FALSE)</f>
        <v>12D25-1327016200</v>
      </c>
      <c r="O30" s="52" t="str">
        <f>VLOOKUP(M30,JUILLET!$M$2:$M$59,1)</f>
        <v>07G24-27203058</v>
      </c>
    </row>
    <row r="31" spans="1:15" hidden="1" x14ac:dyDescent="0.25">
      <c r="A31" s="28">
        <v>41251</v>
      </c>
      <c r="B31" s="29">
        <v>9600638</v>
      </c>
      <c r="C31" s="30" t="s">
        <v>165</v>
      </c>
      <c r="D31" s="31" t="s">
        <v>186</v>
      </c>
      <c r="E31" s="30"/>
      <c r="F31" s="30" t="s">
        <v>30</v>
      </c>
      <c r="G31" s="32" t="s">
        <v>31</v>
      </c>
      <c r="H31" s="30" t="s">
        <v>187</v>
      </c>
      <c r="I31" s="33">
        <v>4</v>
      </c>
      <c r="J31" s="30" t="s">
        <v>33</v>
      </c>
      <c r="K31" s="30">
        <v>184.1763</v>
      </c>
      <c r="L31" s="30">
        <v>736.71</v>
      </c>
      <c r="M31" s="52" t="str">
        <f t="shared" si="0"/>
        <v>07L10-034736,71</v>
      </c>
      <c r="N31" s="52" t="str">
        <f>VLOOKUP(M31,PRINCIPAL!$X$5:$X$118,1,FALSE)</f>
        <v>07L10-034736,71</v>
      </c>
      <c r="O31" s="52" t="str">
        <f>VLOOKUP(M31,JUILLET!$M$2:$M$59,1)</f>
        <v>07G24-27203058</v>
      </c>
    </row>
    <row r="32" spans="1:15" hidden="1" x14ac:dyDescent="0.25">
      <c r="A32" s="28">
        <v>41252</v>
      </c>
      <c r="B32" s="29" t="s">
        <v>188</v>
      </c>
      <c r="C32" s="30" t="s">
        <v>189</v>
      </c>
      <c r="D32" s="31" t="s">
        <v>190</v>
      </c>
      <c r="E32" s="30"/>
      <c r="F32" s="30" t="s">
        <v>30</v>
      </c>
      <c r="G32" s="32" t="s">
        <v>31</v>
      </c>
      <c r="H32" s="30" t="s">
        <v>126</v>
      </c>
      <c r="I32" s="33">
        <v>39622.981200000002</v>
      </c>
      <c r="J32" s="30" t="s">
        <v>46</v>
      </c>
      <c r="K32" s="30">
        <v>2.12E-2</v>
      </c>
      <c r="L32" s="30">
        <v>840.01</v>
      </c>
      <c r="M32" s="52" t="str">
        <f t="shared" si="0"/>
        <v>11L02-2239622,9812840,01</v>
      </c>
      <c r="N32" s="52" t="str">
        <f>VLOOKUP(M32,PRINCIPAL!$X$5:$X$118,1,FALSE)</f>
        <v>11L02-2239622,9812840,01</v>
      </c>
      <c r="O32" s="52" t="str">
        <f>VLOOKUP(M32,JUILLET!$M$2:$M$59,1)</f>
        <v>07G24-27203058</v>
      </c>
    </row>
    <row r="33" spans="1:15" hidden="1" x14ac:dyDescent="0.25">
      <c r="A33" s="28">
        <v>41252</v>
      </c>
      <c r="B33" s="29" t="s">
        <v>188</v>
      </c>
      <c r="C33" s="30" t="s">
        <v>189</v>
      </c>
      <c r="D33" s="31" t="s">
        <v>190</v>
      </c>
      <c r="E33" s="30"/>
      <c r="F33" s="30" t="s">
        <v>30</v>
      </c>
      <c r="G33" s="32" t="s">
        <v>31</v>
      </c>
      <c r="H33" s="30" t="s">
        <v>191</v>
      </c>
      <c r="I33" s="33">
        <v>89234</v>
      </c>
      <c r="J33" s="30" t="s">
        <v>46</v>
      </c>
      <c r="K33" s="30">
        <v>2.12E-2</v>
      </c>
      <c r="L33" s="30">
        <v>1891.76</v>
      </c>
      <c r="M33" s="52" t="str">
        <f t="shared" si="0"/>
        <v>11L02-22892341891,76</v>
      </c>
      <c r="N33" s="52" t="str">
        <f>VLOOKUP(M33,PRINCIPAL!$X$5:$X$118,1,FALSE)</f>
        <v>11L02-22892341891,76</v>
      </c>
      <c r="O33" s="52" t="str">
        <f>VLOOKUP(M33,JUILLET!$M$2:$M$59,1)</f>
        <v>07G24-27203058</v>
      </c>
    </row>
    <row r="34" spans="1:15" hidden="1" x14ac:dyDescent="0.25">
      <c r="A34" s="28">
        <v>41257</v>
      </c>
      <c r="B34" s="29">
        <v>3000099</v>
      </c>
      <c r="C34" s="30" t="s">
        <v>192</v>
      </c>
      <c r="D34" s="31" t="s">
        <v>193</v>
      </c>
      <c r="E34" s="30"/>
      <c r="F34" s="30" t="s">
        <v>30</v>
      </c>
      <c r="G34" s="32" t="s">
        <v>31</v>
      </c>
      <c r="H34" s="30" t="s">
        <v>194</v>
      </c>
      <c r="I34" s="33">
        <v>9</v>
      </c>
      <c r="J34" s="30" t="s">
        <v>33</v>
      </c>
      <c r="K34" s="30">
        <v>4.4550000000000001</v>
      </c>
      <c r="L34" s="30">
        <v>40.1</v>
      </c>
      <c r="M34" s="52" t="str">
        <f t="shared" si="0"/>
        <v>11C23-01940,1</v>
      </c>
      <c r="N34" s="52" t="str">
        <f>VLOOKUP(M34,PRINCIPAL!$X$5:$X$118,1,FALSE)</f>
        <v>11C23-01940,1</v>
      </c>
      <c r="O34" s="52" t="str">
        <f>VLOOKUP(M34,JUILLET!$M$2:$M$59,1)</f>
        <v>07G24-27203058</v>
      </c>
    </row>
    <row r="35" spans="1:15" x14ac:dyDescent="0.25">
      <c r="A35" s="28">
        <v>41259</v>
      </c>
      <c r="B35" s="29">
        <v>9600584</v>
      </c>
      <c r="C35" s="30" t="s">
        <v>195</v>
      </c>
      <c r="D35" s="31" t="s">
        <v>196</v>
      </c>
      <c r="E35" s="30"/>
      <c r="F35" s="30" t="s">
        <v>30</v>
      </c>
      <c r="G35" s="32" t="s">
        <v>31</v>
      </c>
      <c r="H35" s="30" t="s">
        <v>197</v>
      </c>
      <c r="I35" s="33">
        <v>9</v>
      </c>
      <c r="J35" s="30" t="s">
        <v>33</v>
      </c>
      <c r="K35" s="30">
        <v>57.071599999999997</v>
      </c>
      <c r="L35" s="30">
        <v>513.64</v>
      </c>
      <c r="M35" s="52" t="str">
        <f t="shared" si="0"/>
        <v>02L17-089513,64</v>
      </c>
      <c r="N35" s="52" t="str">
        <f>VLOOKUP(M35,PRINCIPAL!$X$5:$X$118,1,FALSE)</f>
        <v>02L17-089513,64</v>
      </c>
      <c r="O35" s="52" t="e">
        <f>VLOOKUP(M35,JUILLET!$M$2:$M$59,1)</f>
        <v>#N/A</v>
      </c>
    </row>
    <row r="36" spans="1:15" hidden="1" x14ac:dyDescent="0.25">
      <c r="A36" s="28">
        <v>41264</v>
      </c>
      <c r="B36" s="29">
        <v>3800818</v>
      </c>
      <c r="C36" s="30" t="s">
        <v>198</v>
      </c>
      <c r="D36" s="31" t="s">
        <v>199</v>
      </c>
      <c r="E36" s="30"/>
      <c r="F36" s="30" t="s">
        <v>30</v>
      </c>
      <c r="G36" s="32" t="s">
        <v>31</v>
      </c>
      <c r="H36" s="30" t="s">
        <v>222</v>
      </c>
      <c r="I36" s="33">
        <v>384</v>
      </c>
      <c r="J36" s="30" t="s">
        <v>33</v>
      </c>
      <c r="K36" s="30">
        <v>2.8527999999999998</v>
      </c>
      <c r="L36" s="30">
        <v>1095.48</v>
      </c>
      <c r="M36" s="52" t="str">
        <f t="shared" si="0"/>
        <v>12B02-013841095,48</v>
      </c>
      <c r="N36" s="52" t="str">
        <f>VLOOKUP(M36,PRINCIPAL!$X$5:$X$118,1,FALSE)</f>
        <v>12B02-013841095,48</v>
      </c>
      <c r="O36" s="52" t="str">
        <f>VLOOKUP(M36,JUILLET!$M$2:$M$59,1)</f>
        <v>07G24-27203058</v>
      </c>
    </row>
    <row r="37" spans="1:15" hidden="1" x14ac:dyDescent="0.25">
      <c r="A37" s="28">
        <v>41266</v>
      </c>
      <c r="B37" s="29">
        <v>3300128</v>
      </c>
      <c r="C37" s="30" t="s">
        <v>201</v>
      </c>
      <c r="D37" s="31" t="s">
        <v>202</v>
      </c>
      <c r="E37" s="30"/>
      <c r="F37" s="30" t="s">
        <v>30</v>
      </c>
      <c r="G37" s="32" t="s">
        <v>31</v>
      </c>
      <c r="H37" s="30" t="s">
        <v>203</v>
      </c>
      <c r="I37" s="33">
        <v>138</v>
      </c>
      <c r="J37" s="30" t="s">
        <v>33</v>
      </c>
      <c r="K37" s="30">
        <v>2.6766999999999999</v>
      </c>
      <c r="L37" s="30">
        <v>369.38</v>
      </c>
      <c r="M37" s="52" t="str">
        <f t="shared" si="0"/>
        <v>11K29-02138369,38</v>
      </c>
      <c r="N37" s="52" t="str">
        <f>VLOOKUP(M37,PRINCIPAL!$X$5:$X$118,1,FALSE)</f>
        <v>11K29-02138369,38</v>
      </c>
      <c r="O37" s="52" t="str">
        <f>VLOOKUP(M37,JUILLET!$M$2:$M$59,1)</f>
        <v>07G24-27203058</v>
      </c>
    </row>
    <row r="38" spans="1:15" hidden="1" x14ac:dyDescent="0.25">
      <c r="A38" s="28">
        <v>41275</v>
      </c>
      <c r="B38" s="29">
        <v>3301306</v>
      </c>
      <c r="C38" s="30" t="s">
        <v>113</v>
      </c>
      <c r="D38" s="31" t="s">
        <v>223</v>
      </c>
      <c r="E38" s="30"/>
      <c r="F38" s="30" t="s">
        <v>30</v>
      </c>
      <c r="G38" s="32" t="s">
        <v>31</v>
      </c>
      <c r="H38" s="30" t="s">
        <v>224</v>
      </c>
      <c r="I38" s="33">
        <v>60</v>
      </c>
      <c r="J38" s="30" t="s">
        <v>33</v>
      </c>
      <c r="K38" s="30">
        <v>345</v>
      </c>
      <c r="L38" s="30">
        <v>20700</v>
      </c>
      <c r="M38" s="52" t="str">
        <f t="shared" si="0"/>
        <v>12B24-106020700</v>
      </c>
      <c r="N38" s="52" t="str">
        <f>VLOOKUP(M38,PRINCIPAL!$X$5:$X$118,1,FALSE)</f>
        <v>12B24-106020700</v>
      </c>
      <c r="O38" s="52" t="str">
        <f>VLOOKUP(M38,JUILLET!$M$2:$M$59,1)</f>
        <v>07G24-27203058</v>
      </c>
    </row>
    <row r="39" spans="1:15" x14ac:dyDescent="0.25">
      <c r="A39" s="28">
        <v>41282</v>
      </c>
      <c r="B39" s="29">
        <v>9600582</v>
      </c>
      <c r="C39" s="30" t="s">
        <v>225</v>
      </c>
      <c r="D39" s="31" t="s">
        <v>226</v>
      </c>
      <c r="E39" s="30"/>
      <c r="F39" s="30" t="s">
        <v>30</v>
      </c>
      <c r="G39" s="32" t="s">
        <v>31</v>
      </c>
      <c r="H39" s="30" t="s">
        <v>227</v>
      </c>
      <c r="I39" s="33">
        <v>3</v>
      </c>
      <c r="J39" s="30" t="s">
        <v>33</v>
      </c>
      <c r="K39" s="30">
        <v>29.738499999999998</v>
      </c>
      <c r="L39" s="30">
        <v>89.22</v>
      </c>
      <c r="M39" s="52" t="str">
        <f t="shared" si="0"/>
        <v>03A09-10389,22</v>
      </c>
      <c r="N39" s="52" t="str">
        <f>VLOOKUP(M39,PRINCIPAL!$X$5:$X$118,1,FALSE)</f>
        <v>03A09-10389,22</v>
      </c>
      <c r="O39" s="52" t="e">
        <f>VLOOKUP(M39,JUILLET!$M$2:$M$59,1)</f>
        <v>#N/A</v>
      </c>
    </row>
    <row r="40" spans="1:15" x14ac:dyDescent="0.25">
      <c r="A40" s="28">
        <v>41286</v>
      </c>
      <c r="B40" s="29">
        <v>9600717</v>
      </c>
      <c r="C40" s="30" t="s">
        <v>228</v>
      </c>
      <c r="D40" s="31" t="s">
        <v>229</v>
      </c>
      <c r="E40" s="30"/>
      <c r="F40" s="30" t="s">
        <v>30</v>
      </c>
      <c r="G40" s="32" t="s">
        <v>31</v>
      </c>
      <c r="H40" s="30" t="s">
        <v>230</v>
      </c>
      <c r="I40" s="33">
        <v>5</v>
      </c>
      <c r="J40" s="30" t="s">
        <v>33</v>
      </c>
      <c r="K40" s="30">
        <v>21.866499999999998</v>
      </c>
      <c r="L40" s="30">
        <v>109.33</v>
      </c>
      <c r="M40" s="52" t="str">
        <f t="shared" si="0"/>
        <v>03A15-075109,33</v>
      </c>
      <c r="N40" s="52" t="str">
        <f>VLOOKUP(M40,PRINCIPAL!$X$5:$X$118,1,FALSE)</f>
        <v>03A15-075109,33</v>
      </c>
      <c r="O40" s="52" t="e">
        <f>VLOOKUP(M40,JUILLET!$M$2:$M$59,1)</f>
        <v>#N/A</v>
      </c>
    </row>
    <row r="41" spans="1:15" hidden="1" x14ac:dyDescent="0.25">
      <c r="A41" s="28">
        <v>41290</v>
      </c>
      <c r="B41" s="29" t="s">
        <v>188</v>
      </c>
      <c r="C41" s="30" t="s">
        <v>189</v>
      </c>
      <c r="D41" s="31" t="s">
        <v>231</v>
      </c>
      <c r="E41" s="30"/>
      <c r="F41" s="30" t="s">
        <v>30</v>
      </c>
      <c r="G41" s="32" t="s">
        <v>31</v>
      </c>
      <c r="H41" s="30" t="s">
        <v>232</v>
      </c>
      <c r="I41" s="33">
        <v>30000</v>
      </c>
      <c r="J41" s="30" t="s">
        <v>46</v>
      </c>
      <c r="K41" s="30">
        <v>2.12E-2</v>
      </c>
      <c r="L41" s="30">
        <v>636</v>
      </c>
      <c r="M41" s="52" t="str">
        <f t="shared" si="0"/>
        <v>12A27-0130000636</v>
      </c>
      <c r="N41" s="52" t="str">
        <f>VLOOKUP(M41,PRINCIPAL!$X$5:$X$118,1,FALSE)</f>
        <v>12A27-0130000636</v>
      </c>
      <c r="O41" s="52" t="str">
        <f>VLOOKUP(M41,JUILLET!$M$2:$M$59,1)</f>
        <v>07G24-27203058</v>
      </c>
    </row>
    <row r="42" spans="1:15" hidden="1" x14ac:dyDescent="0.25">
      <c r="A42" s="28">
        <v>41290</v>
      </c>
      <c r="B42" s="29" t="s">
        <v>188</v>
      </c>
      <c r="C42" s="30" t="s">
        <v>189</v>
      </c>
      <c r="D42" s="31" t="s">
        <v>231</v>
      </c>
      <c r="E42" s="30"/>
      <c r="F42" s="30" t="s">
        <v>30</v>
      </c>
      <c r="G42" s="32" t="s">
        <v>31</v>
      </c>
      <c r="H42" s="30" t="s">
        <v>233</v>
      </c>
      <c r="I42" s="33">
        <v>190000</v>
      </c>
      <c r="J42" s="30" t="s">
        <v>46</v>
      </c>
      <c r="K42" s="30">
        <v>2.12E-2</v>
      </c>
      <c r="L42" s="30">
        <v>4028</v>
      </c>
      <c r="M42" s="52" t="str">
        <f t="shared" si="0"/>
        <v>12A27-011900004028</v>
      </c>
      <c r="N42" s="52" t="str">
        <f>VLOOKUP(M42,PRINCIPAL!$X$5:$X$118,1,FALSE)</f>
        <v>12A27-011900004028</v>
      </c>
      <c r="O42" s="52" t="str">
        <f>VLOOKUP(M42,JUILLET!$M$2:$M$59,1)</f>
        <v>07G24-27203058</v>
      </c>
    </row>
    <row r="43" spans="1:15" hidden="1" x14ac:dyDescent="0.25">
      <c r="A43" s="28">
        <v>41304</v>
      </c>
      <c r="B43" s="29">
        <v>3300151</v>
      </c>
      <c r="C43" s="30" t="s">
        <v>234</v>
      </c>
      <c r="D43" s="31" t="s">
        <v>235</v>
      </c>
      <c r="E43" s="30"/>
      <c r="F43" s="30" t="s">
        <v>30</v>
      </c>
      <c r="G43" s="32" t="s">
        <v>31</v>
      </c>
      <c r="H43" s="30" t="s">
        <v>236</v>
      </c>
      <c r="I43" s="33">
        <v>100</v>
      </c>
      <c r="J43" s="30" t="s">
        <v>33</v>
      </c>
      <c r="K43" s="30">
        <v>3.5861000000000001</v>
      </c>
      <c r="L43" s="30">
        <v>358.61</v>
      </c>
      <c r="M43" s="52" t="str">
        <f t="shared" si="0"/>
        <v>11C02-06100358,61</v>
      </c>
      <c r="N43" s="52" t="str">
        <f>VLOOKUP(M43,PRINCIPAL!$X$5:$X$118,1,FALSE)</f>
        <v>11C02-06100358,61</v>
      </c>
      <c r="O43" s="52" t="str">
        <f>VLOOKUP(M43,JUILLET!$M$2:$M$59,1)</f>
        <v>07G24-27203058</v>
      </c>
    </row>
    <row r="44" spans="1:15" hidden="1" x14ac:dyDescent="0.25">
      <c r="A44" s="28">
        <v>41304</v>
      </c>
      <c r="B44" s="29">
        <v>3300151</v>
      </c>
      <c r="C44" s="30" t="s">
        <v>234</v>
      </c>
      <c r="D44" s="31" t="s">
        <v>237</v>
      </c>
      <c r="E44" s="30"/>
      <c r="F44" s="30" t="s">
        <v>30</v>
      </c>
      <c r="G44" s="32" t="s">
        <v>31</v>
      </c>
      <c r="H44" s="30" t="s">
        <v>238</v>
      </c>
      <c r="I44" s="33">
        <v>200</v>
      </c>
      <c r="J44" s="30" t="s">
        <v>33</v>
      </c>
      <c r="K44" s="30">
        <v>3.5861000000000001</v>
      </c>
      <c r="L44" s="30">
        <v>717.22</v>
      </c>
      <c r="M44" s="52" t="str">
        <f t="shared" si="0"/>
        <v>11L13-06200717,22</v>
      </c>
      <c r="N44" s="52" t="str">
        <f>VLOOKUP(M44,PRINCIPAL!$X$5:$X$118,1,FALSE)</f>
        <v>11L13-06200717,22</v>
      </c>
      <c r="O44" s="52" t="str">
        <f>VLOOKUP(M44,JUILLET!$M$2:$M$59,1)</f>
        <v>07G24-27203058</v>
      </c>
    </row>
    <row r="45" spans="1:15" hidden="1" x14ac:dyDescent="0.25">
      <c r="A45" s="28">
        <v>41305</v>
      </c>
      <c r="B45" s="29" t="s">
        <v>239</v>
      </c>
      <c r="C45" s="30" t="s">
        <v>240</v>
      </c>
      <c r="D45" s="31" t="s">
        <v>241</v>
      </c>
      <c r="E45" s="30" t="s">
        <v>242</v>
      </c>
      <c r="F45" s="30" t="s">
        <v>243</v>
      </c>
      <c r="G45" s="32" t="s">
        <v>31</v>
      </c>
      <c r="H45" s="30" t="s">
        <v>244</v>
      </c>
      <c r="I45" s="33">
        <v>0.2</v>
      </c>
      <c r="J45" s="30" t="s">
        <v>64</v>
      </c>
      <c r="K45" s="30">
        <v>3409.3589000000002</v>
      </c>
      <c r="L45" s="30">
        <v>681.87</v>
      </c>
      <c r="M45" s="52" t="str">
        <f t="shared" si="0"/>
        <v>10C30-130,2681,87</v>
      </c>
      <c r="N45" s="52" t="str">
        <f>VLOOKUP(M45,PRINCIPAL!$X$5:$X$118,1,FALSE)</f>
        <v>10C30-130,2681,87</v>
      </c>
      <c r="O45" s="52" t="str">
        <f>VLOOKUP(M45,JUILLET!$M$2:$M$59,1)</f>
        <v>07G24-27203058</v>
      </c>
    </row>
    <row r="46" spans="1:15" hidden="1" x14ac:dyDescent="0.25">
      <c r="A46" s="28">
        <v>41306</v>
      </c>
      <c r="B46" s="29" t="s">
        <v>245</v>
      </c>
      <c r="C46" s="30" t="s">
        <v>246</v>
      </c>
      <c r="D46" s="31" t="s">
        <v>247</v>
      </c>
      <c r="E46" s="30"/>
      <c r="F46" s="30" t="s">
        <v>30</v>
      </c>
      <c r="G46" s="32" t="s">
        <v>31</v>
      </c>
      <c r="H46" s="30" t="s">
        <v>248</v>
      </c>
      <c r="I46" s="33">
        <v>2</v>
      </c>
      <c r="J46" s="30" t="s">
        <v>33</v>
      </c>
      <c r="K46" s="30">
        <v>193.5188</v>
      </c>
      <c r="L46" s="30">
        <v>387.04</v>
      </c>
      <c r="M46" s="52" t="str">
        <f t="shared" si="0"/>
        <v>12C27-032387,04</v>
      </c>
      <c r="N46" s="52" t="str">
        <f>VLOOKUP(M46,PRINCIPAL!$X$5:$X$118,1,FALSE)</f>
        <v>12C27-032387,04</v>
      </c>
      <c r="O46" s="52" t="str">
        <f>VLOOKUP(M46,JUILLET!$M$2:$M$59,1)</f>
        <v>07G24-27203058</v>
      </c>
    </row>
    <row r="47" spans="1:15" hidden="1" x14ac:dyDescent="0.25">
      <c r="A47" s="28">
        <v>41306</v>
      </c>
      <c r="B47" s="29">
        <v>3301306</v>
      </c>
      <c r="C47" s="30" t="s">
        <v>113</v>
      </c>
      <c r="D47" s="31" t="s">
        <v>249</v>
      </c>
      <c r="E47" s="30"/>
      <c r="F47" s="30" t="s">
        <v>30</v>
      </c>
      <c r="G47" s="32" t="s">
        <v>31</v>
      </c>
      <c r="H47" s="30" t="s">
        <v>250</v>
      </c>
      <c r="I47" s="33">
        <v>120</v>
      </c>
      <c r="J47" s="30" t="s">
        <v>33</v>
      </c>
      <c r="K47" s="30">
        <v>345</v>
      </c>
      <c r="L47" s="30">
        <v>41400</v>
      </c>
      <c r="M47" s="52" t="str">
        <f t="shared" si="0"/>
        <v>12C27-0512041400</v>
      </c>
      <c r="N47" s="52" t="str">
        <f>VLOOKUP(M47,PRINCIPAL!$X$5:$X$118,1,FALSE)</f>
        <v>12C27-0512041400</v>
      </c>
      <c r="O47" s="52" t="str">
        <f>VLOOKUP(M47,JUILLET!$M$2:$M$59,1)</f>
        <v>07G24-27203058</v>
      </c>
    </row>
    <row r="48" spans="1:15" hidden="1" x14ac:dyDescent="0.25">
      <c r="A48" s="28">
        <v>41306</v>
      </c>
      <c r="B48" s="29">
        <v>3301306</v>
      </c>
      <c r="C48" s="30" t="s">
        <v>113</v>
      </c>
      <c r="D48" s="31" t="s">
        <v>251</v>
      </c>
      <c r="E48" s="30"/>
      <c r="F48" s="30" t="s">
        <v>30</v>
      </c>
      <c r="G48" s="32" t="s">
        <v>31</v>
      </c>
      <c r="H48" s="30" t="s">
        <v>252</v>
      </c>
      <c r="I48" s="33">
        <v>5</v>
      </c>
      <c r="J48" s="30" t="s">
        <v>33</v>
      </c>
      <c r="K48" s="30">
        <v>345</v>
      </c>
      <c r="L48" s="30">
        <v>1725</v>
      </c>
      <c r="M48" s="52" t="str">
        <f t="shared" si="0"/>
        <v>12C29-1051725</v>
      </c>
      <c r="N48" s="52" t="str">
        <f>VLOOKUP(M48,PRINCIPAL!$X$5:$X$118,1,FALSE)</f>
        <v>12C29-1051725</v>
      </c>
      <c r="O48" s="52" t="str">
        <f>VLOOKUP(M48,JUILLET!$M$2:$M$59,1)</f>
        <v>07G24-27203058</v>
      </c>
    </row>
    <row r="49" spans="1:15" hidden="1" x14ac:dyDescent="0.25">
      <c r="A49" s="28">
        <v>41315</v>
      </c>
      <c r="B49" s="29">
        <v>3800861</v>
      </c>
      <c r="C49" s="30" t="s">
        <v>253</v>
      </c>
      <c r="D49" s="31" t="s">
        <v>254</v>
      </c>
      <c r="E49" s="30"/>
      <c r="F49" s="30" t="s">
        <v>30</v>
      </c>
      <c r="G49" s="32" t="s">
        <v>31</v>
      </c>
      <c r="H49" s="30" t="s">
        <v>255</v>
      </c>
      <c r="I49" s="33">
        <v>100</v>
      </c>
      <c r="J49" s="30" t="s">
        <v>33</v>
      </c>
      <c r="K49" s="30">
        <v>12.289400000000001</v>
      </c>
      <c r="L49" s="30">
        <v>1228.94</v>
      </c>
      <c r="M49" s="52" t="str">
        <f t="shared" si="0"/>
        <v>11H26-091001228,94</v>
      </c>
      <c r="N49" s="52" t="str">
        <f>VLOOKUP(M49,PRINCIPAL!$X$5:$X$118,1,FALSE)</f>
        <v>11H26-091001228,94</v>
      </c>
      <c r="O49" s="52" t="str">
        <f>VLOOKUP(M49,JUILLET!$M$2:$M$59,1)</f>
        <v>07G24-27203058</v>
      </c>
    </row>
    <row r="50" spans="1:15" hidden="1" x14ac:dyDescent="0.25">
      <c r="A50" s="28">
        <v>41318</v>
      </c>
      <c r="B50" s="29" t="s">
        <v>138</v>
      </c>
      <c r="C50" s="30" t="s">
        <v>139</v>
      </c>
      <c r="D50" s="31" t="s">
        <v>256</v>
      </c>
      <c r="E50" s="30"/>
      <c r="F50" s="30" t="s">
        <v>30</v>
      </c>
      <c r="G50" s="32" t="s">
        <v>31</v>
      </c>
      <c r="H50" s="30" t="s">
        <v>257</v>
      </c>
      <c r="I50" s="33">
        <v>64</v>
      </c>
      <c r="J50" s="30" t="s">
        <v>33</v>
      </c>
      <c r="K50" s="30">
        <v>113.0527</v>
      </c>
      <c r="L50" s="30">
        <v>7235.37</v>
      </c>
      <c r="M50" s="52" t="str">
        <f t="shared" si="0"/>
        <v>12E23-05647235,37</v>
      </c>
      <c r="N50" s="52" t="str">
        <f>VLOOKUP(M50,PRINCIPAL!$X$5:$X$118,1,FALSE)</f>
        <v>12E23-05647235,37</v>
      </c>
      <c r="O50" s="52" t="str">
        <f>VLOOKUP(M50,JUILLET!$M$2:$M$59,1)</f>
        <v>07G24-27203058</v>
      </c>
    </row>
    <row r="51" spans="1:15" hidden="1" x14ac:dyDescent="0.25">
      <c r="A51" s="28">
        <v>41318</v>
      </c>
      <c r="B51" s="29" t="s">
        <v>138</v>
      </c>
      <c r="C51" s="30" t="s">
        <v>139</v>
      </c>
      <c r="D51" s="31" t="s">
        <v>258</v>
      </c>
      <c r="E51" s="30"/>
      <c r="F51" s="30" t="s">
        <v>30</v>
      </c>
      <c r="G51" s="32" t="s">
        <v>31</v>
      </c>
      <c r="H51" s="30" t="s">
        <v>259</v>
      </c>
      <c r="I51" s="33">
        <v>40</v>
      </c>
      <c r="J51" s="30" t="s">
        <v>33</v>
      </c>
      <c r="K51" s="30">
        <v>113.0527</v>
      </c>
      <c r="L51" s="30">
        <v>4522.1099999999997</v>
      </c>
      <c r="M51" s="52" t="str">
        <f t="shared" si="0"/>
        <v>12F25-01404522,11</v>
      </c>
      <c r="N51" s="52" t="str">
        <f>VLOOKUP(M51,PRINCIPAL!$X$5:$X$118,1,FALSE)</f>
        <v>12F25-01404522,11</v>
      </c>
      <c r="O51" s="52" t="str">
        <f>VLOOKUP(M51,JUILLET!$M$2:$M$59,1)</f>
        <v>07G24-27203058</v>
      </c>
    </row>
    <row r="52" spans="1:15" hidden="1" x14ac:dyDescent="0.25">
      <c r="A52" s="28">
        <v>41318</v>
      </c>
      <c r="B52" s="29" t="s">
        <v>138</v>
      </c>
      <c r="C52" s="30" t="s">
        <v>139</v>
      </c>
      <c r="D52" s="31" t="s">
        <v>258</v>
      </c>
      <c r="E52" s="30"/>
      <c r="F52" s="30" t="s">
        <v>30</v>
      </c>
      <c r="G52" s="32" t="s">
        <v>31</v>
      </c>
      <c r="H52" s="30" t="s">
        <v>260</v>
      </c>
      <c r="I52" s="33">
        <v>18</v>
      </c>
      <c r="J52" s="30" t="s">
        <v>33</v>
      </c>
      <c r="K52" s="30">
        <v>113.0527</v>
      </c>
      <c r="L52" s="30">
        <v>2034.95</v>
      </c>
      <c r="M52" s="52" t="str">
        <f t="shared" si="0"/>
        <v>12F25-01182034,95</v>
      </c>
      <c r="N52" s="52" t="str">
        <f>VLOOKUP(M52,PRINCIPAL!$X$5:$X$118,1,FALSE)</f>
        <v>12F25-01182034,95</v>
      </c>
      <c r="O52" s="52" t="str">
        <f>VLOOKUP(M52,JUILLET!$M$2:$M$59,1)</f>
        <v>07G24-27203058</v>
      </c>
    </row>
    <row r="53" spans="1:15" hidden="1" x14ac:dyDescent="0.25">
      <c r="A53" s="28">
        <v>41318</v>
      </c>
      <c r="B53" s="29">
        <v>9602132</v>
      </c>
      <c r="C53" s="30" t="s">
        <v>261</v>
      </c>
      <c r="D53" s="31" t="s">
        <v>262</v>
      </c>
      <c r="E53" s="30"/>
      <c r="F53" s="30" t="s">
        <v>30</v>
      </c>
      <c r="G53" s="32" t="s">
        <v>31</v>
      </c>
      <c r="H53" s="30" t="s">
        <v>263</v>
      </c>
      <c r="I53" s="33">
        <v>11</v>
      </c>
      <c r="J53" s="30" t="s">
        <v>33</v>
      </c>
      <c r="K53" s="30">
        <v>21.341699999999999</v>
      </c>
      <c r="L53" s="30">
        <v>234.76</v>
      </c>
      <c r="M53" s="52" t="str">
        <f t="shared" si="0"/>
        <v>12B14-0211234,76</v>
      </c>
      <c r="N53" s="52" t="str">
        <f>VLOOKUP(M53,PRINCIPAL!$X$5:$X$118,1,FALSE)</f>
        <v>12B14-0211234,76</v>
      </c>
      <c r="O53" s="52" t="str">
        <f>VLOOKUP(M53,JUILLET!$M$2:$M$59,1)</f>
        <v>07G24-27203058</v>
      </c>
    </row>
    <row r="54" spans="1:15" hidden="1" x14ac:dyDescent="0.25">
      <c r="A54" s="28">
        <v>41330</v>
      </c>
      <c r="B54" s="29">
        <v>3801408</v>
      </c>
      <c r="C54" s="30" t="s">
        <v>264</v>
      </c>
      <c r="D54" s="31" t="s">
        <v>265</v>
      </c>
      <c r="E54" s="30"/>
      <c r="F54" s="30" t="s">
        <v>30</v>
      </c>
      <c r="G54" s="32" t="s">
        <v>31</v>
      </c>
      <c r="H54" s="30" t="s">
        <v>266</v>
      </c>
      <c r="I54" s="33">
        <v>90</v>
      </c>
      <c r="J54" s="30" t="s">
        <v>33</v>
      </c>
      <c r="K54" s="30">
        <v>3.2894000000000001</v>
      </c>
      <c r="L54" s="30">
        <v>296.05</v>
      </c>
      <c r="M54" s="52" t="str">
        <f t="shared" si="0"/>
        <v>12G17-0990296,05</v>
      </c>
      <c r="N54" s="52" t="str">
        <f>VLOOKUP(M54,PRINCIPAL!$X$5:$X$118,1,FALSE)</f>
        <v>12G17-0990296,05</v>
      </c>
      <c r="O54" s="52" t="str">
        <f>VLOOKUP(M54,JUILLET!$M$2:$M$59,1)</f>
        <v>07G24-27203058</v>
      </c>
    </row>
    <row r="55" spans="1:15" hidden="1" x14ac:dyDescent="0.25">
      <c r="A55" s="28">
        <v>41331</v>
      </c>
      <c r="B55" s="29">
        <v>9780115</v>
      </c>
      <c r="C55" s="30" t="s">
        <v>267</v>
      </c>
      <c r="D55" s="31" t="s">
        <v>268</v>
      </c>
      <c r="E55" s="30"/>
      <c r="F55" s="30" t="s">
        <v>30</v>
      </c>
      <c r="G55" s="32" t="s">
        <v>31</v>
      </c>
      <c r="H55" s="30" t="s">
        <v>269</v>
      </c>
      <c r="I55" s="33">
        <v>2500</v>
      </c>
      <c r="J55" s="30" t="s">
        <v>46</v>
      </c>
      <c r="K55" s="30">
        <v>2.0899999999999998E-2</v>
      </c>
      <c r="L55" s="30">
        <v>52.25</v>
      </c>
      <c r="M55" s="52" t="str">
        <f t="shared" si="0"/>
        <v>10E27-03250052,25</v>
      </c>
      <c r="N55" s="52" t="str">
        <f>VLOOKUP(M55,PRINCIPAL!$X$5:$X$118,1,FALSE)</f>
        <v>10E27-03250052,25</v>
      </c>
      <c r="O55" s="52" t="str">
        <f>VLOOKUP(M55,JUILLET!$M$2:$M$59,1)</f>
        <v>07G24-27203058</v>
      </c>
    </row>
  </sheetData>
  <autoFilter ref="A1:O55">
    <filterColumn colId="14">
      <filters>
        <filter val="#N/A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</vt:lpstr>
      <vt:lpstr>JUILLET</vt:lpstr>
      <vt:lpstr>AOUT</vt:lpstr>
    </vt:vector>
  </TitlesOfParts>
  <Company>Baxter Healthcare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bassol</dc:creator>
  <cp:lastModifiedBy>Jean-Eric Pelouas</cp:lastModifiedBy>
  <dcterms:created xsi:type="dcterms:W3CDTF">2012-08-29T08:56:54Z</dcterms:created>
  <dcterms:modified xsi:type="dcterms:W3CDTF">2012-08-31T08:27:48Z</dcterms:modified>
</cp:coreProperties>
</file>