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405"/>
  </bookViews>
  <sheets>
    <sheet name="Prep" sheetId="1" r:id="rId1"/>
    <sheet name="Feuil3" sheetId="3" r:id="rId2"/>
    <sheet name="calendrier2015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L7" i="1" l="1"/>
  <c r="L8" i="1"/>
  <c r="L9" i="1"/>
  <c r="L10" i="1"/>
  <c r="L11" i="1"/>
  <c r="L6" i="1"/>
  <c r="P6" i="1" s="1"/>
  <c r="M6" i="1" s="1"/>
  <c r="E6" i="1"/>
  <c r="E7" i="1"/>
  <c r="E8" i="1"/>
  <c r="E9" i="1"/>
  <c r="E10" i="1"/>
  <c r="E11" i="1"/>
  <c r="F9" i="1" l="1"/>
  <c r="I6" i="1"/>
  <c r="F6" i="1" s="1"/>
  <c r="P8" i="1"/>
  <c r="M8" i="1" s="1"/>
  <c r="P7" i="1"/>
  <c r="M7" i="1" s="1"/>
  <c r="F8" i="1"/>
  <c r="P9" i="1"/>
  <c r="M9" i="1" s="1"/>
  <c r="I7" i="1"/>
  <c r="F7" i="1" s="1"/>
  <c r="F10" i="1"/>
  <c r="P11" i="1"/>
  <c r="M11" i="1" s="1"/>
  <c r="F11" i="1"/>
  <c r="P10" i="1"/>
  <c r="M10" i="1" s="1"/>
  <c r="B3" i="1" l="1"/>
  <c r="N8" i="1" l="1"/>
  <c r="N9" i="1"/>
  <c r="N6" i="1"/>
  <c r="N10" i="1"/>
  <c r="N7" i="1"/>
  <c r="N11" i="1"/>
  <c r="G8" i="1"/>
  <c r="G9" i="1"/>
  <c r="G6" i="1"/>
  <c r="G10" i="1"/>
  <c r="G7" i="1"/>
  <c r="G11" i="1"/>
</calcChain>
</file>

<file path=xl/sharedStrings.xml><?xml version="1.0" encoding="utf-8"?>
<sst xmlns="http://schemas.openxmlformats.org/spreadsheetml/2006/main" count="28" uniqueCount="24">
  <si>
    <t>PREPARATIONS DE COMMANDE</t>
  </si>
  <si>
    <t>N° OF</t>
  </si>
  <si>
    <t>REFERENCE</t>
  </si>
  <si>
    <t xml:space="preserve">Date du jour : </t>
  </si>
  <si>
    <t>Date de reçu de la commande</t>
  </si>
  <si>
    <t>n° plan de Fab</t>
  </si>
  <si>
    <t>nb de jours restants</t>
  </si>
  <si>
    <t>Rendu ?</t>
  </si>
  <si>
    <t>Jours fériés + Vacances</t>
  </si>
  <si>
    <t>Nb de jours ouvrés</t>
  </si>
  <si>
    <t>Nb de plan/jour</t>
  </si>
  <si>
    <t>délai de rendu attendu initial</t>
  </si>
  <si>
    <t>Délai de rendu attendu</t>
  </si>
  <si>
    <t>n° plan Intermédiaire</t>
  </si>
  <si>
    <t>n</t>
  </si>
  <si>
    <t>Délai de rendu attendu2</t>
  </si>
  <si>
    <t>nb de jours restants2</t>
  </si>
  <si>
    <t>Délai de rendu attendu initial2</t>
  </si>
  <si>
    <t>Nb de plan/jour2</t>
  </si>
  <si>
    <t>Rendu ?     2</t>
  </si>
  <si>
    <t>n°outillage</t>
  </si>
  <si>
    <t>date de demande d'outillage</t>
  </si>
  <si>
    <t>Date de rendu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</si>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</sst>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2" fillId="0" borderId="0" xfId="0" applyFont="1" applyFill="1" applyAlignment="1">
      <alignment horizontal="center"/>
    </xf>
    <xf numFmtId="14" fontId="2" fillId="2" borderId="0" xfId="0" applyNumberFormat="1" applyFont="1" applyFill="1" applyAlignment="1">
      <alignment horizontal="center"/>
    </xf>
    <xf numFmtId="14" fontId="2" fillId="3" borderId="0" xfId="0" applyNumberFormat="1" applyFont="1" applyFill="1" applyAlignment="1">
      <alignment horizontal="center"/>
    </xf>
    <xf numFmtId="14" fontId="2" fillId="4" borderId="0" xfId="0" applyNumberFormat="1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14" fontId="0" fillId="0" borderId="0" xfId="1" applyNumberFormat="1" applyFont="1"/>
    <xf numFmtId="0" fontId="0" fillId="0" borderId="0" xfId="0" applyNumberFormat="1"/>
  </cellXfs>
  <cellStyles count="2">
    <cellStyle name="Monétaire" xfId="1" builtinId="4"/>
    <cellStyle name="Normal" xfId="0" builtinId="0"/>
  </cellStyles>
  <dxfs count="20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5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5:R11" totalsRowShown="0">
  <autoFilter ref="A5:R11"/>
  <tableColumns count="18">
    <tableColumn id="1" name="N° OF"/>
    <tableColumn id="2" name="REFERENCE"/>
    <tableColumn id="3" name="Date de reçu de la commande"/>
    <tableColumn id="4" name="n° plan de Fab"/>
    <tableColumn id="5" name="délai de rendu attendu initial" dataDxfId="19">
      <calculatedColumnFormula>IF(C6&lt;&gt;"",WORKDAY(C6,Feuil3!A2,calendrier2015!A49:A73),"")</calculatedColumnFormula>
    </tableColumn>
    <tableColumn id="11" name="Délai de rendu attendu" dataDxfId="18" dataCellStyle="Monétaire">
      <calculatedColumnFormula>IF(Tableau1[[#This Row],[Date de reçu de la commande]]&lt;&gt;"",IF(I6&gt;2,Tableau1[[#This Row],[délai de rendu attendu initial]]+1,Tableau1[[#This Row],[délai de rendu attendu initial]]),"")</calculatedColumnFormula>
    </tableColumn>
    <tableColumn id="6" name="nb de jours restants" dataDxfId="17">
      <calculatedColumnFormula>IF(C6&lt;&gt;"",F6-$B$3,"")</calculatedColumnFormula>
    </tableColumn>
    <tableColumn id="7" name="Rendu ?"/>
    <tableColumn id="9" name="Nb de plan/jour" dataDxfId="16">
      <calculatedColumnFormula>IF(C6&lt;&gt;"",COUNTIF($E$6:E6,E6),"")</calculatedColumnFormula>
    </tableColumn>
    <tableColumn id="20" name="Date de rendu"/>
    <tableColumn id="8" name="n° plan Intermédiaire"/>
    <tableColumn id="10" name="Délai de rendu attendu initial2" dataDxfId="15">
      <calculatedColumnFormula>IF(C6&lt;&gt;"",WORKDAY(C6,Feuil3!A2,calendrier2015!A49:A73),"")</calculatedColumnFormula>
    </tableColumn>
    <tableColumn id="15" name="Délai de rendu attendu2" dataDxfId="14" dataCellStyle="Monétaire">
      <calculatedColumnFormula>IF(Tableau1[[#This Row],[Date de reçu de la commande]]&lt;&gt;"",IF(Tableau1[[#This Row],[Nb de plan/jour2]]&gt;2,Tableau1[[#This Row],[Délai de rendu attendu initial2]]+1,Tableau1[[#This Row],[Délai de rendu attendu initial2]]),"")</calculatedColumnFormula>
    </tableColumn>
    <tableColumn id="12" name="nb de jours restants2" dataDxfId="13">
      <calculatedColumnFormula>IF(C6&lt;&gt;"",Tableau1[[#This Row],[Délai de rendu attendu2]]-$B$3,"")</calculatedColumnFormula>
    </tableColumn>
    <tableColumn id="13" name="Rendu ?     2" dataDxfId="12"/>
    <tableColumn id="14" name="Nb de plan/jour2" dataDxfId="11">
      <calculatedColumnFormula>IF(C6&lt;&gt;"",COUNTIF($L$6:L6,L6),"")</calculatedColumnFormula>
    </tableColumn>
    <tableColumn id="16" name="n°outillage" dataDxfId="10"/>
    <tableColumn id="17" name="date de demande d'outillage" dataDxfId="9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1"/>
  <sheetViews>
    <sheetView tabSelected="1" zoomScaleNormal="100" workbookViewId="0">
      <selection activeCell="G16" sqref="G16"/>
    </sheetView>
  </sheetViews>
  <sheetFormatPr baseColWidth="10" defaultColWidth="11.42578125" defaultRowHeight="15" x14ac:dyDescent="0.25"/>
  <cols>
    <col min="2" max="2" width="12.42578125" customWidth="1"/>
    <col min="3" max="3" width="28" customWidth="1"/>
    <col min="4" max="4" width="15.140625" bestFit="1" customWidth="1"/>
    <col min="5" max="5" width="27.5703125" hidden="1" customWidth="1"/>
    <col min="6" max="6" width="22.28515625" style="1" customWidth="1"/>
    <col min="7" max="7" width="18.7109375" customWidth="1"/>
    <col min="9" max="9" width="16.7109375" hidden="1" customWidth="1"/>
    <col min="10" max="10" width="14.7109375" customWidth="1"/>
    <col min="11" max="11" width="13.28515625" customWidth="1"/>
    <col min="12" max="12" width="15.140625" hidden="1" customWidth="1"/>
    <col min="13" max="13" width="22" style="1" customWidth="1"/>
    <col min="14" max="14" width="19.28515625" customWidth="1"/>
    <col min="15" max="15" width="11.5703125" customWidth="1"/>
    <col min="16" max="16" width="0" hidden="1" customWidth="1"/>
    <col min="17" max="17" width="11.85546875" customWidth="1"/>
    <col min="18" max="18" width="23.7109375" customWidth="1"/>
  </cols>
  <sheetData>
    <row r="1" spans="1:18" x14ac:dyDescent="0.25">
      <c r="A1" t="s">
        <v>0</v>
      </c>
    </row>
    <row r="3" spans="1:18" x14ac:dyDescent="0.25">
      <c r="A3" t="s">
        <v>3</v>
      </c>
      <c r="B3" s="1">
        <f ca="1">TODAY()</f>
        <v>42066</v>
      </c>
    </row>
    <row r="5" spans="1:18" x14ac:dyDescent="0.25">
      <c r="A5" t="s">
        <v>1</v>
      </c>
      <c r="B5" t="s">
        <v>2</v>
      </c>
      <c r="C5" t="s">
        <v>4</v>
      </c>
      <c r="D5" t="s">
        <v>5</v>
      </c>
      <c r="E5" t="s">
        <v>11</v>
      </c>
      <c r="F5" s="1" t="s">
        <v>12</v>
      </c>
      <c r="G5" t="s">
        <v>6</v>
      </c>
      <c r="H5" t="s">
        <v>7</v>
      </c>
      <c r="I5" t="s">
        <v>10</v>
      </c>
      <c r="J5" t="s">
        <v>22</v>
      </c>
      <c r="K5" t="s">
        <v>13</v>
      </c>
      <c r="L5" s="1" t="s">
        <v>17</v>
      </c>
      <c r="M5" s="1" t="s">
        <v>15</v>
      </c>
      <c r="N5" t="s">
        <v>16</v>
      </c>
      <c r="O5" t="s">
        <v>19</v>
      </c>
      <c r="P5" t="s">
        <v>18</v>
      </c>
      <c r="Q5" t="s">
        <v>20</v>
      </c>
      <c r="R5" t="s">
        <v>21</v>
      </c>
    </row>
    <row r="6" spans="1:18" x14ac:dyDescent="0.25">
      <c r="C6" s="1">
        <v>42062</v>
      </c>
      <c r="E6" s="7">
        <f>IF(C6&lt;&gt;"",WORKDAY(C6,Feuil3!A2,calendrier2015!A49:A73),"")</f>
        <v>42067</v>
      </c>
      <c r="F6" s="1">
        <f>IF(Tableau1[[#This Row],[Date de reçu de la commande]]&lt;&gt;"",IF(I6&gt;2,Tableau1[[#This Row],[délai de rendu attendu initial]]+1,Tableau1[[#This Row],[délai de rendu attendu initial]]),"")</f>
        <v>42067</v>
      </c>
      <c r="G6">
        <f t="shared" ref="G6:G11" ca="1" si="0">IF(C6&lt;&gt;"",F6-$B$3,"")</f>
        <v>1</v>
      </c>
      <c r="H6" t="s">
        <v>14</v>
      </c>
      <c r="I6">
        <f>IF(C6&lt;&gt;"",COUNTIF($E$6:E6,E6),"")</f>
        <v>1</v>
      </c>
      <c r="L6" s="7">
        <f>IF(C6&lt;&gt;"",WORKDAY(C6,Feuil3!A2,calendrier2015!A49:A73),"")</f>
        <v>42067</v>
      </c>
      <c r="M6" s="1">
        <f>IF(Tableau1[[#This Row],[Date de reçu de la commande]]&lt;&gt;"",IF(Tableau1[[#This Row],[Nb de plan/jour2]]&gt;2,Tableau1[[#This Row],[Délai de rendu attendu initial2]]+1,Tableau1[[#This Row],[Délai de rendu attendu initial2]]),"")</f>
        <v>42067</v>
      </c>
      <c r="N6">
        <f ca="1">IF(C6&lt;&gt;"",Tableau1[[#This Row],[Délai de rendu attendu2]]-$B$3,"")</f>
        <v>1</v>
      </c>
      <c r="O6" s="8"/>
      <c r="P6" s="8">
        <f>IF(C6&lt;&gt;"",COUNTIF($L$6:L6,L6),"")</f>
        <v>1</v>
      </c>
      <c r="Q6" s="8"/>
      <c r="R6" s="8"/>
    </row>
    <row r="7" spans="1:18" x14ac:dyDescent="0.25">
      <c r="C7" s="1">
        <v>42065</v>
      </c>
      <c r="E7" s="7">
        <f>IF(C7&lt;&gt;"",WORKDAY(C7,Feuil3!A3,calendrier2015!A50:A74),"")</f>
        <v>42068</v>
      </c>
      <c r="F7" s="1">
        <f>IF(Tableau1[[#This Row],[Date de reçu de la commande]]&lt;&gt;"",IF(I7&gt;2,Tableau1[[#This Row],[délai de rendu attendu initial]]+1,Tableau1[[#This Row],[délai de rendu attendu initial]]),"")</f>
        <v>42068</v>
      </c>
      <c r="G7">
        <f t="shared" ca="1" si="0"/>
        <v>2</v>
      </c>
      <c r="H7" t="s">
        <v>14</v>
      </c>
      <c r="I7">
        <f>IF(C7&lt;&gt;"",COUNTIF($E$6:E7,E7),"")</f>
        <v>1</v>
      </c>
      <c r="L7" s="7">
        <f>IF(C7&lt;&gt;"",WORKDAY(C7,Feuil3!A3,calendrier2015!A50:A74),"")</f>
        <v>42068</v>
      </c>
      <c r="M7" s="1">
        <f>IF(Tableau1[[#This Row],[Date de reçu de la commande]]&lt;&gt;"",IF(Tableau1[[#This Row],[Nb de plan/jour2]]&gt;2,Tableau1[[#This Row],[Délai de rendu attendu initial2]]+1,Tableau1[[#This Row],[Délai de rendu attendu initial2]]),"")</f>
        <v>42068</v>
      </c>
      <c r="N7">
        <f ca="1">IF(C7&lt;&gt;"",Tableau1[[#This Row],[Délai de rendu attendu2]]-$B$3,"")</f>
        <v>2</v>
      </c>
      <c r="O7" s="8"/>
      <c r="P7" s="8">
        <f>IF(C7&lt;&gt;"",COUNTIF($L$6:L7,L7),"")</f>
        <v>1</v>
      </c>
      <c r="Q7" s="8"/>
      <c r="R7" s="8"/>
    </row>
    <row r="8" spans="1:18" x14ac:dyDescent="0.25">
      <c r="C8" s="1">
        <v>42065</v>
      </c>
      <c r="E8" s="7">
        <f>IF(C8&lt;&gt;"",WORKDAY(C8,Feuil3!A4,calendrier2015!A51:A75),"")</f>
        <v>42068</v>
      </c>
      <c r="F8" s="1">
        <f>IF(Tableau1[[#This Row],[Date de reçu de la commande]]&lt;&gt;"",IF(I8&gt;2,Tableau1[[#This Row],[délai de rendu attendu initial]]+1,Tableau1[[#This Row],[délai de rendu attendu initial]]),"")</f>
        <v>42068</v>
      </c>
      <c r="G8">
        <f t="shared" ca="1" si="0"/>
        <v>2</v>
      </c>
      <c r="H8" t="s">
        <v>14</v>
      </c>
      <c r="I8">
        <f>IF(C8&lt;&gt;"",COUNTIF($E$6:E8,E8),"")</f>
        <v>2</v>
      </c>
      <c r="L8" s="7">
        <f>IF(C8&lt;&gt;"",WORKDAY(C8,Feuil3!A4,calendrier2015!A51:A75),"")</f>
        <v>42068</v>
      </c>
      <c r="M8" s="1">
        <f>IF(Tableau1[[#This Row],[Date de reçu de la commande]]&lt;&gt;"",IF(Tableau1[[#This Row],[Nb de plan/jour2]]&gt;2,Tableau1[[#This Row],[Délai de rendu attendu initial2]]+1,Tableau1[[#This Row],[Délai de rendu attendu initial2]]),"")</f>
        <v>42068</v>
      </c>
      <c r="N8">
        <f ca="1">IF(C8&lt;&gt;"",Tableau1[[#This Row],[Délai de rendu attendu2]]-$B$3,"")</f>
        <v>2</v>
      </c>
      <c r="O8" s="8"/>
      <c r="P8" s="8">
        <f>IF(C8&lt;&gt;"",COUNTIF($L$6:L8,L8),"")</f>
        <v>2</v>
      </c>
      <c r="Q8" s="8"/>
      <c r="R8" s="8"/>
    </row>
    <row r="9" spans="1:18" x14ac:dyDescent="0.25">
      <c r="C9" s="1">
        <v>42065</v>
      </c>
      <c r="E9" s="7">
        <f>IF(C9&lt;&gt;"",WORKDAY(C9,Feuil3!A5,calendrier2015!A52:A76),"")</f>
        <v>42068</v>
      </c>
      <c r="F9" s="1">
        <f>IF(Tableau1[[#This Row],[Date de reçu de la commande]]&lt;&gt;"",IF(I9&gt;2,Tableau1[[#This Row],[délai de rendu attendu initial]]+1,Tableau1[[#This Row],[délai de rendu attendu initial]]),"")</f>
        <v>42069</v>
      </c>
      <c r="G9">
        <f t="shared" ca="1" si="0"/>
        <v>3</v>
      </c>
      <c r="H9" t="s">
        <v>23</v>
      </c>
      <c r="I9">
        <f>IF(C9&lt;&gt;"",COUNTIF($E$6:E9,E9),"")</f>
        <v>3</v>
      </c>
      <c r="J9" s="1">
        <v>42066</v>
      </c>
      <c r="L9" s="7">
        <f>IF(C9&lt;&gt;"",WORKDAY(C9,Feuil3!A5,calendrier2015!A52:A76),"")</f>
        <v>42068</v>
      </c>
      <c r="M9" s="1">
        <f>IF(Tableau1[[#This Row],[Date de reçu de la commande]]&lt;&gt;"",IF(Tableau1[[#This Row],[Nb de plan/jour2]]&gt;2,Tableau1[[#This Row],[Délai de rendu attendu initial2]]+1,Tableau1[[#This Row],[Délai de rendu attendu initial2]]),"")</f>
        <v>42069</v>
      </c>
      <c r="N9">
        <f ca="1">IF(C9&lt;&gt;"",Tableau1[[#This Row],[Délai de rendu attendu2]]-$B$3,"")</f>
        <v>3</v>
      </c>
      <c r="O9" s="8"/>
      <c r="P9" s="8">
        <f>IF(C9&lt;&gt;"",COUNTIF($L$6:L9,L9),"")</f>
        <v>3</v>
      </c>
      <c r="Q9" s="8"/>
      <c r="R9" s="8"/>
    </row>
    <row r="10" spans="1:18" x14ac:dyDescent="0.25">
      <c r="C10" s="1">
        <v>42078</v>
      </c>
      <c r="E10" s="7">
        <f>IF(C10&lt;&gt;"",WORKDAY(C10,Feuil3!A6,calendrier2015!A53:A77),"")</f>
        <v>42081</v>
      </c>
      <c r="F10" s="1">
        <f>IF(Tableau1[[#This Row],[Date de reçu de la commande]]&lt;&gt;"",IF(I10&gt;2,Tableau1[[#This Row],[délai de rendu attendu initial]]+1,Tableau1[[#This Row],[délai de rendu attendu initial]]),"")</f>
        <v>42081</v>
      </c>
      <c r="G10">
        <f t="shared" ca="1" si="0"/>
        <v>15</v>
      </c>
      <c r="H10" t="s">
        <v>14</v>
      </c>
      <c r="I10">
        <f>IF(C10&lt;&gt;"",COUNTIF($E$6:E10,E10),"")</f>
        <v>1</v>
      </c>
      <c r="L10" s="7">
        <f>IF(C10&lt;&gt;"",WORKDAY(C10,Feuil3!A6,calendrier2015!A53:A77),"")</f>
        <v>42081</v>
      </c>
      <c r="M10" s="1">
        <f>IF(Tableau1[[#This Row],[Date de reçu de la commande]]&lt;&gt;"",IF(Tableau1[[#This Row],[Nb de plan/jour2]]&gt;2,Tableau1[[#This Row],[Délai de rendu attendu initial2]]+1,Tableau1[[#This Row],[Délai de rendu attendu initial2]]),"")</f>
        <v>42081</v>
      </c>
      <c r="N10">
        <f ca="1">IF(C10&lt;&gt;"",Tableau1[[#This Row],[Délai de rendu attendu2]]-$B$3,"")</f>
        <v>15</v>
      </c>
      <c r="O10" s="8"/>
      <c r="P10" s="8">
        <f>IF(C10&lt;&gt;"",COUNTIF($L$6:L10,L10),"")</f>
        <v>1</v>
      </c>
      <c r="Q10" s="8"/>
      <c r="R10" s="8"/>
    </row>
    <row r="11" spans="1:18" x14ac:dyDescent="0.25">
      <c r="C11" s="1">
        <v>42083</v>
      </c>
      <c r="E11" s="7">
        <f>IF(C11&lt;&gt;"",WORKDAY(C11,Feuil3!A7,calendrier2015!A54:A78),"")</f>
        <v>42088</v>
      </c>
      <c r="F11" s="1">
        <f>IF(Tableau1[[#This Row],[Date de reçu de la commande]]&lt;&gt;"",IF(I11&gt;2,Tableau1[[#This Row],[délai de rendu attendu initial]]+1,Tableau1[[#This Row],[délai de rendu attendu initial]]),"")</f>
        <v>42088</v>
      </c>
      <c r="G11">
        <f t="shared" ca="1" si="0"/>
        <v>22</v>
      </c>
      <c r="H11" t="s">
        <v>14</v>
      </c>
      <c r="I11">
        <f>IF(C11&lt;&gt;"",COUNTIF($E$6:E11,E11),"")</f>
        <v>1</v>
      </c>
      <c r="L11" s="7">
        <f>IF(C11&lt;&gt;"",WORKDAY(C11,Feuil3!A7,calendrier2015!A54:A78),"")</f>
        <v>42088</v>
      </c>
      <c r="M11" s="1">
        <f>IF(Tableau1[[#This Row],[Date de reçu de la commande]]&lt;&gt;"",IF(Tableau1[[#This Row],[Nb de plan/jour2]]&gt;2,Tableau1[[#This Row],[Délai de rendu attendu initial2]]+1,Tableau1[[#This Row],[Délai de rendu attendu initial2]]),"")</f>
        <v>42088</v>
      </c>
      <c r="N11">
        <f ca="1">IF(C11&lt;&gt;"",Tableau1[[#This Row],[Délai de rendu attendu2]]-$B$3,"")</f>
        <v>22</v>
      </c>
      <c r="O11" s="8"/>
      <c r="P11" s="8">
        <f>IF(C11&lt;&gt;"",COUNTIF($L$6:L11,L11),"")</f>
        <v>1</v>
      </c>
      <c r="Q11" s="8"/>
      <c r="R11" s="8"/>
    </row>
  </sheetData>
  <conditionalFormatting sqref="C6:J11">
    <cfRule type="expression" dxfId="8" priority="5">
      <formula>AND($G6=0,$H6="n")</formula>
    </cfRule>
    <cfRule type="expression" dxfId="7" priority="7">
      <formula>AND($H6="o")</formula>
    </cfRule>
    <cfRule type="expression" dxfId="6" priority="8">
      <formula>AND($F6&lt;$B$3,$H6="n")</formula>
    </cfRule>
  </conditionalFormatting>
  <conditionalFormatting sqref="K6:O11">
    <cfRule type="expression" dxfId="5" priority="1">
      <formula>AND($N6=0,$O6="n")</formula>
    </cfRule>
    <cfRule type="expression" dxfId="4" priority="2">
      <formula>AND($O6="o")</formula>
    </cfRule>
    <cfRule type="expression" dxfId="3" priority="3">
      <formula>AND($L6&lt;$B$3,$O6="n")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71"/>
  <sheetViews>
    <sheetView topLeftCell="A32" workbookViewId="0">
      <selection activeCell="A2" sqref="A2"/>
    </sheetView>
  </sheetViews>
  <sheetFormatPr baseColWidth="10" defaultColWidth="11.42578125" defaultRowHeight="15" x14ac:dyDescent="0.25"/>
  <sheetData>
    <row r="1" spans="1:1" x14ac:dyDescent="0.25">
      <c r="A1" t="s">
        <v>9</v>
      </c>
    </row>
    <row r="2" spans="1:1" x14ac:dyDescent="0.25">
      <c r="A2">
        <v>3</v>
      </c>
    </row>
    <row r="3" spans="1:1" x14ac:dyDescent="0.25">
      <c r="A3">
        <v>3</v>
      </c>
    </row>
    <row r="4" spans="1:1" x14ac:dyDescent="0.25">
      <c r="A4">
        <v>3</v>
      </c>
    </row>
    <row r="5" spans="1:1" x14ac:dyDescent="0.25">
      <c r="A5">
        <v>3</v>
      </c>
    </row>
    <row r="6" spans="1:1" x14ac:dyDescent="0.25">
      <c r="A6">
        <v>3</v>
      </c>
    </row>
    <row r="7" spans="1:1" x14ac:dyDescent="0.25">
      <c r="A7">
        <v>3</v>
      </c>
    </row>
    <row r="8" spans="1:1" x14ac:dyDescent="0.25">
      <c r="A8">
        <v>3</v>
      </c>
    </row>
    <row r="9" spans="1:1" x14ac:dyDescent="0.25">
      <c r="A9">
        <v>3</v>
      </c>
    </row>
    <row r="10" spans="1:1" x14ac:dyDescent="0.25">
      <c r="A10">
        <v>3</v>
      </c>
    </row>
    <row r="11" spans="1:1" x14ac:dyDescent="0.25">
      <c r="A11">
        <v>3</v>
      </c>
    </row>
    <row r="12" spans="1:1" x14ac:dyDescent="0.25">
      <c r="A12">
        <v>3</v>
      </c>
    </row>
    <row r="13" spans="1:1" x14ac:dyDescent="0.25">
      <c r="A13">
        <v>3</v>
      </c>
    </row>
    <row r="14" spans="1:1" x14ac:dyDescent="0.25">
      <c r="A14">
        <v>3</v>
      </c>
    </row>
    <row r="15" spans="1:1" x14ac:dyDescent="0.25">
      <c r="A15">
        <v>3</v>
      </c>
    </row>
    <row r="16" spans="1:1" x14ac:dyDescent="0.25">
      <c r="A16">
        <v>3</v>
      </c>
    </row>
    <row r="17" spans="1:1" x14ac:dyDescent="0.25">
      <c r="A17">
        <v>3</v>
      </c>
    </row>
    <row r="18" spans="1:1" x14ac:dyDescent="0.25">
      <c r="A18">
        <v>3</v>
      </c>
    </row>
    <row r="19" spans="1:1" x14ac:dyDescent="0.25">
      <c r="A19">
        <v>3</v>
      </c>
    </row>
    <row r="20" spans="1:1" x14ac:dyDescent="0.25">
      <c r="A20">
        <v>3</v>
      </c>
    </row>
    <row r="21" spans="1:1" x14ac:dyDescent="0.25">
      <c r="A21">
        <v>3</v>
      </c>
    </row>
    <row r="22" spans="1:1" x14ac:dyDescent="0.25">
      <c r="A22">
        <v>3</v>
      </c>
    </row>
    <row r="23" spans="1:1" x14ac:dyDescent="0.25">
      <c r="A23">
        <v>3</v>
      </c>
    </row>
    <row r="24" spans="1:1" x14ac:dyDescent="0.25">
      <c r="A24">
        <v>3</v>
      </c>
    </row>
    <row r="25" spans="1:1" x14ac:dyDescent="0.25">
      <c r="A25">
        <v>3</v>
      </c>
    </row>
    <row r="26" spans="1:1" x14ac:dyDescent="0.25">
      <c r="A26">
        <v>3</v>
      </c>
    </row>
    <row r="27" spans="1:1" x14ac:dyDescent="0.25">
      <c r="A27">
        <v>3</v>
      </c>
    </row>
    <row r="28" spans="1:1" x14ac:dyDescent="0.25">
      <c r="A28">
        <v>3</v>
      </c>
    </row>
    <row r="29" spans="1:1" x14ac:dyDescent="0.25">
      <c r="A29">
        <v>3</v>
      </c>
    </row>
    <row r="30" spans="1:1" x14ac:dyDescent="0.25">
      <c r="A30">
        <v>3</v>
      </c>
    </row>
    <row r="31" spans="1:1" x14ac:dyDescent="0.25">
      <c r="A31">
        <v>3</v>
      </c>
    </row>
    <row r="32" spans="1:1" x14ac:dyDescent="0.25">
      <c r="A32">
        <v>3</v>
      </c>
    </row>
    <row r="33" spans="1:1" x14ac:dyDescent="0.25">
      <c r="A33">
        <v>3</v>
      </c>
    </row>
    <row r="34" spans="1:1" x14ac:dyDescent="0.25">
      <c r="A34">
        <v>3</v>
      </c>
    </row>
    <row r="35" spans="1:1" x14ac:dyDescent="0.25">
      <c r="A35">
        <v>3</v>
      </c>
    </row>
    <row r="36" spans="1:1" x14ac:dyDescent="0.25">
      <c r="A36">
        <v>3</v>
      </c>
    </row>
    <row r="37" spans="1:1" x14ac:dyDescent="0.25">
      <c r="A37">
        <v>3</v>
      </c>
    </row>
    <row r="38" spans="1:1" x14ac:dyDescent="0.25">
      <c r="A38">
        <v>3</v>
      </c>
    </row>
    <row r="39" spans="1:1" x14ac:dyDescent="0.25">
      <c r="A39">
        <v>3</v>
      </c>
    </row>
    <row r="40" spans="1:1" x14ac:dyDescent="0.25">
      <c r="A40">
        <v>3</v>
      </c>
    </row>
    <row r="41" spans="1:1" x14ac:dyDescent="0.25">
      <c r="A41">
        <v>3</v>
      </c>
    </row>
    <row r="42" spans="1:1" x14ac:dyDescent="0.25">
      <c r="A42">
        <v>3</v>
      </c>
    </row>
    <row r="43" spans="1:1" x14ac:dyDescent="0.25">
      <c r="A43">
        <v>3</v>
      </c>
    </row>
    <row r="44" spans="1:1" x14ac:dyDescent="0.25">
      <c r="A44">
        <v>3</v>
      </c>
    </row>
    <row r="45" spans="1:1" x14ac:dyDescent="0.25">
      <c r="A45">
        <v>3</v>
      </c>
    </row>
    <row r="46" spans="1:1" x14ac:dyDescent="0.25">
      <c r="A46">
        <v>3</v>
      </c>
    </row>
    <row r="47" spans="1:1" x14ac:dyDescent="0.25">
      <c r="A47">
        <v>3</v>
      </c>
    </row>
    <row r="48" spans="1:1" x14ac:dyDescent="0.25">
      <c r="A48">
        <v>3</v>
      </c>
    </row>
    <row r="49" spans="1:1" x14ac:dyDescent="0.25">
      <c r="A49">
        <v>3</v>
      </c>
    </row>
    <row r="50" spans="1:1" x14ac:dyDescent="0.25">
      <c r="A50">
        <v>3</v>
      </c>
    </row>
    <row r="51" spans="1:1" x14ac:dyDescent="0.25">
      <c r="A51">
        <v>3</v>
      </c>
    </row>
    <row r="52" spans="1:1" x14ac:dyDescent="0.25">
      <c r="A52">
        <v>3</v>
      </c>
    </row>
    <row r="53" spans="1:1" x14ac:dyDescent="0.25">
      <c r="A53">
        <v>3</v>
      </c>
    </row>
    <row r="54" spans="1:1" x14ac:dyDescent="0.25">
      <c r="A54">
        <v>3</v>
      </c>
    </row>
    <row r="55" spans="1:1" x14ac:dyDescent="0.25">
      <c r="A55">
        <v>3</v>
      </c>
    </row>
    <row r="56" spans="1:1" x14ac:dyDescent="0.25">
      <c r="A56">
        <v>3</v>
      </c>
    </row>
    <row r="57" spans="1:1" x14ac:dyDescent="0.25">
      <c r="A57">
        <v>3</v>
      </c>
    </row>
    <row r="58" spans="1:1" x14ac:dyDescent="0.25">
      <c r="A58">
        <v>3</v>
      </c>
    </row>
    <row r="59" spans="1:1" x14ac:dyDescent="0.25">
      <c r="A59">
        <v>3</v>
      </c>
    </row>
    <row r="60" spans="1:1" x14ac:dyDescent="0.25">
      <c r="A60">
        <v>3</v>
      </c>
    </row>
    <row r="61" spans="1:1" x14ac:dyDescent="0.25">
      <c r="A61">
        <v>3</v>
      </c>
    </row>
    <row r="62" spans="1:1" x14ac:dyDescent="0.25">
      <c r="A62">
        <v>3</v>
      </c>
    </row>
    <row r="63" spans="1:1" x14ac:dyDescent="0.25">
      <c r="A63">
        <v>3</v>
      </c>
    </row>
    <row r="64" spans="1:1" x14ac:dyDescent="0.25">
      <c r="A64">
        <v>3</v>
      </c>
    </row>
    <row r="65" spans="1:1" x14ac:dyDescent="0.25">
      <c r="A65">
        <v>3</v>
      </c>
    </row>
    <row r="66" spans="1:1" x14ac:dyDescent="0.25">
      <c r="A66">
        <v>3</v>
      </c>
    </row>
    <row r="67" spans="1:1" x14ac:dyDescent="0.25">
      <c r="A67">
        <v>3</v>
      </c>
    </row>
    <row r="68" spans="1:1" x14ac:dyDescent="0.25">
      <c r="A68">
        <v>3</v>
      </c>
    </row>
    <row r="69" spans="1:1" x14ac:dyDescent="0.25">
      <c r="A69">
        <v>3</v>
      </c>
    </row>
    <row r="70" spans="1:1" x14ac:dyDescent="0.25">
      <c r="A70">
        <v>3</v>
      </c>
    </row>
    <row r="71" spans="1:1" x14ac:dyDescent="0.25">
      <c r="A71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74"/>
  <sheetViews>
    <sheetView workbookViewId="0">
      <selection activeCell="B3" sqref="B3"/>
    </sheetView>
  </sheetViews>
  <sheetFormatPr baseColWidth="10" defaultColWidth="11.42578125" defaultRowHeight="15" x14ac:dyDescent="0.25"/>
  <cols>
    <col min="1" max="1" width="25.5703125" bestFit="1" customWidth="1"/>
  </cols>
  <sheetData>
    <row r="1" spans="1:1" ht="15.75" x14ac:dyDescent="0.25">
      <c r="A1" s="2" t="s">
        <v>8</v>
      </c>
    </row>
    <row r="2" spans="1:1" ht="15.75" x14ac:dyDescent="0.25">
      <c r="A2" s="3">
        <v>41275</v>
      </c>
    </row>
    <row r="3" spans="1:1" ht="15.75" x14ac:dyDescent="0.25">
      <c r="A3" s="3">
        <v>41365</v>
      </c>
    </row>
    <row r="4" spans="1:1" ht="15.75" x14ac:dyDescent="0.25">
      <c r="A4" s="3">
        <v>41395</v>
      </c>
    </row>
    <row r="5" spans="1:1" ht="15.75" x14ac:dyDescent="0.25">
      <c r="A5" s="3">
        <v>41402</v>
      </c>
    </row>
    <row r="6" spans="1:1" ht="15.75" x14ac:dyDescent="0.25">
      <c r="A6" s="3">
        <v>41403</v>
      </c>
    </row>
    <row r="7" spans="1:1" ht="15.75" x14ac:dyDescent="0.25">
      <c r="A7" s="3">
        <v>41491</v>
      </c>
    </row>
    <row r="8" spans="1:1" ht="15.75" x14ac:dyDescent="0.25">
      <c r="A8" s="3">
        <v>41492</v>
      </c>
    </row>
    <row r="9" spans="1:1" ht="15.75" x14ac:dyDescent="0.25">
      <c r="A9" s="3">
        <v>41493</v>
      </c>
    </row>
    <row r="10" spans="1:1" ht="15.75" x14ac:dyDescent="0.25">
      <c r="A10" s="3">
        <v>41494</v>
      </c>
    </row>
    <row r="11" spans="1:1" ht="15.75" x14ac:dyDescent="0.25">
      <c r="A11" s="3">
        <v>41495</v>
      </c>
    </row>
    <row r="12" spans="1:1" ht="15.75" x14ac:dyDescent="0.25">
      <c r="A12" s="3">
        <v>41498</v>
      </c>
    </row>
    <row r="13" spans="1:1" ht="15.75" x14ac:dyDescent="0.25">
      <c r="A13" s="3">
        <v>41499</v>
      </c>
    </row>
    <row r="14" spans="1:1" ht="15.75" x14ac:dyDescent="0.25">
      <c r="A14" s="3">
        <v>41500</v>
      </c>
    </row>
    <row r="15" spans="1:1" ht="15.75" x14ac:dyDescent="0.25">
      <c r="A15" s="3">
        <v>41501</v>
      </c>
    </row>
    <row r="16" spans="1:1" ht="15.75" x14ac:dyDescent="0.25">
      <c r="A16" s="3">
        <v>41502</v>
      </c>
    </row>
    <row r="17" spans="1:1" ht="15.75" x14ac:dyDescent="0.25">
      <c r="A17" s="3">
        <v>41579</v>
      </c>
    </row>
    <row r="18" spans="1:1" ht="15.75" x14ac:dyDescent="0.25">
      <c r="A18" s="3">
        <v>41589</v>
      </c>
    </row>
    <row r="19" spans="1:1" ht="15.75" x14ac:dyDescent="0.25">
      <c r="A19" s="3">
        <v>41631</v>
      </c>
    </row>
    <row r="20" spans="1:1" ht="15.75" x14ac:dyDescent="0.25">
      <c r="A20" s="3">
        <v>41632</v>
      </c>
    </row>
    <row r="21" spans="1:1" ht="15.75" x14ac:dyDescent="0.25">
      <c r="A21" s="3">
        <v>41633</v>
      </c>
    </row>
    <row r="22" spans="1:1" ht="15.75" x14ac:dyDescent="0.25">
      <c r="A22" s="3">
        <v>41634</v>
      </c>
    </row>
    <row r="23" spans="1:1" ht="15.75" x14ac:dyDescent="0.25">
      <c r="A23" s="3">
        <v>41635</v>
      </c>
    </row>
    <row r="24" spans="1:1" ht="15.75" x14ac:dyDescent="0.25">
      <c r="A24" s="3">
        <v>41638</v>
      </c>
    </row>
    <row r="25" spans="1:1" ht="15.75" x14ac:dyDescent="0.25">
      <c r="A25" s="3">
        <v>41639</v>
      </c>
    </row>
    <row r="26" spans="1:1" ht="15.75" x14ac:dyDescent="0.25">
      <c r="A26" s="4">
        <v>41640</v>
      </c>
    </row>
    <row r="27" spans="1:1" ht="15.75" x14ac:dyDescent="0.25">
      <c r="A27" s="4">
        <v>41750</v>
      </c>
    </row>
    <row r="28" spans="1:1" ht="15.75" x14ac:dyDescent="0.25">
      <c r="A28" s="4">
        <v>41760</v>
      </c>
    </row>
    <row r="29" spans="1:1" ht="15.75" x14ac:dyDescent="0.25">
      <c r="A29" s="4">
        <v>41767</v>
      </c>
    </row>
    <row r="30" spans="1:1" ht="15.75" x14ac:dyDescent="0.25">
      <c r="A30" s="4">
        <v>41788</v>
      </c>
    </row>
    <row r="31" spans="1:1" ht="15.75" x14ac:dyDescent="0.25">
      <c r="A31" s="4">
        <v>41834</v>
      </c>
    </row>
    <row r="32" spans="1:1" ht="15.75" x14ac:dyDescent="0.25">
      <c r="A32" s="4">
        <v>41855</v>
      </c>
    </row>
    <row r="33" spans="1:1" ht="15.75" x14ac:dyDescent="0.25">
      <c r="A33" s="4">
        <v>41856</v>
      </c>
    </row>
    <row r="34" spans="1:1" ht="15.75" x14ac:dyDescent="0.25">
      <c r="A34" s="4">
        <v>41857</v>
      </c>
    </row>
    <row r="35" spans="1:1" ht="15.75" x14ac:dyDescent="0.25">
      <c r="A35" s="4">
        <v>41858</v>
      </c>
    </row>
    <row r="36" spans="1:1" ht="15.75" x14ac:dyDescent="0.25">
      <c r="A36" s="4">
        <v>41859</v>
      </c>
    </row>
    <row r="37" spans="1:1" ht="15.75" x14ac:dyDescent="0.25">
      <c r="A37" s="4">
        <v>41862</v>
      </c>
    </row>
    <row r="38" spans="1:1" ht="15.75" x14ac:dyDescent="0.25">
      <c r="A38" s="4">
        <v>41863</v>
      </c>
    </row>
    <row r="39" spans="1:1" ht="15.75" x14ac:dyDescent="0.25">
      <c r="A39" s="4">
        <v>41864</v>
      </c>
    </row>
    <row r="40" spans="1:1" ht="15.75" x14ac:dyDescent="0.25">
      <c r="A40" s="4">
        <v>41865</v>
      </c>
    </row>
    <row r="41" spans="1:1" ht="15.75" x14ac:dyDescent="0.25">
      <c r="A41" s="4">
        <v>41866</v>
      </c>
    </row>
    <row r="42" spans="1:1" ht="15.75" x14ac:dyDescent="0.25">
      <c r="A42" s="4">
        <v>41954</v>
      </c>
    </row>
    <row r="43" spans="1:1" ht="15.75" x14ac:dyDescent="0.25">
      <c r="A43" s="4">
        <v>41997</v>
      </c>
    </row>
    <row r="44" spans="1:1" ht="15.75" x14ac:dyDescent="0.25">
      <c r="A44" s="4">
        <v>41998</v>
      </c>
    </row>
    <row r="45" spans="1:1" ht="15.75" x14ac:dyDescent="0.25">
      <c r="A45" s="4">
        <v>41999</v>
      </c>
    </row>
    <row r="46" spans="1:1" ht="15.75" x14ac:dyDescent="0.25">
      <c r="A46" s="4">
        <v>42002</v>
      </c>
    </row>
    <row r="47" spans="1:1" ht="15.75" x14ac:dyDescent="0.25">
      <c r="A47" s="4">
        <v>42003</v>
      </c>
    </row>
    <row r="48" spans="1:1" ht="15.75" x14ac:dyDescent="0.25">
      <c r="A48" s="4">
        <v>42004</v>
      </c>
    </row>
    <row r="49" spans="1:1" ht="15.75" x14ac:dyDescent="0.25">
      <c r="A49" s="5">
        <v>42005</v>
      </c>
    </row>
    <row r="50" spans="1:1" ht="15.75" x14ac:dyDescent="0.25">
      <c r="A50" s="5">
        <v>42006</v>
      </c>
    </row>
    <row r="51" spans="1:1" ht="15.75" x14ac:dyDescent="0.25">
      <c r="A51" s="5">
        <v>42100</v>
      </c>
    </row>
    <row r="52" spans="1:1" ht="15.75" x14ac:dyDescent="0.25">
      <c r="A52" s="5">
        <v>42125</v>
      </c>
    </row>
    <row r="53" spans="1:1" ht="15.75" x14ac:dyDescent="0.25">
      <c r="A53" s="5">
        <v>42132</v>
      </c>
    </row>
    <row r="54" spans="1:1" ht="15.75" x14ac:dyDescent="0.25">
      <c r="A54" s="5">
        <v>42138</v>
      </c>
    </row>
    <row r="55" spans="1:1" ht="15.75" x14ac:dyDescent="0.25">
      <c r="A55" s="5">
        <v>42149</v>
      </c>
    </row>
    <row r="56" spans="1:1" ht="15.75" x14ac:dyDescent="0.25">
      <c r="A56" s="5">
        <v>42199</v>
      </c>
    </row>
    <row r="57" spans="1:1" ht="15.75" x14ac:dyDescent="0.25">
      <c r="A57" s="5">
        <v>42219</v>
      </c>
    </row>
    <row r="58" spans="1:1" ht="15.75" x14ac:dyDescent="0.25">
      <c r="A58" s="5">
        <v>42220</v>
      </c>
    </row>
    <row r="59" spans="1:1" ht="15.75" x14ac:dyDescent="0.25">
      <c r="A59" s="5">
        <v>42221</v>
      </c>
    </row>
    <row r="60" spans="1:1" ht="15.75" x14ac:dyDescent="0.25">
      <c r="A60" s="5">
        <v>42222</v>
      </c>
    </row>
    <row r="61" spans="1:1" ht="15.75" x14ac:dyDescent="0.25">
      <c r="A61" s="5">
        <v>42223</v>
      </c>
    </row>
    <row r="62" spans="1:1" ht="15.75" x14ac:dyDescent="0.25">
      <c r="A62" s="5">
        <v>42226</v>
      </c>
    </row>
    <row r="63" spans="1:1" ht="15.75" x14ac:dyDescent="0.25">
      <c r="A63" s="5">
        <v>42227</v>
      </c>
    </row>
    <row r="64" spans="1:1" ht="15.75" x14ac:dyDescent="0.25">
      <c r="A64" s="5">
        <v>42228</v>
      </c>
    </row>
    <row r="65" spans="1:1" ht="15.75" x14ac:dyDescent="0.25">
      <c r="A65" s="5">
        <v>42229</v>
      </c>
    </row>
    <row r="66" spans="1:1" ht="15.75" x14ac:dyDescent="0.25">
      <c r="A66" s="5">
        <v>42230</v>
      </c>
    </row>
    <row r="67" spans="1:1" ht="15.75" x14ac:dyDescent="0.25">
      <c r="A67" s="5">
        <v>42319</v>
      </c>
    </row>
    <row r="68" spans="1:1" ht="15.75" x14ac:dyDescent="0.25">
      <c r="A68" s="5">
        <v>42362</v>
      </c>
    </row>
    <row r="69" spans="1:1" ht="15.75" x14ac:dyDescent="0.25">
      <c r="A69" s="5">
        <v>42363</v>
      </c>
    </row>
    <row r="70" spans="1:1" ht="15.75" x14ac:dyDescent="0.25">
      <c r="A70" s="5">
        <v>42366</v>
      </c>
    </row>
    <row r="71" spans="1:1" ht="15.75" x14ac:dyDescent="0.25">
      <c r="A71" s="5">
        <v>42367</v>
      </c>
    </row>
    <row r="72" spans="1:1" ht="15.75" x14ac:dyDescent="0.25">
      <c r="A72" s="5">
        <v>42368</v>
      </c>
    </row>
    <row r="73" spans="1:1" ht="15.75" x14ac:dyDescent="0.25">
      <c r="A73" s="5">
        <v>42369</v>
      </c>
    </row>
    <row r="74" spans="1:1" ht="15.75" x14ac:dyDescent="0.25">
      <c r="A74" s="6">
        <v>42370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Prep</vt:lpstr>
      <vt:lpstr>Feuil3</vt:lpstr>
      <vt:lpstr>calendrier2015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LAMYPERRET</dc:creator>
  <cp:lastModifiedBy>Jean-Eric</cp:lastModifiedBy>
  <dcterms:created xsi:type="dcterms:W3CDTF">2015-03-02T08:07:23Z</dcterms:created>
  <dcterms:modified xsi:type="dcterms:W3CDTF">2015-03-03T10:56:44Z</dcterms:modified>
</cp:coreProperties>
</file>