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5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activeTab="5"/>
  </bookViews>
  <sheets>
    <sheet name="Location" sheetId="1" r:id="rId1"/>
    <sheet name="Temps - Cout" sheetId="6" r:id="rId2"/>
    <sheet name="Pièces" sheetId="3" r:id="rId3"/>
    <sheet name="Budget" sheetId="4" r:id="rId4"/>
    <sheet name="Répartition" sheetId="5" r:id="rId5"/>
    <sheet name="PQ - Répartition" sheetId="8" r:id="rId6"/>
  </sheets>
  <definedNames>
    <definedName name="_xlnm._FilterDatabase" localSheetId="0" hidden="1">Location!$A$1:$C$1</definedName>
    <definedName name="_xlnm._FilterDatabase" localSheetId="2" hidden="1">Pièces!$A$1:$C$1</definedName>
    <definedName name="DonnéesExternes_1" localSheetId="5" hidden="1">'PQ - Répartition'!$A$1:$G$14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8" l="1"/>
  <c r="D15" i="8"/>
  <c r="E15" i="8"/>
  <c r="F15" i="8"/>
  <c r="G15" i="8"/>
  <c r="H11" i="5" l="1"/>
  <c r="H14" i="5" s="1"/>
</calcChain>
</file>

<file path=xl/comments1.xml><?xml version="1.0" encoding="utf-8"?>
<comments xmlns="http://schemas.openxmlformats.org/spreadsheetml/2006/main">
  <authors>
    <author>patrick s</author>
  </authors>
  <commentList>
    <comment ref="H11" authorId="0" shapeId="0">
      <text>
        <r>
          <rPr>
            <b/>
            <sz val="9"/>
            <color indexed="81"/>
            <rFont val="Tahoma"/>
            <charset val="1"/>
          </rPr>
          <t>Total pour le service A1</t>
        </r>
      </text>
    </comment>
    <comment ref="H14" authorId="0" shapeId="0">
      <text>
        <r>
          <rPr>
            <b/>
            <sz val="9"/>
            <color indexed="81"/>
            <rFont val="Tahoma"/>
            <charset val="1"/>
          </rPr>
          <t>Total filiale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connections.xml><?xml version="1.0" encoding="utf-8"?>
<connections xmlns="http://schemas.openxmlformats.org/spreadsheetml/2006/main">
  <connection id="1" keepAlive="1" name="Requête - T_budget" description="Connexion à la requête « T_budget » dans le classeur." type="5" refreshedVersion="0" background="1">
    <dbPr connection="Provider=Microsoft.Mashup.OleDb.1;Data Source=$Workbook$;Location=T_budget;Extended Properties=&quot;&quot;" command="SELECT * FROM [T_budget]"/>
  </connection>
  <connection id="2" keepAlive="1" name="Requête - T_Final" description="Connexion à la requête « T_Final » dans le classeur." type="5" refreshedVersion="6" background="1" saveData="1">
    <dbPr connection="Provider=Microsoft.Mashup.OleDb.1;Data Source=$Workbook$;Location=T_Final;Extended Properties=&quot;&quot;" command="SELECT * FROM [T_Final]"/>
  </connection>
  <connection id="3" keepAlive="1" name="Requête - T_location" description="Connexion à la requête « T_location » dans le classeur." type="5" refreshedVersion="0" background="1">
    <dbPr connection="Provider=Microsoft.Mashup.OleDb.1;Data Source=$Workbook$;Location=T_location;Extended Properties=&quot;&quot;" command="SELECT * FROM [T_location]"/>
  </connection>
  <connection id="4" keepAlive="1" name="Requête - T_pieces" description="Connexion à la requête « T_pieces » dans le classeur." type="5" refreshedVersion="0" background="1">
    <dbPr connection="Provider=Microsoft.Mashup.OleDb.1;Data Source=$Workbook$;Location=T_pieces;Extended Properties=&quot;&quot;" command="SELECT * FROM [T_pieces]"/>
  </connection>
  <connection id="5" keepAlive="1" name="Requête - T_tpscout" description="Connexion à la requête « T_tpscout » dans le classeur." type="5" refreshedVersion="0" background="1">
    <dbPr connection="Provider=Microsoft.Mashup.OleDb.1;Data Source=$Workbook$;Location=T_tpscout;Extended Properties=&quot;&quot;" command="SELECT * FROM [T_tpscout]"/>
  </connection>
</connections>
</file>

<file path=xl/sharedStrings.xml><?xml version="1.0" encoding="utf-8"?>
<sst xmlns="http://schemas.openxmlformats.org/spreadsheetml/2006/main" count="255" uniqueCount="45">
  <si>
    <t>FILIALE</t>
  </si>
  <si>
    <t>A</t>
  </si>
  <si>
    <t>B</t>
  </si>
  <si>
    <t>C</t>
  </si>
  <si>
    <t>D</t>
  </si>
  <si>
    <t>CODE</t>
  </si>
  <si>
    <t>Budget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</si>
  <si>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</si>
  <si>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</si>
  <si>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</si>
  <si>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</si>
  <si>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</si>
  <si>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</si>
  <si>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</si>
  <si>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</si>
  <si>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</si>
  <si>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</si>
  <si>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</si>
  <si>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</si>
  <si>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A1</t>
  </si>
  <si>
    <t>C1</t>
  </si>
  <si>
    <t>A2</t>
  </si>
  <si>
    <t>D2</t>
  </si>
  <si>
    <t>A4</t>
  </si>
  <si>
    <t>B1</t>
  </si>
  <si>
    <t>B2</t>
  </si>
  <si>
    <t>B3</t>
  </si>
  <si>
    <t>D1</t>
  </si>
  <si>
    <t>A3</t>
  </si>
  <si>
    <t>C2</t>
  </si>
  <si>
    <t>C3</t>
  </si>
  <si>
    <t>D3</t>
  </si>
  <si>
    <t>Filiale</t>
  </si>
  <si>
    <t>% répartition de tps</t>
  </si>
  <si>
    <t>Coût (€)</t>
  </si>
  <si>
    <t>Location (€)</t>
  </si>
  <si>
    <t>pièces (€)</t>
  </si>
  <si>
    <t>Total</t>
  </si>
  <si>
    <t>code</t>
  </si>
  <si>
    <t>COUT</t>
  </si>
  <si>
    <t>TEMPS</t>
  </si>
  <si>
    <t>COUT TEMPS</t>
  </si>
  <si>
    <t>COUT LOCATION</t>
  </si>
  <si>
    <t>COUT PIECES</t>
  </si>
  <si>
    <t>TEMPS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</si>
</sst>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5" formatCode="[Blue]0.0%;[Red]\(0.0%\];"/>
    <numFmt numFmtId="166" formatCode="#,##0.00_ ;[Red]\-#,##0.00\ ;"/>
    <numFmt numFmtId="167" formatCode="#,##0_ ;[Red]\-#,##0\ ;"/>
  </numFmts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0" fillId="3" borderId="0" xfId="0" applyFill="1"/>
    <xf numFmtId="0" fontId="0" fillId="3" borderId="0" xfId="0" applyFill="1" applyAlignment="1">
      <alignment horizontal="center"/>
    </xf>
    <xf numFmtId="0" fontId="0" fillId="0" borderId="0" xfId="0" applyAlignment="1"/>
    <xf numFmtId="0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17">
    <dxf>
      <numFmt numFmtId="167" formatCode="#,##0_ ;[Red]\-#,##0\ ;"/>
    </dxf>
    <dxf>
      <numFmt numFmtId="165" formatCode="[Blue]0.0%;[Red]\(0.0%\];"/>
    </dxf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66" formatCode="#,##0.00_ ;[Red]\-#,##0.00\ ;"/>
    </dxf>
    <dxf>
      <numFmt numFmtId="165" formatCode="[Blue]0.0%;[Red]\(0.0%\];"/>
    </dxf>
    <dxf>
      <numFmt numFmtId="167" formatCode="#,##0_ ;[Red]\-#,##0\ ;"/>
    </dxf>
    <dxf>
      <numFmt numFmtId="0" formatCode="General"/>
    </dxf>
    <dxf>
      <numFmt numFmtId="0" formatCode="General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83820</xdr:colOff>
      <xdr:row>0</xdr:row>
      <xdr:rowOff>121920</xdr:rowOff>
    </xdr:from>
    <xdr:to>
      <xdr:col>11</xdr:col>
      <xdr:colOff>739140</xdr:colOff>
      <xdr:row>7</xdr:row>
      <xdr:rowOff>121920</xdr:rowOff>
    </xdr:to>
    <xdr:sp macro="" textlink="">
      <xdr:nvSpPr>
        <xdr:cNvPr id="2" name="ZoneTexte 1"/>
        <xdr:cNvSpPr txBox="1"/>
      </xdr:nvSpPr>
      <xdr:spPr>
        <a:xfrm>
          <a:off x="876300" y="121920"/>
          <a:ext cx="8580120" cy="12801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Les</a:t>
          </a:r>
          <a:r>
            <a:rPr lang="fr-FR" sz="1100" baseline="0"/>
            <a:t> données sont celles de janvier, j'ai donc 3 onglets de données. Pour chaque filiale A;B;C;D, j'ai des services A1;A2;A3 - B1;B2;B3 etc</a:t>
          </a:r>
        </a:p>
        <a:p>
          <a:r>
            <a:rPr lang="fr-FR" sz="1100" baseline="0"/>
            <a:t>Le temps me permet de répartir le budget de janvier selon l'utilisation de chaque service et donc de chaque filiale.</a:t>
          </a:r>
        </a:p>
        <a:p>
          <a:r>
            <a:rPr lang="fr-FR" sz="1100" baseline="0"/>
            <a:t>Je souhaite associer cette répartition de budget à d'autres données, la location et les pièces déjà en €. En déduire ainsi, la somme totale par servcie et filiale sur ce mois de janvier.</a:t>
          </a:r>
        </a:p>
        <a:p>
          <a:endParaRPr lang="fr-FR" sz="1100" baseline="0"/>
        </a:p>
        <a:p>
          <a:r>
            <a:rPr lang="fr-FR" sz="1100"/>
            <a:t>Merci beaucoup de votre aide, j'espère avoir été clair.</a:t>
          </a:r>
        </a:p>
      </xdr:txBody>
    </xdr:sp>
    <xdr:clientData/>
  </xdr:twoCellAnchor>
  <xdr:twoCellAnchor>
    <xdr:from>
      <xdr:col>3</xdr:col>
      <xdr:colOff>350520</xdr:colOff>
      <xdr:row>6</xdr:row>
      <xdr:rowOff>129540</xdr:rowOff>
    </xdr:from>
    <xdr:to>
      <xdr:col>4</xdr:col>
      <xdr:colOff>365760</xdr:colOff>
      <xdr:row>11</xdr:row>
      <xdr:rowOff>83820</xdr:rowOff>
    </xdr:to>
    <xdr:sp macro="" textlink="">
      <xdr:nvSpPr>
        <xdr:cNvPr id="3" name="Flèche en arc 2"/>
        <xdr:cNvSpPr/>
      </xdr:nvSpPr>
      <xdr:spPr>
        <a:xfrm>
          <a:off x="2727960" y="1226820"/>
          <a:ext cx="807720" cy="868680"/>
        </a:xfrm>
        <a:prstGeom prst="circular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2" autoFormatId="16" applyNumberFormats="0" applyBorderFormats="0" applyFontFormats="1" applyPatternFormats="1" applyAlignmentFormats="0" applyWidthHeightFormats="0">
  <queryTableRefresh nextId="8">
    <queryTableFields count="7">
      <queryTableField id="1" name="FILIALE" tableColumnId="27"/>
      <queryTableField id="2" name="CODE" tableColumnId="28"/>
      <queryTableField id="3" name="TEMPS" tableColumnId="29"/>
      <queryTableField id="4" name="TEMPS %" tableColumnId="30"/>
      <queryTableField id="5" name="COUT TEMPS" tableColumnId="31"/>
      <queryTableField id="6" name="COUT LOCATION" tableColumnId="32"/>
      <queryTableField id="7" name="COUT PIECES" tableColumnId="33"/>
    </queryTableFields>
  </queryTableRefresh>
</queryTable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4" name="T_location" displayName="T_location" ref="A1:C35" totalsRowShown="0" headerRowDxfId="13" dataDxfId="12">
  <autoFilter ref="A1:C35"/>
  <tableColumns count="3">
    <tableColumn id="1" name="CODE" dataDxfId="16"/>
    <tableColumn id="2" name="COUT" dataDxfId="15"/>
    <tableColumn id="3" name="FILIALE" dataDxfId="1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id="3" name="T_tpscout" displayName="T_tpscout" ref="A1:D33" totalsRowShown="0">
  <autoFilter ref="A1:D33"/>
  <tableColumns count="4">
    <tableColumn id="1" name="CODE"/>
    <tableColumn id="2" name="TEMPS"/>
    <tableColumn id="3" name="COUT"/>
    <tableColumn id="4" name="FILIALE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" name="T_pieces" displayName="T_pieces" ref="A1:C26" totalsRowShown="0">
  <autoFilter ref="A1:C26"/>
  <tableColumns count="3">
    <tableColumn id="1" name="CODE"/>
    <tableColumn id="2" name="COUT"/>
    <tableColumn id="3" name="FILIALE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id="1" name="T_budget" displayName="T_budget" ref="A2:L3" totalsRowShown="0">
  <autoFilter ref="A2:L3"/>
  <tableColumns count="12">
    <tableColumn id="1" name="Janvier"/>
    <tableColumn id="2" name="Février"/>
    <tableColumn id="3" name="Mars"/>
    <tableColumn id="4" name="Avril"/>
    <tableColumn id="5" name="Mai"/>
    <tableColumn id="6" name="Juin"/>
    <tableColumn id="7" name="Juillet"/>
    <tableColumn id="8" name="Août"/>
    <tableColumn id="9" name="Septembre"/>
    <tableColumn id="10" name="Octobre"/>
    <tableColumn id="11" name="Novembre"/>
    <tableColumn id="12" name="Décembre"/>
  </tableColumns>
  <tableStyleInfo name="TableStyleLight13" showFirstColumn="0" showLastColumn="0" showRowStripes="1" showColumnStripes="0"/>
</table>
</file>

<file path=xl/tables/table5.xml><?xml version="1.0" encoding="utf-8"?>
<table xmlns="http://schemas.openxmlformats.org/spreadsheetml/2006/main" id="6" name="T_Final" displayName="T_Final" ref="A1:G15" tableType="queryTable" totalsRowCount="1">
  <autoFilter ref="A1:G14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27" uniqueName="27" name="FILIALE" totalsRowLabel="Total" queryTableFieldId="1" dataDxfId="11"/>
    <tableColumn id="28" uniqueName="28" name="CODE" queryTableFieldId="2" dataDxfId="10"/>
    <tableColumn id="29" uniqueName="29" name="TEMPS" totalsRowFunction="sum" queryTableFieldId="3" dataDxfId="9" totalsRowDxfId="0"/>
    <tableColumn id="30" uniqueName="30" name="TEMPS %" totalsRowFunction="sum" queryTableFieldId="4" dataDxfId="8" totalsRowDxfId="1"/>
    <tableColumn id="31" uniqueName="31" name="COUT TEMPS" totalsRowFunction="sum" queryTableFieldId="5" dataDxfId="7" totalsRowDxfId="2"/>
    <tableColumn id="32" uniqueName="32" name="COUT LOCATION" totalsRowFunction="sum" queryTableFieldId="6" dataDxfId="6" totalsRowDxfId="3"/>
    <tableColumn id="33" uniqueName="33" name="COUT PIECES" totalsRowFunction="sum" queryTableFieldId="7" dataDxfId="5" totalsRowDxfId="4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5"/>
  <sheetViews>
    <sheetView showGridLines="0" workbookViewId="0">
      <selection activeCell="E30" sqref="E30"/>
    </sheetView>
  </sheetViews>
  <sheetFormatPr baseColWidth="10" defaultRowHeight="15" x14ac:dyDescent="0.25"/>
  <cols>
    <col min="1" max="1" width="15.140625" style="5" customWidth="1"/>
    <col min="2" max="2" width="9.7109375" style="5" bestFit="1" customWidth="1"/>
    <col min="3" max="3" width="9.28515625" style="5" bestFit="1" customWidth="1"/>
    <col min="4" max="16384" width="11.42578125" style="5"/>
  </cols>
  <sheetData>
    <row r="1" spans="1:3" x14ac:dyDescent="0.25">
      <c r="A1" s="5" t="s">
        <v>5</v>
      </c>
      <c r="B1" s="5" t="s">
        <v>39</v>
      </c>
      <c r="C1" s="5" t="s">
        <v>0</v>
      </c>
    </row>
    <row r="2" spans="1:3" x14ac:dyDescent="0.25">
      <c r="A2" s="5" t="s">
        <v>19</v>
      </c>
      <c r="B2" s="5">
        <v>50</v>
      </c>
      <c r="C2" s="5" t="s">
        <v>1</v>
      </c>
    </row>
    <row r="3" spans="1:3" x14ac:dyDescent="0.25">
      <c r="A3" s="5" t="s">
        <v>21</v>
      </c>
      <c r="B3" s="5">
        <v>50</v>
      </c>
      <c r="C3" s="5" t="s">
        <v>1</v>
      </c>
    </row>
    <row r="4" spans="1:3" x14ac:dyDescent="0.25">
      <c r="A4" s="5" t="s">
        <v>28</v>
      </c>
      <c r="B4" s="5">
        <v>50</v>
      </c>
      <c r="C4" s="5" t="s">
        <v>1</v>
      </c>
    </row>
    <row r="5" spans="1:3" x14ac:dyDescent="0.25">
      <c r="A5" s="5" t="s">
        <v>19</v>
      </c>
      <c r="B5" s="5">
        <v>50</v>
      </c>
      <c r="C5" s="5" t="s">
        <v>1</v>
      </c>
    </row>
    <row r="6" spans="1:3" x14ac:dyDescent="0.25">
      <c r="A6" s="5" t="s">
        <v>21</v>
      </c>
      <c r="B6" s="5">
        <v>50</v>
      </c>
      <c r="C6" s="5" t="s">
        <v>1</v>
      </c>
    </row>
    <row r="7" spans="1:3" x14ac:dyDescent="0.25">
      <c r="A7" s="5" t="s">
        <v>19</v>
      </c>
      <c r="B7" s="5">
        <v>10</v>
      </c>
      <c r="C7" s="5" t="s">
        <v>1</v>
      </c>
    </row>
    <row r="8" spans="1:3" x14ac:dyDescent="0.25">
      <c r="A8" s="5" t="s">
        <v>21</v>
      </c>
      <c r="B8" s="5">
        <v>80</v>
      </c>
      <c r="C8" s="5" t="s">
        <v>1</v>
      </c>
    </row>
    <row r="9" spans="1:3" x14ac:dyDescent="0.25">
      <c r="A9" s="5" t="s">
        <v>28</v>
      </c>
      <c r="B9" s="5">
        <v>80</v>
      </c>
      <c r="C9" s="5" t="s">
        <v>1</v>
      </c>
    </row>
    <row r="10" spans="1:3" x14ac:dyDescent="0.25">
      <c r="A10" s="5" t="s">
        <v>19</v>
      </c>
      <c r="B10" s="5">
        <v>80</v>
      </c>
      <c r="C10" s="5" t="s">
        <v>1</v>
      </c>
    </row>
    <row r="11" spans="1:3" x14ac:dyDescent="0.25">
      <c r="A11" s="5" t="s">
        <v>21</v>
      </c>
      <c r="B11" s="5">
        <v>80</v>
      </c>
      <c r="C11" s="5" t="s">
        <v>1</v>
      </c>
    </row>
    <row r="12" spans="1:3" x14ac:dyDescent="0.25">
      <c r="A12" s="5" t="s">
        <v>28</v>
      </c>
      <c r="B12" s="5">
        <v>50</v>
      </c>
      <c r="C12" s="5" t="s">
        <v>1</v>
      </c>
    </row>
    <row r="13" spans="1:3" x14ac:dyDescent="0.25">
      <c r="A13" s="5" t="s">
        <v>20</v>
      </c>
      <c r="B13" s="5">
        <v>40</v>
      </c>
      <c r="C13" s="5" t="s">
        <v>3</v>
      </c>
    </row>
    <row r="14" spans="1:3" x14ac:dyDescent="0.25">
      <c r="A14" s="5" t="s">
        <v>29</v>
      </c>
      <c r="B14" s="5">
        <v>40</v>
      </c>
      <c r="C14" s="5" t="s">
        <v>3</v>
      </c>
    </row>
    <row r="15" spans="1:3" x14ac:dyDescent="0.25">
      <c r="A15" s="5" t="s">
        <v>29</v>
      </c>
      <c r="B15" s="5">
        <v>80</v>
      </c>
      <c r="C15" s="5" t="s">
        <v>3</v>
      </c>
    </row>
    <row r="16" spans="1:3" x14ac:dyDescent="0.25">
      <c r="A16" s="5" t="s">
        <v>29</v>
      </c>
      <c r="B16" s="5">
        <v>80</v>
      </c>
      <c r="C16" s="5" t="s">
        <v>3</v>
      </c>
    </row>
    <row r="17" spans="1:3" x14ac:dyDescent="0.25">
      <c r="A17" s="5" t="s">
        <v>30</v>
      </c>
      <c r="B17" s="5">
        <v>80</v>
      </c>
      <c r="C17" s="5" t="s">
        <v>3</v>
      </c>
    </row>
    <row r="18" spans="1:3" x14ac:dyDescent="0.25">
      <c r="A18" s="5" t="s">
        <v>24</v>
      </c>
      <c r="B18" s="5">
        <v>80</v>
      </c>
      <c r="C18" s="5" t="s">
        <v>2</v>
      </c>
    </row>
    <row r="19" spans="1:3" x14ac:dyDescent="0.25">
      <c r="A19" s="5" t="s">
        <v>25</v>
      </c>
      <c r="B19" s="5">
        <v>50</v>
      </c>
      <c r="C19" s="5" t="s">
        <v>2</v>
      </c>
    </row>
    <row r="20" spans="1:3" x14ac:dyDescent="0.25">
      <c r="A20" s="5" t="s">
        <v>26</v>
      </c>
      <c r="B20" s="5">
        <v>50</v>
      </c>
      <c r="C20" s="5" t="s">
        <v>2</v>
      </c>
    </row>
    <row r="21" spans="1:3" x14ac:dyDescent="0.25">
      <c r="A21" s="5" t="s">
        <v>26</v>
      </c>
      <c r="B21" s="5">
        <v>50</v>
      </c>
      <c r="C21" s="5" t="s">
        <v>2</v>
      </c>
    </row>
    <row r="22" spans="1:3" x14ac:dyDescent="0.25">
      <c r="A22" s="5" t="s">
        <v>26</v>
      </c>
      <c r="B22" s="5">
        <v>60</v>
      </c>
      <c r="C22" s="5" t="s">
        <v>2</v>
      </c>
    </row>
    <row r="23" spans="1:3" x14ac:dyDescent="0.25">
      <c r="A23" s="5" t="s">
        <v>29</v>
      </c>
      <c r="B23" s="5">
        <v>60</v>
      </c>
      <c r="C23" s="5" t="s">
        <v>3</v>
      </c>
    </row>
    <row r="24" spans="1:3" x14ac:dyDescent="0.25">
      <c r="A24" s="5" t="s">
        <v>30</v>
      </c>
      <c r="B24" s="5">
        <v>100</v>
      </c>
      <c r="C24" s="5" t="s">
        <v>3</v>
      </c>
    </row>
    <row r="25" spans="1:3" x14ac:dyDescent="0.25">
      <c r="A25" s="5" t="s">
        <v>27</v>
      </c>
      <c r="B25" s="5">
        <v>30</v>
      </c>
      <c r="C25" s="5" t="s">
        <v>4</v>
      </c>
    </row>
    <row r="26" spans="1:3" x14ac:dyDescent="0.25">
      <c r="A26" s="5" t="s">
        <v>22</v>
      </c>
      <c r="B26" s="5">
        <v>100</v>
      </c>
      <c r="C26" s="5" t="s">
        <v>4</v>
      </c>
    </row>
    <row r="27" spans="1:3" x14ac:dyDescent="0.25">
      <c r="A27" s="5" t="s">
        <v>31</v>
      </c>
      <c r="B27" s="5">
        <v>10</v>
      </c>
      <c r="C27" s="5" t="s">
        <v>4</v>
      </c>
    </row>
    <row r="28" spans="1:3" x14ac:dyDescent="0.25">
      <c r="A28" s="5" t="s">
        <v>27</v>
      </c>
      <c r="B28" s="5">
        <v>10</v>
      </c>
      <c r="C28" s="5" t="s">
        <v>4</v>
      </c>
    </row>
    <row r="29" spans="1:3" x14ac:dyDescent="0.25">
      <c r="A29" s="5" t="s">
        <v>31</v>
      </c>
      <c r="B29" s="5">
        <v>50</v>
      </c>
      <c r="C29" s="5" t="s">
        <v>4</v>
      </c>
    </row>
    <row r="30" spans="1:3" x14ac:dyDescent="0.25">
      <c r="A30" s="5" t="s">
        <v>28</v>
      </c>
      <c r="B30" s="5">
        <v>50</v>
      </c>
      <c r="C30" s="5" t="s">
        <v>1</v>
      </c>
    </row>
    <row r="31" spans="1:3" x14ac:dyDescent="0.25">
      <c r="A31" s="5" t="s">
        <v>20</v>
      </c>
      <c r="B31" s="5">
        <v>50</v>
      </c>
      <c r="C31" s="5" t="s">
        <v>3</v>
      </c>
    </row>
    <row r="32" spans="1:3" x14ac:dyDescent="0.25">
      <c r="A32" s="5" t="s">
        <v>29</v>
      </c>
      <c r="B32" s="5">
        <v>80</v>
      </c>
      <c r="C32" s="5" t="s">
        <v>3</v>
      </c>
    </row>
    <row r="33" spans="1:3" x14ac:dyDescent="0.25">
      <c r="A33" s="5" t="s">
        <v>30</v>
      </c>
      <c r="B33" s="5">
        <v>80</v>
      </c>
      <c r="C33" s="5" t="s">
        <v>3</v>
      </c>
    </row>
    <row r="34" spans="1:3" x14ac:dyDescent="0.25">
      <c r="A34" s="5" t="s">
        <v>29</v>
      </c>
      <c r="B34" s="5">
        <v>10</v>
      </c>
      <c r="C34" s="5" t="s">
        <v>3</v>
      </c>
    </row>
    <row r="35" spans="1:3" x14ac:dyDescent="0.25">
      <c r="A35" s="5" t="s">
        <v>29</v>
      </c>
      <c r="B35" s="5">
        <v>10</v>
      </c>
      <c r="C35" s="5" t="s">
        <v>3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"/>
  <sheetViews>
    <sheetView showGridLines="0" workbookViewId="0">
      <selection activeCell="B33" sqref="B2:B33"/>
    </sheetView>
  </sheetViews>
  <sheetFormatPr baseColWidth="10" defaultRowHeight="15" x14ac:dyDescent="0.25"/>
  <cols>
    <col min="1" max="1" width="8.140625" customWidth="1"/>
    <col min="2" max="2" width="9.28515625" customWidth="1"/>
    <col min="3" max="3" width="8.28515625" customWidth="1"/>
    <col min="4" max="4" width="9.42578125" customWidth="1"/>
  </cols>
  <sheetData>
    <row r="1" spans="1:4" x14ac:dyDescent="0.25">
      <c r="A1" t="s">
        <v>5</v>
      </c>
      <c r="B1" t="s">
        <v>40</v>
      </c>
      <c r="C1" t="s">
        <v>39</v>
      </c>
      <c r="D1" t="s">
        <v>0</v>
      </c>
    </row>
    <row r="2" spans="1:4" x14ac:dyDescent="0.25">
      <c r="A2" t="s">
        <v>19</v>
      </c>
      <c r="B2">
        <v>5</v>
      </c>
      <c r="C2">
        <v>0</v>
      </c>
      <c r="D2" t="s">
        <v>1</v>
      </c>
    </row>
    <row r="3" spans="1:4" x14ac:dyDescent="0.25">
      <c r="A3" t="s">
        <v>19</v>
      </c>
      <c r="B3">
        <v>75</v>
      </c>
      <c r="C3">
        <v>0</v>
      </c>
      <c r="D3" t="s">
        <v>1</v>
      </c>
    </row>
    <row r="4" spans="1:4" x14ac:dyDescent="0.25">
      <c r="A4" t="s">
        <v>19</v>
      </c>
      <c r="B4">
        <v>10</v>
      </c>
      <c r="C4">
        <v>0</v>
      </c>
      <c r="D4" t="s">
        <v>1</v>
      </c>
    </row>
    <row r="5" spans="1:4" x14ac:dyDescent="0.25">
      <c r="A5" t="s">
        <v>20</v>
      </c>
      <c r="B5">
        <v>10</v>
      </c>
      <c r="C5">
        <v>0</v>
      </c>
      <c r="D5" t="s">
        <v>3</v>
      </c>
    </row>
    <row r="6" spans="1:4" x14ac:dyDescent="0.25">
      <c r="A6" t="s">
        <v>21</v>
      </c>
      <c r="B6">
        <v>20</v>
      </c>
      <c r="C6">
        <v>0</v>
      </c>
      <c r="D6" t="s">
        <v>1</v>
      </c>
    </row>
    <row r="7" spans="1:4" x14ac:dyDescent="0.25">
      <c r="A7" t="s">
        <v>21</v>
      </c>
      <c r="B7">
        <v>50</v>
      </c>
      <c r="C7">
        <v>0</v>
      </c>
      <c r="D7" t="s">
        <v>1</v>
      </c>
    </row>
    <row r="8" spans="1:4" x14ac:dyDescent="0.25">
      <c r="A8" t="s">
        <v>22</v>
      </c>
      <c r="B8">
        <v>10</v>
      </c>
      <c r="C8">
        <v>0</v>
      </c>
      <c r="D8" t="s">
        <v>4</v>
      </c>
    </row>
    <row r="9" spans="1:4" x14ac:dyDescent="0.25">
      <c r="A9" t="s">
        <v>19</v>
      </c>
      <c r="B9">
        <v>10</v>
      </c>
      <c r="C9">
        <v>7</v>
      </c>
      <c r="D9" t="s">
        <v>1</v>
      </c>
    </row>
    <row r="10" spans="1:4" x14ac:dyDescent="0.25">
      <c r="A10" t="s">
        <v>19</v>
      </c>
      <c r="B10">
        <v>25</v>
      </c>
      <c r="C10">
        <v>0</v>
      </c>
      <c r="D10" t="s">
        <v>1</v>
      </c>
    </row>
    <row r="11" spans="1:4" x14ac:dyDescent="0.25">
      <c r="A11" t="s">
        <v>22</v>
      </c>
      <c r="B11">
        <v>150</v>
      </c>
      <c r="C11">
        <v>0</v>
      </c>
      <c r="D11" t="s">
        <v>4</v>
      </c>
    </row>
    <row r="12" spans="1:4" x14ac:dyDescent="0.25">
      <c r="A12" t="s">
        <v>24</v>
      </c>
      <c r="B12">
        <v>150</v>
      </c>
      <c r="C12">
        <v>0</v>
      </c>
      <c r="D12" t="s">
        <v>2</v>
      </c>
    </row>
    <row r="13" spans="1:4" x14ac:dyDescent="0.25">
      <c r="A13" t="s">
        <v>25</v>
      </c>
      <c r="B13">
        <v>20</v>
      </c>
      <c r="C13">
        <v>0</v>
      </c>
      <c r="D13" t="s">
        <v>2</v>
      </c>
    </row>
    <row r="14" spans="1:4" x14ac:dyDescent="0.25">
      <c r="A14" t="s">
        <v>26</v>
      </c>
      <c r="B14">
        <v>25</v>
      </c>
      <c r="C14">
        <v>0</v>
      </c>
      <c r="D14" t="s">
        <v>2</v>
      </c>
    </row>
    <row r="15" spans="1:4" x14ac:dyDescent="0.25">
      <c r="A15" t="s">
        <v>26</v>
      </c>
      <c r="B15">
        <v>25</v>
      </c>
      <c r="C15">
        <v>0</v>
      </c>
      <c r="D15" t="s">
        <v>2</v>
      </c>
    </row>
    <row r="16" spans="1:4" x14ac:dyDescent="0.25">
      <c r="A16" t="s">
        <v>24</v>
      </c>
      <c r="B16">
        <v>10</v>
      </c>
      <c r="C16">
        <v>0</v>
      </c>
      <c r="D16" t="s">
        <v>2</v>
      </c>
    </row>
    <row r="17" spans="1:4" x14ac:dyDescent="0.25">
      <c r="A17" t="s">
        <v>25</v>
      </c>
      <c r="B17">
        <v>10</v>
      </c>
      <c r="C17">
        <v>0</v>
      </c>
      <c r="D17" t="s">
        <v>2</v>
      </c>
    </row>
    <row r="18" spans="1:4" x14ac:dyDescent="0.25">
      <c r="A18" t="s">
        <v>21</v>
      </c>
      <c r="B18">
        <v>65</v>
      </c>
      <c r="C18">
        <v>0</v>
      </c>
      <c r="D18" t="s">
        <v>1</v>
      </c>
    </row>
    <row r="19" spans="1:4" x14ac:dyDescent="0.25">
      <c r="A19" t="s">
        <v>25</v>
      </c>
      <c r="B19">
        <v>10</v>
      </c>
      <c r="C19">
        <v>0</v>
      </c>
      <c r="D19" t="s">
        <v>2</v>
      </c>
    </row>
    <row r="20" spans="1:4" x14ac:dyDescent="0.25">
      <c r="A20" t="s">
        <v>25</v>
      </c>
      <c r="B20">
        <v>1</v>
      </c>
      <c r="C20">
        <v>215</v>
      </c>
      <c r="D20" t="s">
        <v>2</v>
      </c>
    </row>
    <row r="21" spans="1:4" x14ac:dyDescent="0.25">
      <c r="A21" t="s">
        <v>24</v>
      </c>
      <c r="B21">
        <v>420</v>
      </c>
      <c r="C21">
        <v>0</v>
      </c>
      <c r="D21" t="s">
        <v>2</v>
      </c>
    </row>
    <row r="22" spans="1:4" x14ac:dyDescent="0.25">
      <c r="A22" t="s">
        <v>24</v>
      </c>
      <c r="B22">
        <v>45</v>
      </c>
      <c r="C22">
        <v>0</v>
      </c>
      <c r="D22" t="s">
        <v>2</v>
      </c>
    </row>
    <row r="23" spans="1:4" x14ac:dyDescent="0.25">
      <c r="A23" t="s">
        <v>24</v>
      </c>
      <c r="B23">
        <v>65</v>
      </c>
      <c r="C23">
        <v>0</v>
      </c>
      <c r="D23" t="s">
        <v>2</v>
      </c>
    </row>
    <row r="24" spans="1:4" x14ac:dyDescent="0.25">
      <c r="A24" t="s">
        <v>24</v>
      </c>
      <c r="B24">
        <v>70</v>
      </c>
      <c r="C24">
        <v>0</v>
      </c>
      <c r="D24" t="s">
        <v>2</v>
      </c>
    </row>
    <row r="25" spans="1:4" x14ac:dyDescent="0.25">
      <c r="A25" t="s">
        <v>24</v>
      </c>
      <c r="B25">
        <v>60</v>
      </c>
      <c r="C25">
        <v>0</v>
      </c>
      <c r="D25" t="s">
        <v>2</v>
      </c>
    </row>
    <row r="26" spans="1:4" x14ac:dyDescent="0.25">
      <c r="A26" t="s">
        <v>24</v>
      </c>
      <c r="B26">
        <v>20</v>
      </c>
      <c r="C26">
        <v>0</v>
      </c>
      <c r="D26" t="s">
        <v>2</v>
      </c>
    </row>
    <row r="27" spans="1:4" x14ac:dyDescent="0.25">
      <c r="A27" t="s">
        <v>25</v>
      </c>
      <c r="B27">
        <v>15</v>
      </c>
      <c r="C27">
        <v>0</v>
      </c>
      <c r="D27" t="s">
        <v>2</v>
      </c>
    </row>
    <row r="28" spans="1:4" x14ac:dyDescent="0.25">
      <c r="A28" t="s">
        <v>24</v>
      </c>
      <c r="B28">
        <v>1</v>
      </c>
      <c r="C28">
        <v>1.5</v>
      </c>
      <c r="D28" t="s">
        <v>2</v>
      </c>
    </row>
    <row r="29" spans="1:4" x14ac:dyDescent="0.25">
      <c r="A29" t="s">
        <v>25</v>
      </c>
      <c r="B29">
        <v>60</v>
      </c>
      <c r="C29">
        <v>0</v>
      </c>
      <c r="D29" t="s">
        <v>2</v>
      </c>
    </row>
    <row r="30" spans="1:4" x14ac:dyDescent="0.25">
      <c r="A30" t="s">
        <v>21</v>
      </c>
      <c r="B30">
        <v>55</v>
      </c>
      <c r="C30">
        <v>0</v>
      </c>
      <c r="D30" t="s">
        <v>1</v>
      </c>
    </row>
    <row r="31" spans="1:4" x14ac:dyDescent="0.25">
      <c r="A31" t="s">
        <v>19</v>
      </c>
      <c r="B31">
        <v>30</v>
      </c>
      <c r="C31">
        <v>0</v>
      </c>
      <c r="D31" t="s">
        <v>1</v>
      </c>
    </row>
    <row r="32" spans="1:4" x14ac:dyDescent="0.25">
      <c r="A32" t="s">
        <v>22</v>
      </c>
      <c r="B32">
        <v>120</v>
      </c>
      <c r="C32">
        <v>0</v>
      </c>
      <c r="D32" t="s">
        <v>4</v>
      </c>
    </row>
    <row r="33" spans="1:4" x14ac:dyDescent="0.25">
      <c r="A33" t="s">
        <v>20</v>
      </c>
      <c r="B33">
        <v>55</v>
      </c>
      <c r="C33">
        <v>0</v>
      </c>
      <c r="D33" t="s">
        <v>3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6"/>
  <sheetViews>
    <sheetView showGridLines="0" workbookViewId="0">
      <selection activeCell="F11" sqref="F11"/>
    </sheetView>
  </sheetViews>
  <sheetFormatPr baseColWidth="10" defaultRowHeight="15" x14ac:dyDescent="0.25"/>
  <cols>
    <col min="1" max="1" width="8.140625" customWidth="1"/>
    <col min="2" max="2" width="8.28515625" customWidth="1"/>
    <col min="3" max="3" width="9.42578125" customWidth="1"/>
  </cols>
  <sheetData>
    <row r="1" spans="1:3" x14ac:dyDescent="0.25">
      <c r="A1" t="s">
        <v>5</v>
      </c>
      <c r="B1" t="s">
        <v>39</v>
      </c>
      <c r="C1" t="s">
        <v>0</v>
      </c>
    </row>
    <row r="2" spans="1:3" x14ac:dyDescent="0.25">
      <c r="A2" t="s">
        <v>21</v>
      </c>
      <c r="B2">
        <v>18</v>
      </c>
      <c r="C2" t="s">
        <v>1</v>
      </c>
    </row>
    <row r="3" spans="1:3" x14ac:dyDescent="0.25">
      <c r="A3" t="s">
        <v>19</v>
      </c>
      <c r="B3">
        <v>18</v>
      </c>
      <c r="C3" t="s">
        <v>1</v>
      </c>
    </row>
    <row r="4" spans="1:3" x14ac:dyDescent="0.25">
      <c r="A4" t="s">
        <v>19</v>
      </c>
      <c r="B4">
        <v>116.5</v>
      </c>
      <c r="C4" t="s">
        <v>1</v>
      </c>
    </row>
    <row r="5" spans="1:3" x14ac:dyDescent="0.25">
      <c r="A5" t="s">
        <v>21</v>
      </c>
      <c r="B5">
        <v>18</v>
      </c>
      <c r="C5" t="s">
        <v>1</v>
      </c>
    </row>
    <row r="6" spans="1:3" x14ac:dyDescent="0.25">
      <c r="A6" t="s">
        <v>28</v>
      </c>
      <c r="B6">
        <v>50</v>
      </c>
      <c r="C6" t="s">
        <v>1</v>
      </c>
    </row>
    <row r="7" spans="1:3" x14ac:dyDescent="0.25">
      <c r="A7" t="s">
        <v>23</v>
      </c>
      <c r="B7">
        <v>290</v>
      </c>
      <c r="C7" t="s">
        <v>1</v>
      </c>
    </row>
    <row r="8" spans="1:3" x14ac:dyDescent="0.25">
      <c r="A8" t="s">
        <v>19</v>
      </c>
      <c r="B8">
        <v>13.5</v>
      </c>
      <c r="C8" t="s">
        <v>1</v>
      </c>
    </row>
    <row r="9" spans="1:3" x14ac:dyDescent="0.25">
      <c r="A9" t="s">
        <v>21</v>
      </c>
      <c r="B9">
        <v>72</v>
      </c>
      <c r="C9" t="s">
        <v>1</v>
      </c>
    </row>
    <row r="10" spans="1:3" x14ac:dyDescent="0.25">
      <c r="A10" t="s">
        <v>26</v>
      </c>
      <c r="B10">
        <v>126</v>
      </c>
      <c r="C10" t="s">
        <v>2</v>
      </c>
    </row>
    <row r="11" spans="1:3" x14ac:dyDescent="0.25">
      <c r="A11" t="s">
        <v>21</v>
      </c>
      <c r="B11">
        <v>100</v>
      </c>
      <c r="C11" t="s">
        <v>1</v>
      </c>
    </row>
    <row r="12" spans="1:3" x14ac:dyDescent="0.25">
      <c r="A12" t="s">
        <v>19</v>
      </c>
      <c r="B12">
        <v>13.5</v>
      </c>
      <c r="C12" t="s">
        <v>1</v>
      </c>
    </row>
    <row r="13" spans="1:3" x14ac:dyDescent="0.25">
      <c r="A13" t="s">
        <v>19</v>
      </c>
      <c r="B13">
        <v>18</v>
      </c>
      <c r="C13" t="s">
        <v>1</v>
      </c>
    </row>
    <row r="14" spans="1:3" x14ac:dyDescent="0.25">
      <c r="A14" t="s">
        <v>19</v>
      </c>
      <c r="B14">
        <v>27</v>
      </c>
      <c r="C14" t="s">
        <v>1</v>
      </c>
    </row>
    <row r="15" spans="1:3" x14ac:dyDescent="0.25">
      <c r="A15" t="s">
        <v>21</v>
      </c>
      <c r="B15">
        <v>65</v>
      </c>
      <c r="C15" t="s">
        <v>1</v>
      </c>
    </row>
    <row r="16" spans="1:3" x14ac:dyDescent="0.25">
      <c r="A16" t="s">
        <v>28</v>
      </c>
      <c r="B16">
        <v>6.4</v>
      </c>
      <c r="C16" t="s">
        <v>1</v>
      </c>
    </row>
    <row r="17" spans="1:3" x14ac:dyDescent="0.25">
      <c r="A17" t="s">
        <v>20</v>
      </c>
      <c r="B17">
        <v>22</v>
      </c>
      <c r="C17" t="s">
        <v>3</v>
      </c>
    </row>
    <row r="18" spans="1:3" x14ac:dyDescent="0.25">
      <c r="A18" t="s">
        <v>29</v>
      </c>
      <c r="B18">
        <v>22</v>
      </c>
      <c r="C18" t="s">
        <v>3</v>
      </c>
    </row>
    <row r="19" spans="1:3" x14ac:dyDescent="0.25">
      <c r="A19" t="s">
        <v>30</v>
      </c>
      <c r="B19">
        <v>2</v>
      </c>
      <c r="C19" t="s">
        <v>3</v>
      </c>
    </row>
    <row r="20" spans="1:3" x14ac:dyDescent="0.25">
      <c r="A20" t="s">
        <v>21</v>
      </c>
      <c r="B20">
        <v>25.6</v>
      </c>
      <c r="C20" t="s">
        <v>1</v>
      </c>
    </row>
    <row r="21" spans="1:3" x14ac:dyDescent="0.25">
      <c r="A21" t="s">
        <v>19</v>
      </c>
      <c r="B21">
        <v>24</v>
      </c>
      <c r="C21" t="s">
        <v>1</v>
      </c>
    </row>
    <row r="22" spans="1:3" x14ac:dyDescent="0.25">
      <c r="A22" t="s">
        <v>27</v>
      </c>
      <c r="B22">
        <v>16</v>
      </c>
      <c r="C22" t="s">
        <v>4</v>
      </c>
    </row>
    <row r="23" spans="1:3" x14ac:dyDescent="0.25">
      <c r="A23" t="s">
        <v>27</v>
      </c>
      <c r="B23">
        <v>16</v>
      </c>
      <c r="C23" t="s">
        <v>4</v>
      </c>
    </row>
    <row r="24" spans="1:3" x14ac:dyDescent="0.25">
      <c r="A24" t="s">
        <v>22</v>
      </c>
      <c r="B24">
        <v>22</v>
      </c>
      <c r="C24" t="s">
        <v>4</v>
      </c>
    </row>
    <row r="25" spans="1:3" x14ac:dyDescent="0.25">
      <c r="A25" t="s">
        <v>19</v>
      </c>
      <c r="B25">
        <v>22</v>
      </c>
      <c r="C25" t="s">
        <v>1</v>
      </c>
    </row>
    <row r="26" spans="1:3" x14ac:dyDescent="0.25">
      <c r="A26" t="s">
        <v>28</v>
      </c>
      <c r="B26">
        <v>51.85</v>
      </c>
      <c r="C26" t="s">
        <v>1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3"/>
  <sheetViews>
    <sheetView showGridLines="0" workbookViewId="0">
      <selection activeCell="B2" sqref="B2"/>
    </sheetView>
  </sheetViews>
  <sheetFormatPr baseColWidth="10" defaultRowHeight="15" x14ac:dyDescent="0.25"/>
  <cols>
    <col min="1" max="2" width="9.5703125" bestFit="1" customWidth="1"/>
    <col min="3" max="3" width="7.7109375" bestFit="1" customWidth="1"/>
    <col min="4" max="4" width="7.42578125" bestFit="1" customWidth="1"/>
    <col min="5" max="5" width="6.7109375" bestFit="1" customWidth="1"/>
    <col min="6" max="6" width="6.85546875" bestFit="1" customWidth="1"/>
    <col min="7" max="7" width="8.7109375" bestFit="1" customWidth="1"/>
    <col min="9" max="9" width="11.7109375" customWidth="1"/>
  </cols>
  <sheetData>
    <row r="1" spans="1:12" x14ac:dyDescent="0.25">
      <c r="A1" t="s">
        <v>6</v>
      </c>
    </row>
    <row r="2" spans="1:12" x14ac:dyDescent="0.25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17</v>
      </c>
      <c r="L2" t="s">
        <v>18</v>
      </c>
    </row>
    <row r="3" spans="1:12" x14ac:dyDescent="0.25">
      <c r="A3">
        <v>1000</v>
      </c>
      <c r="B3">
        <v>1100</v>
      </c>
      <c r="C3">
        <v>1200</v>
      </c>
      <c r="D3">
        <v>900</v>
      </c>
      <c r="E3">
        <v>800</v>
      </c>
      <c r="F3">
        <v>650</v>
      </c>
      <c r="G3">
        <v>500</v>
      </c>
      <c r="H3">
        <v>1230</v>
      </c>
      <c r="I3">
        <v>1150</v>
      </c>
      <c r="J3">
        <v>1020</v>
      </c>
      <c r="K3">
        <v>1090</v>
      </c>
      <c r="L3">
        <v>960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10:H17"/>
  <sheetViews>
    <sheetView showGridLines="0" workbookViewId="0">
      <selection activeCell="G26" sqref="G26"/>
    </sheetView>
  </sheetViews>
  <sheetFormatPr baseColWidth="10" defaultRowHeight="15" x14ac:dyDescent="0.25"/>
  <sheetData>
    <row r="10" spans="2:8" x14ac:dyDescent="0.25">
      <c r="B10" s="3" t="s">
        <v>32</v>
      </c>
      <c r="C10" s="3" t="s">
        <v>38</v>
      </c>
      <c r="D10" s="3" t="s">
        <v>33</v>
      </c>
      <c r="E10" s="3" t="s">
        <v>34</v>
      </c>
      <c r="F10" s="3" t="s">
        <v>35</v>
      </c>
      <c r="G10" s="3" t="s">
        <v>36</v>
      </c>
      <c r="H10" s="4" t="s">
        <v>37</v>
      </c>
    </row>
    <row r="11" spans="2:8" x14ac:dyDescent="0.25">
      <c r="B11" s="1" t="s">
        <v>1</v>
      </c>
      <c r="C11" s="1" t="s">
        <v>19</v>
      </c>
      <c r="D11" s="1">
        <v>1</v>
      </c>
      <c r="E11" s="1">
        <v>50</v>
      </c>
      <c r="F11" s="1">
        <v>60</v>
      </c>
      <c r="G11" s="1">
        <v>55</v>
      </c>
      <c r="H11" s="1">
        <f>SUM(E11:G11)</f>
        <v>165</v>
      </c>
    </row>
    <row r="12" spans="2:8" x14ac:dyDescent="0.25">
      <c r="B12" s="1"/>
      <c r="C12" s="1" t="s">
        <v>21</v>
      </c>
      <c r="D12" s="1">
        <v>5</v>
      </c>
      <c r="E12" s="1">
        <v>250</v>
      </c>
      <c r="F12" s="1">
        <v>50</v>
      </c>
      <c r="G12" s="1">
        <v>100</v>
      </c>
      <c r="H12" s="1">
        <v>400</v>
      </c>
    </row>
    <row r="13" spans="2:8" x14ac:dyDescent="0.25">
      <c r="B13" s="1"/>
      <c r="C13" s="1" t="s">
        <v>28</v>
      </c>
      <c r="D13" s="1">
        <v>6</v>
      </c>
      <c r="E13" s="1">
        <v>300</v>
      </c>
      <c r="F13" s="1">
        <v>200</v>
      </c>
      <c r="G13" s="1">
        <v>120</v>
      </c>
      <c r="H13" s="1">
        <v>620</v>
      </c>
    </row>
    <row r="14" spans="2:8" x14ac:dyDescent="0.25">
      <c r="B14" s="1" t="s">
        <v>37</v>
      </c>
      <c r="C14" s="1"/>
      <c r="D14" s="1"/>
      <c r="E14" s="1"/>
      <c r="F14" s="1"/>
      <c r="G14" s="1"/>
      <c r="H14" s="1">
        <f>SUM(H11:H13)</f>
        <v>1185</v>
      </c>
    </row>
    <row r="15" spans="2:8" x14ac:dyDescent="0.25">
      <c r="B15" t="s">
        <v>2</v>
      </c>
      <c r="C15" t="s">
        <v>24</v>
      </c>
      <c r="D15" s="2">
        <v>4</v>
      </c>
      <c r="E15" s="2">
        <v>200</v>
      </c>
    </row>
    <row r="16" spans="2:8" x14ac:dyDescent="0.25">
      <c r="C16" t="s">
        <v>25</v>
      </c>
      <c r="D16" s="2">
        <v>10</v>
      </c>
      <c r="E16" s="2">
        <v>500</v>
      </c>
    </row>
    <row r="17" spans="3:5" x14ac:dyDescent="0.25">
      <c r="C17" t="s">
        <v>26</v>
      </c>
      <c r="D17" s="2">
        <v>15</v>
      </c>
      <c r="E17" s="2">
        <v>750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showGridLines="0" tabSelected="1" workbookViewId="0">
      <selection activeCell="I19" sqref="I19"/>
    </sheetView>
  </sheetViews>
  <sheetFormatPr baseColWidth="10" defaultRowHeight="15" x14ac:dyDescent="0.25"/>
  <cols>
    <col min="1" max="1" width="9.42578125" bestFit="1" customWidth="1"/>
    <col min="2" max="2" width="8.140625" bestFit="1" customWidth="1"/>
    <col min="3" max="3" width="9.28515625" bestFit="1" customWidth="1"/>
    <col min="4" max="4" width="11.28515625" bestFit="1" customWidth="1"/>
    <col min="5" max="5" width="14.7109375" bestFit="1" customWidth="1"/>
    <col min="6" max="6" width="17.85546875" bestFit="1" customWidth="1"/>
    <col min="7" max="7" width="14.5703125" customWidth="1"/>
  </cols>
  <sheetData>
    <row r="1" spans="1:7" x14ac:dyDescent="0.25">
      <c r="A1" s="6" t="s">
        <v>0</v>
      </c>
      <c r="B1" s="6" t="s">
        <v>5</v>
      </c>
      <c r="C1" s="6" t="s">
        <v>40</v>
      </c>
      <c r="D1" s="6" t="s">
        <v>44</v>
      </c>
      <c r="E1" s="6" t="s">
        <v>41</v>
      </c>
      <c r="F1" s="6" t="s">
        <v>42</v>
      </c>
      <c r="G1" s="6" t="s">
        <v>43</v>
      </c>
    </row>
    <row r="2" spans="1:7" x14ac:dyDescent="0.25">
      <c r="A2" s="6" t="s">
        <v>1</v>
      </c>
      <c r="B2" s="6" t="s">
        <v>19</v>
      </c>
      <c r="C2" s="9">
        <v>155</v>
      </c>
      <c r="D2" s="7">
        <v>9.1337654684737798E-2</v>
      </c>
      <c r="E2" s="8">
        <v>7</v>
      </c>
      <c r="F2" s="8">
        <v>190</v>
      </c>
      <c r="G2" s="8">
        <v>252.5</v>
      </c>
    </row>
    <row r="3" spans="1:7" x14ac:dyDescent="0.25">
      <c r="A3" s="6" t="s">
        <v>1</v>
      </c>
      <c r="B3" s="6" t="s">
        <v>21</v>
      </c>
      <c r="C3" s="9">
        <v>190</v>
      </c>
      <c r="D3" s="7">
        <v>0.111962286387743</v>
      </c>
      <c r="E3" s="8">
        <v>0</v>
      </c>
      <c r="F3" s="8">
        <v>260</v>
      </c>
      <c r="G3" s="8">
        <v>298.60000000000002</v>
      </c>
    </row>
    <row r="4" spans="1:7" x14ac:dyDescent="0.25">
      <c r="A4" s="6" t="s">
        <v>1</v>
      </c>
      <c r="B4" s="6" t="s">
        <v>28</v>
      </c>
      <c r="C4" s="9"/>
      <c r="D4" s="7"/>
      <c r="E4" s="8"/>
      <c r="F4" s="8">
        <v>230</v>
      </c>
      <c r="G4" s="8">
        <v>108.25</v>
      </c>
    </row>
    <row r="5" spans="1:7" x14ac:dyDescent="0.25">
      <c r="A5" s="6" t="s">
        <v>3</v>
      </c>
      <c r="B5" s="6" t="s">
        <v>20</v>
      </c>
      <c r="C5" s="9">
        <v>65</v>
      </c>
      <c r="D5" s="7">
        <v>3.8302887448438398E-2</v>
      </c>
      <c r="E5" s="8">
        <v>0</v>
      </c>
      <c r="F5" s="8">
        <v>90</v>
      </c>
      <c r="G5" s="8">
        <v>22</v>
      </c>
    </row>
    <row r="6" spans="1:7" x14ac:dyDescent="0.25">
      <c r="A6" s="6" t="s">
        <v>3</v>
      </c>
      <c r="B6" s="6" t="s">
        <v>29</v>
      </c>
      <c r="C6" s="9"/>
      <c r="D6" s="7"/>
      <c r="E6" s="8"/>
      <c r="F6" s="8">
        <v>360</v>
      </c>
      <c r="G6" s="8">
        <v>22</v>
      </c>
    </row>
    <row r="7" spans="1:7" x14ac:dyDescent="0.25">
      <c r="A7" s="6" t="s">
        <v>3</v>
      </c>
      <c r="B7" s="6" t="s">
        <v>30</v>
      </c>
      <c r="C7" s="9"/>
      <c r="D7" s="7"/>
      <c r="E7" s="8"/>
      <c r="F7" s="8">
        <v>260</v>
      </c>
      <c r="G7" s="8">
        <v>2</v>
      </c>
    </row>
    <row r="8" spans="1:7" x14ac:dyDescent="0.25">
      <c r="A8" s="6" t="s">
        <v>2</v>
      </c>
      <c r="B8" s="6" t="s">
        <v>24</v>
      </c>
      <c r="C8" s="9">
        <v>841</v>
      </c>
      <c r="D8" s="7">
        <v>0.49558043606364199</v>
      </c>
      <c r="E8" s="8">
        <v>1.5</v>
      </c>
      <c r="F8" s="8">
        <v>80</v>
      </c>
      <c r="G8" s="8"/>
    </row>
    <row r="9" spans="1:7" x14ac:dyDescent="0.25">
      <c r="A9" s="6" t="s">
        <v>2</v>
      </c>
      <c r="B9" s="6" t="s">
        <v>25</v>
      </c>
      <c r="C9" s="9">
        <v>116</v>
      </c>
      <c r="D9" s="7">
        <v>6.83559222156747E-2</v>
      </c>
      <c r="E9" s="8">
        <v>215</v>
      </c>
      <c r="F9" s="8">
        <v>50</v>
      </c>
      <c r="G9" s="8"/>
    </row>
    <row r="10" spans="1:7" x14ac:dyDescent="0.25">
      <c r="A10" s="6" t="s">
        <v>2</v>
      </c>
      <c r="B10" s="6" t="s">
        <v>26</v>
      </c>
      <c r="C10" s="9">
        <v>50</v>
      </c>
      <c r="D10" s="7">
        <v>2.94637595757219E-2</v>
      </c>
      <c r="E10" s="8">
        <v>0</v>
      </c>
      <c r="F10" s="8">
        <v>160</v>
      </c>
      <c r="G10" s="8">
        <v>126</v>
      </c>
    </row>
    <row r="11" spans="1:7" x14ac:dyDescent="0.25">
      <c r="A11" s="6" t="s">
        <v>4</v>
      </c>
      <c r="B11" s="6" t="s">
        <v>27</v>
      </c>
      <c r="C11" s="9"/>
      <c r="D11" s="7"/>
      <c r="E11" s="8"/>
      <c r="F11" s="8">
        <v>40</v>
      </c>
      <c r="G11" s="8">
        <v>32</v>
      </c>
    </row>
    <row r="12" spans="1:7" x14ac:dyDescent="0.25">
      <c r="A12" s="6" t="s">
        <v>4</v>
      </c>
      <c r="B12" s="6" t="s">
        <v>22</v>
      </c>
      <c r="C12" s="9">
        <v>280</v>
      </c>
      <c r="D12" s="7">
        <v>0.16499705362404199</v>
      </c>
      <c r="E12" s="8">
        <v>0</v>
      </c>
      <c r="F12" s="8">
        <v>100</v>
      </c>
      <c r="G12" s="8">
        <v>22</v>
      </c>
    </row>
    <row r="13" spans="1:7" x14ac:dyDescent="0.25">
      <c r="A13" s="6" t="s">
        <v>4</v>
      </c>
      <c r="B13" s="6" t="s">
        <v>31</v>
      </c>
      <c r="C13" s="9"/>
      <c r="D13" s="7"/>
      <c r="E13" s="8"/>
      <c r="F13" s="8">
        <v>60</v>
      </c>
      <c r="G13" s="8"/>
    </row>
    <row r="14" spans="1:7" x14ac:dyDescent="0.25">
      <c r="A14" s="6" t="s">
        <v>1</v>
      </c>
      <c r="B14" s="6" t="s">
        <v>23</v>
      </c>
      <c r="C14" s="9"/>
      <c r="D14" s="7"/>
      <c r="E14" s="8"/>
      <c r="F14" s="8"/>
      <c r="G14" s="8">
        <v>290</v>
      </c>
    </row>
    <row r="15" spans="1:7" x14ac:dyDescent="0.25">
      <c r="A15" s="6" t="s">
        <v>37</v>
      </c>
      <c r="B15" s="6"/>
      <c r="C15" s="9">
        <f>SUBTOTAL(109,T_Final[TEMPS])</f>
        <v>1697</v>
      </c>
      <c r="D15" s="7">
        <f>SUBTOTAL(109,T_Final[TEMPS %])</f>
        <v>0.99999999999999978</v>
      </c>
      <c r="E15" s="8">
        <f>SUBTOTAL(109,T_Final[COUT TEMPS])</f>
        <v>223.5</v>
      </c>
      <c r="F15" s="8">
        <f>SUBTOTAL(109,T_Final[COUT LOCATION])</f>
        <v>1880</v>
      </c>
      <c r="G15" s="8">
        <f>SUBTOTAL(109,T_Final[COUT PIECES])</f>
        <v>1175.3499999999999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64EE0-EFA3-4A1C-B13B-3CFE799D0B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Location</vt:lpstr>
      <vt:lpstr>Temps - Cout</vt:lpstr>
      <vt:lpstr>Pièces</vt:lpstr>
      <vt:lpstr>Budget</vt:lpstr>
      <vt:lpstr>Répartition</vt:lpstr>
      <vt:lpstr>PQ - Répartition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amélie s</dc:creator>
  <cp:lastModifiedBy>Jean-Eric</cp:lastModifiedBy>
  <dcterms:created xsi:type="dcterms:W3CDTF">2018-12-17T16:48:00Z</dcterms:created>
  <dcterms:modified xsi:type="dcterms:W3CDTF">2018-12-18T08:58:38Z</dcterms:modified>
</cp:coreProperties>
</file>