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51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477B9A3-B832-44EB-8CD1-DD4F565361D8}" xr6:coauthVersionLast="43" xr6:coauthVersionMax="43" xr10:uidLastSave="{00000000-0000-0000-0000-000000000000}"/>
  <bookViews>
    <workbookView xWindow="-120" yWindow="-120" windowWidth="24240" windowHeight="13740" activeTab="1" xr2:uid="{EC0B9C6C-FB60-47E1-BFB0-02AC602BFAA2}"/>
  </bookViews>
  <sheets>
    <sheet name="Feuil2" sheetId="2" r:id="rId1"/>
    <sheet name="Feuil1" sheetId="1" r:id="rId2"/>
  </sheets>
  <definedNames>
    <definedName name="_xlnm._FilterDatabase" localSheetId="1" hidden="1">Feuil1!$B$3:$H$49</definedName>
    <definedName name="DonnéesExternes_1" localSheetId="1" hidden="1">Feuil1!$J$7:$N$12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4" i="1" l="1"/>
  <c r="K4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M4" i="1" l="1"/>
  <c r="D18" i="1"/>
  <c r="D4" i="1"/>
  <c r="D29" i="1" l="1"/>
  <c r="D21" i="1" l="1"/>
  <c r="D10" i="1" l="1"/>
  <c r="D16" i="1" l="1"/>
  <c r="D8" i="1"/>
  <c r="D17" i="1"/>
  <c r="D15" i="1"/>
  <c r="D11" i="1"/>
  <c r="D13" i="1"/>
  <c r="D34" i="1"/>
  <c r="D23" i="1"/>
  <c r="D14" i="1"/>
  <c r="D36" i="1"/>
  <c r="D25" i="1"/>
  <c r="D22" i="1"/>
  <c r="D27" i="1"/>
  <c r="D42" i="1"/>
  <c r="D12" i="1"/>
  <c r="D26" i="1"/>
  <c r="D33" i="1"/>
  <c r="D32" i="1"/>
  <c r="D24" i="1"/>
  <c r="D28" i="1"/>
  <c r="D38" i="1"/>
  <c r="D20" i="1"/>
  <c r="D41" i="1"/>
  <c r="D40" i="1"/>
  <c r="D37" i="1"/>
  <c r="D43" i="1"/>
  <c r="D39" i="1"/>
  <c r="D49" i="1"/>
  <c r="D31" i="1"/>
  <c r="D48" i="1"/>
  <c r="D44" i="1"/>
  <c r="D7" i="1" l="1"/>
  <c r="G7" i="1" l="1"/>
  <c r="G22" i="1"/>
  <c r="G24" i="1" l="1"/>
  <c r="G26" i="1"/>
  <c r="G34" i="1"/>
  <c r="G40" i="1"/>
  <c r="G27" i="1"/>
  <c r="G43" i="1"/>
  <c r="G12" i="1"/>
  <c r="G17" i="1"/>
  <c r="G11" i="1"/>
  <c r="G13" i="1"/>
  <c r="G31" i="1"/>
  <c r="G48" i="1"/>
  <c r="G44" i="1"/>
  <c r="D9" i="1"/>
  <c r="G9" i="1" s="1"/>
  <c r="D46" i="1"/>
  <c r="G46" i="1" s="1"/>
  <c r="D47" i="1"/>
  <c r="G47" i="1" s="1"/>
  <c r="D5" i="1"/>
  <c r="G21" i="1"/>
  <c r="D45" i="1"/>
  <c r="G45" i="1" s="1"/>
  <c r="D35" i="1"/>
  <c r="G35" i="1" s="1"/>
  <c r="D30" i="1"/>
  <c r="G30" i="1" s="1"/>
  <c r="D50" i="1"/>
  <c r="G50" i="1" s="1"/>
  <c r="D6" i="1"/>
  <c r="G6" i="1" s="1"/>
  <c r="D19" i="1"/>
  <c r="G19" i="1" s="1"/>
  <c r="G20" i="1"/>
  <c r="G16" i="1"/>
  <c r="G37" i="1"/>
  <c r="G39" i="1"/>
  <c r="G42" i="1"/>
  <c r="G38" i="1"/>
  <c r="G32" i="1"/>
  <c r="G14" i="1"/>
  <c r="G33" i="1"/>
  <c r="G25" i="1"/>
  <c r="G28" i="1"/>
  <c r="G41" i="1"/>
  <c r="G10" i="1"/>
  <c r="G49" i="1"/>
  <c r="G15" i="1"/>
  <c r="G29" i="1"/>
  <c r="G23" i="1"/>
  <c r="G18" i="1"/>
  <c r="G36" i="1"/>
  <c r="G8" i="1"/>
  <c r="G5" i="1" l="1"/>
  <c r="J4" i="1"/>
  <c r="G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BCEEF8F-0AE3-41E5-82FA-58CD04D83F9E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<sst xmlns="http://schemas.openxmlformats.org/spreadsheetml/2006/main" count="625" uniqueCount="115">
  <si>
    <t>Caroline</t>
  </si>
  <si>
    <t>Déborah</t>
  </si>
  <si>
    <t>Anthony</t>
  </si>
  <si>
    <t>Martin</t>
  </si>
  <si>
    <t>Xavier</t>
  </si>
  <si>
    <t>Jayson</t>
  </si>
  <si>
    <t>Prénom</t>
  </si>
  <si>
    <t>Nom</t>
  </si>
  <si>
    <t xml:space="preserve">Louise </t>
  </si>
  <si>
    <t>Victoire</t>
  </si>
  <si>
    <t>Défaite</t>
  </si>
  <si>
    <t>Période du tournois:</t>
  </si>
  <si>
    <t>Allessio</t>
  </si>
  <si>
    <t>Ratio</t>
  </si>
  <si>
    <t>Joué</t>
  </si>
  <si>
    <t>Nathan</t>
  </si>
  <si>
    <t>Ghislain</t>
  </si>
  <si>
    <t>du 15-01-2019 au 28-06-2019</t>
  </si>
  <si>
    <t xml:space="preserve">Didier </t>
  </si>
  <si>
    <t>Axel</t>
  </si>
  <si>
    <t>Andrew</t>
  </si>
  <si>
    <t>ethan</t>
  </si>
  <si>
    <t>tristan</t>
  </si>
  <si>
    <t>Jérôme</t>
  </si>
  <si>
    <t>Lucas</t>
  </si>
  <si>
    <t>Lindsey</t>
  </si>
  <si>
    <t>ryan</t>
  </si>
  <si>
    <t>Lorie</t>
  </si>
  <si>
    <t>William</t>
  </si>
  <si>
    <t>Tatiana</t>
  </si>
  <si>
    <t>Lahoucine</t>
  </si>
  <si>
    <t>Commentaires</t>
  </si>
  <si>
    <t>Nombre de match minimum à jouer: 50</t>
  </si>
  <si>
    <t>Grand Tournois individuel de Billard 2019</t>
  </si>
  <si>
    <t>Maxime</t>
  </si>
  <si>
    <t>Tenant du titre de jeudi Mystère (17/01)</t>
  </si>
  <si>
    <t>Kevin</t>
  </si>
  <si>
    <t>Andy</t>
  </si>
  <si>
    <t xml:space="preserve">Francois </t>
  </si>
  <si>
    <t>Joana</t>
  </si>
  <si>
    <t>Emmeline</t>
  </si>
  <si>
    <t xml:space="preserve">Dylan </t>
  </si>
  <si>
    <t>Tommy</t>
  </si>
  <si>
    <t>Tristant</t>
  </si>
  <si>
    <t>David</t>
  </si>
  <si>
    <t>Victoires</t>
  </si>
  <si>
    <t>Défaites</t>
  </si>
  <si>
    <t>Totales:</t>
  </si>
  <si>
    <t>Parties</t>
  </si>
  <si>
    <t xml:space="preserve">Christophe </t>
  </si>
  <si>
    <t>Maveryck</t>
  </si>
  <si>
    <t>victoire 8 - 0 contre Andrew, 8-0 contre Didier</t>
  </si>
  <si>
    <t>morine</t>
  </si>
  <si>
    <t>7 victoires consécutives contre Xavier</t>
  </si>
  <si>
    <t>Donovan</t>
  </si>
  <si>
    <t>Adrien</t>
  </si>
  <si>
    <t>killian</t>
  </si>
  <si>
    <t>Emilio</t>
  </si>
  <si>
    <t>Guillaume</t>
  </si>
  <si>
    <t xml:space="preserve">Romain </t>
  </si>
  <si>
    <t>Mai</t>
  </si>
  <si>
    <t>Sébastien</t>
  </si>
  <si>
    <t>Philippe</t>
  </si>
  <si>
    <t>Joe</t>
  </si>
  <si>
    <t>AAA</t>
  </si>
  <si>
    <t>OOO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</si>
  <si>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</si>
  <si>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</si>
  <si>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</si>
  <si>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</si>
  <si>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</si>
  <si>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</si>
  <si>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</si>
  <si>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</si>
  <si>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</si>
  <si>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</si>
  <si>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</si>
  <si>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</si>
  <si>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</si>
  <si>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</si>
  <si>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</si>
  <si>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</si>
  <si>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</si>
  <si>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</si>
  <si>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</si>
  <si>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</si>
  <si>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</si>
  <si>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</si>
  <si>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</si>
  <si>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</si>
  <si>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BAA</t>
  </si>
  <si>
    <t>CAA</t>
  </si>
  <si>
    <t>DAA</t>
  </si>
  <si>
    <t>EAA</t>
  </si>
  <si>
    <t>FAA</t>
  </si>
  <si>
    <t>GAA</t>
  </si>
  <si>
    <t>HAA</t>
  </si>
  <si>
    <t>IAA</t>
  </si>
  <si>
    <t>JAA</t>
  </si>
  <si>
    <t>KAA</t>
  </si>
  <si>
    <t>LAA</t>
  </si>
  <si>
    <t>MAA</t>
  </si>
  <si>
    <t>NAA</t>
  </si>
  <si>
    <t>OAA</t>
  </si>
  <si>
    <t>PAA</t>
  </si>
  <si>
    <t>QAA</t>
  </si>
  <si>
    <t>RAA</t>
  </si>
  <si>
    <t>SAA</t>
  </si>
  <si>
    <t>TAA</t>
  </si>
  <si>
    <t>UAA</t>
  </si>
  <si>
    <t>VAA</t>
  </si>
  <si>
    <t>Index</t>
  </si>
  <si>
    <t>Diff.</t>
  </si>
  <si>
    <t>Rang</t>
  </si>
  <si>
    <t>Pour actualiser, Données, Actualiser tout…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</si>
</sst>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%"/>
    <numFmt numFmtId="165" formatCode="000"/>
  </numFmts>
  <fonts count="6" x14ac:knownFonts="1">
    <font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164" fontId="0" fillId="0" borderId="0" xfId="0" applyNumberFormat="1"/>
    <xf numFmtId="165" fontId="3" fillId="0" borderId="0" xfId="0" applyNumberFormat="1" applyFont="1" applyAlignment="1">
      <alignment horizontal="center"/>
    </xf>
    <xf numFmtId="0" fontId="5" fillId="0" borderId="0" xfId="0" applyFont="1"/>
    <xf numFmtId="0" fontId="0" fillId="0" borderId="0" xfId="0" applyAlignment="1">
      <alignment horizontal="center"/>
    </xf>
    <xf numFmtId="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4">
    <dxf>
      <numFmt numFmtId="14" formatCode="0.00%"/>
    </dxf>
    <dxf>
      <numFmt numFmtId="0" formatCode="General"/>
    </dxf>
    <dxf>
      <numFmt numFmtId="164" formatCode="0.00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00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70FD299-D439-454D-9E44-5642D4819662}" autoFormatId="16" applyNumberFormats="0" applyBorderFormats="0" applyFontFormats="0" applyPatternFormats="0" applyAlignmentFormats="0" applyWidthHeightFormats="0">
  <queryTableRefresh nextId="7">
    <queryTableFields count="5">
      <queryTableField id="1" name="Index" tableColumnId="1"/>
      <queryTableField id="2" name="Prénom" tableColumnId="2"/>
      <queryTableField id="3" name="Joué" tableColumnId="3"/>
      <queryTableField id="4" name="Ratio" tableColumnId="4"/>
      <queryTableField id="6" name="Rang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BE2543-C3BA-4516-A823-C14D5DB6B7A1}" name="Tableau1" displayName="Tableau1" ref="A3:H50" totalsRowShown="0" headerRowCellStyle="Normal">
  <autoFilter ref="A3:H50" xr:uid="{D65C3D60-21CF-4439-BCFB-EDD35D3DEDE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C13CACE4-82D1-4B3C-9548-7BA795A4399E}" name="Index" dataDxfId="3">
      <calculatedColumnFormula>IF(ISTEXT(A3),1,A3+1)</calculatedColumnFormula>
    </tableColumn>
    <tableColumn id="2" xr3:uid="{80CAE54B-2824-4BB2-86A5-14FB6B49CE9E}" name="Prénom"/>
    <tableColumn id="3" xr3:uid="{3496E000-0FAE-4D7F-9761-F18672D8B3EE}" name="Nom"/>
    <tableColumn id="4" xr3:uid="{1AE6EF78-8C14-48C7-B30C-71A7F5329032}" name="Joué">
      <calculatedColumnFormula>E4+F4</calculatedColumnFormula>
    </tableColumn>
    <tableColumn id="5" xr3:uid="{79423B34-8CFE-42EF-8984-7823190CEFB7}" name="Victoire"/>
    <tableColumn id="6" xr3:uid="{A1D07D2A-8040-42C3-B311-604587D94A97}" name="Défaite"/>
    <tableColumn id="7" xr3:uid="{A5F8F7A7-FA7C-47FC-8D1D-19CE471D1CBF}" name="Ratio" dataDxfId="2">
      <calculatedColumnFormula>(E4/D4)</calculatedColumnFormula>
    </tableColumn>
    <tableColumn id="8" xr3:uid="{1C5F32AA-87EF-4A40-A961-1BB426A33EDF}" name="Commentaire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04D3D18-83AE-4742-B420-CC6CD8E83576}" name="Tableau2" displayName="Tableau2" ref="J3:M4" totalsRowShown="0">
  <autoFilter ref="J3:M4" xr:uid="{E51AF946-2CA6-4E6D-B5BA-97893BC8B593}">
    <filterColumn colId="0" hiddenButton="1"/>
    <filterColumn colId="1" hiddenButton="1"/>
    <filterColumn colId="2" hiddenButton="1"/>
    <filterColumn colId="3" hiddenButton="1"/>
  </autoFilter>
  <tableColumns count="4">
    <tableColumn id="1" xr3:uid="{C5CCD7C9-3F37-4A55-A3DC-6777E67E31B0}" name="Parties">
      <calculatedColumnFormula>SUM(Tableau1[Joué])/2</calculatedColumnFormula>
    </tableColumn>
    <tableColumn id="2" xr3:uid="{474C0B9D-9A76-45A2-BE79-288CA6DFEA72}" name="Victoires">
      <calculatedColumnFormula>SUM(Tableau1[Victoire])</calculatedColumnFormula>
    </tableColumn>
    <tableColumn id="3" xr3:uid="{89AFB18D-D5BC-4BAB-896E-4DF6FD484AEE}" name="Défaites">
      <calculatedColumnFormula>SUM(Tableau1[Défaite])</calculatedColumnFormula>
    </tableColumn>
    <tableColumn id="4" xr3:uid="{91F60CEC-A270-4153-98AE-41F31B65152A}" name="Diff.">
      <calculatedColumnFormula>Tableau2[[#This Row],[Victoires]]-Tableau2[[#This Row],[Défaites]]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6FBF071-06D3-46A7-BF0F-39E2721FDBEE}" name="Tableau1_2" displayName="Tableau1_2" ref="J7:N12" tableType="queryTable" totalsRowShown="0">
  <autoFilter ref="J7:N12" xr:uid="{E3EE798D-4081-455B-A589-236F06DCA6A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7EE5E02-30C8-4107-BB6B-EB96C454CBD1}" uniqueName="1" name="Index" queryTableFieldId="1"/>
    <tableColumn id="2" xr3:uid="{C331B96E-8945-44A1-B71E-30E66079B059}" uniqueName="2" name="Prénom" queryTableFieldId="2" dataDxfId="1"/>
    <tableColumn id="3" xr3:uid="{F7923D44-F2F1-4977-9E07-63A22A1D5182}" uniqueName="3" name="Joué" queryTableFieldId="3"/>
    <tableColumn id="4" xr3:uid="{B2C56A0A-CBA8-4272-BC29-B3ED1BF277CB}" uniqueName="4" name="Ratio" queryTableFieldId="4" dataDxfId="0"/>
    <tableColumn id="6" xr3:uid="{B36B1A53-EC04-4B3D-BF82-3E7F23B5E781}" uniqueName="6" name="Rang" queryTableFieldId="6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ABE45E-7165-4F7D-A093-6ADCFE8B4060}">
  <dimension ref="A1"/>
  <sheetViews>
    <sheetView workbookViewId="0">
      <selection sqref="A1:E6"/>
    </sheetView>
  </sheetViews>
  <sheetFormatPr baseColWidth="10" defaultRowHeight="15" x14ac:dyDescent="0.25"/>
  <cols>
    <col min="1" max="1" width="8.28515625" bestFit="1" customWidth="1"/>
    <col min="2" max="2" width="10.28515625" bestFit="1" customWidth="1"/>
    <col min="3" max="3" width="7.42578125" bestFit="1" customWidth="1"/>
    <col min="4" max="4" width="12" bestFit="1" customWidth="1"/>
    <col min="5" max="5" width="7.5703125" bestFit="1" customWidth="1"/>
    <col min="6" max="6" width="9.8554687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495366-D380-4BFB-A980-B600A9ECBBE8}">
  <dimension ref="A1:P50"/>
  <sheetViews>
    <sheetView showGridLines="0" tabSelected="1" topLeftCell="F1" workbookViewId="0">
      <selection activeCell="M17" sqref="M17"/>
    </sheetView>
  </sheetViews>
  <sheetFormatPr baseColWidth="10" defaultRowHeight="15" x14ac:dyDescent="0.25"/>
  <cols>
    <col min="1" max="1" width="13.5703125" customWidth="1"/>
    <col min="7" max="7" width="12" customWidth="1"/>
    <col min="8" max="8" width="57.28515625" customWidth="1"/>
    <col min="9" max="9" width="11.42578125" customWidth="1"/>
    <col min="10" max="10" width="6" bestFit="1" customWidth="1"/>
    <col min="11" max="11" width="8.5703125" bestFit="1" customWidth="1"/>
    <col min="12" max="12" width="5.140625" bestFit="1" customWidth="1"/>
    <col min="13" max="13" width="7.140625" bestFit="1" customWidth="1"/>
    <col min="14" max="14" width="5.28515625" bestFit="1" customWidth="1"/>
  </cols>
  <sheetData>
    <row r="1" spans="1:16" ht="26.25" x14ac:dyDescent="0.4">
      <c r="A1" s="4" t="s">
        <v>33</v>
      </c>
      <c r="B1" s="4"/>
      <c r="C1" s="4"/>
      <c r="D1" s="4"/>
      <c r="E1" s="4"/>
      <c r="F1" s="4"/>
      <c r="G1" s="4"/>
      <c r="H1" s="5"/>
    </row>
    <row r="2" spans="1:16" ht="19.5" x14ac:dyDescent="0.3">
      <c r="A2" s="2"/>
      <c r="B2" s="9" t="s">
        <v>11</v>
      </c>
      <c r="C2" s="9"/>
      <c r="D2" s="9"/>
      <c r="E2" s="9" t="s">
        <v>17</v>
      </c>
      <c r="F2" s="9"/>
      <c r="G2" s="9"/>
      <c r="H2" s="1" t="s">
        <v>32</v>
      </c>
      <c r="J2" s="3" t="s">
        <v>47</v>
      </c>
      <c r="K2" s="3"/>
    </row>
    <row r="3" spans="1:16" ht="19.5" x14ac:dyDescent="0.3">
      <c r="A3" t="s">
        <v>111</v>
      </c>
      <c r="B3" t="s">
        <v>6</v>
      </c>
      <c r="C3" t="s">
        <v>7</v>
      </c>
      <c r="D3" t="s">
        <v>14</v>
      </c>
      <c r="E3" t="s">
        <v>9</v>
      </c>
      <c r="F3" t="s">
        <v>10</v>
      </c>
      <c r="G3" t="s">
        <v>13</v>
      </c>
      <c r="H3" t="s">
        <v>31</v>
      </c>
      <c r="I3" s="1"/>
      <c r="J3" t="s">
        <v>48</v>
      </c>
      <c r="K3" t="s">
        <v>45</v>
      </c>
      <c r="L3" t="s">
        <v>46</v>
      </c>
      <c r="M3" t="s">
        <v>112</v>
      </c>
    </row>
    <row r="4" spans="1:16" x14ac:dyDescent="0.25">
      <c r="A4" s="7">
        <f t="shared" ref="A4:A50" si="0">IF(ISTEXT(A3),1,A3+1)</f>
        <v>1</v>
      </c>
      <c r="B4" t="s">
        <v>41</v>
      </c>
      <c r="C4" t="s">
        <v>64</v>
      </c>
      <c r="D4">
        <f t="shared" ref="D4:D50" si="1">E4+F4</f>
        <v>2</v>
      </c>
      <c r="E4">
        <v>2</v>
      </c>
      <c r="F4">
        <v>0</v>
      </c>
      <c r="G4" s="6">
        <f t="shared" ref="G4:G50" si="2">(E4/D4)</f>
        <v>1</v>
      </c>
      <c r="I4" s="3"/>
      <c r="J4">
        <f>SUM(Tableau1[Joué])/2</f>
        <v>460</v>
      </c>
      <c r="K4">
        <f>SUM(Tableau1[Victoire])</f>
        <v>460</v>
      </c>
      <c r="L4">
        <f>SUM(Tableau1[Défaite])</f>
        <v>460</v>
      </c>
      <c r="M4">
        <f>Tableau2[[#This Row],[Victoires]]-Tableau2[[#This Row],[Défaites]]</f>
        <v>0</v>
      </c>
    </row>
    <row r="5" spans="1:16" x14ac:dyDescent="0.25">
      <c r="A5" s="7">
        <f t="shared" si="0"/>
        <v>2</v>
      </c>
      <c r="B5" t="s">
        <v>56</v>
      </c>
      <c r="C5" t="s">
        <v>66</v>
      </c>
      <c r="D5">
        <f t="shared" si="1"/>
        <v>1</v>
      </c>
      <c r="E5">
        <v>1</v>
      </c>
      <c r="F5">
        <v>0</v>
      </c>
      <c r="G5" s="6">
        <f t="shared" si="2"/>
        <v>1</v>
      </c>
    </row>
    <row r="6" spans="1:16" x14ac:dyDescent="0.25">
      <c r="A6" s="7">
        <f t="shared" si="0"/>
        <v>3</v>
      </c>
      <c r="B6" t="s">
        <v>62</v>
      </c>
      <c r="C6" t="s">
        <v>67</v>
      </c>
      <c r="D6">
        <f t="shared" si="1"/>
        <v>1</v>
      </c>
      <c r="E6">
        <v>1</v>
      </c>
      <c r="F6">
        <v>0</v>
      </c>
      <c r="G6" s="6">
        <f t="shared" si="2"/>
        <v>1</v>
      </c>
    </row>
    <row r="7" spans="1:16" x14ac:dyDescent="0.25">
      <c r="A7" s="7">
        <f t="shared" si="0"/>
        <v>4</v>
      </c>
      <c r="B7" t="s">
        <v>21</v>
      </c>
      <c r="C7" t="s">
        <v>68</v>
      </c>
      <c r="D7">
        <f t="shared" si="1"/>
        <v>7</v>
      </c>
      <c r="E7">
        <v>6</v>
      </c>
      <c r="F7">
        <v>1</v>
      </c>
      <c r="G7" s="6">
        <f t="shared" si="2"/>
        <v>0.8571428571428571</v>
      </c>
      <c r="J7" t="s">
        <v>111</v>
      </c>
      <c r="K7" t="s">
        <v>6</v>
      </c>
      <c r="L7" t="s">
        <v>14</v>
      </c>
      <c r="M7" t="s">
        <v>13</v>
      </c>
      <c r="N7" t="s">
        <v>113</v>
      </c>
      <c r="P7" s="8" t="s">
        <v>114</v>
      </c>
    </row>
    <row r="8" spans="1:16" x14ac:dyDescent="0.25">
      <c r="A8" s="7">
        <f t="shared" si="0"/>
        <v>5</v>
      </c>
      <c r="B8" t="s">
        <v>2</v>
      </c>
      <c r="C8" t="s">
        <v>69</v>
      </c>
      <c r="D8">
        <f t="shared" si="1"/>
        <v>85</v>
      </c>
      <c r="E8">
        <v>64</v>
      </c>
      <c r="F8">
        <v>21</v>
      </c>
      <c r="G8" s="6">
        <f t="shared" si="2"/>
        <v>0.75294117647058822</v>
      </c>
      <c r="H8" t="s">
        <v>53</v>
      </c>
      <c r="J8">
        <v>5</v>
      </c>
      <c r="K8" s="10" t="s">
        <v>2</v>
      </c>
      <c r="L8">
        <v>85</v>
      </c>
      <c r="M8" s="11">
        <v>0.75294117647058822</v>
      </c>
      <c r="N8">
        <v>1</v>
      </c>
    </row>
    <row r="9" spans="1:16" x14ac:dyDescent="0.25">
      <c r="A9" s="7">
        <f t="shared" si="0"/>
        <v>6</v>
      </c>
      <c r="B9" t="s">
        <v>52</v>
      </c>
      <c r="C9" t="s">
        <v>70</v>
      </c>
      <c r="D9">
        <f t="shared" si="1"/>
        <v>12</v>
      </c>
      <c r="E9">
        <v>9</v>
      </c>
      <c r="F9">
        <v>3</v>
      </c>
      <c r="G9" s="6">
        <f t="shared" si="2"/>
        <v>0.75</v>
      </c>
      <c r="J9">
        <v>12</v>
      </c>
      <c r="K9" s="10" t="s">
        <v>3</v>
      </c>
      <c r="L9">
        <v>144</v>
      </c>
      <c r="M9" s="11">
        <v>0.64583333333333337</v>
      </c>
      <c r="N9">
        <v>2</v>
      </c>
    </row>
    <row r="10" spans="1:16" x14ac:dyDescent="0.25">
      <c r="A10" s="7">
        <f t="shared" si="0"/>
        <v>7</v>
      </c>
      <c r="B10" t="s">
        <v>28</v>
      </c>
      <c r="C10" t="s">
        <v>71</v>
      </c>
      <c r="D10">
        <f t="shared" si="1"/>
        <v>21</v>
      </c>
      <c r="E10">
        <v>15</v>
      </c>
      <c r="F10">
        <v>6</v>
      </c>
      <c r="G10" s="6">
        <f t="shared" si="2"/>
        <v>0.7142857142857143</v>
      </c>
      <c r="H10" t="s">
        <v>35</v>
      </c>
      <c r="J10">
        <v>26</v>
      </c>
      <c r="K10" s="10" t="s">
        <v>4</v>
      </c>
      <c r="L10">
        <v>93</v>
      </c>
      <c r="M10" s="11">
        <v>0.41935483870967744</v>
      </c>
      <c r="N10">
        <v>3</v>
      </c>
    </row>
    <row r="11" spans="1:16" x14ac:dyDescent="0.25">
      <c r="A11" s="7">
        <f t="shared" si="0"/>
        <v>8</v>
      </c>
      <c r="B11" t="s">
        <v>42</v>
      </c>
      <c r="C11" t="s">
        <v>72</v>
      </c>
      <c r="D11">
        <f t="shared" si="1"/>
        <v>14</v>
      </c>
      <c r="E11">
        <v>10</v>
      </c>
      <c r="F11">
        <v>4</v>
      </c>
      <c r="G11" s="6">
        <f t="shared" si="2"/>
        <v>0.7142857142857143</v>
      </c>
      <c r="J11">
        <v>29</v>
      </c>
      <c r="K11" s="10" t="s">
        <v>20</v>
      </c>
      <c r="L11">
        <v>58</v>
      </c>
      <c r="M11" s="11">
        <v>0.39655172413793105</v>
      </c>
      <c r="N11">
        <v>4</v>
      </c>
    </row>
    <row r="12" spans="1:16" x14ac:dyDescent="0.25">
      <c r="A12" s="7">
        <f t="shared" si="0"/>
        <v>9</v>
      </c>
      <c r="B12" t="s">
        <v>24</v>
      </c>
      <c r="C12" t="s">
        <v>73</v>
      </c>
      <c r="D12">
        <f t="shared" si="1"/>
        <v>6</v>
      </c>
      <c r="E12">
        <v>4</v>
      </c>
      <c r="F12">
        <v>2</v>
      </c>
      <c r="G12" s="6">
        <f t="shared" si="2"/>
        <v>0.66666666666666663</v>
      </c>
      <c r="J12">
        <v>30</v>
      </c>
      <c r="K12" s="10" t="s">
        <v>25</v>
      </c>
      <c r="L12">
        <v>53</v>
      </c>
      <c r="M12" s="11">
        <v>0.39622641509433965</v>
      </c>
      <c r="N12">
        <v>5</v>
      </c>
    </row>
    <row r="13" spans="1:16" x14ac:dyDescent="0.25">
      <c r="A13" s="7">
        <f t="shared" si="0"/>
        <v>10</v>
      </c>
      <c r="B13" t="s">
        <v>43</v>
      </c>
      <c r="C13" t="s">
        <v>74</v>
      </c>
      <c r="D13">
        <f t="shared" si="1"/>
        <v>3</v>
      </c>
      <c r="E13">
        <v>2</v>
      </c>
      <c r="F13">
        <v>1</v>
      </c>
      <c r="G13" s="6">
        <f t="shared" si="2"/>
        <v>0.66666666666666663</v>
      </c>
    </row>
    <row r="14" spans="1:16" x14ac:dyDescent="0.25">
      <c r="A14" s="7">
        <f t="shared" si="0"/>
        <v>11</v>
      </c>
      <c r="B14" t="s">
        <v>23</v>
      </c>
      <c r="C14" t="s">
        <v>75</v>
      </c>
      <c r="D14">
        <f t="shared" si="1"/>
        <v>17</v>
      </c>
      <c r="E14">
        <v>11</v>
      </c>
      <c r="F14">
        <v>6</v>
      </c>
      <c r="G14" s="6">
        <f t="shared" si="2"/>
        <v>0.6470588235294118</v>
      </c>
    </row>
    <row r="15" spans="1:16" x14ac:dyDescent="0.25">
      <c r="A15" s="7">
        <f t="shared" si="0"/>
        <v>12</v>
      </c>
      <c r="B15" t="s">
        <v>3</v>
      </c>
      <c r="C15" t="s">
        <v>76</v>
      </c>
      <c r="D15">
        <f t="shared" si="1"/>
        <v>144</v>
      </c>
      <c r="E15">
        <v>93</v>
      </c>
      <c r="F15">
        <v>51</v>
      </c>
      <c r="G15" s="6">
        <f t="shared" si="2"/>
        <v>0.64583333333333337</v>
      </c>
      <c r="H15" t="s">
        <v>51</v>
      </c>
    </row>
    <row r="16" spans="1:16" x14ac:dyDescent="0.25">
      <c r="A16" s="7">
        <f t="shared" si="0"/>
        <v>13</v>
      </c>
      <c r="B16" t="s">
        <v>0</v>
      </c>
      <c r="C16" t="s">
        <v>77</v>
      </c>
      <c r="D16">
        <f t="shared" si="1"/>
        <v>11</v>
      </c>
      <c r="E16">
        <v>7</v>
      </c>
      <c r="F16">
        <v>4</v>
      </c>
      <c r="G16" s="6">
        <f t="shared" si="2"/>
        <v>0.63636363636363635</v>
      </c>
    </row>
    <row r="17" spans="1:7" x14ac:dyDescent="0.25">
      <c r="A17" s="7">
        <f t="shared" si="0"/>
        <v>14</v>
      </c>
      <c r="B17" t="s">
        <v>40</v>
      </c>
      <c r="C17" t="s">
        <v>78</v>
      </c>
      <c r="D17">
        <f t="shared" si="1"/>
        <v>24</v>
      </c>
      <c r="E17">
        <v>15</v>
      </c>
      <c r="F17">
        <v>9</v>
      </c>
      <c r="G17" s="6">
        <f t="shared" si="2"/>
        <v>0.625</v>
      </c>
    </row>
    <row r="18" spans="1:7" x14ac:dyDescent="0.25">
      <c r="A18" s="7">
        <f t="shared" si="0"/>
        <v>15</v>
      </c>
      <c r="B18" t="s">
        <v>8</v>
      </c>
      <c r="C18" t="s">
        <v>65</v>
      </c>
      <c r="D18">
        <f t="shared" si="1"/>
        <v>5</v>
      </c>
      <c r="E18">
        <v>3</v>
      </c>
      <c r="F18">
        <v>2</v>
      </c>
      <c r="G18" s="6">
        <f t="shared" si="2"/>
        <v>0.6</v>
      </c>
    </row>
    <row r="19" spans="1:7" x14ac:dyDescent="0.25">
      <c r="A19" s="7">
        <f t="shared" si="0"/>
        <v>16</v>
      </c>
      <c r="B19" t="s">
        <v>63</v>
      </c>
      <c r="C19" t="s">
        <v>79</v>
      </c>
      <c r="D19">
        <f t="shared" si="1"/>
        <v>5</v>
      </c>
      <c r="E19">
        <v>3</v>
      </c>
      <c r="F19">
        <v>2</v>
      </c>
      <c r="G19" s="6">
        <f t="shared" si="2"/>
        <v>0.6</v>
      </c>
    </row>
    <row r="20" spans="1:7" x14ac:dyDescent="0.25">
      <c r="A20" s="7">
        <f t="shared" si="0"/>
        <v>17</v>
      </c>
      <c r="B20" t="s">
        <v>1</v>
      </c>
      <c r="C20" t="s">
        <v>80</v>
      </c>
      <c r="D20">
        <f t="shared" si="1"/>
        <v>16</v>
      </c>
      <c r="E20">
        <v>9</v>
      </c>
      <c r="F20">
        <v>7</v>
      </c>
      <c r="G20" s="6">
        <f t="shared" si="2"/>
        <v>0.5625</v>
      </c>
    </row>
    <row r="21" spans="1:7" x14ac:dyDescent="0.25">
      <c r="A21" s="7">
        <f t="shared" si="0"/>
        <v>18</v>
      </c>
      <c r="B21" t="s">
        <v>57</v>
      </c>
      <c r="C21" t="s">
        <v>81</v>
      </c>
      <c r="D21">
        <f t="shared" si="1"/>
        <v>8</v>
      </c>
      <c r="E21">
        <v>4</v>
      </c>
      <c r="F21">
        <v>4</v>
      </c>
      <c r="G21" s="6">
        <f t="shared" si="2"/>
        <v>0.5</v>
      </c>
    </row>
    <row r="22" spans="1:7" x14ac:dyDescent="0.25">
      <c r="A22" s="7">
        <f t="shared" si="0"/>
        <v>19</v>
      </c>
      <c r="B22" t="s">
        <v>22</v>
      </c>
      <c r="C22" t="s">
        <v>82</v>
      </c>
      <c r="D22">
        <f t="shared" si="1"/>
        <v>6</v>
      </c>
      <c r="E22">
        <v>3</v>
      </c>
      <c r="F22">
        <v>3</v>
      </c>
      <c r="G22" s="6">
        <f t="shared" si="2"/>
        <v>0.5</v>
      </c>
    </row>
    <row r="23" spans="1:7" x14ac:dyDescent="0.25">
      <c r="A23" s="7">
        <f t="shared" si="0"/>
        <v>20</v>
      </c>
      <c r="B23" t="s">
        <v>5</v>
      </c>
      <c r="C23" t="s">
        <v>83</v>
      </c>
      <c r="D23">
        <f t="shared" si="1"/>
        <v>34</v>
      </c>
      <c r="E23">
        <v>16</v>
      </c>
      <c r="F23">
        <v>18</v>
      </c>
      <c r="G23" s="6">
        <f t="shared" si="2"/>
        <v>0.47058823529411764</v>
      </c>
    </row>
    <row r="24" spans="1:7" x14ac:dyDescent="0.25">
      <c r="A24" s="7">
        <f t="shared" si="0"/>
        <v>21</v>
      </c>
      <c r="B24" t="s">
        <v>30</v>
      </c>
      <c r="C24" t="s">
        <v>84</v>
      </c>
      <c r="D24">
        <f t="shared" si="1"/>
        <v>39</v>
      </c>
      <c r="E24">
        <v>18</v>
      </c>
      <c r="F24">
        <v>21</v>
      </c>
      <c r="G24" s="6">
        <f t="shared" si="2"/>
        <v>0.46153846153846156</v>
      </c>
    </row>
    <row r="25" spans="1:7" x14ac:dyDescent="0.25">
      <c r="A25" s="7">
        <f t="shared" si="0"/>
        <v>22</v>
      </c>
      <c r="B25" t="s">
        <v>24</v>
      </c>
      <c r="C25" t="s">
        <v>85</v>
      </c>
      <c r="D25">
        <f t="shared" si="1"/>
        <v>13</v>
      </c>
      <c r="E25">
        <v>6</v>
      </c>
      <c r="F25">
        <v>7</v>
      </c>
      <c r="G25" s="6">
        <f t="shared" si="2"/>
        <v>0.46153846153846156</v>
      </c>
    </row>
    <row r="26" spans="1:7" x14ac:dyDescent="0.25">
      <c r="A26" s="7">
        <f t="shared" si="0"/>
        <v>23</v>
      </c>
      <c r="B26" t="s">
        <v>34</v>
      </c>
      <c r="C26" t="s">
        <v>86</v>
      </c>
      <c r="D26">
        <f t="shared" si="1"/>
        <v>36</v>
      </c>
      <c r="E26">
        <v>16</v>
      </c>
      <c r="F26">
        <v>20</v>
      </c>
      <c r="G26" s="6">
        <f t="shared" si="2"/>
        <v>0.44444444444444442</v>
      </c>
    </row>
    <row r="27" spans="1:7" x14ac:dyDescent="0.25">
      <c r="A27" s="7">
        <f t="shared" si="0"/>
        <v>24</v>
      </c>
      <c r="B27" t="s">
        <v>38</v>
      </c>
      <c r="C27" t="s">
        <v>87</v>
      </c>
      <c r="D27">
        <f t="shared" si="1"/>
        <v>7</v>
      </c>
      <c r="E27">
        <v>3</v>
      </c>
      <c r="F27">
        <v>4</v>
      </c>
      <c r="G27" s="6">
        <f t="shared" si="2"/>
        <v>0.42857142857142855</v>
      </c>
    </row>
    <row r="28" spans="1:7" x14ac:dyDescent="0.25">
      <c r="A28" s="7">
        <f t="shared" si="0"/>
        <v>25</v>
      </c>
      <c r="B28" t="s">
        <v>26</v>
      </c>
      <c r="C28" t="s">
        <v>88</v>
      </c>
      <c r="D28">
        <f t="shared" si="1"/>
        <v>7</v>
      </c>
      <c r="E28">
        <v>3</v>
      </c>
      <c r="F28">
        <v>4</v>
      </c>
      <c r="G28" s="6">
        <f t="shared" si="2"/>
        <v>0.42857142857142855</v>
      </c>
    </row>
    <row r="29" spans="1:7" x14ac:dyDescent="0.25">
      <c r="A29" s="7">
        <f t="shared" si="0"/>
        <v>26</v>
      </c>
      <c r="B29" t="s">
        <v>4</v>
      </c>
      <c r="C29" t="s">
        <v>89</v>
      </c>
      <c r="D29">
        <f t="shared" si="1"/>
        <v>93</v>
      </c>
      <c r="E29">
        <v>39</v>
      </c>
      <c r="F29">
        <v>54</v>
      </c>
      <c r="G29" s="6">
        <f t="shared" si="2"/>
        <v>0.41935483870967744</v>
      </c>
    </row>
    <row r="30" spans="1:7" x14ac:dyDescent="0.25">
      <c r="A30" s="7">
        <f t="shared" si="0"/>
        <v>27</v>
      </c>
      <c r="B30" t="s">
        <v>60</v>
      </c>
      <c r="C30" t="s">
        <v>90</v>
      </c>
      <c r="D30">
        <f t="shared" si="1"/>
        <v>5</v>
      </c>
      <c r="E30">
        <v>2</v>
      </c>
      <c r="F30">
        <v>3</v>
      </c>
      <c r="G30" s="6">
        <f t="shared" si="2"/>
        <v>0.4</v>
      </c>
    </row>
    <row r="31" spans="1:7" x14ac:dyDescent="0.25">
      <c r="A31" s="7">
        <f t="shared" si="0"/>
        <v>28</v>
      </c>
      <c r="B31" t="s">
        <v>44</v>
      </c>
      <c r="C31" t="s">
        <v>91</v>
      </c>
      <c r="D31">
        <f t="shared" si="1"/>
        <v>5</v>
      </c>
      <c r="E31">
        <v>2</v>
      </c>
      <c r="F31">
        <v>3</v>
      </c>
      <c r="G31" s="6">
        <f t="shared" si="2"/>
        <v>0.4</v>
      </c>
    </row>
    <row r="32" spans="1:7" x14ac:dyDescent="0.25">
      <c r="A32" s="7">
        <f t="shared" si="0"/>
        <v>29</v>
      </c>
      <c r="B32" t="s">
        <v>20</v>
      </c>
      <c r="C32" t="s">
        <v>92</v>
      </c>
      <c r="D32">
        <f t="shared" si="1"/>
        <v>58</v>
      </c>
      <c r="E32">
        <v>23</v>
      </c>
      <c r="F32">
        <v>35</v>
      </c>
      <c r="G32" s="6">
        <f t="shared" si="2"/>
        <v>0.39655172413793105</v>
      </c>
    </row>
    <row r="33" spans="1:7" x14ac:dyDescent="0.25">
      <c r="A33" s="7">
        <f t="shared" si="0"/>
        <v>30</v>
      </c>
      <c r="B33" t="s">
        <v>25</v>
      </c>
      <c r="C33" t="s">
        <v>93</v>
      </c>
      <c r="D33">
        <f t="shared" si="1"/>
        <v>53</v>
      </c>
      <c r="E33">
        <v>21</v>
      </c>
      <c r="F33">
        <v>32</v>
      </c>
      <c r="G33" s="6">
        <f t="shared" si="2"/>
        <v>0.39622641509433965</v>
      </c>
    </row>
    <row r="34" spans="1:7" x14ac:dyDescent="0.25">
      <c r="A34" s="7">
        <f t="shared" si="0"/>
        <v>31</v>
      </c>
      <c r="B34" t="s">
        <v>36</v>
      </c>
      <c r="C34" t="s">
        <v>94</v>
      </c>
      <c r="D34">
        <f t="shared" si="1"/>
        <v>14</v>
      </c>
      <c r="E34">
        <v>5</v>
      </c>
      <c r="F34">
        <v>9</v>
      </c>
      <c r="G34" s="6">
        <f t="shared" si="2"/>
        <v>0.35714285714285715</v>
      </c>
    </row>
    <row r="35" spans="1:7" x14ac:dyDescent="0.25">
      <c r="A35" s="7">
        <f t="shared" si="0"/>
        <v>32</v>
      </c>
      <c r="B35" t="s">
        <v>59</v>
      </c>
      <c r="C35" t="s">
        <v>95</v>
      </c>
      <c r="D35">
        <f t="shared" si="1"/>
        <v>3</v>
      </c>
      <c r="E35">
        <v>1</v>
      </c>
      <c r="F35">
        <v>2</v>
      </c>
      <c r="G35" s="6">
        <f t="shared" si="2"/>
        <v>0.33333333333333331</v>
      </c>
    </row>
    <row r="36" spans="1:7" x14ac:dyDescent="0.25">
      <c r="A36" s="7">
        <f t="shared" si="0"/>
        <v>33</v>
      </c>
      <c r="B36" t="s">
        <v>12</v>
      </c>
      <c r="C36" t="s">
        <v>96</v>
      </c>
      <c r="D36">
        <f t="shared" si="1"/>
        <v>44</v>
      </c>
      <c r="E36">
        <v>14</v>
      </c>
      <c r="F36">
        <v>30</v>
      </c>
      <c r="G36" s="6">
        <f t="shared" si="2"/>
        <v>0.31818181818181818</v>
      </c>
    </row>
    <row r="37" spans="1:7" x14ac:dyDescent="0.25">
      <c r="A37" s="7">
        <f t="shared" si="0"/>
        <v>34</v>
      </c>
      <c r="B37" t="s">
        <v>15</v>
      </c>
      <c r="C37" t="s">
        <v>97</v>
      </c>
      <c r="D37">
        <f t="shared" si="1"/>
        <v>32</v>
      </c>
      <c r="E37">
        <v>10</v>
      </c>
      <c r="F37">
        <v>22</v>
      </c>
      <c r="G37" s="6">
        <f t="shared" si="2"/>
        <v>0.3125</v>
      </c>
    </row>
    <row r="38" spans="1:7" x14ac:dyDescent="0.25">
      <c r="A38" s="7">
        <f t="shared" si="0"/>
        <v>35</v>
      </c>
      <c r="B38" t="s">
        <v>19</v>
      </c>
      <c r="C38" t="s">
        <v>98</v>
      </c>
      <c r="D38">
        <f t="shared" si="1"/>
        <v>20</v>
      </c>
      <c r="E38">
        <v>6</v>
      </c>
      <c r="F38">
        <v>14</v>
      </c>
      <c r="G38" s="6">
        <f t="shared" si="2"/>
        <v>0.3</v>
      </c>
    </row>
    <row r="39" spans="1:7" x14ac:dyDescent="0.25">
      <c r="A39" s="7">
        <f t="shared" si="0"/>
        <v>36</v>
      </c>
      <c r="B39" t="s">
        <v>16</v>
      </c>
      <c r="C39" t="s">
        <v>99</v>
      </c>
      <c r="D39">
        <f t="shared" si="1"/>
        <v>4</v>
      </c>
      <c r="E39">
        <v>1</v>
      </c>
      <c r="F39">
        <v>3</v>
      </c>
      <c r="G39" s="6">
        <f t="shared" si="2"/>
        <v>0.25</v>
      </c>
    </row>
    <row r="40" spans="1:7" x14ac:dyDescent="0.25">
      <c r="A40" s="7">
        <f t="shared" si="0"/>
        <v>37</v>
      </c>
      <c r="B40" t="s">
        <v>37</v>
      </c>
      <c r="C40" t="s">
        <v>100</v>
      </c>
      <c r="D40">
        <f t="shared" si="1"/>
        <v>4</v>
      </c>
      <c r="E40">
        <v>1</v>
      </c>
      <c r="F40">
        <v>3</v>
      </c>
      <c r="G40" s="6">
        <f t="shared" si="2"/>
        <v>0.25</v>
      </c>
    </row>
    <row r="41" spans="1:7" x14ac:dyDescent="0.25">
      <c r="A41" s="7">
        <f t="shared" si="0"/>
        <v>38</v>
      </c>
      <c r="B41" t="s">
        <v>27</v>
      </c>
      <c r="C41" t="s">
        <v>101</v>
      </c>
      <c r="D41">
        <f t="shared" si="1"/>
        <v>18</v>
      </c>
      <c r="E41">
        <v>4</v>
      </c>
      <c r="F41">
        <v>14</v>
      </c>
      <c r="G41" s="6">
        <f t="shared" si="2"/>
        <v>0.22222222222222221</v>
      </c>
    </row>
    <row r="42" spans="1:7" x14ac:dyDescent="0.25">
      <c r="A42" s="7">
        <f t="shared" si="0"/>
        <v>39</v>
      </c>
      <c r="B42" t="s">
        <v>18</v>
      </c>
      <c r="C42" t="s">
        <v>102</v>
      </c>
      <c r="D42">
        <f t="shared" si="1"/>
        <v>18</v>
      </c>
      <c r="E42">
        <v>4</v>
      </c>
      <c r="F42">
        <v>14</v>
      </c>
      <c r="G42" s="6">
        <f t="shared" si="2"/>
        <v>0.22222222222222221</v>
      </c>
    </row>
    <row r="43" spans="1:7" x14ac:dyDescent="0.25">
      <c r="A43" s="7">
        <f t="shared" si="0"/>
        <v>40</v>
      </c>
      <c r="B43" t="s">
        <v>39</v>
      </c>
      <c r="C43" t="s">
        <v>103</v>
      </c>
      <c r="D43">
        <f t="shared" si="1"/>
        <v>10</v>
      </c>
      <c r="E43">
        <v>2</v>
      </c>
      <c r="F43">
        <v>8</v>
      </c>
      <c r="G43" s="6">
        <f t="shared" si="2"/>
        <v>0.2</v>
      </c>
    </row>
    <row r="44" spans="1:7" x14ac:dyDescent="0.25">
      <c r="A44" s="7">
        <f t="shared" si="0"/>
        <v>41</v>
      </c>
      <c r="B44" t="s">
        <v>50</v>
      </c>
      <c r="C44" t="s">
        <v>104</v>
      </c>
      <c r="D44">
        <f t="shared" si="1"/>
        <v>8</v>
      </c>
      <c r="E44">
        <v>1</v>
      </c>
      <c r="F44">
        <v>7</v>
      </c>
      <c r="G44" s="6">
        <f t="shared" si="2"/>
        <v>0.125</v>
      </c>
    </row>
    <row r="45" spans="1:7" x14ac:dyDescent="0.25">
      <c r="A45" s="7">
        <f t="shared" si="0"/>
        <v>42</v>
      </c>
      <c r="B45" t="s">
        <v>58</v>
      </c>
      <c r="C45" t="s">
        <v>105</v>
      </c>
      <c r="D45">
        <f t="shared" si="1"/>
        <v>2</v>
      </c>
      <c r="E45">
        <v>0</v>
      </c>
      <c r="F45">
        <v>2</v>
      </c>
      <c r="G45" s="6">
        <f t="shared" si="2"/>
        <v>0</v>
      </c>
    </row>
    <row r="46" spans="1:7" x14ac:dyDescent="0.25">
      <c r="A46" s="7">
        <f t="shared" si="0"/>
        <v>43</v>
      </c>
      <c r="B46" t="s">
        <v>54</v>
      </c>
      <c r="C46" t="s">
        <v>106</v>
      </c>
      <c r="D46">
        <f t="shared" si="1"/>
        <v>1</v>
      </c>
      <c r="E46">
        <v>0</v>
      </c>
      <c r="F46">
        <v>1</v>
      </c>
      <c r="G46" s="6">
        <f t="shared" si="2"/>
        <v>0</v>
      </c>
    </row>
    <row r="47" spans="1:7" x14ac:dyDescent="0.25">
      <c r="A47" s="7">
        <f t="shared" si="0"/>
        <v>44</v>
      </c>
      <c r="B47" t="s">
        <v>55</v>
      </c>
      <c r="C47" t="s">
        <v>107</v>
      </c>
      <c r="D47">
        <f t="shared" si="1"/>
        <v>1</v>
      </c>
      <c r="E47">
        <v>0</v>
      </c>
      <c r="F47">
        <v>1</v>
      </c>
      <c r="G47" s="6">
        <f t="shared" si="2"/>
        <v>0</v>
      </c>
    </row>
    <row r="48" spans="1:7" x14ac:dyDescent="0.25">
      <c r="A48" s="7">
        <f t="shared" si="0"/>
        <v>45</v>
      </c>
      <c r="B48" t="s">
        <v>49</v>
      </c>
      <c r="C48" t="s">
        <v>108</v>
      </c>
      <c r="D48">
        <f t="shared" si="1"/>
        <v>1</v>
      </c>
      <c r="E48">
        <v>0</v>
      </c>
      <c r="F48">
        <v>1</v>
      </c>
      <c r="G48" s="6">
        <f t="shared" si="2"/>
        <v>0</v>
      </c>
    </row>
    <row r="49" spans="1:7" x14ac:dyDescent="0.25">
      <c r="A49" s="7">
        <f t="shared" si="0"/>
        <v>46</v>
      </c>
      <c r="B49" t="s">
        <v>29</v>
      </c>
      <c r="C49" t="s">
        <v>109</v>
      </c>
      <c r="D49">
        <f t="shared" si="1"/>
        <v>1</v>
      </c>
      <c r="E49">
        <v>0</v>
      </c>
      <c r="F49">
        <v>1</v>
      </c>
      <c r="G49" s="6">
        <f t="shared" si="2"/>
        <v>0</v>
      </c>
    </row>
    <row r="50" spans="1:7" x14ac:dyDescent="0.25">
      <c r="A50" s="7">
        <f t="shared" si="0"/>
        <v>47</v>
      </c>
      <c r="B50" t="s">
        <v>61</v>
      </c>
      <c r="C50" t="s">
        <v>110</v>
      </c>
      <c r="D50">
        <f t="shared" si="1"/>
        <v>1</v>
      </c>
      <c r="E50">
        <v>0</v>
      </c>
      <c r="F50">
        <v>1</v>
      </c>
      <c r="G50" s="6">
        <f t="shared" si="2"/>
        <v>0</v>
      </c>
    </row>
  </sheetData>
  <mergeCells count="2">
    <mergeCell ref="E2:G2"/>
    <mergeCell ref="B2:D2"/>
  </mergeCell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2AE0E62-3A0F-4D5C-9E2F-AD6F1A84F0B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 Pelouas</cp:lastModifiedBy>
  <dcterms:created xsi:type="dcterms:W3CDTF">2019-01-15T15:32:28Z</dcterms:created>
  <dcterms:modified xsi:type="dcterms:W3CDTF">2019-03-26T10:32:40Z</dcterms:modified>
</cp:coreProperties>
</file>