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hidePivotFieldList="1" defaultThemeVersion="153222"/>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660" firstSheet="4" activeTab="4"/>
  </bookViews>
  <sheets>
    <sheet name="DU" sheetId="2" r:id="rId1"/>
    <sheet name="Feuil14" sheetId="23" r:id="rId2"/>
    <sheet name=" données spécifiques au poste" sheetId="3" r:id="rId3"/>
    <sheet name="données communes" sheetId="6" r:id="rId4"/>
    <sheet name="tableau croisé" sheetId="9" r:id="rId5"/>
  </sheets>
  <calcPr calcId="162913" concurrentCalc="0"/>
  <pivotCaches>
    <pivotCache cacheId="9" r:id="rId6"/>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3" i="2" l="1"/>
  <c r="H3" i="2"/>
  <c r="J3" i="2"/>
  <c r="K3" i="2"/>
  <c r="F4" i="2"/>
  <c r="H4" i="2"/>
  <c r="J4" i="2"/>
  <c r="K4" i="2"/>
  <c r="F5" i="2"/>
  <c r="H5" i="2"/>
  <c r="J5" i="2"/>
  <c r="K5" i="2"/>
  <c r="F6" i="2"/>
  <c r="H6" i="2"/>
  <c r="J6" i="2"/>
  <c r="K6" i="2"/>
  <c r="F7" i="2"/>
  <c r="H7" i="2"/>
  <c r="J7" i="2"/>
  <c r="K7" i="2"/>
  <c r="F8" i="2"/>
  <c r="H8" i="2"/>
  <c r="J8" i="2"/>
  <c r="K8" i="2"/>
  <c r="F9" i="2"/>
  <c r="H9" i="2"/>
  <c r="J9" i="2"/>
  <c r="K9" i="2"/>
  <c r="F10" i="2"/>
  <c r="H10" i="2"/>
  <c r="J10" i="2"/>
  <c r="K10" i="2"/>
  <c r="F11" i="2"/>
  <c r="H11" i="2"/>
  <c r="J11" i="2"/>
  <c r="K11" i="2"/>
  <c r="F12" i="2"/>
  <c r="H12" i="2"/>
  <c r="J12" i="2"/>
  <c r="K12" i="2"/>
  <c r="F13" i="2"/>
  <c r="H13" i="2"/>
  <c r="J13" i="2"/>
  <c r="K13" i="2"/>
  <c r="F14" i="2"/>
  <c r="H14" i="2"/>
  <c r="J14" i="2"/>
  <c r="K14" i="2"/>
  <c r="F15" i="2"/>
  <c r="H15" i="2"/>
  <c r="J15" i="2"/>
  <c r="K15" i="2"/>
  <c r="F16" i="2"/>
  <c r="H16" i="2"/>
  <c r="J16" i="2"/>
  <c r="K16" i="2"/>
  <c r="F17" i="2"/>
  <c r="H17" i="2"/>
  <c r="J17" i="2"/>
  <c r="K17" i="2"/>
  <c r="F18" i="2"/>
  <c r="H18" i="2"/>
  <c r="J18" i="2"/>
  <c r="K18" i="2"/>
  <c r="F19" i="2"/>
  <c r="H19" i="2"/>
  <c r="J19" i="2"/>
  <c r="K19" i="2"/>
  <c r="F20" i="2"/>
  <c r="H20" i="2"/>
  <c r="J20" i="2"/>
  <c r="K20" i="2"/>
  <c r="F21" i="2"/>
  <c r="H21" i="2"/>
  <c r="J21" i="2"/>
  <c r="K21" i="2"/>
  <c r="F22" i="2"/>
  <c r="H22" i="2"/>
  <c r="J22" i="2"/>
  <c r="K22" i="2"/>
  <c r="F23" i="2"/>
  <c r="H23" i="2"/>
  <c r="J23" i="2"/>
  <c r="K23" i="2"/>
  <c r="F24" i="2"/>
  <c r="H24" i="2"/>
  <c r="J24" i="2"/>
  <c r="K24" i="2"/>
  <c r="F25" i="2"/>
  <c r="H25" i="2"/>
  <c r="J25" i="2"/>
  <c r="K25" i="2"/>
  <c r="F26" i="2"/>
  <c r="H26" i="2"/>
  <c r="J26" i="2"/>
  <c r="K26" i="2"/>
  <c r="F27" i="2"/>
  <c r="H27" i="2"/>
  <c r="J27" i="2"/>
  <c r="K27" i="2"/>
  <c r="F28" i="2"/>
  <c r="H28" i="2"/>
  <c r="J28" i="2"/>
  <c r="K28" i="2"/>
  <c r="F29" i="2"/>
  <c r="H29" i="2"/>
  <c r="J29" i="2"/>
  <c r="K29" i="2"/>
  <c r="F30" i="2"/>
  <c r="H30" i="2"/>
  <c r="J30" i="2"/>
  <c r="K30" i="2"/>
  <c r="F31" i="2"/>
  <c r="H31" i="2"/>
  <c r="J31" i="2"/>
  <c r="K31" i="2"/>
  <c r="F32" i="2"/>
  <c r="H32" i="2"/>
  <c r="J32" i="2"/>
  <c r="K32" i="2"/>
  <c r="F33" i="2"/>
  <c r="H33" i="2"/>
  <c r="J33" i="2"/>
  <c r="K33" i="2"/>
  <c r="F34" i="2"/>
  <c r="H34" i="2"/>
  <c r="J34" i="2"/>
  <c r="K34" i="2"/>
  <c r="F35" i="2"/>
  <c r="H35" i="2"/>
  <c r="J35" i="2"/>
  <c r="K35" i="2"/>
  <c r="F36" i="2"/>
  <c r="H36" i="2"/>
  <c r="J36" i="2"/>
  <c r="K36" i="2"/>
  <c r="F37" i="2"/>
  <c r="H37" i="2"/>
  <c r="J37" i="2"/>
  <c r="K37" i="2"/>
  <c r="F38" i="2"/>
  <c r="H38" i="2"/>
  <c r="J38" i="2"/>
  <c r="K38" i="2"/>
  <c r="F39" i="2"/>
  <c r="H39" i="2"/>
  <c r="J39" i="2"/>
  <c r="K39" i="2"/>
  <c r="F40" i="2"/>
  <c r="H40" i="2"/>
  <c r="J40" i="2"/>
  <c r="K40" i="2"/>
  <c r="F41" i="2"/>
  <c r="H41" i="2"/>
  <c r="J41" i="2"/>
  <c r="K41" i="2"/>
  <c r="F42" i="2"/>
  <c r="H42" i="2"/>
  <c r="J42" i="2"/>
  <c r="K42" i="2"/>
  <c r="F43" i="2"/>
  <c r="H43" i="2"/>
  <c r="J43" i="2"/>
  <c r="K43" i="2"/>
  <c r="F44" i="2"/>
  <c r="H44" i="2"/>
  <c r="J44" i="2"/>
  <c r="K44" i="2"/>
  <c r="F45" i="2"/>
  <c r="H45" i="2"/>
  <c r="J45" i="2"/>
  <c r="K45" i="2"/>
  <c r="F46" i="2"/>
  <c r="H46" i="2"/>
  <c r="J46" i="2"/>
  <c r="K46" i="2"/>
  <c r="F47" i="2"/>
  <c r="H47" i="2"/>
  <c r="J47" i="2"/>
  <c r="K47" i="2"/>
  <c r="F48" i="2"/>
  <c r="H48" i="2"/>
  <c r="J48" i="2"/>
  <c r="K48" i="2"/>
  <c r="F49" i="2"/>
  <c r="H49" i="2"/>
  <c r="J49" i="2"/>
  <c r="K49" i="2"/>
  <c r="F50" i="2"/>
  <c r="H50" i="2"/>
  <c r="J50" i="2"/>
  <c r="K50" i="2"/>
  <c r="F51" i="2"/>
  <c r="H51" i="2"/>
  <c r="J51" i="2"/>
  <c r="K51" i="2"/>
  <c r="F52" i="2"/>
  <c r="H52" i="2"/>
  <c r="J52" i="2"/>
  <c r="K52" i="2"/>
  <c r="F53" i="2"/>
  <c r="H53" i="2"/>
  <c r="J53" i="2"/>
  <c r="K53" i="2"/>
  <c r="F54" i="2"/>
  <c r="H54" i="2"/>
  <c r="J54" i="2"/>
  <c r="K54" i="2"/>
  <c r="F55" i="2"/>
  <c r="H55" i="2"/>
  <c r="J55" i="2"/>
  <c r="K55" i="2"/>
  <c r="F56" i="2"/>
  <c r="H56" i="2"/>
  <c r="J56" i="2"/>
  <c r="K56" i="2"/>
  <c r="F57" i="2"/>
  <c r="H57" i="2"/>
  <c r="J57" i="2"/>
  <c r="K57" i="2"/>
  <c r="F58" i="2"/>
  <c r="H58" i="2"/>
  <c r="J58" i="2"/>
  <c r="K58" i="2"/>
  <c r="F59" i="2"/>
  <c r="H59" i="2"/>
  <c r="J59" i="2"/>
  <c r="K59" i="2"/>
  <c r="F60" i="2"/>
  <c r="H60" i="2"/>
  <c r="J60" i="2"/>
  <c r="K60" i="2"/>
  <c r="F61" i="2"/>
  <c r="H61" i="2"/>
  <c r="J61" i="2"/>
  <c r="K61" i="2"/>
  <c r="F62" i="2"/>
  <c r="H62" i="2"/>
  <c r="J62" i="2"/>
  <c r="K62" i="2"/>
  <c r="F63" i="2"/>
  <c r="H63" i="2"/>
  <c r="J63" i="2"/>
  <c r="K63" i="2"/>
  <c r="F64" i="2"/>
  <c r="H64" i="2"/>
  <c r="J64" i="2"/>
  <c r="K64" i="2"/>
  <c r="F65" i="2"/>
  <c r="H65" i="2"/>
  <c r="J65" i="2"/>
  <c r="K65" i="2"/>
  <c r="F66" i="2"/>
  <c r="H66" i="2"/>
  <c r="J66" i="2"/>
  <c r="K66" i="2"/>
  <c r="F67" i="2"/>
  <c r="H67" i="2"/>
  <c r="J67" i="2"/>
  <c r="K67" i="2"/>
  <c r="F68" i="2"/>
  <c r="H68" i="2"/>
  <c r="J68" i="2"/>
  <c r="K68" i="2"/>
  <c r="F69" i="2"/>
  <c r="H69" i="2"/>
  <c r="J69" i="2"/>
  <c r="K69" i="2"/>
  <c r="F70" i="2"/>
  <c r="H70" i="2"/>
  <c r="J70" i="2"/>
  <c r="K70" i="2"/>
  <c r="F71" i="2"/>
  <c r="H71" i="2"/>
  <c r="J71" i="2"/>
  <c r="K71" i="2"/>
  <c r="F72" i="2"/>
  <c r="H72" i="2"/>
  <c r="J72" i="2"/>
  <c r="K72" i="2"/>
  <c r="F73" i="2"/>
  <c r="H73" i="2"/>
  <c r="J73" i="2"/>
  <c r="K73" i="2"/>
  <c r="F74" i="2"/>
  <c r="H74" i="2"/>
  <c r="J74" i="2"/>
  <c r="K74" i="2"/>
  <c r="F75" i="2"/>
  <c r="H75" i="2"/>
  <c r="J75" i="2"/>
  <c r="K75" i="2"/>
  <c r="F76" i="2"/>
  <c r="H76" i="2"/>
  <c r="J76" i="2"/>
  <c r="K76" i="2"/>
  <c r="F77" i="2"/>
  <c r="H77" i="2"/>
  <c r="J77" i="2"/>
  <c r="K77" i="2"/>
  <c r="F78" i="2"/>
  <c r="H78" i="2"/>
  <c r="J78" i="2"/>
  <c r="K78" i="2"/>
  <c r="F79" i="2"/>
  <c r="H79" i="2"/>
  <c r="J79" i="2"/>
  <c r="K79" i="2"/>
  <c r="F80" i="2"/>
  <c r="H80" i="2"/>
  <c r="J80" i="2"/>
  <c r="K80" i="2"/>
  <c r="F81" i="2"/>
  <c r="H81" i="2"/>
  <c r="J81" i="2"/>
  <c r="K81" i="2"/>
  <c r="F82" i="2"/>
  <c r="H82" i="2"/>
  <c r="J82" i="2"/>
  <c r="K82" i="2"/>
  <c r="F83" i="2"/>
  <c r="H83" i="2"/>
  <c r="J83" i="2"/>
  <c r="K83" i="2"/>
  <c r="F84" i="2"/>
  <c r="H84" i="2"/>
  <c r="J84" i="2"/>
  <c r="K84" i="2"/>
  <c r="F85" i="2"/>
  <c r="H85" i="2"/>
  <c r="J85" i="2"/>
  <c r="K85" i="2"/>
  <c r="F86" i="2"/>
  <c r="H86" i="2"/>
  <c r="J86" i="2"/>
  <c r="K86" i="2"/>
  <c r="F87" i="2"/>
  <c r="H87" i="2"/>
  <c r="J87" i="2"/>
  <c r="K87" i="2"/>
  <c r="F88" i="2"/>
  <c r="H88" i="2"/>
  <c r="J88" i="2"/>
  <c r="K88" i="2"/>
  <c r="F89" i="2"/>
  <c r="H89" i="2"/>
  <c r="J89" i="2"/>
  <c r="K89" i="2"/>
  <c r="F90" i="2"/>
  <c r="H90" i="2"/>
  <c r="J90" i="2"/>
  <c r="K90" i="2"/>
  <c r="F91" i="2"/>
  <c r="H91" i="2"/>
  <c r="J91" i="2"/>
  <c r="K91" i="2"/>
  <c r="F92" i="2"/>
  <c r="H92" i="2"/>
  <c r="J92" i="2"/>
  <c r="K92" i="2"/>
  <c r="F93" i="2"/>
  <c r="H93" i="2"/>
  <c r="J93" i="2"/>
  <c r="K93" i="2"/>
  <c r="F94" i="2"/>
  <c r="H94" i="2"/>
  <c r="J94" i="2"/>
  <c r="K94" i="2"/>
  <c r="F95" i="2"/>
  <c r="H95" i="2"/>
  <c r="J95" i="2"/>
  <c r="K95" i="2"/>
  <c r="F96" i="2"/>
  <c r="H96" i="2"/>
  <c r="J96" i="2"/>
  <c r="K96" i="2"/>
  <c r="F97" i="2"/>
  <c r="H97" i="2"/>
  <c r="J97" i="2"/>
  <c r="K97" i="2"/>
  <c r="F98" i="2"/>
  <c r="H98" i="2"/>
  <c r="J98" i="2"/>
  <c r="K98" i="2"/>
  <c r="F99" i="2"/>
  <c r="H99" i="2"/>
  <c r="J99" i="2"/>
  <c r="K99" i="2"/>
  <c r="F100" i="2"/>
  <c r="H100" i="2"/>
  <c r="J100" i="2"/>
  <c r="K100" i="2"/>
  <c r="F101" i="2"/>
  <c r="H101" i="2"/>
  <c r="J101" i="2"/>
  <c r="K101" i="2"/>
  <c r="F102" i="2"/>
  <c r="H102" i="2"/>
  <c r="J102" i="2"/>
  <c r="K102" i="2"/>
  <c r="F103" i="2"/>
  <c r="H103" i="2"/>
  <c r="J103" i="2"/>
  <c r="K103" i="2"/>
  <c r="F104" i="2"/>
  <c r="H104" i="2"/>
  <c r="J104" i="2"/>
  <c r="K104" i="2"/>
  <c r="F105" i="2"/>
  <c r="H105" i="2"/>
  <c r="J105" i="2"/>
  <c r="K105" i="2"/>
  <c r="F106" i="2"/>
  <c r="H106" i="2"/>
  <c r="J106" i="2"/>
  <c r="K106" i="2"/>
  <c r="F107" i="2"/>
  <c r="H107" i="2"/>
  <c r="J107" i="2"/>
  <c r="K107" i="2"/>
  <c r="F108" i="2"/>
  <c r="H108" i="2"/>
  <c r="J108" i="2"/>
  <c r="K108" i="2"/>
  <c r="F109" i="2"/>
  <c r="H109" i="2"/>
  <c r="J109" i="2"/>
  <c r="K109" i="2"/>
  <c r="F110" i="2"/>
  <c r="H110" i="2"/>
  <c r="J110" i="2"/>
  <c r="K110" i="2"/>
  <c r="F111" i="2"/>
  <c r="H111" i="2"/>
  <c r="J111" i="2"/>
  <c r="K111" i="2"/>
  <c r="F112" i="2"/>
  <c r="H112" i="2"/>
  <c r="J112" i="2"/>
  <c r="K112" i="2"/>
  <c r="F113" i="2"/>
  <c r="H113" i="2"/>
  <c r="J113" i="2"/>
  <c r="K113" i="2"/>
  <c r="F114" i="2"/>
  <c r="H114" i="2"/>
  <c r="J114" i="2"/>
  <c r="K114" i="2"/>
  <c r="F115" i="2"/>
  <c r="H115" i="2"/>
  <c r="J115" i="2"/>
  <c r="K115" i="2"/>
  <c r="F116" i="2"/>
  <c r="H116" i="2"/>
  <c r="J116" i="2"/>
  <c r="K116" i="2"/>
  <c r="F117" i="2"/>
  <c r="H117" i="2"/>
  <c r="J117" i="2"/>
  <c r="K117" i="2"/>
  <c r="F2" i="2"/>
  <c r="H2" i="2"/>
  <c r="J2" i="2"/>
  <c r="K2" i="2"/>
  <c r="I38" i="2"/>
  <c r="E38" i="2"/>
  <c r="I14" i="2"/>
  <c r="I15" i="2"/>
  <c r="I16" i="2"/>
  <c r="I17" i="2"/>
  <c r="I18" i="2"/>
  <c r="I19" i="2"/>
  <c r="I20" i="2"/>
  <c r="I21" i="2"/>
  <c r="I22" i="2"/>
  <c r="I23" i="2"/>
  <c r="I24" i="2"/>
  <c r="I25" i="2"/>
  <c r="I26" i="2"/>
  <c r="I27" i="2"/>
  <c r="I28" i="2"/>
  <c r="I29" i="2"/>
  <c r="I30" i="2"/>
  <c r="I31" i="2"/>
  <c r="I32" i="2"/>
  <c r="I33" i="2"/>
  <c r="I34" i="2"/>
  <c r="I35" i="2"/>
  <c r="I36" i="2"/>
  <c r="I37" i="2"/>
  <c r="I39" i="2"/>
  <c r="I40" i="2"/>
  <c r="I41" i="2"/>
  <c r="I42" i="2"/>
  <c r="I43" i="2"/>
  <c r="I44" i="2"/>
  <c r="I45" i="2"/>
  <c r="I46" i="2"/>
  <c r="I47" i="2"/>
  <c r="I48" i="2"/>
  <c r="I49" i="2"/>
  <c r="I50" i="2"/>
  <c r="I51" i="2"/>
  <c r="I52" i="2"/>
  <c r="I53" i="2"/>
  <c r="I54" i="2"/>
  <c r="I55" i="2"/>
  <c r="I56" i="2"/>
  <c r="I57" i="2"/>
  <c r="I58" i="2"/>
  <c r="I59" i="2"/>
  <c r="I60" i="2"/>
  <c r="I61" i="2"/>
  <c r="I62" i="2"/>
  <c r="I63" i="2"/>
  <c r="I64" i="2"/>
  <c r="I65" i="2"/>
  <c r="I66" i="2"/>
  <c r="I67" i="2"/>
  <c r="I68" i="2"/>
  <c r="I69" i="2"/>
  <c r="I70" i="2"/>
  <c r="I71" i="2"/>
  <c r="I72" i="2"/>
  <c r="I73" i="2"/>
  <c r="I74" i="2"/>
  <c r="I75" i="2"/>
  <c r="I76" i="2"/>
  <c r="I77" i="2"/>
  <c r="I78" i="2"/>
  <c r="I79" i="2"/>
  <c r="I80" i="2"/>
  <c r="I81" i="2"/>
  <c r="I82" i="2"/>
  <c r="I83" i="2"/>
  <c r="I84" i="2"/>
  <c r="I85" i="2"/>
  <c r="I86" i="2"/>
  <c r="I87" i="2"/>
  <c r="I88" i="2"/>
  <c r="I89" i="2"/>
  <c r="I90" i="2"/>
  <c r="I91" i="2"/>
  <c r="I92" i="2"/>
  <c r="I93" i="2"/>
  <c r="I94" i="2"/>
  <c r="I95" i="2"/>
  <c r="I96" i="2"/>
  <c r="I97" i="2"/>
  <c r="I98" i="2"/>
  <c r="I99" i="2"/>
  <c r="I100" i="2"/>
  <c r="I101" i="2"/>
  <c r="I102" i="2"/>
  <c r="I103" i="2"/>
  <c r="I104" i="2"/>
  <c r="I105" i="2"/>
  <c r="I106" i="2"/>
  <c r="I107" i="2"/>
  <c r="I108" i="2"/>
  <c r="I109" i="2"/>
  <c r="I110" i="2"/>
  <c r="I111" i="2"/>
  <c r="I112" i="2"/>
  <c r="I113" i="2"/>
  <c r="I114" i="2"/>
  <c r="I115" i="2"/>
  <c r="I116" i="2"/>
  <c r="I117" i="2"/>
  <c r="I3" i="2"/>
  <c r="I4" i="2"/>
  <c r="I5" i="2"/>
  <c r="I6" i="2"/>
  <c r="I7" i="2"/>
  <c r="I8" i="2"/>
  <c r="I9" i="2"/>
  <c r="I10" i="2"/>
  <c r="I11" i="2"/>
  <c r="I12" i="2"/>
  <c r="I13" i="2"/>
  <c r="I2" i="2"/>
  <c r="E2" i="2"/>
  <c r="E3" i="2"/>
  <c r="E4" i="2"/>
  <c r="E5" i="2"/>
  <c r="E6" i="2"/>
  <c r="E7" i="2"/>
  <c r="E8" i="2"/>
  <c r="E9" i="2"/>
  <c r="E10" i="2"/>
  <c r="E11" i="2"/>
  <c r="E12" i="2"/>
  <c r="E13" i="2"/>
  <c r="E14" i="2"/>
  <c r="E15" i="2"/>
  <c r="E16" i="2"/>
  <c r="E17" i="2"/>
  <c r="E18" i="2"/>
  <c r="E19" i="2"/>
  <c r="E20" i="2"/>
  <c r="E21" i="2"/>
  <c r="E22" i="2"/>
  <c r="E23" i="2"/>
  <c r="E24" i="2"/>
  <c r="E25" i="2"/>
  <c r="E26" i="2"/>
  <c r="E27" i="2"/>
  <c r="E28" i="2"/>
  <c r="E29" i="2"/>
  <c r="E30" i="2"/>
  <c r="E31" i="2"/>
  <c r="E32" i="2"/>
  <c r="E33" i="2"/>
  <c r="E34" i="2"/>
  <c r="E35" i="2"/>
  <c r="E36" i="2"/>
  <c r="E37" i="2"/>
  <c r="E39" i="2"/>
  <c r="E40" i="2"/>
  <c r="E41" i="2"/>
  <c r="E42" i="2"/>
  <c r="E43" i="2"/>
  <c r="E44" i="2"/>
  <c r="E45" i="2"/>
  <c r="E46" i="2"/>
  <c r="E47" i="2"/>
  <c r="E48" i="2"/>
  <c r="E49" i="2"/>
  <c r="E50" i="2"/>
  <c r="E51" i="2"/>
  <c r="E52" i="2"/>
  <c r="E53" i="2"/>
  <c r="E54" i="2"/>
  <c r="E55" i="2"/>
  <c r="E56" i="2"/>
  <c r="E57" i="2"/>
  <c r="E58" i="2"/>
  <c r="E59" i="2"/>
  <c r="E60" i="2"/>
  <c r="E61" i="2"/>
  <c r="E62" i="2"/>
  <c r="E63" i="2"/>
  <c r="E64" i="2"/>
  <c r="E65" i="2"/>
  <c r="E66" i="2"/>
  <c r="E67" i="2"/>
  <c r="E68" i="2"/>
  <c r="E69" i="2"/>
  <c r="E70" i="2"/>
  <c r="E71" i="2"/>
  <c r="E72" i="2"/>
  <c r="E73" i="2"/>
  <c r="E74" i="2"/>
  <c r="E75" i="2"/>
  <c r="E76" i="2"/>
  <c r="E77" i="2"/>
  <c r="E78" i="2"/>
  <c r="E79" i="2"/>
  <c r="E80" i="2"/>
  <c r="E81" i="2"/>
  <c r="E82" i="2"/>
  <c r="E83" i="2"/>
  <c r="E84" i="2"/>
  <c r="E85" i="2"/>
  <c r="E86" i="2"/>
  <c r="E87" i="2"/>
  <c r="E88" i="2"/>
  <c r="E89" i="2"/>
  <c r="E90" i="2"/>
  <c r="E91" i="2"/>
  <c r="E92" i="2"/>
  <c r="E93" i="2"/>
  <c r="E94" i="2"/>
  <c r="E95" i="2"/>
  <c r="E96" i="2"/>
  <c r="E97" i="2"/>
  <c r="E98" i="2"/>
  <c r="E99" i="2"/>
  <c r="E100" i="2"/>
  <c r="E101" i="2"/>
  <c r="E102" i="2"/>
  <c r="E103" i="2"/>
  <c r="E104" i="2"/>
  <c r="E105" i="2"/>
  <c r="E106" i="2"/>
  <c r="E107" i="2"/>
  <c r="E108" i="2"/>
  <c r="E109" i="2"/>
  <c r="E110" i="2"/>
  <c r="E111" i="2"/>
  <c r="E112" i="2"/>
  <c r="E113" i="2"/>
  <c r="E114" i="2"/>
  <c r="E115" i="2"/>
  <c r="E116" i="2"/>
  <c r="E117" i="2"/>
</calcChain>
</file>

<file path=xl/sharedStrings.xml><?xml version="1.0" encoding="utf-8"?>
<sst xmlns="http://schemas.openxmlformats.org/spreadsheetml/2006/main" count="1038" uniqueCount="317">
  <si>
    <t>Fréquence</t>
  </si>
  <si>
    <t>Actions existantes</t>
  </si>
  <si>
    <t>Doc de référence</t>
  </si>
  <si>
    <t>Actions à mettre en place</t>
  </si>
  <si>
    <t>Risques de chute de plain pied</t>
  </si>
  <si>
    <t>Risques de chute de hauteur</t>
  </si>
  <si>
    <t>Risques routiers en mission</t>
  </si>
  <si>
    <t>Risques liés au port de charge et manutention</t>
  </si>
  <si>
    <t>Risques liés à la manutention mécanique</t>
  </si>
  <si>
    <t>Risques liés aux produits,émissions et aux déchets</t>
  </si>
  <si>
    <t>Risques liés aux agents biologiques</t>
  </si>
  <si>
    <t>Risques liés aux équipements de travail</t>
  </si>
  <si>
    <t xml:space="preserve">Risques liés aux chutes d'objets </t>
  </si>
  <si>
    <t>Risques liés au bruit</t>
  </si>
  <si>
    <t>Risques liés aux ambiances thermiques</t>
  </si>
  <si>
    <t>Risques incendie et explosion</t>
  </si>
  <si>
    <t>Risques liés à l'électricité</t>
  </si>
  <si>
    <t>Risques liés aux ambiances lumineuses</t>
  </si>
  <si>
    <t>Risques liés aux rayonnements</t>
  </si>
  <si>
    <t>Risques psychosociaux</t>
  </si>
  <si>
    <t>Dératisation</t>
  </si>
  <si>
    <t>Déplacement routier</t>
  </si>
  <si>
    <t>Lésions cutanées et/ou ostéo-articulaires ou décès</t>
  </si>
  <si>
    <t>Sensibilisation des agents</t>
  </si>
  <si>
    <t>Différence de niveau de sol, surface glissante</t>
  </si>
  <si>
    <t>Différence de niveau de sol, surface glissante, objets encombrants</t>
  </si>
  <si>
    <t>Vigilance de l'agent, revêtement antidérapant sur le Wharf de la Salie, utilisation des aménagements piéton pour accéder aux plages.</t>
  </si>
  <si>
    <t xml:space="preserve">Chute dans les bassins </t>
  </si>
  <si>
    <t>Chute dans le cours d'eau</t>
  </si>
  <si>
    <t>Lésions cutanées-internes et/ou ostéo-articulaires ou décès</t>
  </si>
  <si>
    <t>Lésions cutanées-internes et/ou ostéo-articulaires ou décès, noyade</t>
  </si>
  <si>
    <t>Heurt avec un véhicule</t>
  </si>
  <si>
    <t>Suivre les cheminements dédiés aux piétons du domaine public, vigilance de l'agent</t>
  </si>
  <si>
    <t>Approcher le véhicule au maximum de la zone de prélèvements</t>
  </si>
  <si>
    <t>Brûlures</t>
  </si>
  <si>
    <t>Risques de projections d'acide nitrique</t>
  </si>
  <si>
    <t>Intoxication, infection</t>
  </si>
  <si>
    <t>Tâches administratives</t>
  </si>
  <si>
    <t>Prévoir l'installation d'une douche sur le site de Biganos</t>
  </si>
  <si>
    <t>Prélèvements STEP</t>
  </si>
  <si>
    <t>Prélèvements fontaines</t>
  </si>
  <si>
    <t>Exposition par contact, projection, ingestion aux bactérie, moisissures, virus et parasites</t>
  </si>
  <si>
    <t>Pollution des eaux</t>
  </si>
  <si>
    <t>Circulation sur site</t>
  </si>
  <si>
    <t>Risques liés à la circulation sur site</t>
  </si>
  <si>
    <t>Port des chaussures de sécurité</t>
  </si>
  <si>
    <t>Prélèvements eau de mer</t>
  </si>
  <si>
    <t xml:space="preserve">Port des flaconnages de prélèvement </t>
  </si>
  <si>
    <t>Douleurs articulaires</t>
  </si>
  <si>
    <t>Cheminements dédiés aux piétons</t>
  </si>
  <si>
    <t>Cheminements dédiés aux piétons, vigilance de l'agent</t>
  </si>
  <si>
    <t>Exposition aux conditions climatiques, phénomène amplifié par la tenue de prélèvement humide</t>
  </si>
  <si>
    <t>Chaleur &gt; déshydratation, fatigue, coup de chaleur
Froid &gt; perte de dextérité, troubles respiratoires, troubles vasculaires, hypothermie</t>
  </si>
  <si>
    <t>Combinaison et chaussons néoprène pour les prélèvements en période froide, maillot de bain pour les prélèvements en période chaude.</t>
  </si>
  <si>
    <t>Problèmes de vue, problèmes cutanés</t>
  </si>
  <si>
    <t>Cheminements dédiés aux piétons jusqu'au plus proche du lieu de prélèvement, vigilance de l'agent en fonction de l'état du sol</t>
  </si>
  <si>
    <t>Dans la mesure du possible effectué les prélèvements à la canne à l'abri des garde-corps, pour les prélèvements en waders approcher la zone de prélèvement avec prudence</t>
  </si>
  <si>
    <t>Cheminements du domaine public dédiés aux piétons, vigilance de l'agent</t>
  </si>
  <si>
    <t>Heurt avec un piéton ou un cycliste lors de prélèvement au ruisseau le Milieu</t>
  </si>
  <si>
    <t>Rouler avec le véhicule au pas, mettre les warnings</t>
  </si>
  <si>
    <t>Approcher le véhicule au maximum de la zone de prélèvements.</t>
  </si>
  <si>
    <t>Exposition aux conditions climatiques</t>
  </si>
  <si>
    <t>Vigilance de l'agent</t>
  </si>
  <si>
    <t>Approcher le véhicule au maximum de la zone de chargement</t>
  </si>
  <si>
    <t>Port du sceau d'appâts</t>
  </si>
  <si>
    <t>Approcher le véhicule au maximum de la zone de prélèvements, répartir les appâts dans différents sceaux.</t>
  </si>
  <si>
    <t>Chute dans les fossés, ou dans les ports</t>
  </si>
  <si>
    <t xml:space="preserve">Manipulation des appâts </t>
  </si>
  <si>
    <t>intoxication par voie cutanée ou orale</t>
  </si>
  <si>
    <t>Récap sur la façon de mettre les gants.</t>
  </si>
  <si>
    <t>Manipulation des appâts des boîtes sécurisés, et environnement proche</t>
  </si>
  <si>
    <t>Exposition aux conditions météorologiques</t>
  </si>
  <si>
    <t>Port d'une tenue adaptée en fonction de la météo</t>
  </si>
  <si>
    <t>Traitement des blattes</t>
  </si>
  <si>
    <t>Chute dans les regards d'eaux usées, eaux pluviales</t>
  </si>
  <si>
    <t>Opération réalisée en binôme avec un agent d'ELOA</t>
  </si>
  <si>
    <t>Levée de tampons et de regards de branchements</t>
  </si>
  <si>
    <t>Sensibilisation aux gestes et postures</t>
  </si>
  <si>
    <t>Exposition par contact, projection, ingestion aux bactéries, moisissures, virus et parasites lors des levée de tampons et de regards de branchements</t>
  </si>
  <si>
    <t>Manipulation du sceau de prélèvement au bout du Wharf de la Salie</t>
  </si>
  <si>
    <t>Mise en place de la cartouche dans le pistolet à cartouche, manipulation 
Dégagement de gaz (méthane, hydrogène sulfuré,…) lors de l'ouverture des tampons et regards de branchement.</t>
  </si>
  <si>
    <t>Intoxication par voie cutanée ou orale
Inhalation</t>
  </si>
  <si>
    <t>Les véhicules sont équipés du chauffage et de la climatisation</t>
  </si>
  <si>
    <t>Bruits du véhicule</t>
  </si>
  <si>
    <t>Fatigue, stress</t>
  </si>
  <si>
    <t>Conduite</t>
  </si>
  <si>
    <t>Fatigue, stress,  lésions cutanées-internes et/ou ostéo-articulaires ou décès</t>
  </si>
  <si>
    <t>Heurt avec un véhicule ou un piéton</t>
  </si>
  <si>
    <t>Stress,  lésions cutanées-internes et/ou ostéo-articulaires ou décès</t>
  </si>
  <si>
    <t xml:space="preserve">Véhicules récents, insonorisation correcte, véhicule équipés d'autoradio
</t>
  </si>
  <si>
    <t>Les agents sont détenteurs du permis de conduire valide. 
Respect du code de la route
Les véhicules sont équipés d'airbag et de l'ABS.
Réduire la vitesse sur site.</t>
  </si>
  <si>
    <t>Conduite, coup de frein brusque, projection d'objets mal arrimés</t>
  </si>
  <si>
    <t>Les agents sont détenteurs du permis de conduire valide. 
Respect du code de la route
Les véhicules sont équipés d'airbag et de l'ABS
Les véhicules sont équipés d'un triangle de signalisation et de gilet réfléchissant</t>
  </si>
  <si>
    <t>Les véhicules sont récents, insonorisés, entretenus, et équipés d'autoradio.</t>
  </si>
  <si>
    <t>Présence de méthane dans les réseaux.</t>
  </si>
  <si>
    <t>Respect des règles gestes et posture (s'accroupir, s'agenouiller, utiliser un levier)
Le traitement des tampons  sur la chaussée s'effectue en présence du prestataire ELOA, qui lève les tampons.</t>
  </si>
  <si>
    <t>Contamination, infection</t>
  </si>
  <si>
    <t>Port des flaconnages de prélèvements</t>
  </si>
  <si>
    <t>Les abords des bâtiments, et les locaux sont entretenus</t>
  </si>
  <si>
    <t>Amplification des risques recensés pour la circulation sur site</t>
  </si>
  <si>
    <t>Des luminaires assurent l'éclairage des zones de circulation piétonnes</t>
  </si>
  <si>
    <t>Analyses en laboratoire</t>
  </si>
  <si>
    <t>Chute dans les escaliers, balcons</t>
  </si>
  <si>
    <t>Site de Biganos réalisé en plain pied
Site d'Arcachon, les escaliers sont équipés de rambardes de sécurité, les balcons sont équipés de garde corps.</t>
  </si>
  <si>
    <t>Port de fournitures de bureau</t>
  </si>
  <si>
    <t>Poste peu concerné, fractionnement des charges pour en limiter la masse.</t>
  </si>
  <si>
    <t>Transmission de germes</t>
  </si>
  <si>
    <t>Une douche sur le site de Biganos est nécessaire lors du retour des phases de prélèvements.</t>
  </si>
  <si>
    <t>Frappe à l'ordinateur</t>
  </si>
  <si>
    <t>Fatigue visuelle
TMS (main, poignet, dos)
Stress</t>
  </si>
  <si>
    <t>Stockage de dossiers et d'archives</t>
  </si>
  <si>
    <t>Lésions cutanées et/ou ostéo-articulaires</t>
  </si>
  <si>
    <t>DITN/RES/2008/005 du 15 juillet 2008 "Les rayonnages dans les magasins d'archives"</t>
  </si>
  <si>
    <t>Déplacement dans le laboratoire</t>
  </si>
  <si>
    <t>Port des glacières contenant les prélèvements
port des fournitures consommables nécessaires aux analyses
évacuation des déchets du laboratoire</t>
  </si>
  <si>
    <t>Mise en culture.</t>
  </si>
  <si>
    <t xml:space="preserve">Chaleur &gt; déshydratation, fatigue, coup de chaleur
</t>
  </si>
  <si>
    <t>Contre le froid, le laboratoire est équipé d'un convecteur.</t>
  </si>
  <si>
    <t>Manipulations</t>
  </si>
  <si>
    <t>Fatigue visuelle</t>
  </si>
  <si>
    <t xml:space="preserve"> Code du Travail Art.
R.235-3-3 / R. 4224-3 / R. 4225-1 / R. 4224-18</t>
  </si>
  <si>
    <t>site Arcachon démoussage de l'escalier extérieur donnant accès au sous sol /rez de jardin</t>
  </si>
  <si>
    <t>Code du travail R. 4223-1 à R. 4223-12</t>
  </si>
  <si>
    <t>Electrisation, électrocution, décès</t>
  </si>
  <si>
    <t>Décret n° 2010-1016 du 30 août 2010 relatif aux obligations de l'employeur pour l'utilisation des installations électriques des lieux de travail
INRS ed6187</t>
  </si>
  <si>
    <t>Bureaux et open space, bruits d'impressions, téléphone</t>
  </si>
  <si>
    <t>Les bureaux sont occupés au maximum par deux personnes, l'open space sept personnes.
Les appels téléphoniques sont réceptionnés uniquement dans un bureau.
Les imprimantes sont dans un local dédié.</t>
  </si>
  <si>
    <t>Code du travail R. 4541-1 à R. 4541-10</t>
  </si>
  <si>
    <t>Mettre des lunettes de protection.</t>
  </si>
  <si>
    <t>Code du travail R. 4421-1 à R. 4427-5
INRS  ed6034</t>
  </si>
  <si>
    <t>Problème d'origine électrique déclenchant un incendie</t>
  </si>
  <si>
    <t>Déplacement dans les bureaux
Travail sur écran</t>
  </si>
  <si>
    <t>Chute de plain pied 
Eblouissement, fatigue visuelle</t>
  </si>
  <si>
    <t>Code du travail R. 4121-1 /R. 4222-1/R. 4222-4/R. 4225-2/R. 4223-15</t>
  </si>
  <si>
    <t>Code du travail R. 4227-1 à R. 4227-41 et R. 4227-55 à R. 4227-57</t>
  </si>
  <si>
    <t>Risques de noyade</t>
  </si>
  <si>
    <t>Chute dans un bassin</t>
  </si>
  <si>
    <t>Emploi des cheminements piétons</t>
  </si>
  <si>
    <t>Entrainement par une vague ou un courant de baïne
Malaise lors du prélèvement</t>
  </si>
  <si>
    <t>Noyade</t>
  </si>
  <si>
    <t>Chute dans le cours d'eau
Chute dans un trou d'eau avec remplissage des waders</t>
  </si>
  <si>
    <t>Cheminements dédiés aux piétons, vigilance de l'agent, port du gilet de signalisation</t>
  </si>
  <si>
    <t>Code du travail R. 4412-1 à R. 4412-57</t>
  </si>
  <si>
    <t xml:space="preserve">Code du Travail Article R4224-7
Code du travail Article R4323-59
</t>
  </si>
  <si>
    <t>(Wharf)Code du travail Article R4323-59</t>
  </si>
  <si>
    <t>(Escaliers balcons)Code du travail Article R4323-59</t>
  </si>
  <si>
    <t>Code du travail Article R4224-7</t>
  </si>
  <si>
    <t>Code du travail Article R. 4214-9 à R. 4214-17</t>
  </si>
  <si>
    <t>Port de lunettes de soleil, et vêtements couvrants</t>
  </si>
  <si>
    <t>INRS ta69</t>
  </si>
  <si>
    <t xml:space="preserve">Code du travail Article R4542-15 </t>
  </si>
  <si>
    <t>L'installation électrique du bâtiment de Biganos est récente, les câblages sont intégrés au sol, les trappes sont disposées sous les postes de travail,</t>
  </si>
  <si>
    <t>Code de la route</t>
  </si>
  <si>
    <t>Code de la route
Instruction Interministérielle sur la signalisation routière 8ème partie</t>
  </si>
  <si>
    <t>Code de la route
Code du travail Article R. 4214-9 à R. 4214-17</t>
  </si>
  <si>
    <t>Code de la route
INRS ed986</t>
  </si>
  <si>
    <t xml:space="preserve">Utilisation de la canne de prélèvement
</t>
  </si>
  <si>
    <t xml:space="preserve">Approcher au maximum le flacon rempli du bord avant de relever la canne afin de limiter l'effet de levier
</t>
  </si>
  <si>
    <t>Coupures</t>
  </si>
  <si>
    <t xml:space="preserve">Les flaconnages et les pipettes sont en plastique donc ne se cassent pas, les réactifs sont contenus en emballages "craquables" ne nécessitant pas d'outils coupant, </t>
  </si>
  <si>
    <t>Utilisation de la lampe à souder pour nettoyer la bouche d'écoulement d'eau de la fontaine.</t>
  </si>
  <si>
    <t>Utiliser les cheminements piétons et trottoirs.</t>
  </si>
  <si>
    <t>Prélever à la canne
Approcher prudemment le bord du cours d'eau par étape, poser le flaconnage, assurer sa position et recommencer.
Estimer la force du cours d'eau et sonder la profondeur avant d'y descendre avec les waders</t>
  </si>
  <si>
    <t>Utilisation de becs benzène pour créer un cône stérile</t>
  </si>
  <si>
    <t>Déplacements en bordure de cours d'eau et de ports</t>
  </si>
  <si>
    <t>Suivre les cheminements piétons, s'assurer de sa stabilité lors de la mise en place des appâts</t>
  </si>
  <si>
    <t>Le laboratoire dispose d'éclairement naturel, de stores, et d'un éclairage électrique efficace</t>
  </si>
  <si>
    <t>Produits d'entretien, d'hygiène</t>
  </si>
  <si>
    <t xml:space="preserve">Poste peu concerné
    Se conformer aux instructions d’emploi du fabricant.
    les imprimantes, photocopieuses sont installées dans des locaux dédiés et aérés.
    Le matériel est entretenu selon les besoins
    Les toners sont en cartouches, leur remplacement s'effectue selon le mode d'emploi du fabricant.
    Dans des conditions normales de fonctionnement, le faisceau de rayonnement laser des imprimantes laser demeure confiné, il n’y a donc pas de risque physique.
</t>
  </si>
  <si>
    <t>Brûlures, intoxication, lésions internes, asphyxie, décès.</t>
  </si>
  <si>
    <t>Brûlures, lésions internes</t>
  </si>
  <si>
    <t>Intoxication</t>
  </si>
  <si>
    <t>Infection par une zoonose, par ingestion ou par voie cutanéo muqueuse</t>
  </si>
  <si>
    <t>Troubles psychiques, maladies cardio-vasculaires, troubles musculosquelettiques, suicide</t>
  </si>
  <si>
    <t xml:space="preserve"> Port de la glacière avec les prélèvements </t>
  </si>
  <si>
    <t>Chute dans un trou d'eau avec remplissage des waders</t>
  </si>
  <si>
    <t xml:space="preserve"> Port de la glacière avec les prélèvements</t>
  </si>
  <si>
    <t>Douleurs ostéo-articulaires</t>
  </si>
  <si>
    <t>Copieurs numériques</t>
  </si>
  <si>
    <t>Estimer la profondeur du cours d'eau et la force du courant avant d'y descendre.</t>
  </si>
  <si>
    <t>Isolement</t>
  </si>
  <si>
    <t>Isolement.
Conséquences de l'interprétation des résultats.</t>
  </si>
  <si>
    <t>Les analyses sont rarement réalisées seul, la lecture des résultats fait l'objet d'une formation interne.</t>
  </si>
  <si>
    <t>Intensité du temps de travail, exigences émotionnelles, conflits de valeurs, isolement</t>
  </si>
  <si>
    <t>L'affect pour les insectes est limité, l'utilisation d'appât biocide diffère la mort de l'animal et n'expose pas l'agent à la vue de l'animal agonisant.
L'action de désinsectisation est perçue positivement par les administrés, l'agent est sensibilisé à la pratique d'une communication restreinte concernant l'action en cours.</t>
  </si>
  <si>
    <t>Exigences émotionnelles, conflits de valeurs, rapports conflictuels avec les administrés.</t>
  </si>
  <si>
    <t>L'organisation des déplacements est à la convenance de l'agent de manière à ne pas se trouver dans une situation stressante concernant les temps de trajet.
Les véhicules sont équipés d'autoradio.</t>
  </si>
  <si>
    <t>La durée du temps de travail est fixe, si les besoins du service exigent la présence de l'agent plus que ses horaires habituels, il récupère ses heures dans les jours qui suivent.
Les missions sont explicitées au cours de l'entretien d'embauche.
Des événements extérieurs au travail sont organisés ( sport, repas, le temps de repas est commun à tous les agents).
Une communication est réalisée au cours de réunions bi hebdomadaires permettant d'exposés la vision de chacun sur ses dossiers.
Les agents sont contractuels ou titulaires.</t>
  </si>
  <si>
    <t>GRAVITE</t>
  </si>
  <si>
    <t>Très grave</t>
  </si>
  <si>
    <t>Grave</t>
  </si>
  <si>
    <t>Moyenne</t>
  </si>
  <si>
    <t>Faible</t>
  </si>
  <si>
    <t>incapacité permanente ou décès</t>
  </si>
  <si>
    <t>accident ou maladie avec arrêt de travail</t>
  </si>
  <si>
    <t>accident ou maladie sans arrêt de travail</t>
  </si>
  <si>
    <t>premiers soins</t>
  </si>
  <si>
    <t>FREQUENCE</t>
  </si>
  <si>
    <t>Très fréquente</t>
  </si>
  <si>
    <t>Fréquente</t>
  </si>
  <si>
    <t>Exposition quotidienne</t>
  </si>
  <si>
    <t>Exposition hebdomadaire</t>
  </si>
  <si>
    <t>Exposition mensuelle</t>
  </si>
  <si>
    <t>Exposition quelques fois dans l'année</t>
  </si>
  <si>
    <t>PROBABILITE D'OCCURRENCE</t>
  </si>
  <si>
    <t>Très improbable</t>
  </si>
  <si>
    <t>Improbable</t>
  </si>
  <si>
    <t>Probable</t>
  </si>
  <si>
    <t>Très probable</t>
  </si>
  <si>
    <t>CodedutravailArticleR.4214-9àR.4214-17</t>
  </si>
  <si>
    <t>CodedutravailR.4541-1àR.4541-10</t>
  </si>
  <si>
    <t>Gravité</t>
  </si>
  <si>
    <t>Prélèvements ZI</t>
  </si>
  <si>
    <t>Présence de parapets et de gardes corps, passages piéton sur le site tenu par ELOA.</t>
  </si>
  <si>
    <t>Cheminements dédiés aux piétons,vigilance de l'agent</t>
  </si>
  <si>
    <t>port de la glacière avec les prélèvements</t>
  </si>
  <si>
    <t>Risques liés aux produits, émissions et aux déchets</t>
  </si>
  <si>
    <t>Utilisation de gants jetables
Opération réalisée en binôme</t>
  </si>
  <si>
    <t>Utilisation de gants à usage unique, présence et utilisation de gel hydro alcoolique dans les véhicules.</t>
  </si>
  <si>
    <t>Chute du Wharf, chute dans les bassins de baignade (Emile Ortel à Audenge)</t>
  </si>
  <si>
    <t>Sensibilisation des agents, présence de garde corps au Wharf de la Salie/prélèvements s'effectuant en binôme.</t>
  </si>
  <si>
    <t>Approcher le véhicule au maximum de la zone de prélèvements, utilisation du 4*4 pour les prélèvements Wharf sur la plage de la Salie</t>
  </si>
  <si>
    <t>Présence et utilisation de gel hydro alcoolique dans les véhicules.</t>
  </si>
  <si>
    <t>Réflexion en cours pour l'acquisition sceau anse a œil+ bras coulissant à poulie
Réflexion en cours pour l'acquisition d'un matériel répondant au normes de prélèvement.</t>
  </si>
  <si>
    <t>Brûlures dues au frottements de la corde</t>
  </si>
  <si>
    <t>Exposition UV solaire, réverbération</t>
  </si>
  <si>
    <t>Sensibilisation au phénomène de baïne, respect du protocole entrer dans l'eau jusqu'au haut des cuisses, garder un œil sur le large pour anticiper les vagues, port d'une combinaison néoprène pour améliorer la flottabilité.</t>
  </si>
  <si>
    <t>Réflexion à mener sur l'utilisation d'un sac filet de plongée fixé à la ceinture, permettant le rangement du flacon de prélèvement et du thermomètre libérant les mains du préleveur en cas d'entrainement par une vague.
Réflexion à mener sur l'acquisition de gilets à flottabilité permanente à déclenchement manuel ou automatique.</t>
  </si>
  <si>
    <t>Stress dû aux conditions de circulation, pour le respect des horaires de prélèvements. Isolement</t>
  </si>
  <si>
    <t>Les prélèvements sont programmés à l'avance, le temps de trajet est programmé également à l'avance.
La tournée de prélèvements dure une demi-journée par semaine en période estivale (juin à septembre)</t>
  </si>
  <si>
    <t>Prélèvements eaux douces</t>
  </si>
  <si>
    <t>Réflexion à mener sur la façon de s'harnacher à un élément fixe empêchant la chute dans l'eau</t>
  </si>
  <si>
    <t>Port de manteau en hiver, l'agent adapte sa tenue en fonction de la météo</t>
  </si>
  <si>
    <t>Réflexion à mener sur l'harnachement à un point fixe avec une ligne de vie
Réflexion à mener sur le port du gilet de sauvetage</t>
  </si>
  <si>
    <t>Les prélèvements sont programmés à l'avance, le temps de trajet est programmé également à l'avance.
La tournée de prélèvements dure une demi-journée.</t>
  </si>
  <si>
    <t>Prélèvement CET</t>
  </si>
  <si>
    <t>R. 4541-1 à R. 4541-10 du code du travail</t>
  </si>
  <si>
    <t>Le sol est antidérapant et présente une déclivité amenant à un siphon de sol. Le sol est maintenu dégagé, les fournitures sont entreposées sous la paillasse .</t>
  </si>
  <si>
    <t xml:space="preserve">Mise en culture des échantillons, utilisation des réactifs collilert et Entérolert
Prophylaxie du local
Evacuation des déchets
</t>
  </si>
  <si>
    <t>Contact cutané, cutanéo-muqueux, projection dermique, oculaire, orale, inhalation</t>
  </si>
  <si>
    <t>Port de la blouse, port de gants à usage unique pour manipuler les réactifs Entérolert et collilert,
le laboratoire est équipé d'un évier pour se laver-rincer les mains, ainsi que d'une douche et d'un rince œil.
Les déchets sont mis stockés et transportés en sac poubelle, les agents veillent à le remplir de façon raisonnable et le change autant que nécessaire.</t>
  </si>
  <si>
    <t>Prélèvement dans les flacons de prélèvements, souillure de la paillasse</t>
  </si>
  <si>
    <t>Le protocole spécifie la désinfection de la paillasse avant toute manipulation, le matériel souillable est à usage unique, les manipulations se font avec des gant à usage unique, le protocole de mise en culture impose l'usage de pipette avec pro pipette empêchant la dispersion des échantillons sur la paillasse, les manipulations s'effectuent à proximité du bec benzène dans le cône de stérilisation.
L'agent se nettoie les mains avant et après les manipulations, pendant au besoin.</t>
  </si>
  <si>
    <t>l'organisation de la paillasse permet d'éviter le risque de brûlures avec les becs benzène, le port de la blouse en coton empêche le contact avec la flamme.</t>
  </si>
  <si>
    <t>Mise en culture réalisées en période estivale, laboratoire exposé au sud, le protocole interdit l'ouverture des ouvrants durant les manipulations, fonctionnement simultané des becs benzène, du four de scellement, des étuves. La consommation d'eau ou d'aliments est proscrite durant les manipulations.</t>
  </si>
  <si>
    <r>
      <t>L'utilisation des becs benzène se limite aux manipulations, les agents sont vigilants à l'extinction des becs benzène, l'alimentation en gaz des becs est faite par cartouches 450g, limitant la quantité de stockage gaz dans le laboratoire</t>
    </r>
    <r>
      <rPr>
        <sz val="11"/>
        <rFont val="Calibri"/>
        <family val="2"/>
        <scheme val="minor"/>
      </rPr>
      <t>. Les produits inflammables sont stockés au sol, zone la plus froide de la pièce. Le laboratoire est équipé d'un bouton poussoir d'alarme incendie, d'un signal sonore incendie, d'un extincteur classe B.</t>
    </r>
  </si>
  <si>
    <t>Branchement des appareils, luminaires, manipulation de liquides sur la paillasse.</t>
  </si>
  <si>
    <t>Les prises électriques sont en hauteur , y compris sur la paillasse, ou elles sont disposées au extrémité, hors de la zone de manipulation, hors de portée de projections liquides. Le branchement des appareils s'effectuent les mains sèches avant les manipulations.</t>
  </si>
  <si>
    <t>Présence de parapets et de gardes corps, passages piéton
Vigilance de l'agent selon la nature du terrain et la météo</t>
  </si>
  <si>
    <t>Cheminements dédiés aux piétons, vigilance de l'agent, port du gilet réfléchissant en bord de route</t>
  </si>
  <si>
    <t>Réflexion à mener sur l'équipement des véhicules de panneaux tri flash AK5, bandes réfléchissantes, et de cônes de signalisation, lors des interventions sur la voie.</t>
  </si>
  <si>
    <t>Utilisation de gants à usage unique.</t>
  </si>
  <si>
    <t>Utilisation de gants à usage unique, présence et utilisation de gel hydro alcoolique dans les véhicules.
Respect des consignes de la Fiche de données sécurité des appâts rodenticides.</t>
  </si>
  <si>
    <t>Les campagnes de dératisation sont programmées à l'avance.
L'emploi d'appâts rodenticides n'expose pas l'agent à la vue de l'animal mort, de plus la mission est explicitement présentée lors de l'entretien d'embauche.
Appui du responsable de service dans le cas de situation conflictuelle avec un administré.</t>
  </si>
  <si>
    <t xml:space="preserve">Cheminements dédiés aux piétons, vigilance de l'agent, port du gilet réfléchissant en bord de route, signalisation au moyen de cônes sur la voie, agent d'ELOA fait le guet pendant l'application du gel </t>
  </si>
  <si>
    <t>Port de gants à usage unique et de gants, port, appliquer le produit avec les bras et jambes couverts.
Méthane, l'agent est en milieu ouvert. L'hydrogène sulfuré a une densité supérieure à l'air, les agents ne descendent pas dans le réseau.</t>
  </si>
  <si>
    <t>Port de gants à usage unique et de gants, port, appliquer le produit avec les bras et jambes couverts, présence et utilisation de gel hydro alcoolique dans les véhicules.</t>
  </si>
  <si>
    <t>Les réseaux sur lesquels interviennent les agents sont de petite section, limitant l'accumulation de biomasse susceptible de générer une concentration de méthane dangereuse.</t>
  </si>
  <si>
    <t>Amenée de virus, bactéries, moisissures dans l'habitacle du véhicule lors des opérations de prélèvements, dératisation, traitement des blattes.</t>
  </si>
  <si>
    <t>Les agents ont à leur disposition des gants à usage unique, et du gel hydro alcoolique pour les mains.
L'entretien du véhicule, aspirateur et lavage extérieur est possible dans les stations carburant partenaires.</t>
  </si>
  <si>
    <t>Les objets transportés par les techniciens sont peu encombrants, ils sont entreposés dans le véhicule de de façon sécurisée, et ne sont pas susceptibles d'être projetés sur les occupants du véhicule.</t>
  </si>
  <si>
    <t>Intensité du temps de travail, exigences émotionnelles, manque d'autonomie, rapports sociaux dégradés au travail, conflits de valeurs, insécurité de la situation de travail, isolement</t>
  </si>
  <si>
    <t>Approcher les véhicules au plus proche de la zone d'emport ou de dépose. Sollicitation d'un collègue pour avoir de l'aide. Fragmenter la charge pour la rendre transportable.</t>
  </si>
  <si>
    <t>Sol encombré, rallonge électrique, différence de niveaux…</t>
  </si>
  <si>
    <t xml:space="preserve">Site de Biganos: Les sols sont entretenus, dégagés, les fils électriques sont en gaines souterraines et émergent à l'aplomb des postes de travail.
</t>
  </si>
  <si>
    <t>Site d'Arcachon: Les sols sont entretenus, dégagés, les rallonges électriques sont sous les bureaux</t>
  </si>
  <si>
    <t>Climatisation, ventilation des locaux</t>
  </si>
  <si>
    <t>Hygiène corporelle, hygiène des locaux, hygiène du poste de travail, ventilation</t>
  </si>
  <si>
    <t>Les écrans sont réglables en intensité lumineuse, l'agent est libre d'agencer son poste de travail pour le rendre plus confortable, les fauteuils de travail sont pourvus d'accoudoirs, de renforts lombaires, et sont réglables.</t>
  </si>
  <si>
    <t>Les rayonnages n'excèdent pas 2,20m de hauteur. Les documents sont regroupés en cartons à archives standard.</t>
  </si>
  <si>
    <t>Branchement des appareils, luminaires, contact avec un fil dénudé</t>
  </si>
  <si>
    <t>Le bâtiment de Biganos dispose de grandes surfaces vitrées apportant de la luminosité au vu des horaires de travail. Un éclairage permanent et suffisant est présent dans les espaces de circulation. Un éclairage à déclenchement automatique est présent au dessus de chaque poste de travail.
La disposition des postes de travail empêche la réverbération solaire sur les écrans.</t>
  </si>
  <si>
    <t>Intensité du temps de travail, exigences émotionnelles, manque d'autonomie, rapports sociaux dégradés au travail, conflits de valeurs, insécurité de la situation de travail.</t>
  </si>
  <si>
    <t>Douleurs articulaires, musculaires</t>
  </si>
  <si>
    <t>Remplissage automatique en fonction de la fréquence de la tâche</t>
  </si>
  <si>
    <t>Remplissage automatique en fonction du tableau gravité</t>
  </si>
  <si>
    <t>Troubles psychiques</t>
  </si>
  <si>
    <t>Biganos: le bâtiment est équipé d'une pompe à chaleur réversible couplé à un circuit calorifuge dans le sol.
Une fontaine à eau froide et tempérée est à disposition.
Arcachon: des ventilateurs sont à disposition pour les pics de chaleur, une chaufferie gaz alimente des radiateurs fonte en eau chaude en période froide.
Des fontaines à eau froide et tempérée sont à disposition.</t>
  </si>
  <si>
    <t xml:space="preserve">Les sanitaires et locaux sont nettoyés tous les jours les poubelles sont vidées quotidiennement.
Les sanitaires sont pourvus de savon, de gel hydro alcoolique, d'essuie main et de sèche main.
La salle de repos dispose d'un lave vaisselle, et d'un frigo pour la conservation des aliments.
Des zones fumeurs sont disponibles à l'extérieur des locaux.
</t>
  </si>
  <si>
    <t>Biganos:la ventilation est mécanisée, l'appareil se met en sécurité lorsque le nettoyage ou le remplacement des filtres est nécessaire.</t>
  </si>
  <si>
    <t>Le bâtiment est récent, l'installation électrique aux normes, le local chaufferie est situé à l'extérieur, un local dédié accueille le serveur informatique.
Les issues de secours sont signalées par un éclairage de sécurité le cheminement est également signalé à mi chemin dans les couloirs, les portes s'ouvrent vers l'extérieur, elles sont équipées d'un système de déverrouillage sans clef, les espaces de circulation sont maintenus sans encombrement.
Les hauts parleurs sont fonctionnels, un signal lumineux rouge et présent dans les toilettes.
Les plans d'évacuations sont disposés à l'entrée des locaux et à l'intersection du bâtiment de Biganos.
6extincteurs sont disposés sur le site (pour une surface de 800m²)
6 déclencheurs manuels d'alarme incendie sont disposés sur le site.
1 dispositif de coupure d'alimentation électrique et 1 dispositif de coupure de la ventilation sont disposés à proximité de l'accueil.
Arcachon: Chaudière gaz.</t>
  </si>
  <si>
    <t>Utilisation de gants à usage unique, présence et utilisation de gel hydro alcoolique dans les véhicules.
L'agent récupère la glacière, les agents d'ELOA ont procédé aux prélèvements.</t>
  </si>
  <si>
    <t>EPI</t>
  </si>
  <si>
    <t>Chaussures de sécurité</t>
  </si>
  <si>
    <t>Gilet réfléchissant</t>
  </si>
  <si>
    <t>Gants à usage unique
Gel hydro alcoolique</t>
  </si>
  <si>
    <t>Gants à usage unique pour le prélèvement bout du wharf
Gel hydro alcoolique</t>
  </si>
  <si>
    <t>Combinaison néoprène</t>
  </si>
  <si>
    <t>Gilet de sauvetage ou de flottabilité pemranente</t>
  </si>
  <si>
    <t>Chaussures de sécurité ou Waders</t>
  </si>
  <si>
    <t>Gel hydro alcoolique</t>
  </si>
  <si>
    <t>Manteau</t>
  </si>
  <si>
    <t>Harnachement avec ligne de vie
ou Gilet de sauvetage ou de flottabilité permanente</t>
  </si>
  <si>
    <t>Lunettes de soleil
Tshirt manches longues</t>
  </si>
  <si>
    <t>Gants à usage unique
Vêtements manches longues
Lunettes de protection</t>
  </si>
  <si>
    <t>Utilisation de gants jetables
Port de vêtement manches longues</t>
  </si>
  <si>
    <t>Blouse
Gants à usage unique
Lunettes de protection</t>
  </si>
  <si>
    <t>Blouse</t>
  </si>
  <si>
    <t>Gants 
Gants à usage unique</t>
  </si>
  <si>
    <t>Gants
Gants à usage unique</t>
  </si>
  <si>
    <t>Arrimer la corde, laisser tomber si le sceau tombe</t>
  </si>
  <si>
    <t>Point à faire sur l'utilisation des produits de prophylaxie (protections oculaires, gants)
Prévoir des protections oculaires
 port de gants pour l'utilisation de incidin foam, port de gant pour l'utilisation de virkon, utiliser le produit avec la porte du laboratoire ouverte afin de ventiler, port de gants pour l'utilisation de Ecu vert liquide vaisselle, port de gant pour l'utilisation d'alcool ménager, port de gants pour l'utilisation d'eau déminéralisée,</t>
  </si>
  <si>
    <t>Des températures excédant les 45°C ont été relevées.
Prévoir l'installation d'une climatisation dans le laboratoire.</t>
  </si>
  <si>
    <t>Etablir une fiche récapitulative des opérations de changements de toner.
Mettre à disposition des gants jetables pour effectuer l'opération.
(Essuyer les fuites d’encre avec un chiffon humide.
Porter des gants à usage unique pour remplir éventuellement les réservoirs d’encre liquide ou en poudre.
En cas de bourrage de papier dans l’imprimante, retirer soigneusement le papier pour ne pas former de nuages de poussière d’encre.
    En cas de plaintes formulées par les personnes au contact de photocopieuse ou imprimante, prendre des mesures pour améliorer l’hygiène du poste de travail)</t>
  </si>
  <si>
    <t>Pilote</t>
  </si>
  <si>
    <t>délai de mise en oeuvre</t>
  </si>
  <si>
    <t>Cas de figure</t>
  </si>
  <si>
    <t>Risques</t>
  </si>
  <si>
    <t>Tâches</t>
  </si>
  <si>
    <t>Lésions</t>
  </si>
  <si>
    <t>Cotation gravité</t>
  </si>
  <si>
    <t>Probabilité d'occurrence</t>
  </si>
  <si>
    <t>Cotation probabilité d'occurrence</t>
  </si>
  <si>
    <t>Cotation fréquence</t>
  </si>
  <si>
    <t>cotation du risque</t>
  </si>
  <si>
    <t>(vide)</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</si>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</sst>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theme="1"/>
      <name val="Calibri"/>
      <family val="2"/>
      <scheme val="minor"/>
    </font>
    <font>
      <sz val="10"/>
      <color theme="1"/>
      <name val="Arial"/>
      <family val="2"/>
    </font>
    <font>
      <sz val="11"/>
      <name val="Calibri"/>
      <family val="2"/>
      <scheme val="minor"/>
    </font>
    <font>
      <b/>
      <sz val="11"/>
      <color theme="1"/>
      <name val="Calibri"/>
      <family val="2"/>
      <scheme val="minor"/>
    </font>
    <font>
      <sz val="11"/>
      <color theme="1"/>
      <name val="Calibri"/>
      <family val="2"/>
    </font>
    <font>
      <sz val="10"/>
      <color theme="1"/>
      <name val="Arial Unicode MS"/>
      <family val="2"/>
    </font>
    <font>
      <b/>
      <sz val="16"/>
      <color theme="1"/>
      <name val="Calibri"/>
      <family val="2"/>
      <scheme val="minor"/>
    </font>
  </fonts>
  <fills count="8">
    <fill>
      <patternFill patternType="none"/>
    </fill>
    <fill>
      <patternFill patternType="gray125"/>
    </fill>
    <fill>
      <patternFill patternType="solid">
        <fgColor rgb="FF92D050"/>
        <bgColor indexed="64"/>
      </patternFill>
    </fill>
    <fill>
      <patternFill patternType="solid">
        <fgColor theme="4" tint="0.59999389629810485"/>
        <bgColor indexed="64"/>
      </patternFill>
    </fill>
    <fill>
      <patternFill patternType="solid">
        <fgColor rgb="FFFFC000"/>
        <bgColor indexed="64"/>
      </patternFill>
    </fill>
    <fill>
      <patternFill patternType="solid">
        <fgColor theme="7" tint="0.39997558519241921"/>
        <bgColor indexed="64"/>
      </patternFill>
    </fill>
    <fill>
      <patternFill patternType="solid">
        <fgColor theme="4" tint="0.39997558519241921"/>
        <bgColor indexed="64"/>
      </patternFill>
    </fill>
    <fill>
      <patternFill patternType="solid">
        <fgColor rgb="FFFF5050"/>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bottom/>
      <diagonal/>
    </border>
    <border>
      <left/>
      <right/>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style="thin">
        <color indexed="64"/>
      </top>
      <bottom style="thin">
        <color indexed="64"/>
      </bottom>
      <diagonal/>
    </border>
    <border>
      <left/>
      <right style="thin">
        <color indexed="64"/>
      </right>
      <top/>
      <bottom/>
      <diagonal/>
    </border>
    <border>
      <left style="thin">
        <color indexed="64"/>
      </left>
      <right style="thin">
        <color indexed="64"/>
      </right>
      <top/>
      <bottom/>
      <diagonal/>
    </border>
    <border>
      <left/>
      <right style="thin">
        <color indexed="64"/>
      </right>
      <top/>
      <bottom style="thin">
        <color indexed="64"/>
      </bottom>
      <diagonal/>
    </border>
  </borders>
  <cellStyleXfs count="1">
    <xf numFmtId="0" fontId="0" fillId="0" borderId="0"/>
  </cellStyleXfs>
  <cellXfs count="59">
    <xf numFmtId="0" fontId="0" fillId="0" borderId="0" xfId="0"/>
    <xf numFmtId="0" fontId="0" fillId="0" borderId="1" xfId="0" applyFill="1" applyBorder="1" applyAlignment="1">
      <alignment horizontal="center" vertical="center" wrapText="1"/>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0" fillId="6" borderId="1" xfId="0" applyFill="1" applyBorder="1" applyAlignment="1">
      <alignment horizontal="center" vertical="center" wrapText="1"/>
    </xf>
    <xf numFmtId="0" fontId="0" fillId="7" borderId="1" xfId="0" applyFill="1" applyBorder="1" applyAlignment="1">
      <alignment horizontal="center" vertical="center" wrapText="1"/>
    </xf>
    <xf numFmtId="0" fontId="0" fillId="0" borderId="0" xfId="0" applyFont="1" applyAlignment="1">
      <alignment horizontal="center" vertical="center" wrapText="1"/>
    </xf>
    <xf numFmtId="0" fontId="0" fillId="0" borderId="0" xfId="0" applyAlignment="1">
      <alignment horizontal="center" vertical="center" wrapText="1"/>
    </xf>
    <xf numFmtId="0" fontId="4" fillId="0" borderId="0" xfId="0" applyFont="1"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xf>
    <xf numFmtId="0" fontId="0" fillId="0" borderId="0" xfId="0" applyBorder="1" applyAlignment="1">
      <alignment horizontal="left" vertical="center"/>
    </xf>
    <xf numFmtId="0" fontId="0" fillId="0" borderId="0" xfId="0" applyBorder="1"/>
    <xf numFmtId="0" fontId="0" fillId="4" borderId="1" xfId="0" applyFill="1" applyBorder="1" applyAlignment="1">
      <alignment horizontal="center" vertical="center" wrapText="1"/>
    </xf>
    <xf numFmtId="0" fontId="0" fillId="0" borderId="1" xfId="0" applyBorder="1"/>
    <xf numFmtId="0" fontId="0" fillId="0" borderId="1" xfId="0" applyBorder="1" applyAlignment="1">
      <alignment horizontal="center" vertical="center" wrapText="1"/>
    </xf>
    <xf numFmtId="0" fontId="0" fillId="0" borderId="0" xfId="0" applyFill="1" applyBorder="1" applyAlignment="1">
      <alignment horizontal="center" vertical="center" wrapText="1"/>
    </xf>
    <xf numFmtId="0" fontId="0" fillId="0" borderId="1" xfId="0" applyBorder="1" applyAlignment="1">
      <alignment horizontal="center" vertical="center" wrapText="1"/>
    </xf>
    <xf numFmtId="0" fontId="0" fillId="2" borderId="1" xfId="0" applyFill="1" applyBorder="1" applyAlignment="1">
      <alignment horizontal="center"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wrapText="1"/>
    </xf>
    <xf numFmtId="0" fontId="0" fillId="0" borderId="1" xfId="0" applyBorder="1" applyAlignment="1">
      <alignment vertical="center" wrapText="1"/>
    </xf>
    <xf numFmtId="0" fontId="0" fillId="0" borderId="0" xfId="0" applyBorder="1" applyAlignment="1">
      <alignment vertical="center" wrapText="1"/>
    </xf>
    <xf numFmtId="0" fontId="0" fillId="2" borderId="1" xfId="0" applyFill="1" applyBorder="1"/>
    <xf numFmtId="0" fontId="0" fillId="2" borderId="2" xfId="0" applyFill="1" applyBorder="1" applyAlignment="1">
      <alignment vertical="center" wrapText="1"/>
    </xf>
    <xf numFmtId="0" fontId="0" fillId="2" borderId="5" xfId="0" applyFill="1" applyBorder="1" applyAlignment="1">
      <alignment horizontal="center" vertical="center" wrapText="1"/>
    </xf>
    <xf numFmtId="0" fontId="0" fillId="0" borderId="6" xfId="0" applyBorder="1" applyAlignment="1">
      <alignment horizontal="center" vertical="center" wrapText="1"/>
    </xf>
    <xf numFmtId="0" fontId="1" fillId="0" borderId="6" xfId="0" applyFont="1" applyBorder="1" applyAlignment="1">
      <alignment horizontal="center" vertical="center" wrapText="1"/>
    </xf>
    <xf numFmtId="0" fontId="0" fillId="0" borderId="6" xfId="0" applyFill="1" applyBorder="1" applyAlignment="1">
      <alignment horizontal="center" vertical="center" wrapText="1"/>
    </xf>
    <xf numFmtId="0" fontId="0" fillId="0" borderId="6" xfId="0" applyFont="1" applyBorder="1" applyAlignment="1">
      <alignment horizontal="center" vertical="center" wrapText="1"/>
    </xf>
    <xf numFmtId="0" fontId="6" fillId="4" borderId="5" xfId="0" applyFont="1" applyFill="1" applyBorder="1" applyAlignment="1">
      <alignment horizontal="center" vertical="center" wrapText="1"/>
    </xf>
    <xf numFmtId="0" fontId="0" fillId="6" borderId="7" xfId="0" applyFill="1" applyBorder="1" applyAlignment="1">
      <alignment vertical="center" wrapText="1"/>
    </xf>
    <xf numFmtId="0" fontId="0" fillId="7" borderId="6" xfId="0" applyFill="1" applyBorder="1" applyAlignment="1">
      <alignment horizontal="center" vertical="center" wrapText="1"/>
    </xf>
    <xf numFmtId="0" fontId="0" fillId="6" borderId="6" xfId="0" applyFill="1" applyBorder="1" applyAlignment="1">
      <alignment horizontal="center" vertical="center" wrapText="1"/>
    </xf>
    <xf numFmtId="0" fontId="0" fillId="0" borderId="9" xfId="0" applyBorder="1" applyAlignment="1">
      <alignment horizontal="center" vertical="center" wrapText="1"/>
    </xf>
    <xf numFmtId="0" fontId="0" fillId="6" borderId="7" xfId="0" applyFill="1" applyBorder="1" applyAlignment="1">
      <alignment horizontal="center" vertical="center" wrapText="1"/>
    </xf>
    <xf numFmtId="0" fontId="0" fillId="5" borderId="2" xfId="0" applyFill="1" applyBorder="1" applyAlignment="1">
      <alignment horizontal="center" vertical="center" wrapText="1"/>
    </xf>
    <xf numFmtId="0" fontId="0" fillId="0" borderId="2" xfId="0" applyBorder="1" applyAlignment="1">
      <alignment horizontal="center" vertical="center" wrapText="1"/>
    </xf>
    <xf numFmtId="0" fontId="5" fillId="0" borderId="2" xfId="0" applyFont="1" applyBorder="1" applyAlignment="1">
      <alignment horizontal="center" vertical="center" wrapText="1"/>
    </xf>
    <xf numFmtId="0" fontId="0" fillId="0" borderId="2" xfId="0" applyFill="1"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6" fillId="0" borderId="10" xfId="0" applyFont="1" applyBorder="1" applyAlignment="1">
      <alignment horizontal="center" vertical="center" wrapText="1"/>
    </xf>
    <xf numFmtId="0" fontId="6" fillId="5" borderId="11" xfId="0" applyFont="1" applyFill="1" applyBorder="1" applyAlignment="1">
      <alignment horizontal="center" vertical="center" wrapText="1"/>
    </xf>
    <xf numFmtId="0" fontId="6" fillId="3" borderId="5" xfId="0" applyFont="1" applyFill="1" applyBorder="1" applyAlignment="1">
      <alignment horizontal="center" vertical="center" wrapText="1"/>
    </xf>
    <xf numFmtId="0" fontId="6" fillId="3" borderId="12" xfId="0" applyFont="1" applyFill="1" applyBorder="1" applyAlignment="1">
      <alignment horizontal="center" vertical="center" wrapText="1"/>
    </xf>
    <xf numFmtId="0" fontId="6" fillId="2" borderId="5" xfId="0" applyFont="1" applyFill="1" applyBorder="1" applyAlignment="1">
      <alignment horizontal="center" vertical="center" wrapText="1"/>
    </xf>
    <xf numFmtId="0" fontId="6" fillId="2" borderId="11" xfId="0" applyFont="1" applyFill="1" applyBorder="1" applyAlignment="1">
      <alignment horizontal="center" vertical="center" wrapText="1"/>
    </xf>
    <xf numFmtId="0" fontId="6" fillId="2" borderId="3" xfId="0" applyFont="1" applyFill="1" applyBorder="1" applyAlignment="1">
      <alignment horizontal="center" vertical="center" wrapText="1"/>
    </xf>
    <xf numFmtId="0" fontId="0" fillId="0" borderId="0" xfId="0" applyAlignment="1">
      <alignment wrapText="1"/>
    </xf>
    <xf numFmtId="0" fontId="0" fillId="0" borderId="0" xfId="0" applyAlignment="1"/>
    <xf numFmtId="0" fontId="0" fillId="0" borderId="0" xfId="0" pivotButton="1" applyAlignment="1">
      <alignment vertical="top" wrapText="1"/>
    </xf>
    <xf numFmtId="0" fontId="0" fillId="0" borderId="0" xfId="0" applyAlignment="1">
      <alignment vertical="top" wrapText="1"/>
    </xf>
    <xf numFmtId="0" fontId="3" fillId="2" borderId="3" xfId="0" applyFont="1" applyFill="1" applyBorder="1" applyAlignment="1">
      <alignment horizontal="center" vertical="center" wrapText="1"/>
    </xf>
    <xf numFmtId="0" fontId="3" fillId="2" borderId="0" xfId="0" applyFont="1" applyFill="1" applyBorder="1" applyAlignment="1">
      <alignment horizontal="center" vertical="center" wrapText="1"/>
    </xf>
    <xf numFmtId="0" fontId="3" fillId="2" borderId="4" xfId="0" applyFont="1" applyFill="1" applyBorder="1" applyAlignment="1">
      <alignment horizontal="center" vertical="center" wrapText="1"/>
    </xf>
    <xf numFmtId="0" fontId="3" fillId="0" borderId="0" xfId="0" applyFont="1" applyBorder="1" applyAlignment="1">
      <alignment horizontal="center" vertical="center"/>
    </xf>
    <xf numFmtId="0" fontId="3" fillId="0" borderId="1" xfId="0" applyFont="1" applyBorder="1" applyAlignment="1">
      <alignment horizontal="center" vertical="center" wrapText="1"/>
    </xf>
    <xf numFmtId="0" fontId="3" fillId="0" borderId="1" xfId="0" applyFont="1" applyFill="1" applyBorder="1" applyAlignment="1">
      <alignment horizontal="center" vertical="center" wrapText="1"/>
    </xf>
  </cellXfs>
  <cellStyles count="1">
    <cellStyle name="Normal" xfId="0" builtinId="0"/>
  </cellStyles>
  <dxfs count="197">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horizontal="general" vertical="top"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0"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vertical="center"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indent="0" readingOrder="0"/>
    </dxf>
    <dxf>
      <alignment horizontal="center" vertical="center" textRotation="0" wrapText="1" indent="0" justifyLastLine="0" shrinkToFit="0" readingOrder="0"/>
      <border diagonalUp="0" diagonalDown="0">
        <left style="thin">
          <color indexed="64"/>
        </left>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Unicode MS"/>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Unicode MS"/>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Unicode MS"/>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Unicode MS"/>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Unicode MS"/>
        <scheme val="none"/>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solid">
          <fgColor indexed="64"/>
          <bgColor theme="7" tint="0.39997558519241921"/>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ill>
        <patternFill patternType="solid">
          <fgColor indexed="64"/>
          <bgColor theme="4" tint="0.39997558519241921"/>
        </patternFill>
      </fill>
      <alignment horizontal="center" vertical="center" textRotation="0" wrapText="1"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thin">
          <color indexed="64"/>
        </top>
        <bottom style="thin">
          <color indexed="64"/>
        </bottom>
      </border>
    </dxf>
    <dxf>
      <alignment horizontal="center" vertical="center" textRotation="0" wrapText="1" indent="0" justifyLastLine="0" shrinkToFit="0" readingOrder="0"/>
    </dxf>
    <dxf>
      <fill>
        <patternFill>
          <bgColor theme="9"/>
        </patternFill>
      </fill>
    </dxf>
    <dxf>
      <fill>
        <patternFill>
          <bgColor rgb="FFFFC000"/>
        </patternFill>
      </fill>
    </dxf>
    <dxf>
      <fill>
        <patternFill>
          <bgColor rgb="FFFF0000"/>
        </patternFill>
      </fill>
    </dxf>
  </dxfs>
  <tableStyles count="0" defaultTableStyle="TableStyleMedium2" defaultPivotStyle="PivotStyleLight16"/>
  <colors>
    <mruColors>
      <color rgb="FF4DEE32"/>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0</xdr:colOff>
          <xdr:row>0</xdr:row>
          <xdr:rowOff>0</xdr:rowOff>
        </xdr:from>
        <xdr:to>
          <xdr:col>8</xdr:col>
          <xdr:colOff>95250</xdr:colOff>
          <xdr:row>1</xdr:row>
          <xdr:rowOff>133350</xdr:rowOff>
        </xdr:to>
        <xdr:sp macro="" textlink="">
          <xdr:nvSpPr>
            <xdr:cNvPr id="4097" name="cmdCréer_Pages" hidden="1">
              <a:extLst>
                <a:ext uri="{63B3BB69-23CF-44E3-9099-C40C66FF867C}">
                  <a14:compatExt spid="_x0000_s4097"/>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8</xdr:col>
          <xdr:colOff>295275</xdr:colOff>
          <xdr:row>0</xdr:row>
          <xdr:rowOff>0</xdr:rowOff>
        </xdr:from>
        <xdr:to>
          <xdr:col>8</xdr:col>
          <xdr:colOff>685800</xdr:colOff>
          <xdr:row>1</xdr:row>
          <xdr:rowOff>133350</xdr:rowOff>
        </xdr:to>
        <xdr:sp macro="" textlink="">
          <xdr:nvSpPr>
            <xdr:cNvPr id="4098" name="cmdRaz" hidden="1">
              <a:extLst>
                <a:ext uri="{63B3BB69-23CF-44E3-9099-C40C66FF867C}">
                  <a14:compatExt spid="_x0000_s4098"/>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OnLoad="1" refreshedBy="Jean-Eric Pelouas" refreshedDate="42691.532064120373" createdVersion="5" refreshedVersion="6" minRefreshableVersion="3" recordCount="116">
  <cacheSource type="worksheet">
    <worksheetSource name="Tableau2"/>
  </cacheSource>
  <cacheFields count="17">
    <cacheField name="Tâches" numFmtId="0">
      <sharedItems count="13">
        <s v="Prélèvements ZI"/>
        <s v="Prélèvements eau de mer"/>
        <s v="Prélèvements eaux douces"/>
        <s v="Prélèvement CET"/>
        <s v="Prélèvements fontaines"/>
        <s v="Prélèvements STEP"/>
        <s v="Pollution des eaux"/>
        <s v="Analyses en laboratoire"/>
        <s v="Dératisation"/>
        <s v="Traitement des blattes"/>
        <s v="Déplacement routier"/>
        <s v="Circulation sur site"/>
        <s v="Tâches administratives"/>
      </sharedItems>
    </cacheField>
    <cacheField name="Risques" numFmtId="0">
      <sharedItems count="18">
        <s v="Risques de chute de plain pied"/>
        <s v="Risques de chute de hauteur"/>
        <s v="Risques liés à la circulation sur site"/>
        <s v="Risques liés au port de charge et manutention"/>
        <s v="Risques liés aux produits, émissions et aux déchets"/>
        <s v="Risques liés aux agents biologiques"/>
        <s v="Risques de noyade"/>
        <s v="Risques liés aux équipements de travail"/>
        <s v="Risques liés aux ambiances thermiques"/>
        <s v="Risques liés aux rayonnements"/>
        <s v="Risques psychosociaux"/>
        <s v="Risques routiers en mission"/>
        <s v="Risques liés aux produits,émissions et aux déchets"/>
        <s v="Risques incendie et explosion"/>
        <s v="Risques liés à l'électricité"/>
        <s v="Risques liés aux ambiances lumineuses"/>
        <s v="Risques liés aux chutes d'objets "/>
        <s v="Risques liés au bruit"/>
      </sharedItems>
    </cacheField>
    <cacheField name="Cas de figure" numFmtId="0">
      <sharedItems longText="1"/>
    </cacheField>
    <cacheField name="Lésions" numFmtId="0">
      <sharedItems/>
    </cacheField>
    <cacheField name="Gravité" numFmtId="0">
      <sharedItems/>
    </cacheField>
    <cacheField name="Cotation gravité" numFmtId="0">
      <sharedItems containsSemiMixedTypes="0" containsString="0" containsNumber="1" containsInteger="1" minValue="1" maxValue="4"/>
    </cacheField>
    <cacheField name="Probabilité d'occurrence" numFmtId="0">
      <sharedItems/>
    </cacheField>
    <cacheField name="Cotation probabilité d'occurrence" numFmtId="0">
      <sharedItems containsSemiMixedTypes="0" containsString="0" containsNumber="1" containsInteger="1" minValue="1" maxValue="3"/>
    </cacheField>
    <cacheField name="Fréquence" numFmtId="0">
      <sharedItems/>
    </cacheField>
    <cacheField name="Cotation fréquence" numFmtId="0">
      <sharedItems containsSemiMixedTypes="0" containsString="0" containsNumber="1" minValue="0.25" maxValue="1"/>
    </cacheField>
    <cacheField name="cotation du risque" numFmtId="0">
      <sharedItems containsSemiMixedTypes="0" containsString="0" containsNumber="1" minValue="0.25" maxValue="12"/>
    </cacheField>
    <cacheField name="Actions existantes" numFmtId="0">
      <sharedItems containsBlank="1" count="86" longText="1">
        <s v="Cheminements dédiés aux piétons"/>
        <s v="Présence de parapets et de gardes corps, passages piéton sur le site tenu par ELOA."/>
        <s v="Cheminements dédiés aux piétons,vigilance de l'agent"/>
        <s v="Approcher le véhicule au maximum de la zone de prélèvements"/>
        <s v="Utilisation de gants jetables_x000a_Opération réalisée en binôme"/>
        <s v="Utilisation de gants à usage unique, présence et utilisation de gel hydro alcoolique dans les véhicules."/>
        <s v="Emploi des cheminements piétons"/>
        <s v="Vigilance de l'agent, revêtement antidérapant sur le Wharf de la Salie, utilisation des aménagements piéton pour accéder aux plages."/>
        <s v="Sensibilisation des agents, présence de garde corps au Wharf de la Salie/prélèvements s'effectuant en binôme."/>
        <s v="Suivre les cheminements dédiés aux piétons du domaine public, vigilance de l'agent"/>
        <s v="Approcher le véhicule au maximum de la zone de prélèvements, utilisation du 4*4 pour les prélèvements Wharf sur la plage de la Salie"/>
        <s v="Présence et utilisation de gel hydro alcoolique dans les véhicules."/>
        <s v="Arrimer la corde, laisser tomber si le sceau tombe"/>
        <s v="Combinaison et chaussons néoprène pour les prélèvements en période froide, maillot de bain pour les prélèvements en période chaude."/>
        <s v="Port de lunettes de soleil, et vêtements couvrants"/>
        <s v="Sensibilisation au phénomène de baïne, respect du protocole entrer dans l'eau jusqu'au haut des cuisses, garder un œil sur le large pour anticiper les vagues, port d'une combinaison néoprène pour améliorer la flottabilité."/>
        <s v="Les prélèvements sont programmés à l'avance, le temps de trajet est programmé également à l'avance._x000a_La tournée de prélèvements dure une demi-journée par semaine en période estivale (juin à septembre)"/>
        <s v="Cheminements dédiés aux piétons jusqu'au plus proche du lieu de prélèvement, vigilance de l'agent en fonction de l'état du sol"/>
        <s v="Dans la mesure du possible effectué les prélèvements à la canne à l'abri des garde-corps, pour les prélèvements en waders approcher la zone de prélèvement avec prudence"/>
        <s v="Cheminements du domaine public dédiés aux piétons, vigilance de l'agent"/>
        <s v="Rouler avec le véhicule au pas, mettre les warnings"/>
        <s v="Approcher le véhicule au maximum de la zone de prélèvements."/>
        <s v="Approcher au maximum le flacon rempli du bord avant de relever la canne afin de limiter l'effet de levier_x000a_"/>
        <s v="Estimer la profondeur du cours d'eau et la force du courant avant d'y descendre."/>
        <s v="Port de manteau en hiver, l'agent adapte sa tenue en fonction de la météo"/>
        <s v="Prélever à la canne_x000a_Approcher prudemment le bord du cours d'eau par étape, poser le flaconnage, assurer sa position et recommencer._x000a_Estimer la force du cours d'eau et sonder la profondeur avant d'y descendre avec les waders"/>
        <s v="Les prélèvements sont programmés à l'avance, le temps de trajet est programmé également à l'avance._x000a_La tournée de prélèvements dure une demi-journée."/>
        <s v="Cheminements dédiés aux piétons, vigilance de l'agent, port du gilet de signalisation"/>
        <s v="Cheminements dédiés aux piétons, vigilance de l'agent"/>
        <s v="Utilisation de gants jetables_x000a_Port de vêtement manches longues"/>
        <s v="Vigilance de l'agent"/>
        <s v="Utiliser les cheminements piétons et trottoirs."/>
        <s v="Approcher le véhicule au maximum de la zone de chargement"/>
        <s v="Utilisation de gants à usage unique, présence et utilisation de gel hydro alcoolique dans les véhicules._x000a_L'agent récupère la glacière, les agents d'ELOA ont procédé aux prélèvements."/>
        <s v="Le sol est antidérapant et présente une déclivité amenant à un siphon de sol. Le sol est maintenu dégagé, les fournitures sont entreposées sous la paillasse ."/>
        <s v="Port de la blouse, port de gants à usage unique pour manipuler les réactifs Entérolert et collilert,_x000a_le laboratoire est équipé d'un évier pour se laver-rincer les mains, ainsi que d'une douche et d'un rince œil._x000a_Les déchets sont mis stockés et transportés en sac poubelle, les agents veillent à le remplir de façon raisonnable et le change autant que nécessaire."/>
        <s v="Le protocole spécifie la désinfection de la paillasse avant toute manipulation, le matériel souillable est à usage unique, les manipulations se font avec des gant à usage unique, le protocole de mise en culture impose l'usage de pipette avec pro pipette empêchant la dispersion des échantillons sur la paillasse, les manipulations s'effectuent à proximité du bec benzène dans le cône de stérilisation._x000a_L'agent se nettoie les mains avant et après les manipulations, pendant au besoin."/>
        <s v="Les flaconnages et les pipettes sont en plastique donc ne se cassent pas, les réactifs sont contenus en emballages &quot;craquables&quot; ne nécessitant pas d'outils coupant, "/>
        <s v="l'organisation de la paillasse permet d'éviter le risque de brûlures avec les becs benzène, le port de la blouse en coton empêche le contact avec la flamme."/>
        <s v="Contre le froid, le laboratoire est équipé d'un convecteur."/>
        <s v="L'utilisation des becs benzène se limite aux manipulations, les agents sont vigilants à l'extinction des becs benzène, l'alimentation en gaz des becs est faite par cartouches 450g, limitant la quantité de stockage gaz dans le laboratoire. Les produits inflammables sont stockés au sol, zone la plus froide de la pièce. Le laboratoire est équipé d'un bouton poussoir d'alarme incendie, d'un signal sonore incendie, d'un extincteur classe B."/>
        <s v="Les prises électriques sont en hauteur , y compris sur la paillasse, ou elles sont disposées au extrémité, hors de la zone de manipulation, hors de portée de projections liquides. Le branchement des appareils s'effectuent les mains sèches avant les manipulations."/>
        <s v="Le laboratoire dispose d'éclairement naturel, de stores, et d'un éclairage électrique efficace"/>
        <s v="Les analyses sont rarement réalisées seul, la lecture des résultats fait l'objet d'une formation interne."/>
        <s v="Présence de parapets et de gardes corps, passages piéton_x000a_Vigilance de l'agent selon la nature du terrain et la météo"/>
        <s v="Cheminements dédiés aux piétons, vigilance de l'agent, port du gilet réfléchissant en bord de route"/>
        <s v="Approcher le véhicule au maximum de la zone de prélèvements, répartir les appâts dans différents sceaux."/>
        <s v="Utilisation de gants à usage unique."/>
        <s v="Utilisation de gants à usage unique, présence et utilisation de gel hydro alcoolique dans les véhicules._x000a_Respect des consignes de la Fiche de données sécurité des appâts rodenticides."/>
        <s v="Port d'une tenue adaptée en fonction de la météo"/>
        <s v="Suivre les cheminements piétons, s'assurer de sa stabilité lors de la mise en place des appâts"/>
        <s v="Les campagnes de dératisation sont programmées à l'avance._x000a_L'emploi d'appâts rodenticides n'expose pas l'agent à la vue de l'animal mort, de plus la mission est explicitement présentée lors de l'entretien d'embauche._x000a_Appui du responsable de service dans le cas de situation conflictuelle avec un administré."/>
        <s v="Opération réalisée en binôme avec un agent d'ELOA"/>
        <s v="Cheminements dédiés aux piétons, vigilance de l'agent, port du gilet réfléchissant en bord de route, signalisation au moyen de cônes sur la voie, agent d'ELOA fait le guet pendant l'application du gel "/>
        <s v="Respect des règles gestes et posture (s'accroupir, s'agenouiller, utiliser un levier)_x000a_Le traitement des tampons  sur la chaussée s'effectue en présence du prestataire ELOA, qui lève les tampons."/>
        <s v="Port de gants à usage unique et de gants, port, appliquer le produit avec les bras et jambes couverts._x000a_Méthane, l'agent est en milieu ouvert. L'hydrogène sulfuré a une densité supérieure à l'air, les agents ne descendent pas dans le réseau."/>
        <s v="Port de gants à usage unique et de gants, port, appliquer le produit avec les bras et jambes couverts, présence et utilisation de gel hydro alcoolique dans les véhicules."/>
        <s v="Les réseaux sur lesquels interviennent les agents sont de petite section, limitant l'accumulation de biomasse susceptible de générer une concentration de méthane dangereuse."/>
        <s v="L'affect pour les insectes est limité, l'utilisation d'appât biocide diffère la mort de l'animal et n'expose pas l'agent à la vue de l'animal agonisant._x000a_L'action de désinsectisation est perçue positivement par les administrés, l'agent est sensibilisé à la pratique d'une communication restreinte concernant l'action en cours."/>
        <s v="Les agents sont détenteurs du permis de conduire valide. _x000a_Respect du code de la route_x000a_Les véhicules sont équipés d'airbag et de l'ABS._x000a_Réduire la vitesse sur site."/>
        <s v="Les agents sont détenteurs du permis de conduire valide. _x000a_Respect du code de la route_x000a_Les véhicules sont équipés d'airbag et de l'ABS_x000a_Les véhicules sont équipés d'un triangle de signalisation et de gilet réfléchissant"/>
        <s v="Véhicules récents, insonorisation correcte, véhicule équipés d'autoradio_x000a_"/>
        <s v="Les agents ont à leur disposition des gants à usage unique, et du gel hydro alcoolique pour les mains._x000a_L'entretien du véhicule, aspirateur et lavage extérieur est possible dans les stations carburant partenaires."/>
        <s v="Les objets transportés par les techniciens sont peu encombrants, ils sont entreposés dans le véhicule de de façon sécurisée, et ne sont pas susceptibles d'être projetés sur les occupants du véhicule."/>
        <s v="Les véhicules sont récents, insonorisés, entretenus, et équipés d'autoradio."/>
        <s v="Les véhicules sont équipés du chauffage et de la climatisation"/>
        <s v="L'organisation des déplacements est à la convenance de l'agent de manière à ne pas se trouver dans une situation stressante concernant les temps de trajet._x000a_Les véhicules sont équipés d'autoradio."/>
        <s v="Approcher les véhicules au plus proche de la zone d'emport ou de dépose. Sollicitation d'un collègue pour avoir de l'aide. Fragmenter la charge pour la rendre transportable."/>
        <s v="Les abords des bâtiments, et les locaux sont entretenus"/>
        <s v="Des luminaires assurent l'éclairage des zones de circulation piétonnes"/>
        <s v="Site de Biganos: Les sols sont entretenus, dégagés, les fils électriques sont en gaines souterraines et émergent à l'aplomb des postes de travail._x000a_"/>
        <s v="Site d'Arcachon: Les sols sont entretenus, dégagés, les rallonges électriques sont sous les bureaux"/>
        <s v="Site de Biganos réalisé en plain pied_x000a_Site d'Arcachon, les escaliers sont équipés de rambardes de sécurité, les balcons sont équipés de garde corps."/>
        <s v="Poste peu concerné, fractionnement des charges pour en limiter la masse."/>
        <m/>
        <s v="Biganos:la ventilation est mécanisée, l'appareil se met en sécurité lorsque le nettoyage ou le remplacement des filtres est nécessaire."/>
        <s v="Poste peu concerné_x000a_    Se conformer aux instructions d’emploi du fabricant._x000a_    les imprimantes, photocopieuses sont installées dans des locaux dédiés et aérés._x000a_    Le matériel est entretenu selon les besoins_x000a_    Les toners sont en cartouches, leur remplacement s'effectue selon le mode d'emploi du fabricant._x000a_    Dans des conditions normales de fonctionnement, le faisceau de rayonnement laser des imprimantes laser demeure confiné, il n’y a donc pas de risque physique._x000a_"/>
        <s v="Les sanitaires et locaux sont nettoyés tous les jours les poubelles sont vidées quotidiennement._x000a_Les sanitaires sont pourvus de savon, de gel hydro alcoolique, d'essuie main et de sèche main._x000a_La salle de repos dispose d'un lave vaisselle, et d'un frigo pour la conservation des aliments._x000a_Des zones fumeurs sont disponibles à l'extérieur des locaux._x000a_"/>
        <s v="Les écrans sont réglables en intensité lumineuse, l'agent est libre d'agencer son poste de travail pour le rendre plus confortable, les fauteuils de travail sont pourvus d'accoudoirs, de renforts lombaires, et sont réglables."/>
        <s v="Les rayonnages n'excèdent pas 2,20m de hauteur. Les documents sont regroupés en cartons à archives standard."/>
        <s v="Les bureaux sont occupés au maximum par deux personnes, l'open space sept personnes._x000a_Les appels téléphoniques sont réceptionnés uniquement dans un bureau._x000a_Les imprimantes sont dans un local dédié."/>
        <s v="Biganos: le bâtiment est équipé d'une pompe à chaleur réversible couplé à un circuit calorifuge dans le sol._x000a_Une fontaine à eau froide et tempérée est à disposition._x000a_Arcachon: des ventilateurs sont à disposition pour les pics de chaleur, une chaufferie gaz alimente des radiateurs fonte en eau chaude en période froide._x000a_Des fontaines à eau froide et tempérée sont à disposition."/>
        <s v="Le bâtiment est récent, l'installation électrique aux normes, le local chaufferie est situé à l'extérieur, un local dédié accueille le serveur informatique._x000a_Les issues de secours sont signalées par un éclairage de sécurité le cheminement est également signalé à mi chemin dans les couloirs, les portes s'ouvrent vers l'extérieur, elles sont équipées d'un système de déverrouillage sans clef, les espaces de circulation sont maintenus sans encombrement._x000a_Les hauts parleurs sont fonctionnels, un signal lumineux rouge et présent dans les toilettes._x000a_Les plans d'évacuations sont disposés à l'entrée des locaux et à l'intersection du bâtiment de Biganos._x000a_6extincteurs sont disposés sur le site (pour une surface de 800m²)_x000a_6 déclencheurs manuels d'alarme incendie sont disposés sur le site._x000a_1 dispositif de coupure d'alimentation électrique et 1 dispositif de coupure de la ventilation sont disposés à proximité de l'accueil._x000a_Arcachon: Chaudière gaz."/>
        <s v="L'installation électrique du bâtiment de Biganos est récente, les câblages sont intégrés au sol, les trappes sont disposées sous les postes de travail,"/>
        <s v="Le bâtiment de Biganos dispose de grandes surfaces vitrées apportant de la luminosité au vu des horaires de travail. Un éclairage permanent et suffisant est présent dans les espaces de circulation. Un éclairage à déclenchement automatique est présent au dessus de chaque poste de travail._x000a_La disposition des postes de travail empêche la réverbération solaire sur les écrans."/>
        <s v="La durée du temps de travail est fixe, si les besoins du service exigent la présence de l'agent plus que ses horaires habituels, il récupère ses heures dans les jours qui suivent._x000a_Les missions sont explicitées au cours de l'entretien d'embauche._x000a_Des événements extérieurs au travail sont organisés ( sport, repas, le temps de repas est commun à tous les agents)._x000a_Une communication est réalisée au cours de réunions bi hebdomadaires permettant d'exposés la vision de chacun sur ses dossiers._x000a_Les agents sont contractuels ou titulaires."/>
      </sharedItems>
    </cacheField>
    <cacheField name="EPI" numFmtId="0">
      <sharedItems containsBlank="1" count="17">
        <s v="Chaussures de sécurité"/>
        <m/>
        <s v="Gilet réfléchissant"/>
        <s v="Gants à usage unique_x000a_Vêtements manches longues_x000a_Lunettes de protection"/>
        <s v="Gants à usage unique_x000a_Gel hydro alcoolique"/>
        <s v="Gants à usage unique pour le prélèvement bout du wharf_x000a_Gel hydro alcoolique"/>
        <s v="Combinaison néoprène"/>
        <s v="Lunettes de soleil_x000a_Tshirt manches longues"/>
        <s v="Gilet de sauvetage ou de flottabilité pemranente"/>
        <s v="Chaussures de sécurité ou Waders"/>
        <s v="Gel hydro alcoolique"/>
        <s v="Manteau"/>
        <s v="Harnachement avec ligne de vie_x000a_ou Gilet de sauvetage ou de flottabilité permanente"/>
        <s v="Blouse_x000a_Gants à usage unique_x000a_Lunettes de protection"/>
        <s v="Blouse"/>
        <s v="Gants _x000a_Gants à usage unique"/>
        <s v="Gants_x000a_Gants à usage unique"/>
      </sharedItems>
    </cacheField>
    <cacheField name="Doc de référence" numFmtId="0">
      <sharedItems containsBlank="1"/>
    </cacheField>
    <cacheField name="Actions à mettre en place" numFmtId="0">
      <sharedItems containsBlank="1" count="17" longText="1">
        <s v="Port des chaussures de sécurité"/>
        <m/>
        <s v="Mettre des lunettes de protection."/>
        <s v="Sensibilisation des agents"/>
        <s v="Prévoir l'installation d'une douche sur le site de Biganos"/>
        <s v="Réflexion en cours pour l'acquisition sceau anse a œil+ bras coulissant à poulie_x000a_Réflexion en cours pour l'acquisition d'un matériel répondant au normes de prélèvement."/>
        <s v="Réflexion à mener sur l'utilisation d'un sac filet de plongée fixé à la ceinture, permettant le rangement du flacon de prélèvement et du thermomètre libérant les mains du préleveur en cas d'entrainement par une vague._x000a_Réflexion à mener sur l'acquisition de gilets à flottabilité permanente à déclenchement manuel ou automatique."/>
        <s v="Réflexion à mener sur la façon de s'harnacher à un élément fixe empêchant la chute dans l'eau"/>
        <s v="Réflexion à mener sur l'harnachement à un point fixe avec une ligne de vie_x000a_Réflexion à mener sur le port du gilet de sauvetage"/>
        <s v="Point à faire sur l'utilisation des produits de prophylaxie (protections oculaires, gants)_x000a_Prévoir des protections oculaires_x000a_ port de gants pour l'utilisation de incidin foam, port de gant pour l'utilisation de virkon, utiliser le produit avec la porte du laboratoire ouverte afin de ventiler, port de gants pour l'utilisation de Ecu vert liquide vaisselle, port de gant pour l'utilisation d'alcool ménager, port de gants pour l'utilisation d'eau déminéralisée,"/>
        <s v="Des températures excédant les 45°C ont été relevées._x000a_Prévoir l'installation d'une climatisation dans le laboratoire."/>
        <s v="Réflexion à mener sur l'équipement des véhicules de panneaux tri flash AK5, bandes réfléchissantes, et de cônes de signalisation, lors des interventions sur la voie."/>
        <s v="Récap sur la façon de mettre les gants."/>
        <s v="Sensibilisation aux gestes et postures"/>
        <s v="site Arcachon démoussage de l'escalier extérieur donnant accès au sous sol /rez de jardin"/>
        <s v="Etablir une fiche récapitulative des opérations de changements de toner._x000a_Mettre à disposition des gants jetables pour effectuer l'opération._x000a_(Essuyer les fuites d’encre avec un chiffon humide._x000a_Porter des gants à usage unique pour remplir éventuellement les réservoirs d’encre liquide ou en poudre._x000a_En cas de bourrage de papier dans l’imprimante, retirer soigneusement le papier pour ne pas former de nuages de poussière d’encre._x000a_    En cas de plaintes formulées par les personnes au contact de photocopieuse ou imprimante, prendre des mesures pour améliorer l’hygiène du poste de travail)"/>
        <s v="Une douche sur le site de Biganos est nécessaire lors du retour des phases de prélèvements."/>
      </sharedItems>
    </cacheField>
    <cacheField name="Pilote" numFmtId="0">
      <sharedItems containsNonDate="0" containsString="0" containsBlank="1" count="1">
        <m/>
      </sharedItems>
    </cacheField>
    <cacheField name="délai de mise en oeuvre" numFmtId="0">
      <sharedItems containsNonDate="0" containsString="0" containsBlank="1" count="1">
        <m/>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16">
  <r>
    <x v="0"/>
    <x v="0"/>
    <s v="Différence de niveau de sol, surface glissante"/>
    <s v="Lésions cutanées et/ou ostéo-articulaires ou décès"/>
    <s v="Moyenne"/>
    <n v="2"/>
    <s v="Probable"/>
    <n v="3"/>
    <s v="Moyenne"/>
    <n v="0.5"/>
    <n v="3"/>
    <x v="0"/>
    <x v="0"/>
    <m/>
    <x v="0"/>
    <x v="0"/>
    <x v="0"/>
  </r>
  <r>
    <x v="0"/>
    <x v="1"/>
    <s v="Chute dans les bassins "/>
    <s v="Lésions cutanées-internes et/ou ostéo-articulaires ou décès"/>
    <s v="Très grave"/>
    <n v="4"/>
    <s v="Très improbable"/>
    <n v="1"/>
    <s v="Moyenne"/>
    <n v="0.5"/>
    <n v="2"/>
    <x v="1"/>
    <x v="1"/>
    <s v="Code du Travail Article R4224-7_x000a_Code du travail Article R4323-59_x000a_"/>
    <x v="1"/>
    <x v="0"/>
    <x v="0"/>
  </r>
  <r>
    <x v="0"/>
    <x v="2"/>
    <s v="Heurt avec un véhicule"/>
    <s v="Lésions cutanées-internes et/ou ostéo-articulaires ou décès"/>
    <s v="Très grave"/>
    <n v="4"/>
    <s v="Très improbable"/>
    <n v="1"/>
    <s v="Moyenne"/>
    <n v="0.5"/>
    <n v="2"/>
    <x v="2"/>
    <x v="2"/>
    <s v="CodedutravailArticleR.4214-9àR.4214-17"/>
    <x v="1"/>
    <x v="0"/>
    <x v="0"/>
  </r>
  <r>
    <x v="0"/>
    <x v="3"/>
    <s v="port de la glacière avec les prélèvements"/>
    <s v="Douleurs articulaires"/>
    <s v="Faible"/>
    <n v="1"/>
    <s v="Improbable"/>
    <n v="2"/>
    <s v="Moyenne"/>
    <n v="0.5"/>
    <n v="1"/>
    <x v="3"/>
    <x v="1"/>
    <s v="CodedutravailR.4541-1àR.4541-10"/>
    <x v="1"/>
    <x v="0"/>
    <x v="0"/>
  </r>
  <r>
    <x v="0"/>
    <x v="4"/>
    <s v="Risques de projections d'acide nitrique"/>
    <s v="Brûlures"/>
    <s v="Faible"/>
    <n v="1"/>
    <s v="Probable"/>
    <n v="3"/>
    <s v="Moyenne"/>
    <n v="0.5"/>
    <n v="1.5"/>
    <x v="4"/>
    <x v="3"/>
    <s v="Code du travail R. 4412-1 à R. 4412-57"/>
    <x v="2"/>
    <x v="0"/>
    <x v="0"/>
  </r>
  <r>
    <x v="0"/>
    <x v="5"/>
    <s v="Exposition par contact, projection, ingestion aux bactérie, moisissures, virus et parasites"/>
    <s v="Intoxication, infection"/>
    <s v="Moyenne"/>
    <n v="2"/>
    <s v="Probable"/>
    <n v="3"/>
    <s v="Moyenne"/>
    <n v="0.5"/>
    <n v="3"/>
    <x v="5"/>
    <x v="4"/>
    <s v="Code du travail R. 4421-1 à R. 4427-5_x000a_INRS  ed6034"/>
    <x v="1"/>
    <x v="0"/>
    <x v="0"/>
  </r>
  <r>
    <x v="0"/>
    <x v="6"/>
    <s v="Chute dans un bassin"/>
    <s v="Noyade"/>
    <s v="Très grave"/>
    <n v="4"/>
    <s v="Très improbable"/>
    <n v="1"/>
    <s v="Moyenne"/>
    <n v="0.5"/>
    <n v="2"/>
    <x v="6"/>
    <x v="1"/>
    <s v="Code du travail Article R4224-7"/>
    <x v="1"/>
    <x v="0"/>
    <x v="0"/>
  </r>
  <r>
    <x v="1"/>
    <x v="0"/>
    <s v="Différence de niveau de sol, surface glissante, objets encombrants"/>
    <s v="Lésions cutanées et/ou ostéo-articulaires ou décès"/>
    <s v="Moyenne"/>
    <n v="2"/>
    <s v="Probable"/>
    <n v="3"/>
    <s v="Fréquente"/>
    <n v="0.75"/>
    <n v="4.5"/>
    <x v="7"/>
    <x v="1"/>
    <m/>
    <x v="3"/>
    <x v="0"/>
    <x v="0"/>
  </r>
  <r>
    <x v="1"/>
    <x v="1"/>
    <s v="Chute du Wharf, chute dans les bassins de baignade (Emile Ortel à Audenge)"/>
    <s v="Lésions cutanées-internes et/ou ostéo-articulaires ou décès, noyade"/>
    <s v="Très grave"/>
    <n v="4"/>
    <s v="Très improbable"/>
    <n v="1"/>
    <s v="Fréquente"/>
    <n v="0.75"/>
    <n v="3"/>
    <x v="8"/>
    <x v="1"/>
    <s v="(Wharf)Code du travail Article R4323-59"/>
    <x v="1"/>
    <x v="0"/>
    <x v="0"/>
  </r>
  <r>
    <x v="1"/>
    <x v="2"/>
    <s v="Heurt avec un véhicule"/>
    <s v="Lésions cutanées-internes et/ou ostéo-articulaires ou décès"/>
    <s v="Très grave"/>
    <n v="4"/>
    <s v="Très improbable"/>
    <n v="1"/>
    <s v="Fréquente"/>
    <n v="0.75"/>
    <n v="3"/>
    <x v="9"/>
    <x v="1"/>
    <s v="Code de la route"/>
    <x v="1"/>
    <x v="0"/>
    <x v="0"/>
  </r>
  <r>
    <x v="1"/>
    <x v="3"/>
    <s v="Port des flaconnages de prélèvement "/>
    <s v="Douleurs articulaires"/>
    <s v="Faible"/>
    <n v="1"/>
    <s v="Probable"/>
    <n v="3"/>
    <s v="Fréquente"/>
    <n v="0.75"/>
    <n v="2.25"/>
    <x v="10"/>
    <x v="1"/>
    <s v="Code du travail R. 4541-1 à R. 4541-10"/>
    <x v="1"/>
    <x v="0"/>
    <x v="0"/>
  </r>
  <r>
    <x v="1"/>
    <x v="5"/>
    <s v="Exposition par contact, projection, ingestion aux bactérie, moisissures, virus et parasites"/>
    <s v="Intoxication, infection"/>
    <s v="Moyenne"/>
    <n v="2"/>
    <s v="Improbable"/>
    <n v="2"/>
    <s v="Fréquente"/>
    <n v="0.75"/>
    <n v="3"/>
    <x v="11"/>
    <x v="5"/>
    <s v="Code du travail R. 4421-1 à R. 4427-5_x000a_INRS  ed6034"/>
    <x v="4"/>
    <x v="0"/>
    <x v="0"/>
  </r>
  <r>
    <x v="1"/>
    <x v="7"/>
    <s v="Manipulation du sceau de prélèvement au bout du Wharf de la Salie"/>
    <s v="Brûlures dues au frottements de la corde"/>
    <s v="Faible"/>
    <n v="1"/>
    <s v="Très improbable"/>
    <n v="1"/>
    <s v="Fréquente"/>
    <n v="0.75"/>
    <n v="0.75"/>
    <x v="12"/>
    <x v="1"/>
    <m/>
    <x v="5"/>
    <x v="0"/>
    <x v="0"/>
  </r>
  <r>
    <x v="1"/>
    <x v="8"/>
    <s v="Exposition aux conditions climatiques, phénomène amplifié par la tenue de prélèvement humide"/>
    <s v="Chaleur &gt; déshydratation, fatigue, coup de chaleur_x000a_Froid &gt; perte de dextérité, troubles respiratoires, troubles vasculaires, hypothermie"/>
    <s v="Faible"/>
    <n v="1"/>
    <s v="Probable"/>
    <n v="3"/>
    <s v="Fréquente"/>
    <n v="0.75"/>
    <n v="2.25"/>
    <x v="13"/>
    <x v="6"/>
    <m/>
    <x v="1"/>
    <x v="0"/>
    <x v="0"/>
  </r>
  <r>
    <x v="1"/>
    <x v="9"/>
    <s v="Exposition UV solaire, réverbération"/>
    <s v="Problèmes de vue, problèmes cutanés"/>
    <s v="Grave"/>
    <n v="3"/>
    <s v="Probable"/>
    <n v="3"/>
    <s v="Fréquente"/>
    <n v="0.75"/>
    <n v="6.75"/>
    <x v="14"/>
    <x v="7"/>
    <s v="INRS ta69"/>
    <x v="1"/>
    <x v="0"/>
    <x v="0"/>
  </r>
  <r>
    <x v="1"/>
    <x v="6"/>
    <s v="Entrainement par une vague ou un courant de baïne_x000a_Malaise lors du prélèvement"/>
    <s v="Noyade"/>
    <s v="Très grave"/>
    <n v="4"/>
    <s v="Probable"/>
    <n v="3"/>
    <s v="Fréquente"/>
    <n v="0.75"/>
    <n v="9"/>
    <x v="15"/>
    <x v="8"/>
    <m/>
    <x v="6"/>
    <x v="0"/>
    <x v="0"/>
  </r>
  <r>
    <x v="1"/>
    <x v="10"/>
    <s v="Stress dû aux conditions de circulation, pour le respect des horaires de prélèvements. Isolement"/>
    <s v="Troubles psychiques, maladies cardio-vasculaires, troubles musculosquelettiques, suicide"/>
    <s v="Grave"/>
    <n v="3"/>
    <s v="Très improbable"/>
    <n v="1"/>
    <s v="Fréquente"/>
    <n v="0.75"/>
    <n v="2.25"/>
    <x v="16"/>
    <x v="1"/>
    <m/>
    <x v="1"/>
    <x v="0"/>
    <x v="0"/>
  </r>
  <r>
    <x v="2"/>
    <x v="0"/>
    <s v="Différence de niveau de sol, surface glissante"/>
    <s v="Lésions cutanées et/ou ostéo-articulaires ou décès"/>
    <s v="Moyenne"/>
    <n v="2"/>
    <s v="Probable"/>
    <n v="3"/>
    <s v="Fréquente"/>
    <n v="0.75"/>
    <n v="4.5"/>
    <x v="17"/>
    <x v="9"/>
    <m/>
    <x v="1"/>
    <x v="0"/>
    <x v="0"/>
  </r>
  <r>
    <x v="2"/>
    <x v="1"/>
    <s v="Chute dans le cours d'eau"/>
    <s v="Lésions cutanées-internes et/ou ostéo-articulaires ou décès, noyade"/>
    <s v="Très grave"/>
    <n v="4"/>
    <s v="Probable"/>
    <n v="3"/>
    <s v="Fréquente"/>
    <n v="0.75"/>
    <n v="9"/>
    <x v="18"/>
    <x v="1"/>
    <m/>
    <x v="7"/>
    <x v="0"/>
    <x v="0"/>
  </r>
  <r>
    <x v="2"/>
    <x v="2"/>
    <s v="Heurt avec un véhicule"/>
    <s v="Lésions cutanées-internes et/ou ostéo-articulaires ou décès"/>
    <s v="Très grave"/>
    <n v="4"/>
    <s v="Improbable"/>
    <n v="2"/>
    <s v="Fréquente"/>
    <n v="0.75"/>
    <n v="6"/>
    <x v="19"/>
    <x v="2"/>
    <s v="Code de la route"/>
    <x v="1"/>
    <x v="0"/>
    <x v="0"/>
  </r>
  <r>
    <x v="2"/>
    <x v="11"/>
    <s v="Heurt avec un piéton ou un cycliste lors de prélèvement au ruisseau le Milieu"/>
    <s v="Troubles psychiques"/>
    <s v="Grave"/>
    <n v="3"/>
    <s v="Très improbable"/>
    <n v="1"/>
    <s v="Fréquente"/>
    <n v="0.75"/>
    <n v="2.25"/>
    <x v="20"/>
    <x v="1"/>
    <m/>
    <x v="1"/>
    <x v="0"/>
    <x v="0"/>
  </r>
  <r>
    <x v="2"/>
    <x v="3"/>
    <s v=" Port de la glacière avec les prélèvements "/>
    <s v="Douleurs articulaires"/>
    <s v="Faible"/>
    <n v="1"/>
    <s v="Improbable"/>
    <n v="2"/>
    <s v="Fréquente"/>
    <n v="0.75"/>
    <n v="1.5"/>
    <x v="21"/>
    <x v="1"/>
    <s v="Code du travail R. 4541-1 à R. 4541-10"/>
    <x v="1"/>
    <x v="0"/>
    <x v="0"/>
  </r>
  <r>
    <x v="2"/>
    <x v="5"/>
    <s v="Exposition par contact, projection, ingestion aux bactérie, moisissures, virus et parasites"/>
    <s v="Intoxication, infection"/>
    <s v="Moyenne"/>
    <n v="2"/>
    <s v="Improbable"/>
    <n v="2"/>
    <s v="Fréquente"/>
    <n v="0.75"/>
    <n v="3"/>
    <x v="5"/>
    <x v="10"/>
    <s v="Code du travail R. 4421-1 à R. 4427-5_x000a_INRS  ed6034"/>
    <x v="1"/>
    <x v="0"/>
    <x v="0"/>
  </r>
  <r>
    <x v="2"/>
    <x v="7"/>
    <s v="Utilisation de la canne de prélèvement_x000a_"/>
    <s v="Douleurs ostéo-articulaires"/>
    <s v="Moyenne"/>
    <n v="2"/>
    <s v="Improbable"/>
    <n v="2"/>
    <s v="Fréquente"/>
    <n v="0.75"/>
    <n v="3"/>
    <x v="22"/>
    <x v="1"/>
    <m/>
    <x v="1"/>
    <x v="0"/>
    <x v="0"/>
  </r>
  <r>
    <x v="2"/>
    <x v="7"/>
    <s v="Chute dans un trou d'eau avec remplissage des waders"/>
    <s v="Noyade"/>
    <s v="Très grave"/>
    <n v="4"/>
    <s v="Improbable"/>
    <n v="2"/>
    <s v="Fréquente"/>
    <n v="0.75"/>
    <n v="6"/>
    <x v="23"/>
    <x v="1"/>
    <m/>
    <x v="1"/>
    <x v="0"/>
    <x v="0"/>
  </r>
  <r>
    <x v="2"/>
    <x v="8"/>
    <s v="Exposition aux conditions climatiques"/>
    <s v="Chaleur &gt; déshydratation, fatigue, coup de chaleur_x000a_Froid &gt; perte de dextérité, troubles respiratoires, troubles vasculaires, hypothermie"/>
    <s v="Faible"/>
    <n v="1"/>
    <s v="Probable"/>
    <n v="3"/>
    <s v="Fréquente"/>
    <n v="0.75"/>
    <n v="2.25"/>
    <x v="24"/>
    <x v="11"/>
    <m/>
    <x v="1"/>
    <x v="0"/>
    <x v="0"/>
  </r>
  <r>
    <x v="2"/>
    <x v="9"/>
    <s v="Exposition UV solaire, réverbération"/>
    <s v="Problèmes de vue, problèmes cutanés"/>
    <s v="Grave"/>
    <n v="3"/>
    <s v="Probable"/>
    <n v="3"/>
    <s v="Fréquente"/>
    <n v="0.75"/>
    <n v="6.75"/>
    <x v="14"/>
    <x v="7"/>
    <s v="INRS ta69"/>
    <x v="1"/>
    <x v="0"/>
    <x v="0"/>
  </r>
  <r>
    <x v="2"/>
    <x v="6"/>
    <s v="Chute dans le cours d'eau_x000a_Chute dans un trou d'eau avec remplissage des waders"/>
    <s v="Noyade"/>
    <s v="Très grave"/>
    <n v="4"/>
    <s v="Improbable"/>
    <n v="2"/>
    <s v="Fréquente"/>
    <n v="0.75"/>
    <n v="6"/>
    <x v="25"/>
    <x v="12"/>
    <m/>
    <x v="8"/>
    <x v="0"/>
    <x v="0"/>
  </r>
  <r>
    <x v="2"/>
    <x v="10"/>
    <s v="Isolement"/>
    <s v="Troubles psychiques, maladies cardio-vasculaires, troubles musculosquelettiques, suicide"/>
    <s v="Grave"/>
    <n v="3"/>
    <s v="Très improbable"/>
    <n v="1"/>
    <s v="Fréquente"/>
    <n v="0.75"/>
    <n v="2.25"/>
    <x v="26"/>
    <x v="1"/>
    <m/>
    <x v="1"/>
    <x v="0"/>
    <x v="0"/>
  </r>
  <r>
    <x v="3"/>
    <x v="0"/>
    <s v="Différence de niveau de sol, surface glissante"/>
    <s v="Lésions cutanées et/ou ostéo-articulaires ou décès"/>
    <s v="Moyenne"/>
    <n v="2"/>
    <s v="Improbable"/>
    <n v="2"/>
    <s v="Faible"/>
    <n v="0.25"/>
    <n v="1"/>
    <x v="0"/>
    <x v="0"/>
    <m/>
    <x v="0"/>
    <x v="0"/>
    <x v="0"/>
  </r>
  <r>
    <x v="3"/>
    <x v="2"/>
    <s v="Heurt avec un véhicule"/>
    <s v="Lésions cutanées-internes et/ou ostéo-articulaires ou décès"/>
    <s v="Très grave"/>
    <n v="4"/>
    <s v="Très improbable"/>
    <n v="1"/>
    <s v="Faible"/>
    <n v="0.25"/>
    <n v="1"/>
    <x v="27"/>
    <x v="2"/>
    <s v="Code du travail Article R. 4214-9 à R. 4214-17"/>
    <x v="1"/>
    <x v="0"/>
    <x v="0"/>
  </r>
  <r>
    <x v="3"/>
    <x v="3"/>
    <s v=" Port de la glacière avec les prélèvements"/>
    <s v="Douleurs articulaires"/>
    <s v="Faible"/>
    <n v="1"/>
    <s v="Très improbable"/>
    <n v="1"/>
    <s v="Faible"/>
    <n v="0.25"/>
    <n v="0.25"/>
    <x v="3"/>
    <x v="1"/>
    <s v="Code du travail R. 4541-1 à R. 4541-10"/>
    <x v="1"/>
    <x v="0"/>
    <x v="0"/>
  </r>
  <r>
    <x v="3"/>
    <x v="5"/>
    <s v="Exposition par contact, projection, ingestion aux bactérie, moisissures, virus et parasites"/>
    <s v="Intoxication, infection"/>
    <s v="Moyenne"/>
    <n v="2"/>
    <s v="Improbable"/>
    <n v="2"/>
    <s v="Faible"/>
    <n v="0.25"/>
    <n v="1"/>
    <x v="5"/>
    <x v="4"/>
    <s v="Code du travail R. 4421-1 à R. 4427-5_x000a_INRS  ed6034"/>
    <x v="1"/>
    <x v="0"/>
    <x v="0"/>
  </r>
  <r>
    <x v="4"/>
    <x v="0"/>
    <s v="Différence de niveau de sol, surface glissante"/>
    <s v="Lésions cutanées et/ou ostéo-articulaires ou décès"/>
    <s v="Moyenne"/>
    <n v="2"/>
    <s v="Improbable"/>
    <n v="2"/>
    <s v="Faible"/>
    <n v="0.25"/>
    <n v="1"/>
    <x v="0"/>
    <x v="0"/>
    <m/>
    <x v="1"/>
    <x v="0"/>
    <x v="0"/>
  </r>
  <r>
    <x v="4"/>
    <x v="2"/>
    <s v="Heurt avec un véhicule"/>
    <s v="Lésions cutanées-internes et/ou ostéo-articulaires ou décès"/>
    <s v="Très grave"/>
    <n v="4"/>
    <s v="Très improbable"/>
    <n v="1"/>
    <s v="Faible"/>
    <n v="0.25"/>
    <n v="1"/>
    <x v="28"/>
    <x v="2"/>
    <s v="Code de la route"/>
    <x v="1"/>
    <x v="0"/>
    <x v="0"/>
  </r>
  <r>
    <x v="4"/>
    <x v="3"/>
    <s v=" Port de la glacière avec les prélèvements"/>
    <s v="Douleurs articulaires"/>
    <s v="Faible"/>
    <n v="1"/>
    <s v="Très improbable"/>
    <n v="1"/>
    <s v="Faible"/>
    <n v="0.25"/>
    <n v="0.25"/>
    <x v="3"/>
    <x v="1"/>
    <s v="Code du travail R. 4541-1 à R. 4541-10"/>
    <x v="1"/>
    <x v="0"/>
    <x v="0"/>
  </r>
  <r>
    <x v="4"/>
    <x v="12"/>
    <s v="Risques de projections d'acide nitrique"/>
    <s v="Brûlures"/>
    <s v="Faible"/>
    <n v="1"/>
    <s v="Probable"/>
    <n v="3"/>
    <s v="Faible"/>
    <n v="0.25"/>
    <n v="0.75"/>
    <x v="29"/>
    <x v="3"/>
    <s v="Code du travail R. 4412-1 à R. 4412-57"/>
    <x v="2"/>
    <x v="0"/>
    <x v="0"/>
  </r>
  <r>
    <x v="4"/>
    <x v="5"/>
    <s v="Exposition par contact, projection, ingestion aux bactérie, moisissures, virus et parasites"/>
    <s v="Intoxication, infection"/>
    <s v="Moyenne"/>
    <n v="2"/>
    <s v="Très improbable"/>
    <n v="1"/>
    <s v="Faible"/>
    <n v="0.25"/>
    <n v="0.5"/>
    <x v="5"/>
    <x v="4"/>
    <s v="Code du travail R. 4421-1 à R. 4427-5_x000a_INRS  ed6034"/>
    <x v="1"/>
    <x v="0"/>
    <x v="0"/>
  </r>
  <r>
    <x v="4"/>
    <x v="7"/>
    <s v="Utilisation de la lampe à souder pour nettoyer la bouche d'écoulement d'eau de la fontaine."/>
    <s v="Brûlures"/>
    <s v="Faible"/>
    <n v="1"/>
    <s v="Improbable"/>
    <n v="2"/>
    <s v="Faible"/>
    <n v="0.25"/>
    <n v="0.5"/>
    <x v="30"/>
    <x v="1"/>
    <m/>
    <x v="1"/>
    <x v="0"/>
    <x v="0"/>
  </r>
  <r>
    <x v="4"/>
    <x v="8"/>
    <s v="Exposition aux conditions climatiques"/>
    <s v="Chaleur &gt; déshydratation, fatigue, coup de chaleur_x000a_Froid &gt; perte de dextérité, troubles respiratoires, troubles vasculaires, hypothermie"/>
    <s v="Faible"/>
    <n v="1"/>
    <s v="Très improbable"/>
    <n v="1"/>
    <s v="Faible"/>
    <n v="0.25"/>
    <n v="0.25"/>
    <x v="24"/>
    <x v="11"/>
    <m/>
    <x v="1"/>
    <x v="0"/>
    <x v="0"/>
  </r>
  <r>
    <x v="4"/>
    <x v="9"/>
    <s v="Exposition UV solaire, réverbération"/>
    <s v="Problèmes de vue, problèmes cutanés"/>
    <s v="Grave"/>
    <n v="3"/>
    <s v="Probable"/>
    <n v="3"/>
    <s v="Faible"/>
    <n v="0.25"/>
    <n v="2.25"/>
    <x v="14"/>
    <x v="7"/>
    <s v="INRS ta69"/>
    <x v="1"/>
    <x v="0"/>
    <x v="0"/>
  </r>
  <r>
    <x v="5"/>
    <x v="0"/>
    <s v="Différence de niveau de sol, surface glissante"/>
    <s v="Lésions cutanées et/ou ostéo-articulaires ou décès"/>
    <s v="Moyenne"/>
    <n v="2"/>
    <s v="Improbable"/>
    <n v="2"/>
    <s v="Moyenne"/>
    <n v="0.5"/>
    <n v="2"/>
    <x v="0"/>
    <x v="0"/>
    <m/>
    <x v="1"/>
    <x v="0"/>
    <x v="0"/>
  </r>
  <r>
    <x v="5"/>
    <x v="2"/>
    <s v="Heurt avec un véhicule"/>
    <s v="Lésions cutanées-internes et/ou ostéo-articulaires ou décès"/>
    <s v="Très grave"/>
    <n v="4"/>
    <s v="Très improbable"/>
    <n v="1"/>
    <s v="Moyenne"/>
    <n v="0.5"/>
    <n v="2"/>
    <x v="31"/>
    <x v="2"/>
    <s v="Code du travail Article R. 4214-9 à R. 4214-17"/>
    <x v="1"/>
    <x v="0"/>
    <x v="0"/>
  </r>
  <r>
    <x v="5"/>
    <x v="3"/>
    <s v=" Port de la glacière avec les prélèvements"/>
    <s v="Douleurs articulaires"/>
    <s v="Faible"/>
    <n v="1"/>
    <s v="Très improbable"/>
    <n v="1"/>
    <s v="Moyenne"/>
    <n v="0.5"/>
    <n v="0.5"/>
    <x v="32"/>
    <x v="1"/>
    <s v="R. 4541-1 à R. 4541-10 du code du travail"/>
    <x v="1"/>
    <x v="0"/>
    <x v="0"/>
  </r>
  <r>
    <x v="5"/>
    <x v="5"/>
    <s v="Exposition par contact, projection, ingestion aux bactérie, moisissures, virus et parasites"/>
    <s v="Intoxication, infection"/>
    <s v="Moyenne"/>
    <n v="2"/>
    <s v="Improbable"/>
    <n v="2"/>
    <s v="Moyenne"/>
    <n v="0.5"/>
    <n v="2"/>
    <x v="33"/>
    <x v="4"/>
    <s v="Code du travail R. 4421-1 à R. 4427-5_x000a_INRS  ed6034"/>
    <x v="1"/>
    <x v="0"/>
    <x v="0"/>
  </r>
  <r>
    <x v="6"/>
    <x v="0"/>
    <s v="Différence de niveau de sol, surface glissante"/>
    <s v="Lésions cutanées et/ou ostéo-articulaires ou décès"/>
    <s v="Moyenne"/>
    <n v="2"/>
    <s v="Probable"/>
    <n v="3"/>
    <s v="Faible"/>
    <n v="0.25"/>
    <n v="1.5"/>
    <x v="0"/>
    <x v="9"/>
    <m/>
    <x v="1"/>
    <x v="0"/>
    <x v="0"/>
  </r>
  <r>
    <x v="6"/>
    <x v="1"/>
    <s v="Chute dans le cours d'eau"/>
    <s v="Lésions cutanées-internes et/ou ostéo-articulaires ou décès"/>
    <s v="Très grave"/>
    <n v="4"/>
    <s v="Improbable"/>
    <n v="2"/>
    <s v="Faible"/>
    <n v="0.25"/>
    <n v="2"/>
    <x v="18"/>
    <x v="1"/>
    <m/>
    <x v="1"/>
    <x v="0"/>
    <x v="0"/>
  </r>
  <r>
    <x v="6"/>
    <x v="2"/>
    <s v="Heurt avec un véhicule"/>
    <s v="Lésions cutanées-internes et/ou ostéo-articulaires ou décès"/>
    <s v="Très grave"/>
    <n v="4"/>
    <s v="Improbable"/>
    <n v="2"/>
    <s v="Faible"/>
    <n v="0.25"/>
    <n v="2"/>
    <x v="28"/>
    <x v="2"/>
    <s v="Code de la route"/>
    <x v="1"/>
    <x v="0"/>
    <x v="0"/>
  </r>
  <r>
    <x v="6"/>
    <x v="3"/>
    <s v=" Port de la glacière avec les prélèvements"/>
    <s v="Douleurs articulaires"/>
    <s v="Faible"/>
    <n v="1"/>
    <s v="Très improbable"/>
    <n v="1"/>
    <s v="Faible"/>
    <n v="0.25"/>
    <n v="0.25"/>
    <x v="3"/>
    <x v="1"/>
    <s v="Code du travail R. 4541-1 à R. 4541-10"/>
    <x v="1"/>
    <x v="0"/>
    <x v="0"/>
  </r>
  <r>
    <x v="6"/>
    <x v="5"/>
    <s v="Exposition par contact, projection, ingestion aux bactérie, moisissures, virus et parasites"/>
    <s v="Intoxication, infection"/>
    <s v="Moyenne"/>
    <n v="2"/>
    <s v="Très improbable"/>
    <n v="1"/>
    <s v="Faible"/>
    <n v="0.25"/>
    <n v="0.5"/>
    <x v="5"/>
    <x v="4"/>
    <s v="Code du travail R. 4421-1 à R. 4427-5_x000a_INRS  ed6034"/>
    <x v="1"/>
    <x v="0"/>
    <x v="0"/>
  </r>
  <r>
    <x v="6"/>
    <x v="7"/>
    <s v="Utilisation de la canne de prélèvement_x000a_"/>
    <s v="Douleurs ostéo-articulaires"/>
    <s v="Moyenne"/>
    <n v="2"/>
    <s v="Très improbable"/>
    <n v="1"/>
    <s v="Faible"/>
    <n v="0.25"/>
    <n v="0.5"/>
    <x v="22"/>
    <x v="1"/>
    <m/>
    <x v="1"/>
    <x v="0"/>
    <x v="0"/>
  </r>
  <r>
    <x v="6"/>
    <x v="8"/>
    <s v="Exposition aux conditions climatiques"/>
    <s v="Chaleur &gt; déshydratation, fatigue, coup de chaleur_x000a_Froid &gt; perte de dextérité, troubles respiratoires, troubles vasculaires, hypothermie"/>
    <s v="Faible"/>
    <n v="1"/>
    <s v="Très improbable"/>
    <n v="1"/>
    <s v="Faible"/>
    <n v="0.25"/>
    <n v="0.25"/>
    <x v="24"/>
    <x v="11"/>
    <m/>
    <x v="1"/>
    <x v="0"/>
    <x v="0"/>
  </r>
  <r>
    <x v="6"/>
    <x v="9"/>
    <s v="Exposition UV solaire, réverbération"/>
    <s v="Problèmes de vue, problèmes cutanés"/>
    <s v="Grave"/>
    <n v="3"/>
    <s v="Probable"/>
    <n v="3"/>
    <s v="Faible"/>
    <n v="0.25"/>
    <n v="2.25"/>
    <x v="14"/>
    <x v="7"/>
    <s v="INRS ta69"/>
    <x v="1"/>
    <x v="0"/>
    <x v="0"/>
  </r>
  <r>
    <x v="6"/>
    <x v="6"/>
    <s v="Chute dans le cours d'eau_x000a_Chute dans un trou d'eau avec remplissage des waders"/>
    <s v="Noyade"/>
    <s v="Très grave"/>
    <n v="4"/>
    <s v="Très improbable"/>
    <n v="1"/>
    <s v="Faible"/>
    <n v="0.25"/>
    <n v="1"/>
    <x v="25"/>
    <x v="12"/>
    <m/>
    <x v="8"/>
    <x v="0"/>
    <x v="0"/>
  </r>
  <r>
    <x v="7"/>
    <x v="0"/>
    <s v="Déplacement dans le laboratoire"/>
    <s v="Lésions cutanées et/ou ostéo-articulaires ou décès"/>
    <s v="Moyenne"/>
    <n v="2"/>
    <s v="Très improbable"/>
    <n v="1"/>
    <s v="Fréquente"/>
    <n v="0.75"/>
    <n v="1.5"/>
    <x v="34"/>
    <x v="1"/>
    <s v=" Code du Travail Art._x000a_R.235-3-3 / R. 4224-3 / R. 4225-1 / R. 4224-18"/>
    <x v="1"/>
    <x v="0"/>
    <x v="0"/>
  </r>
  <r>
    <x v="7"/>
    <x v="3"/>
    <s v="Port des glacières contenant les prélèvements_x000a_port des fournitures consommables nécessaires aux analyses_x000a_évacuation des déchets du laboratoire"/>
    <s v="Douleurs articulaires"/>
    <s v="Faible"/>
    <n v="1"/>
    <s v="Probable"/>
    <n v="3"/>
    <s v="Fréquente"/>
    <n v="0.75"/>
    <n v="2.25"/>
    <x v="32"/>
    <x v="1"/>
    <s v="Code du travail R. 4541-1 à R. 4541-10"/>
    <x v="1"/>
    <x v="0"/>
    <x v="0"/>
  </r>
  <r>
    <x v="7"/>
    <x v="4"/>
    <s v="Mise en culture des échantillons, utilisation des réactifs collilert et Entérolert_x000a_Prophylaxie du local_x000a_Evacuation des déchets_x000a__x000a_"/>
    <s v="Contact cutané, cutanéo-muqueux, projection dermique, oculaire, orale, inhalation"/>
    <s v="Moyenne"/>
    <n v="2"/>
    <s v="Improbable"/>
    <n v="2"/>
    <s v="Fréquente"/>
    <n v="0.75"/>
    <n v="3"/>
    <x v="35"/>
    <x v="13"/>
    <s v="Code du travail R. 4412-1 à R. 4412-57"/>
    <x v="9"/>
    <x v="0"/>
    <x v="0"/>
  </r>
  <r>
    <x v="7"/>
    <x v="5"/>
    <s v="Prélèvement dans les flacons de prélèvements, souillure de la paillasse"/>
    <s v="Contact cutané, cutanéo-muqueux, projection dermique, oculaire, orale, inhalation"/>
    <s v="Moyenne"/>
    <n v="2"/>
    <s v="Improbable"/>
    <n v="2"/>
    <s v="Fréquente"/>
    <n v="0.75"/>
    <n v="3"/>
    <x v="36"/>
    <x v="13"/>
    <s v="Code du travail R. 4421-1 à R. 4427-5_x000a_INRS  ed6034"/>
    <x v="1"/>
    <x v="0"/>
    <x v="0"/>
  </r>
  <r>
    <x v="7"/>
    <x v="7"/>
    <s v="Mise en culture."/>
    <s v="Coupures"/>
    <s v="Faible"/>
    <n v="1"/>
    <s v="Très improbable"/>
    <n v="1"/>
    <s v="Fréquente"/>
    <n v="0.75"/>
    <n v="0.75"/>
    <x v="37"/>
    <x v="1"/>
    <m/>
    <x v="1"/>
    <x v="0"/>
    <x v="0"/>
  </r>
  <r>
    <x v="7"/>
    <x v="7"/>
    <s v="Utilisation de becs benzène pour créer un cône stérile"/>
    <s v="Brûlures"/>
    <s v="Faible"/>
    <n v="1"/>
    <s v="Improbable"/>
    <n v="2"/>
    <s v="Fréquente"/>
    <n v="0.75"/>
    <n v="1.5"/>
    <x v="38"/>
    <x v="14"/>
    <m/>
    <x v="1"/>
    <x v="0"/>
    <x v="0"/>
  </r>
  <r>
    <x v="7"/>
    <x v="8"/>
    <s v="Mise en culture réalisées en période estivale, laboratoire exposé au sud, le protocole interdit l'ouverture des ouvrants durant les manipulations, fonctionnement simultané des becs benzène, du four de scellement, des étuves. La consommation d'eau ou d'aliments est proscrite durant les manipulations."/>
    <s v="Chaleur &gt; déshydratation, fatigue, coup de chaleur_x000a_"/>
    <s v="Faible"/>
    <n v="1"/>
    <s v="Improbable"/>
    <n v="2"/>
    <s v="Fréquente"/>
    <n v="0.75"/>
    <n v="1.5"/>
    <x v="39"/>
    <x v="1"/>
    <s v="Code du travail R. 4121-1 /R. 4222-1/R. 4222-4/R. 4225-2/R. 4223-15"/>
    <x v="10"/>
    <x v="0"/>
    <x v="0"/>
  </r>
  <r>
    <x v="7"/>
    <x v="13"/>
    <s v="Utilisation de becs benzène pour créer un cône stérile"/>
    <s v="Brûlures, lésions internes"/>
    <s v="Grave"/>
    <n v="3"/>
    <s v="Très improbable"/>
    <n v="1"/>
    <s v="Fréquente"/>
    <n v="0.75"/>
    <n v="2.25"/>
    <x v="40"/>
    <x v="1"/>
    <m/>
    <x v="1"/>
    <x v="0"/>
    <x v="0"/>
  </r>
  <r>
    <x v="7"/>
    <x v="14"/>
    <s v="Branchement des appareils, luminaires, manipulation de liquides sur la paillasse."/>
    <s v="Electrisation, électrocution, décès"/>
    <s v="Très grave"/>
    <n v="4"/>
    <s v="Très improbable"/>
    <n v="1"/>
    <s v="Fréquente"/>
    <n v="0.75"/>
    <n v="3"/>
    <x v="41"/>
    <x v="1"/>
    <s v="Décret n° 2010-1016 du 30 août 2010 relatif aux obligations de l'employeur pour l'utilisation des installations électriques des lieux de travail_x000a_INRS ed6187"/>
    <x v="1"/>
    <x v="0"/>
    <x v="0"/>
  </r>
  <r>
    <x v="7"/>
    <x v="15"/>
    <s v="Manipulations"/>
    <s v="Fatigue visuelle"/>
    <s v="Faible"/>
    <n v="1"/>
    <s v="Très improbable"/>
    <n v="1"/>
    <s v="Fréquente"/>
    <n v="0.75"/>
    <n v="0.75"/>
    <x v="42"/>
    <x v="1"/>
    <s v="Code du travail R. 4223-1 à R. 4223-12"/>
    <x v="1"/>
    <x v="0"/>
    <x v="0"/>
  </r>
  <r>
    <x v="7"/>
    <x v="10"/>
    <s v="Isolement._x000a_Conséquences de l'interprétation des résultats."/>
    <s v="Troubles psychiques, maladies cardio-vasculaires, troubles musculosquelettiques, suicide"/>
    <s v="Grave"/>
    <n v="3"/>
    <s v="Très improbable"/>
    <n v="1"/>
    <s v="Fréquente"/>
    <n v="0.75"/>
    <n v="2.25"/>
    <x v="43"/>
    <x v="1"/>
    <m/>
    <x v="1"/>
    <x v="0"/>
    <x v="0"/>
  </r>
  <r>
    <x v="8"/>
    <x v="0"/>
    <s v="Différence de niveau de sol, surface glissante"/>
    <s v="Lésions cutanées et/ou ostéo-articulaires ou décès"/>
    <s v="Moyenne"/>
    <n v="2"/>
    <s v="Probable"/>
    <n v="3"/>
    <s v="Fréquente"/>
    <n v="0.75"/>
    <n v="4.5"/>
    <x v="0"/>
    <x v="0"/>
    <m/>
    <x v="1"/>
    <x v="0"/>
    <x v="0"/>
  </r>
  <r>
    <x v="8"/>
    <x v="1"/>
    <s v="Chute dans les fossés, ou dans les ports"/>
    <s v="Lésions cutanées-internes et/ou ostéo-articulaires ou décès"/>
    <s v="Très grave"/>
    <n v="4"/>
    <s v="Très improbable"/>
    <n v="1"/>
    <s v="Fréquente"/>
    <n v="0.75"/>
    <n v="3"/>
    <x v="44"/>
    <x v="1"/>
    <m/>
    <x v="1"/>
    <x v="0"/>
    <x v="0"/>
  </r>
  <r>
    <x v="8"/>
    <x v="2"/>
    <s v="Heurt avec un véhicule"/>
    <s v="Lésions cutanées-internes et/ou ostéo-articulaires ou décès"/>
    <s v="Très grave"/>
    <n v="4"/>
    <s v="Improbable"/>
    <n v="2"/>
    <s v="Fréquente"/>
    <n v="0.75"/>
    <n v="6"/>
    <x v="45"/>
    <x v="2"/>
    <s v="Code de la route_x000a_Instruction Interministérielle sur la signalisation routière 8ème partie"/>
    <x v="11"/>
    <x v="0"/>
    <x v="0"/>
  </r>
  <r>
    <x v="8"/>
    <x v="3"/>
    <s v="Port du sceau d'appâts"/>
    <s v="Douleurs articulaires"/>
    <s v="Faible"/>
    <n v="1"/>
    <s v="Probable"/>
    <n v="3"/>
    <s v="Fréquente"/>
    <n v="0.75"/>
    <n v="2.25"/>
    <x v="46"/>
    <x v="1"/>
    <s v="R. 4541-1 à R. 4541-10 du code du travail"/>
    <x v="1"/>
    <x v="0"/>
    <x v="0"/>
  </r>
  <r>
    <x v="8"/>
    <x v="4"/>
    <s v="Manipulation des appâts "/>
    <s v="intoxication par voie cutanée ou orale"/>
    <s v="Moyenne"/>
    <n v="2"/>
    <s v="Très improbable"/>
    <n v="1"/>
    <s v="Fréquente"/>
    <n v="0.75"/>
    <n v="1.5"/>
    <x v="47"/>
    <x v="15"/>
    <s v="Code du travail R. 4412-1 à R. 4412-57"/>
    <x v="12"/>
    <x v="0"/>
    <x v="0"/>
  </r>
  <r>
    <x v="8"/>
    <x v="5"/>
    <s v="Manipulation des appâts des boîtes sécurisés, et environnement proche"/>
    <s v="Infection par une zoonose, par ingestion ou par voie cutanéo muqueuse"/>
    <s v="Moyenne"/>
    <n v="2"/>
    <s v="Improbable"/>
    <n v="2"/>
    <s v="Fréquente"/>
    <n v="0.75"/>
    <n v="3"/>
    <x v="48"/>
    <x v="15"/>
    <s v="Code du travail R. 4421-1 à R. 4427-5_x000a_INRS  ed6034"/>
    <x v="12"/>
    <x v="0"/>
    <x v="0"/>
  </r>
  <r>
    <x v="8"/>
    <x v="8"/>
    <s v="Exposition aux conditions météorologiques"/>
    <s v="Chaleur &gt; déshydratation, fatigue, coup de chaleur_x000a_Froid &gt; perte de dextérité, troubles respiratoires, troubles vasculaires, hypothermie"/>
    <s v="Faible"/>
    <n v="1"/>
    <s v="Probable"/>
    <n v="3"/>
    <s v="Fréquente"/>
    <n v="0.75"/>
    <n v="2.25"/>
    <x v="49"/>
    <x v="11"/>
    <m/>
    <x v="1"/>
    <x v="0"/>
    <x v="0"/>
  </r>
  <r>
    <x v="8"/>
    <x v="9"/>
    <s v="Exposition UV solaire, réverbération"/>
    <s v="Problèmes de vue, problèmes cutanés"/>
    <s v="Grave"/>
    <n v="3"/>
    <s v="Improbable"/>
    <n v="2"/>
    <s v="Fréquente"/>
    <n v="0.75"/>
    <n v="4.5"/>
    <x v="14"/>
    <x v="7"/>
    <s v="INRS ta69"/>
    <x v="1"/>
    <x v="0"/>
    <x v="0"/>
  </r>
  <r>
    <x v="8"/>
    <x v="6"/>
    <s v="Déplacements en bordure de cours d'eau et de ports"/>
    <s v="Noyade"/>
    <s v="Très grave"/>
    <n v="4"/>
    <s v="Très improbable"/>
    <n v="1"/>
    <s v="Fréquente"/>
    <n v="0.75"/>
    <n v="3"/>
    <x v="50"/>
    <x v="1"/>
    <m/>
    <x v="1"/>
    <x v="0"/>
    <x v="0"/>
  </r>
  <r>
    <x v="8"/>
    <x v="10"/>
    <s v="Intensité du temps de travail, exigences émotionnelles, conflits de valeurs, isolement"/>
    <s v="Troubles psychiques, maladies cardio-vasculaires, troubles musculosquelettiques, suicide"/>
    <s v="Grave"/>
    <n v="3"/>
    <s v="Très improbable"/>
    <n v="1"/>
    <s v="Fréquente"/>
    <n v="0.75"/>
    <n v="2.25"/>
    <x v="51"/>
    <x v="1"/>
    <m/>
    <x v="1"/>
    <x v="0"/>
    <x v="0"/>
  </r>
  <r>
    <x v="9"/>
    <x v="0"/>
    <s v="Différence de niveau de sol, surface glissante"/>
    <s v="Lésions cutanées et/ou ostéo-articulaires ou décès"/>
    <s v="Moyenne"/>
    <n v="2"/>
    <s v="Probable"/>
    <n v="3"/>
    <s v="Moyenne"/>
    <n v="0.5"/>
    <n v="3"/>
    <x v="0"/>
    <x v="0"/>
    <m/>
    <x v="1"/>
    <x v="0"/>
    <x v="0"/>
  </r>
  <r>
    <x v="9"/>
    <x v="1"/>
    <s v="Chute dans les regards d'eaux usées, eaux pluviales"/>
    <s v="Lésions cutanées-internes et/ou ostéo-articulaires ou décès, noyade"/>
    <s v="Très grave"/>
    <n v="4"/>
    <s v="Très improbable"/>
    <n v="1"/>
    <s v="Moyenne"/>
    <n v="0.5"/>
    <n v="2"/>
    <x v="52"/>
    <x v="1"/>
    <m/>
    <x v="1"/>
    <x v="0"/>
    <x v="0"/>
  </r>
  <r>
    <x v="9"/>
    <x v="2"/>
    <s v="Heurt avec un véhicule"/>
    <s v="Lésions cutanées-internes et/ou ostéo-articulaires ou décès"/>
    <s v="Très grave"/>
    <n v="4"/>
    <s v="Probable"/>
    <n v="3"/>
    <s v="Moyenne"/>
    <n v="0.5"/>
    <n v="6"/>
    <x v="53"/>
    <x v="2"/>
    <s v="Code de la route_x000a_Instruction Interministérielle sur la signalisation routière 8ème partie"/>
    <x v="1"/>
    <x v="0"/>
    <x v="0"/>
  </r>
  <r>
    <x v="9"/>
    <x v="3"/>
    <s v="Levée de tampons et de regards de branchements"/>
    <s v="Douleurs ostéo-articulaires"/>
    <s v="Moyenne"/>
    <n v="2"/>
    <s v="Probable"/>
    <n v="3"/>
    <s v="Moyenne"/>
    <n v="0.5"/>
    <n v="3"/>
    <x v="54"/>
    <x v="1"/>
    <s v="Code du travail R. 4541-1 à R. 4541-10"/>
    <x v="13"/>
    <x v="0"/>
    <x v="0"/>
  </r>
  <r>
    <x v="9"/>
    <x v="4"/>
    <s v="Mise en place de la cartouche dans le pistolet à cartouche, manipulation _x000a_Dégagement de gaz (méthane, hydrogène sulfuré,…) lors de l'ouverture des tampons et regards de branchement."/>
    <s v="Intoxication par voie cutanée ou orale_x000a_Inhalation"/>
    <s v="Grave"/>
    <n v="3"/>
    <s v="Improbable"/>
    <n v="2"/>
    <s v="Moyenne"/>
    <n v="0.5"/>
    <n v="3"/>
    <x v="55"/>
    <x v="15"/>
    <m/>
    <x v="1"/>
    <x v="0"/>
    <x v="0"/>
  </r>
  <r>
    <x v="9"/>
    <x v="5"/>
    <s v="Exposition par contact, projection, ingestion aux bactéries, moisissures, virus et parasites lors des levée de tampons et de regards de branchements"/>
    <s v="Intoxication, infection"/>
    <s v="Moyenne"/>
    <n v="2"/>
    <s v="Probable"/>
    <n v="3"/>
    <s v="Moyenne"/>
    <n v="0.5"/>
    <n v="3"/>
    <x v="56"/>
    <x v="16"/>
    <s v="Code du travail R. 4421-1 à R. 4427-5_x000a_INRS  ed6034"/>
    <x v="1"/>
    <x v="0"/>
    <x v="0"/>
  </r>
  <r>
    <x v="9"/>
    <x v="8"/>
    <s v="Exposition aux conditions météorologiques"/>
    <s v="Chaleur &gt; déshydratation, fatigue, coup de chaleur_x000a_Froid &gt; perte de dextérité, troubles respiratoires, troubles vasculaires, hypothermie"/>
    <s v="Faible"/>
    <n v="1"/>
    <s v="Probable"/>
    <n v="3"/>
    <s v="Moyenne"/>
    <n v="0.5"/>
    <n v="1.5"/>
    <x v="49"/>
    <x v="11"/>
    <m/>
    <x v="1"/>
    <x v="0"/>
    <x v="0"/>
  </r>
  <r>
    <x v="9"/>
    <x v="13"/>
    <s v="Présence de méthane dans les réseaux."/>
    <s v="Brûlures, lésions internes"/>
    <s v="Grave"/>
    <n v="3"/>
    <s v="Très improbable"/>
    <n v="1"/>
    <s v="Moyenne"/>
    <n v="0.5"/>
    <n v="1.5"/>
    <x v="57"/>
    <x v="1"/>
    <m/>
    <x v="1"/>
    <x v="0"/>
    <x v="0"/>
  </r>
  <r>
    <x v="9"/>
    <x v="9"/>
    <s v="Exposition UV solaire, réverbération"/>
    <s v="Problèmes de vue, problèmes cutanés"/>
    <s v="Grave"/>
    <n v="3"/>
    <s v="Improbable"/>
    <n v="2"/>
    <s v="Moyenne"/>
    <n v="0.5"/>
    <n v="3"/>
    <x v="14"/>
    <x v="7"/>
    <s v="INRS ta69"/>
    <x v="1"/>
    <x v="0"/>
    <x v="0"/>
  </r>
  <r>
    <x v="9"/>
    <x v="10"/>
    <s v="Exigences émotionnelles, conflits de valeurs, rapports conflictuels avec les administrés."/>
    <s v="Troubles psychiques, maladies cardio-vasculaires, troubles musculosquelettiques, suicide"/>
    <s v="Grave"/>
    <n v="3"/>
    <s v="Très improbable"/>
    <n v="1"/>
    <s v="Moyenne"/>
    <n v="0.5"/>
    <n v="1.5"/>
    <x v="58"/>
    <x v="1"/>
    <m/>
    <x v="1"/>
    <x v="0"/>
    <x v="0"/>
  </r>
  <r>
    <x v="10"/>
    <x v="2"/>
    <s v="Heurt avec un véhicule ou un piéton"/>
    <s v="Stress,  lésions cutanées-internes et/ou ostéo-articulaires ou décès"/>
    <s v="Très grave"/>
    <n v="4"/>
    <s v="Très improbable"/>
    <n v="1"/>
    <s v="Très fréquente"/>
    <n v="1"/>
    <n v="4"/>
    <x v="59"/>
    <x v="1"/>
    <s v="Code de la route_x000a_Code du travail Article R. 4214-9 à R. 4214-17"/>
    <x v="1"/>
    <x v="0"/>
    <x v="0"/>
  </r>
  <r>
    <x v="10"/>
    <x v="11"/>
    <s v="Conduite"/>
    <s v="Fatigue, stress,  lésions cutanées-internes et/ou ostéo-articulaires ou décès"/>
    <s v="Très grave"/>
    <n v="4"/>
    <s v="Probable"/>
    <n v="3"/>
    <s v="Très fréquente"/>
    <n v="1"/>
    <n v="12"/>
    <x v="60"/>
    <x v="1"/>
    <s v="Code de la route_x000a_INRS ed986"/>
    <x v="1"/>
    <x v="0"/>
    <x v="0"/>
  </r>
  <r>
    <x v="10"/>
    <x v="7"/>
    <s v="Bruits du véhicule"/>
    <s v="Fatigue, stress"/>
    <s v="Moyenne"/>
    <n v="2"/>
    <s v="Probable"/>
    <n v="3"/>
    <s v="Très fréquente"/>
    <n v="1"/>
    <n v="6"/>
    <x v="61"/>
    <x v="1"/>
    <m/>
    <x v="1"/>
    <x v="0"/>
    <x v="0"/>
  </r>
  <r>
    <x v="10"/>
    <x v="5"/>
    <s v="Amenée de virus, bactéries, moisissures dans l'habitacle du véhicule lors des opérations de prélèvements, dératisation, traitement des blattes."/>
    <s v="Contamination, infection"/>
    <s v="Moyenne"/>
    <n v="2"/>
    <s v="Improbable"/>
    <n v="2"/>
    <s v="Très fréquente"/>
    <n v="1"/>
    <n v="4"/>
    <x v="62"/>
    <x v="1"/>
    <m/>
    <x v="1"/>
    <x v="0"/>
    <x v="0"/>
  </r>
  <r>
    <x v="10"/>
    <x v="16"/>
    <s v="Conduite, coup de frein brusque, projection d'objets mal arrimés"/>
    <s v="Lésions cutanées-internes et/ou ostéo-articulaires ou décès"/>
    <s v="Très grave"/>
    <n v="4"/>
    <s v="Très improbable"/>
    <n v="1"/>
    <s v="Très fréquente"/>
    <n v="1"/>
    <n v="4"/>
    <x v="63"/>
    <x v="1"/>
    <m/>
    <x v="1"/>
    <x v="0"/>
    <x v="0"/>
  </r>
  <r>
    <x v="10"/>
    <x v="17"/>
    <s v="Conduite"/>
    <s v="Fatigue, stress"/>
    <s v="Moyenne"/>
    <n v="2"/>
    <s v="Probable"/>
    <n v="3"/>
    <s v="Très fréquente"/>
    <n v="1"/>
    <n v="6"/>
    <x v="64"/>
    <x v="1"/>
    <m/>
    <x v="1"/>
    <x v="0"/>
    <x v="0"/>
  </r>
  <r>
    <x v="10"/>
    <x v="8"/>
    <s v="Exposition aux conditions climatiques"/>
    <s v="Chaleur &gt; déshydratation, fatigue, coup de chaleur_x000a_Froid &gt; perte de dextérité, troubles respiratoires, troubles vasculaires, hypothermie"/>
    <s v="Faible"/>
    <n v="1"/>
    <s v="Improbable"/>
    <n v="2"/>
    <s v="Très fréquente"/>
    <n v="1"/>
    <n v="2"/>
    <x v="65"/>
    <x v="1"/>
    <m/>
    <x v="1"/>
    <x v="0"/>
    <x v="0"/>
  </r>
  <r>
    <x v="10"/>
    <x v="9"/>
    <s v="Exposition UV solaire, réverbération"/>
    <s v="Problèmes de vue, problèmes cutanés"/>
    <s v="Grave"/>
    <n v="3"/>
    <s v="Probable"/>
    <n v="3"/>
    <s v="Très fréquente"/>
    <n v="1"/>
    <n v="9"/>
    <x v="14"/>
    <x v="7"/>
    <s v="INRS ta69"/>
    <x v="1"/>
    <x v="0"/>
    <x v="0"/>
  </r>
  <r>
    <x v="10"/>
    <x v="10"/>
    <s v="Intensité du temps de travail, exigences émotionnelles, manque d'autonomie, rapports sociaux dégradés au travail, conflits de valeurs, insécurité de la situation de travail, isolement"/>
    <s v="Troubles psychiques, maladies cardio-vasculaires, troubles musculosquelettiques, suicide"/>
    <s v="Grave"/>
    <n v="3"/>
    <s v="Très improbable"/>
    <n v="1"/>
    <s v="Très fréquente"/>
    <n v="1"/>
    <n v="3"/>
    <x v="66"/>
    <x v="1"/>
    <m/>
    <x v="1"/>
    <x v="0"/>
    <x v="0"/>
  </r>
  <r>
    <x v="11"/>
    <x v="0"/>
    <s v="Différence de niveau de sol, surface glissante"/>
    <s v="Lésions cutanées et/ou ostéo-articulaires ou décès"/>
    <s v="Moyenne"/>
    <n v="2"/>
    <s v="Improbable"/>
    <n v="2"/>
    <s v="Très fréquente"/>
    <n v="1"/>
    <n v="4"/>
    <x v="0"/>
    <x v="1"/>
    <s v=" Code du Travail Art._x000a_R.235-3-3 / R. 4224-3 / R. 4225-1 / R. 4224-18"/>
    <x v="14"/>
    <x v="0"/>
    <x v="0"/>
  </r>
  <r>
    <x v="11"/>
    <x v="2"/>
    <s v="Heurt avec un véhicule"/>
    <s v="Stress,  lésions cutanées-internes et/ou ostéo-articulaires ou décès"/>
    <s v="Très grave"/>
    <n v="4"/>
    <s v="Très improbable"/>
    <n v="1"/>
    <s v="Très fréquente"/>
    <n v="1"/>
    <n v="4"/>
    <x v="0"/>
    <x v="1"/>
    <s v="Code de la route"/>
    <x v="1"/>
    <x v="0"/>
    <x v="0"/>
  </r>
  <r>
    <x v="11"/>
    <x v="3"/>
    <s v="Port des flaconnages de prélèvements"/>
    <s v="Douleurs articulaires"/>
    <s v="Faible"/>
    <n v="1"/>
    <s v="Improbable"/>
    <n v="2"/>
    <s v="Très fréquente"/>
    <n v="1"/>
    <n v="2"/>
    <x v="67"/>
    <x v="1"/>
    <s v="Code du travail R. 4541-1 à R. 4541-10"/>
    <x v="1"/>
    <x v="0"/>
    <x v="0"/>
  </r>
  <r>
    <x v="11"/>
    <x v="5"/>
    <s v="Circulation sur site"/>
    <s v="Contamination, infection"/>
    <s v="Moyenne"/>
    <n v="2"/>
    <s v="Très improbable"/>
    <n v="1"/>
    <s v="Très fréquente"/>
    <n v="1"/>
    <n v="2"/>
    <x v="68"/>
    <x v="1"/>
    <m/>
    <x v="1"/>
    <x v="0"/>
    <x v="0"/>
  </r>
  <r>
    <x v="11"/>
    <x v="15"/>
    <s v="Circulation sur site"/>
    <s v="Amplification des risques recensés pour la circulation sur site"/>
    <s v="Grave"/>
    <n v="3"/>
    <s v="Très improbable"/>
    <n v="1"/>
    <s v="Très fréquente"/>
    <n v="1"/>
    <n v="3"/>
    <x v="69"/>
    <x v="1"/>
    <s v="Code du travail R. 4223-1 à R. 4223-12"/>
    <x v="1"/>
    <x v="0"/>
    <x v="0"/>
  </r>
  <r>
    <x v="11"/>
    <x v="9"/>
    <s v="Exposition UV solaire, réverbération"/>
    <s v="Problèmes de vue, problèmes cutanés"/>
    <s v="Grave"/>
    <n v="3"/>
    <s v="Très improbable"/>
    <n v="1"/>
    <s v="Très fréquente"/>
    <n v="1"/>
    <n v="3"/>
    <x v="14"/>
    <x v="1"/>
    <s v="INRS ta69"/>
    <x v="1"/>
    <x v="0"/>
    <x v="0"/>
  </r>
  <r>
    <x v="12"/>
    <x v="0"/>
    <s v="Sol encombré, rallonge électrique, différence de niveaux…"/>
    <s v="Lésions cutanées et/ou ostéo-articulaires ou décès"/>
    <s v="Moyenne"/>
    <n v="2"/>
    <s v="Très improbable"/>
    <n v="1"/>
    <s v="Très fréquente"/>
    <n v="1"/>
    <n v="2"/>
    <x v="70"/>
    <x v="1"/>
    <s v=" Code du Travail Art._x000a_R.235-3-3 / R. 4224-3 / R. 4225-1 / R. 4224-18"/>
    <x v="1"/>
    <x v="0"/>
    <x v="0"/>
  </r>
  <r>
    <x v="12"/>
    <x v="0"/>
    <s v="Sol encombré, rallonge électrique, différence de niveaux…"/>
    <s v="Lésions cutanées et/ou ostéo-articulaires ou décès"/>
    <s v="Moyenne"/>
    <n v="2"/>
    <s v="Très improbable"/>
    <n v="1"/>
    <s v="Très fréquente"/>
    <n v="1"/>
    <n v="2"/>
    <x v="71"/>
    <x v="1"/>
    <s v=" Code du Travail Art._x000a_R.235-3-3 / R. 4224-3 / R. 4225-1 / R. 4224-18"/>
    <x v="1"/>
    <x v="0"/>
    <x v="0"/>
  </r>
  <r>
    <x v="12"/>
    <x v="1"/>
    <s v="Chute dans les escaliers, balcons"/>
    <s v="Lésions cutanées et/ou ostéo-articulaires ou décès"/>
    <s v="Moyenne"/>
    <n v="2"/>
    <s v="Improbable"/>
    <n v="2"/>
    <s v="Très fréquente"/>
    <n v="1"/>
    <n v="4"/>
    <x v="72"/>
    <x v="1"/>
    <s v="(Escaliers balcons)Code du travail Article R4323-59"/>
    <x v="1"/>
    <x v="0"/>
    <x v="0"/>
  </r>
  <r>
    <x v="12"/>
    <x v="3"/>
    <s v="Port de fournitures de bureau"/>
    <s v="Douleurs articulaires"/>
    <s v="Faible"/>
    <n v="1"/>
    <s v="Très improbable"/>
    <n v="1"/>
    <s v="Très fréquente"/>
    <n v="1"/>
    <n v="1"/>
    <x v="73"/>
    <x v="1"/>
    <s v="Code du travail R. 4541-1 à R. 4541-10"/>
    <x v="1"/>
    <x v="0"/>
    <x v="0"/>
  </r>
  <r>
    <x v="12"/>
    <x v="4"/>
    <s v="Produits d'entretien, d'hygiène"/>
    <s v="Intoxication"/>
    <s v="Grave"/>
    <n v="3"/>
    <s v="Improbable"/>
    <n v="2"/>
    <s v="Très fréquente"/>
    <n v="1"/>
    <n v="6"/>
    <x v="74"/>
    <x v="1"/>
    <s v="Code du travail R. 4412-1 à R. 4412-57"/>
    <x v="1"/>
    <x v="0"/>
    <x v="0"/>
  </r>
  <r>
    <x v="12"/>
    <x v="4"/>
    <s v="Climatisation, ventilation des locaux"/>
    <s v="Intoxication"/>
    <s v="Grave"/>
    <n v="3"/>
    <s v="Très improbable"/>
    <n v="1"/>
    <s v="Très fréquente"/>
    <n v="1"/>
    <n v="3"/>
    <x v="75"/>
    <x v="1"/>
    <m/>
    <x v="1"/>
    <x v="0"/>
    <x v="0"/>
  </r>
  <r>
    <x v="12"/>
    <x v="4"/>
    <s v="Copieurs numériques"/>
    <s v="Intoxication"/>
    <s v="Grave"/>
    <n v="3"/>
    <s v="Très improbable"/>
    <n v="1"/>
    <s v="Très fréquente"/>
    <n v="1"/>
    <n v="3"/>
    <x v="76"/>
    <x v="1"/>
    <m/>
    <x v="15"/>
    <x v="0"/>
    <x v="0"/>
  </r>
  <r>
    <x v="12"/>
    <x v="5"/>
    <s v="Hygiène corporelle, hygiène des locaux, hygiène du poste de travail, ventilation"/>
    <s v="Transmission de germes"/>
    <s v="Faible"/>
    <n v="1"/>
    <s v="Probable"/>
    <n v="3"/>
    <s v="Très fréquente"/>
    <n v="1"/>
    <n v="3"/>
    <x v="77"/>
    <x v="1"/>
    <m/>
    <x v="16"/>
    <x v="0"/>
    <x v="0"/>
  </r>
  <r>
    <x v="12"/>
    <x v="7"/>
    <s v="Frappe à l'ordinateur"/>
    <s v="Fatigue visuelle_x000a_TMS (main, poignet, dos)_x000a_Stress"/>
    <s v="Moyenne"/>
    <n v="2"/>
    <s v="Probable"/>
    <n v="3"/>
    <s v="Très fréquente"/>
    <n v="1"/>
    <n v="6"/>
    <x v="78"/>
    <x v="1"/>
    <m/>
    <x v="1"/>
    <x v="0"/>
    <x v="0"/>
  </r>
  <r>
    <x v="12"/>
    <x v="16"/>
    <s v="Stockage de dossiers et d'archives"/>
    <s v="Lésions cutanées et/ou ostéo-articulaires"/>
    <s v="Moyenne"/>
    <n v="2"/>
    <s v="Très improbable"/>
    <n v="1"/>
    <s v="Très fréquente"/>
    <n v="1"/>
    <n v="2"/>
    <x v="79"/>
    <x v="1"/>
    <s v="DITN/RES/2008/005 du 15 juillet 2008 &quot;Les rayonnages dans les magasins d'archives&quot;"/>
    <x v="1"/>
    <x v="0"/>
    <x v="0"/>
  </r>
  <r>
    <x v="12"/>
    <x v="17"/>
    <s v="Bureaux et open space, bruits d'impressions, téléphone"/>
    <s v="Fatigue, stress"/>
    <s v="Moyenne"/>
    <n v="2"/>
    <s v="Improbable"/>
    <n v="2"/>
    <s v="Très fréquente"/>
    <n v="1"/>
    <n v="4"/>
    <x v="80"/>
    <x v="1"/>
    <s v="Code du travail Article R4542-15 "/>
    <x v="1"/>
    <x v="0"/>
    <x v="0"/>
  </r>
  <r>
    <x v="12"/>
    <x v="8"/>
    <s v="Frappe à l'ordinateur"/>
    <s v="Chaleur &gt; déshydratation, fatigue, coup de chaleur_x000a_Froid &gt; perte de dextérité, troubles respiratoires, troubles vasculaires, hypothermie"/>
    <s v="Faible"/>
    <n v="1"/>
    <s v="Très improbable"/>
    <n v="1"/>
    <s v="Très fréquente"/>
    <n v="1"/>
    <n v="1"/>
    <x v="81"/>
    <x v="1"/>
    <s v="Code du travail R. 4121-1 /R. 4222-1/R. 4222-4/R. 4225-2/R. 4223-15"/>
    <x v="1"/>
    <x v="0"/>
    <x v="0"/>
  </r>
  <r>
    <x v="12"/>
    <x v="13"/>
    <s v="Problème d'origine électrique déclenchant un incendie"/>
    <s v="Brûlures, intoxication, lésions internes, asphyxie, décès."/>
    <s v="Très grave"/>
    <n v="4"/>
    <s v="Très improbable"/>
    <n v="1"/>
    <s v="Très fréquente"/>
    <n v="1"/>
    <n v="4"/>
    <x v="82"/>
    <x v="1"/>
    <s v="Code du travail R. 4227-1 à R. 4227-41 et R. 4227-55 à R. 4227-57"/>
    <x v="1"/>
    <x v="0"/>
    <x v="0"/>
  </r>
  <r>
    <x v="12"/>
    <x v="14"/>
    <s v="Branchement des appareils, luminaires, contact avec un fil dénudé"/>
    <s v="Electrisation, électrocution, décès"/>
    <s v="Très grave"/>
    <n v="4"/>
    <s v="Très improbable"/>
    <n v="1"/>
    <s v="Très fréquente"/>
    <n v="1"/>
    <n v="4"/>
    <x v="83"/>
    <x v="1"/>
    <s v="Décret n° 2010-1016 du 30 août 2010 relatif aux obligations de l'employeur pour l'utilisation des installations électriques des lieux de travail_x000a_INRS ed6187"/>
    <x v="1"/>
    <x v="0"/>
    <x v="0"/>
  </r>
  <r>
    <x v="12"/>
    <x v="15"/>
    <s v="Déplacement dans les bureaux_x000a_Travail sur écran"/>
    <s v="Chute de plain pied _x000a_Eblouissement, fatigue visuelle"/>
    <s v="Grave"/>
    <n v="3"/>
    <s v="Improbable"/>
    <n v="2"/>
    <s v="Très fréquente"/>
    <n v="1"/>
    <n v="6"/>
    <x v="84"/>
    <x v="1"/>
    <s v="Code du travail R. 4223-1 à R. 4223-12"/>
    <x v="1"/>
    <x v="0"/>
    <x v="0"/>
  </r>
  <r>
    <x v="12"/>
    <x v="10"/>
    <s v="Intensité du temps de travail, exigences émotionnelles, manque d'autonomie, rapports sociaux dégradés au travail, conflits de valeurs, insécurité de la situation de travail."/>
    <s v="Troubles psychiques, maladies cardio-vasculaires, troubles musculosquelettiques, suicide"/>
    <s v="Grave"/>
    <n v="3"/>
    <s v="Improbable"/>
    <n v="2"/>
    <s v="Très fréquente"/>
    <n v="1"/>
    <n v="6"/>
    <x v="85"/>
    <x v="1"/>
    <m/>
    <x v="1"/>
    <x v="0"/>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cacheId="9" applyNumberFormats="0" applyBorderFormats="0" applyFontFormats="0" applyPatternFormats="0" applyAlignmentFormats="0" applyWidthHeightFormats="1" dataCaption="Valeurs" updatedVersion="6" minRefreshableVersion="3" showDrill="0" useAutoFormatting="1" rowGrandTotals="0" colGrandTotals="0" itemPrintTitles="1" createdVersion="5" indent="0" compact="0" compactData="0" multipleFieldFilters="0">
  <location ref="A3:F19" firstHeaderRow="1" firstDataRow="1" firstDataCol="6" rowPageCount="1" colPageCount="1"/>
  <pivotFields count="17">
    <pivotField axis="axisPage" compact="0" outline="0" showAll="0" defaultSubtotal="0">
      <items count="13">
        <item x="7"/>
        <item x="11"/>
        <item x="10"/>
        <item x="8"/>
        <item x="6"/>
        <item x="3"/>
        <item x="1"/>
        <item x="2"/>
        <item x="4"/>
        <item x="5"/>
        <item x="0"/>
        <item x="12"/>
        <item x="9"/>
      </items>
    </pivotField>
    <pivotField axis="axisRow" compact="0" outline="0" showAll="0" sortType="ascending" defaultSubtotal="0">
      <items count="18">
        <item x="1"/>
        <item x="0"/>
        <item x="6"/>
        <item x="13"/>
        <item x="2"/>
        <item x="14"/>
        <item x="17"/>
        <item x="3"/>
        <item x="5"/>
        <item x="15"/>
        <item x="8"/>
        <item x="16"/>
        <item x="7"/>
        <item x="4"/>
        <item x="12"/>
        <item x="9"/>
        <item x="10"/>
        <item x="11"/>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axis="axisRow" compact="0" outline="0" showAll="0" defaultSubtotal="0">
      <items count="86">
        <item x="22"/>
        <item x="32"/>
        <item x="3"/>
        <item x="46"/>
        <item x="10"/>
        <item x="21"/>
        <item x="67"/>
        <item x="12"/>
        <item x="81"/>
        <item x="75"/>
        <item x="0"/>
        <item x="17"/>
        <item x="28"/>
        <item x="27"/>
        <item x="45"/>
        <item x="53"/>
        <item x="2"/>
        <item x="19"/>
        <item x="13"/>
        <item x="39"/>
        <item x="18"/>
        <item x="69"/>
        <item x="6"/>
        <item x="23"/>
        <item x="85"/>
        <item x="58"/>
        <item x="84"/>
        <item x="82"/>
        <item x="42"/>
        <item x="36"/>
        <item x="34"/>
        <item x="68"/>
        <item x="62"/>
        <item x="60"/>
        <item x="59"/>
        <item x="43"/>
        <item x="80"/>
        <item x="51"/>
        <item x="78"/>
        <item x="37"/>
        <item x="63"/>
        <item x="16"/>
        <item x="26"/>
        <item x="41"/>
        <item x="79"/>
        <item x="57"/>
        <item x="77"/>
        <item x="65"/>
        <item x="64"/>
        <item x="83"/>
        <item x="38"/>
        <item x="66"/>
        <item x="40"/>
        <item x="52"/>
        <item x="56"/>
        <item x="55"/>
        <item x="35"/>
        <item x="14"/>
        <item x="24"/>
        <item x="49"/>
        <item x="76"/>
        <item x="73"/>
        <item x="25"/>
        <item x="1"/>
        <item x="44"/>
        <item x="11"/>
        <item x="54"/>
        <item x="20"/>
        <item x="15"/>
        <item x="8"/>
        <item x="71"/>
        <item x="72"/>
        <item x="70"/>
        <item x="9"/>
        <item x="50"/>
        <item x="5"/>
        <item x="33"/>
        <item x="48"/>
        <item x="47"/>
        <item x="4"/>
        <item x="29"/>
        <item x="31"/>
        <item x="61"/>
        <item x="30"/>
        <item x="7"/>
        <item x="74"/>
      </items>
    </pivotField>
    <pivotField axis="axisRow" compact="0" outline="0" showAll="0" defaultSubtotal="0">
      <items count="17">
        <item x="14"/>
        <item x="13"/>
        <item x="0"/>
        <item x="9"/>
        <item x="6"/>
        <item x="15"/>
        <item x="5"/>
        <item x="4"/>
        <item x="3"/>
        <item x="16"/>
        <item x="10"/>
        <item x="8"/>
        <item x="2"/>
        <item x="12"/>
        <item x="7"/>
        <item x="11"/>
        <item n=" " x="1"/>
      </items>
    </pivotField>
    <pivotField compact="0" outline="0" showAll="0" defaultSubtotal="0"/>
    <pivotField axis="axisRow" compact="0" outline="0" showAll="0" defaultSubtotal="0">
      <items count="17">
        <item x="10"/>
        <item x="15"/>
        <item x="2"/>
        <item x="9"/>
        <item x="0"/>
        <item x="4"/>
        <item x="12"/>
        <item x="7"/>
        <item x="11"/>
        <item x="8"/>
        <item x="6"/>
        <item x="5"/>
        <item x="13"/>
        <item x="3"/>
        <item x="14"/>
        <item x="16"/>
        <item n=" " x="1"/>
      </items>
    </pivotField>
    <pivotField axis="axisRow" compact="0" outline="0" showAll="0" defaultSubtotal="0">
      <items count="1">
        <item sd="0" x="0"/>
      </items>
    </pivotField>
    <pivotField axis="axisRow" compact="0" outline="0" showAll="0" defaultSubtotal="0">
      <items count="1">
        <item n=" " sd="0" x="0"/>
      </items>
    </pivotField>
  </pivotFields>
  <rowFields count="6">
    <field x="1"/>
    <field x="12"/>
    <field x="14"/>
    <field x="11"/>
    <field x="16"/>
    <field x="15"/>
  </rowFields>
  <rowItems count="16">
    <i>
      <x/>
      <x v="16"/>
      <x v="16"/>
      <x v="71"/>
      <x/>
    </i>
    <i>
      <x v="1"/>
      <x v="16"/>
      <x v="16"/>
      <x v="70"/>
      <x/>
    </i>
    <i r="3">
      <x v="72"/>
      <x/>
    </i>
    <i>
      <x v="3"/>
      <x v="16"/>
      <x v="16"/>
      <x v="27"/>
      <x/>
    </i>
    <i>
      <x v="5"/>
      <x v="16"/>
      <x v="16"/>
      <x v="49"/>
      <x/>
    </i>
    <i>
      <x v="6"/>
      <x v="16"/>
      <x v="16"/>
      <x v="36"/>
      <x/>
    </i>
    <i>
      <x v="7"/>
      <x v="16"/>
      <x v="16"/>
      <x v="61"/>
      <x/>
    </i>
    <i>
      <x v="8"/>
      <x v="16"/>
      <x v="15"/>
      <x v="46"/>
      <x/>
    </i>
    <i>
      <x v="9"/>
      <x v="16"/>
      <x v="16"/>
      <x v="26"/>
      <x/>
    </i>
    <i>
      <x v="10"/>
      <x v="16"/>
      <x v="16"/>
      <x v="8"/>
      <x/>
    </i>
    <i>
      <x v="11"/>
      <x v="16"/>
      <x v="16"/>
      <x v="44"/>
      <x/>
    </i>
    <i>
      <x v="12"/>
      <x v="16"/>
      <x v="16"/>
      <x v="38"/>
      <x/>
    </i>
    <i>
      <x v="13"/>
      <x v="16"/>
      <x v="1"/>
      <x v="60"/>
      <x/>
    </i>
    <i r="2">
      <x v="16"/>
      <x v="9"/>
      <x/>
    </i>
    <i r="3">
      <x v="85"/>
      <x/>
    </i>
    <i>
      <x v="16"/>
      <x v="16"/>
      <x v="16"/>
      <x v="24"/>
      <x/>
    </i>
  </rowItems>
  <colItems count="1">
    <i/>
  </colItems>
  <pageFields count="1">
    <pageField fld="0" item="11" hier="-1"/>
  </pageFields>
  <formats count="175">
    <format dxfId="174">
      <pivotArea type="all" dataOnly="0" outline="0" fieldPosition="0"/>
    </format>
    <format dxfId="173">
      <pivotArea field="0" type="button" dataOnly="0" labelOnly="1" outline="0" axis="axisPage" fieldPosition="0"/>
    </format>
    <format dxfId="172">
      <pivotArea field="1" type="button" dataOnly="0" labelOnly="1" outline="0" axis="axisRow" fieldPosition="0"/>
    </format>
    <format dxfId="171">
      <pivotArea dataOnly="0" labelOnly="1" fieldPosition="0">
        <references count="1">
          <reference field="1" count="10">
            <x v="1"/>
            <x v="3"/>
            <x v="5"/>
            <x v="7"/>
            <x v="8"/>
            <x v="9"/>
            <x v="10"/>
            <x v="12"/>
            <x v="13"/>
            <x v="16"/>
          </reference>
        </references>
      </pivotArea>
    </format>
    <format dxfId="170">
      <pivotArea dataOnly="0" labelOnly="1" grandRow="1" outline="0" fieldPosition="0"/>
    </format>
    <format dxfId="169">
      <pivotArea dataOnly="0" labelOnly="1" fieldPosition="0">
        <references count="2">
          <reference field="1" count="1" selected="0">
            <x v="1"/>
          </reference>
          <reference field="12" count="3">
            <x v="0"/>
            <x v="1"/>
            <x v="16"/>
          </reference>
        </references>
      </pivotArea>
    </format>
    <format dxfId="168">
      <pivotArea dataOnly="0" labelOnly="1" fieldPosition="0">
        <references count="3">
          <reference field="1" count="1" selected="0">
            <x v="1"/>
          </reference>
          <reference field="12" count="1" selected="0">
            <x v="16"/>
          </reference>
          <reference field="14" count="3">
            <x v="0"/>
            <x v="3"/>
            <x v="16"/>
          </reference>
        </references>
      </pivotArea>
    </format>
    <format dxfId="167">
      <pivotArea dataOnly="0" labelOnly="1" fieldPosition="0">
        <references count="4">
          <reference field="1" count="1" selected="0">
            <x v="1"/>
          </reference>
          <reference field="11" count="11">
            <x v="1"/>
            <x v="19"/>
            <x v="28"/>
            <x v="29"/>
            <x v="30"/>
            <x v="35"/>
            <x v="39"/>
            <x v="43"/>
            <x v="50"/>
            <x v="52"/>
            <x v="56"/>
          </reference>
          <reference field="12" count="1" selected="0">
            <x v="16"/>
          </reference>
          <reference field="14" count="1" selected="0">
            <x v="16"/>
          </reference>
        </references>
      </pivotArea>
    </format>
    <format dxfId="166">
      <pivotArea dataOnly="0" labelOnly="1" fieldPosition="0">
        <references count="5">
          <reference field="1" count="1" selected="0">
            <x v="1"/>
          </reference>
          <reference field="11" count="1" selected="0">
            <x v="30"/>
          </reference>
          <reference field="12" count="1" selected="0">
            <x v="16"/>
          </reference>
          <reference field="14" count="1" selected="0">
            <x v="16"/>
          </reference>
          <reference field="16" count="0"/>
        </references>
      </pivotArea>
    </format>
    <format dxfId="165">
      <pivotArea type="all" dataOnly="0" outline="0" fieldPosition="0"/>
    </format>
    <format dxfId="164">
      <pivotArea field="0" type="button" dataOnly="0" labelOnly="1" outline="0" axis="axisPage" fieldPosition="0"/>
    </format>
    <format dxfId="163">
      <pivotArea field="1" type="button" dataOnly="0" labelOnly="1" outline="0" axis="axisRow" fieldPosition="0"/>
    </format>
    <format dxfId="162">
      <pivotArea dataOnly="0" labelOnly="1" fieldPosition="0">
        <references count="1">
          <reference field="1" count="10">
            <x v="1"/>
            <x v="3"/>
            <x v="5"/>
            <x v="7"/>
            <x v="8"/>
            <x v="9"/>
            <x v="10"/>
            <x v="12"/>
            <x v="13"/>
            <x v="16"/>
          </reference>
        </references>
      </pivotArea>
    </format>
    <format dxfId="161">
      <pivotArea dataOnly="0" labelOnly="1" grandRow="1" outline="0" fieldPosition="0"/>
    </format>
    <format dxfId="160">
      <pivotArea dataOnly="0" labelOnly="1" fieldPosition="0">
        <references count="2">
          <reference field="1" count="1" selected="0">
            <x v="1"/>
          </reference>
          <reference field="12" count="3">
            <x v="0"/>
            <x v="1"/>
            <x v="16"/>
          </reference>
        </references>
      </pivotArea>
    </format>
    <format dxfId="159">
      <pivotArea dataOnly="0" labelOnly="1" fieldPosition="0">
        <references count="3">
          <reference field="1" count="1" selected="0">
            <x v="1"/>
          </reference>
          <reference field="12" count="1" selected="0">
            <x v="16"/>
          </reference>
          <reference field="14" count="3">
            <x v="0"/>
            <x v="3"/>
            <x v="16"/>
          </reference>
        </references>
      </pivotArea>
    </format>
    <format dxfId="158">
      <pivotArea dataOnly="0" labelOnly="1" fieldPosition="0">
        <references count="4">
          <reference field="1" count="1" selected="0">
            <x v="1"/>
          </reference>
          <reference field="11" count="11">
            <x v="1"/>
            <x v="19"/>
            <x v="28"/>
            <x v="29"/>
            <x v="30"/>
            <x v="35"/>
            <x v="39"/>
            <x v="43"/>
            <x v="50"/>
            <x v="52"/>
            <x v="56"/>
          </reference>
          <reference field="12" count="1" selected="0">
            <x v="16"/>
          </reference>
          <reference field="14" count="1" selected="0">
            <x v="16"/>
          </reference>
        </references>
      </pivotArea>
    </format>
    <format dxfId="157">
      <pivotArea dataOnly="0" labelOnly="1" fieldPosition="0">
        <references count="5">
          <reference field="1" count="1" selected="0">
            <x v="1"/>
          </reference>
          <reference field="11" count="1" selected="0">
            <x v="30"/>
          </reference>
          <reference field="12" count="1" selected="0">
            <x v="16"/>
          </reference>
          <reference field="14" count="1" selected="0">
            <x v="16"/>
          </reference>
          <reference field="16" count="0"/>
        </references>
      </pivotArea>
    </format>
    <format dxfId="156">
      <pivotArea type="all" dataOnly="0" outline="0" fieldPosition="0"/>
    </format>
    <format dxfId="155">
      <pivotArea dataOnly="0" labelOnly="1" outline="0" fieldPosition="0">
        <references count="1">
          <reference field="1" count="9">
            <x v="4"/>
            <x v="6"/>
            <x v="8"/>
            <x v="10"/>
            <x v="11"/>
            <x v="12"/>
            <x v="15"/>
            <x v="16"/>
            <x v="17"/>
          </reference>
        </references>
      </pivotArea>
    </format>
    <format dxfId="154">
      <pivotArea dataOnly="0" labelOnly="1" grandRow="1" outline="0" fieldPosition="0"/>
    </format>
    <format dxfId="153">
      <pivotArea dataOnly="0" labelOnly="1" outline="0" fieldPosition="0">
        <references count="2">
          <reference field="1" count="1" selected="0">
            <x v="4"/>
          </reference>
          <reference field="12" count="1">
            <x v="16"/>
          </reference>
        </references>
      </pivotArea>
    </format>
    <format dxfId="152">
      <pivotArea dataOnly="0" labelOnly="1" outline="0" fieldPosition="0">
        <references count="2">
          <reference field="1" count="1" selected="0">
            <x v="15"/>
          </reference>
          <reference field="12" count="1">
            <x v="14"/>
          </reference>
        </references>
      </pivotArea>
    </format>
    <format dxfId="151">
      <pivotArea dataOnly="0" labelOnly="1" outline="0" fieldPosition="0">
        <references count="2">
          <reference field="1" count="1" selected="0">
            <x v="16"/>
          </reference>
          <reference field="12" count="1">
            <x v="16"/>
          </reference>
        </references>
      </pivotArea>
    </format>
    <format dxfId="150">
      <pivotArea dataOnly="0" labelOnly="1" outline="0" fieldPosition="0">
        <references count="3">
          <reference field="1" count="1" selected="0">
            <x v="4"/>
          </reference>
          <reference field="12" count="1" selected="0">
            <x v="16"/>
          </reference>
          <reference field="14" count="1">
            <x v="16"/>
          </reference>
        </references>
      </pivotArea>
    </format>
    <format dxfId="149">
      <pivotArea dataOnly="0" labelOnly="1" outline="0" fieldPosition="0">
        <references count="4">
          <reference field="1" count="1" selected="0">
            <x v="4"/>
          </reference>
          <reference field="11" count="1">
            <x v="34"/>
          </reference>
          <reference field="12" count="1" selected="0">
            <x v="16"/>
          </reference>
          <reference field="14" count="1" selected="0">
            <x v="16"/>
          </reference>
        </references>
      </pivotArea>
    </format>
    <format dxfId="148">
      <pivotArea dataOnly="0" labelOnly="1" outline="0" fieldPosition="0">
        <references count="4">
          <reference field="1" count="1" selected="0">
            <x v="6"/>
          </reference>
          <reference field="11" count="1">
            <x v="48"/>
          </reference>
          <reference field="12" count="1" selected="0">
            <x v="16"/>
          </reference>
          <reference field="14" count="1" selected="0">
            <x v="16"/>
          </reference>
        </references>
      </pivotArea>
    </format>
    <format dxfId="147">
      <pivotArea dataOnly="0" labelOnly="1" outline="0" fieldPosition="0">
        <references count="4">
          <reference field="1" count="1" selected="0">
            <x v="8"/>
          </reference>
          <reference field="11" count="1">
            <x v="32"/>
          </reference>
          <reference field="12" count="1" selected="0">
            <x v="16"/>
          </reference>
          <reference field="14" count="1" selected="0">
            <x v="16"/>
          </reference>
        </references>
      </pivotArea>
    </format>
    <format dxfId="146">
      <pivotArea dataOnly="0" labelOnly="1" outline="0" fieldPosition="0">
        <references count="4">
          <reference field="1" count="1" selected="0">
            <x v="10"/>
          </reference>
          <reference field="11" count="1">
            <x v="47"/>
          </reference>
          <reference field="12" count="1" selected="0">
            <x v="16"/>
          </reference>
          <reference field="14" count="1" selected="0">
            <x v="16"/>
          </reference>
        </references>
      </pivotArea>
    </format>
    <format dxfId="145">
      <pivotArea dataOnly="0" labelOnly="1" outline="0" fieldPosition="0">
        <references count="4">
          <reference field="1" count="1" selected="0">
            <x v="11"/>
          </reference>
          <reference field="11" count="1">
            <x v="40"/>
          </reference>
          <reference field="12" count="1" selected="0">
            <x v="16"/>
          </reference>
          <reference field="14" count="1" selected="0">
            <x v="16"/>
          </reference>
        </references>
      </pivotArea>
    </format>
    <format dxfId="144">
      <pivotArea dataOnly="0" labelOnly="1" outline="0" fieldPosition="0">
        <references count="4">
          <reference field="1" count="1" selected="0">
            <x v="12"/>
          </reference>
          <reference field="11" count="1">
            <x v="82"/>
          </reference>
          <reference field="12" count="1" selected="0">
            <x v="16"/>
          </reference>
          <reference field="14" count="1" selected="0">
            <x v="16"/>
          </reference>
        </references>
      </pivotArea>
    </format>
    <format dxfId="143">
      <pivotArea dataOnly="0" labelOnly="1" outline="0" fieldPosition="0">
        <references count="4">
          <reference field="1" count="1" selected="0">
            <x v="15"/>
          </reference>
          <reference field="11" count="1">
            <x v="57"/>
          </reference>
          <reference field="12" count="1" selected="0">
            <x v="14"/>
          </reference>
          <reference field="14" count="1" selected="0">
            <x v="16"/>
          </reference>
        </references>
      </pivotArea>
    </format>
    <format dxfId="142">
      <pivotArea dataOnly="0" labelOnly="1" outline="0" fieldPosition="0">
        <references count="4">
          <reference field="1" count="1" selected="0">
            <x v="16"/>
          </reference>
          <reference field="11" count="1">
            <x v="51"/>
          </reference>
          <reference field="12" count="1" selected="0">
            <x v="16"/>
          </reference>
          <reference field="14" count="1" selected="0">
            <x v="16"/>
          </reference>
        </references>
      </pivotArea>
    </format>
    <format dxfId="141">
      <pivotArea dataOnly="0" labelOnly="1" outline="0" fieldPosition="0">
        <references count="4">
          <reference field="1" count="1" selected="0">
            <x v="17"/>
          </reference>
          <reference field="11" count="1">
            <x v="33"/>
          </reference>
          <reference field="12" count="1" selected="0">
            <x v="16"/>
          </reference>
          <reference field="14" count="1" selected="0">
            <x v="16"/>
          </reference>
        </references>
      </pivotArea>
    </format>
    <format dxfId="140">
      <pivotArea dataOnly="0" labelOnly="1" outline="0" fieldPosition="0">
        <references count="5">
          <reference field="1" count="1" selected="0">
            <x v="4"/>
          </reference>
          <reference field="11" count="1" selected="0">
            <x v="34"/>
          </reference>
          <reference field="12" count="1" selected="0">
            <x v="16"/>
          </reference>
          <reference field="14" count="1" selected="0">
            <x v="16"/>
          </reference>
          <reference field="16" count="0"/>
        </references>
      </pivotArea>
    </format>
    <format dxfId="139">
      <pivotArea dataOnly="0" labelOnly="1" outline="0" fieldPosition="0">
        <references count="5">
          <reference field="1" count="1" selected="0">
            <x v="6"/>
          </reference>
          <reference field="11" count="1" selected="0">
            <x v="48"/>
          </reference>
          <reference field="12" count="1" selected="0">
            <x v="16"/>
          </reference>
          <reference field="14" count="1" selected="0">
            <x v="16"/>
          </reference>
          <reference field="16" count="0"/>
        </references>
      </pivotArea>
    </format>
    <format dxfId="138">
      <pivotArea dataOnly="0" labelOnly="1" outline="0" fieldPosition="0">
        <references count="5">
          <reference field="1" count="1" selected="0">
            <x v="8"/>
          </reference>
          <reference field="11" count="1" selected="0">
            <x v="32"/>
          </reference>
          <reference field="12" count="1" selected="0">
            <x v="16"/>
          </reference>
          <reference field="14" count="1" selected="0">
            <x v="16"/>
          </reference>
          <reference field="16" count="0"/>
        </references>
      </pivotArea>
    </format>
    <format dxfId="137">
      <pivotArea dataOnly="0" labelOnly="1" outline="0" fieldPosition="0">
        <references count="5">
          <reference field="1" count="1" selected="0">
            <x v="10"/>
          </reference>
          <reference field="11" count="1" selected="0">
            <x v="47"/>
          </reference>
          <reference field="12" count="1" selected="0">
            <x v="16"/>
          </reference>
          <reference field="14" count="1" selected="0">
            <x v="16"/>
          </reference>
          <reference field="16" count="0"/>
        </references>
      </pivotArea>
    </format>
    <format dxfId="136">
      <pivotArea dataOnly="0" labelOnly="1" outline="0" fieldPosition="0">
        <references count="5">
          <reference field="1" count="1" selected="0">
            <x v="11"/>
          </reference>
          <reference field="11" count="1" selected="0">
            <x v="40"/>
          </reference>
          <reference field="12" count="1" selected="0">
            <x v="16"/>
          </reference>
          <reference field="14" count="1" selected="0">
            <x v="16"/>
          </reference>
          <reference field="16" count="0"/>
        </references>
      </pivotArea>
    </format>
    <format dxfId="135">
      <pivotArea dataOnly="0" labelOnly="1" outline="0" fieldPosition="0">
        <references count="5">
          <reference field="1" count="1" selected="0">
            <x v="12"/>
          </reference>
          <reference field="11" count="1" selected="0">
            <x v="82"/>
          </reference>
          <reference field="12" count="1" selected="0">
            <x v="16"/>
          </reference>
          <reference field="14" count="1" selected="0">
            <x v="16"/>
          </reference>
          <reference field="16" count="0"/>
        </references>
      </pivotArea>
    </format>
    <format dxfId="134">
      <pivotArea dataOnly="0" labelOnly="1" outline="0" fieldPosition="0">
        <references count="5">
          <reference field="1" count="1" selected="0">
            <x v="15"/>
          </reference>
          <reference field="11" count="1" selected="0">
            <x v="57"/>
          </reference>
          <reference field="12" count="1" selected="0">
            <x v="14"/>
          </reference>
          <reference field="14" count="1" selected="0">
            <x v="16"/>
          </reference>
          <reference field="16" count="0"/>
        </references>
      </pivotArea>
    </format>
    <format dxfId="133">
      <pivotArea dataOnly="0" labelOnly="1" outline="0" fieldPosition="0">
        <references count="5">
          <reference field="1" count="1" selected="0">
            <x v="16"/>
          </reference>
          <reference field="11" count="1" selected="0">
            <x v="51"/>
          </reference>
          <reference field="12" count="1" selected="0">
            <x v="16"/>
          </reference>
          <reference field="14" count="1" selected="0">
            <x v="16"/>
          </reference>
          <reference field="16" count="0"/>
        </references>
      </pivotArea>
    </format>
    <format dxfId="132">
      <pivotArea dataOnly="0" labelOnly="1" outline="0" fieldPosition="0">
        <references count="5">
          <reference field="1" count="1" selected="0">
            <x v="17"/>
          </reference>
          <reference field="11" count="1" selected="0">
            <x v="33"/>
          </reference>
          <reference field="12" count="1" selected="0">
            <x v="16"/>
          </reference>
          <reference field="14" count="1" selected="0">
            <x v="16"/>
          </reference>
          <reference field="16" count="0"/>
        </references>
      </pivotArea>
    </format>
    <format dxfId="131">
      <pivotArea type="all" dataOnly="0" outline="0" fieldPosition="0"/>
    </format>
    <format dxfId="130">
      <pivotArea field="1" type="button" dataOnly="0" labelOnly="1" outline="0" axis="axisRow" fieldPosition="0"/>
    </format>
    <format dxfId="129">
      <pivotArea field="12" type="button" dataOnly="0" labelOnly="1" outline="0" axis="axisRow" fieldPosition="1"/>
    </format>
    <format dxfId="128">
      <pivotArea field="14" type="button" dataOnly="0" labelOnly="1" outline="0" axis="axisRow" fieldPosition="2"/>
    </format>
    <format dxfId="127">
      <pivotArea field="11" type="button" dataOnly="0" labelOnly="1" outline="0" axis="axisRow" fieldPosition="3"/>
    </format>
    <format dxfId="126">
      <pivotArea field="16" type="button" dataOnly="0" labelOnly="1" outline="0" axis="axisRow" fieldPosition="4"/>
    </format>
    <format dxfId="125">
      <pivotArea field="15" type="button" dataOnly="0" labelOnly="1" outline="0" axis="axisRow" fieldPosition="5"/>
    </format>
    <format dxfId="124">
      <pivotArea dataOnly="0" labelOnly="1" outline="0" fieldPosition="0">
        <references count="1">
          <reference field="1" count="13">
            <x v="0"/>
            <x v="1"/>
            <x v="3"/>
            <x v="5"/>
            <x v="6"/>
            <x v="7"/>
            <x v="8"/>
            <x v="9"/>
            <x v="10"/>
            <x v="11"/>
            <x v="12"/>
            <x v="13"/>
            <x v="16"/>
          </reference>
        </references>
      </pivotArea>
    </format>
    <format dxfId="123">
      <pivotArea dataOnly="0" labelOnly="1" grandRow="1" outline="0" fieldPosition="0"/>
    </format>
    <format dxfId="122">
      <pivotArea dataOnly="0" labelOnly="1" outline="0" fieldPosition="0">
        <references count="2">
          <reference field="1" count="1" selected="0">
            <x v="0"/>
          </reference>
          <reference field="12" count="1">
            <x v="16"/>
          </reference>
        </references>
      </pivotArea>
    </format>
    <format dxfId="121">
      <pivotArea dataOnly="0" labelOnly="1" outline="0" fieldPosition="0">
        <references count="3">
          <reference field="1" count="1" selected="0">
            <x v="0"/>
          </reference>
          <reference field="12" count="1" selected="0">
            <x v="16"/>
          </reference>
          <reference field="14" count="1">
            <x v="16"/>
          </reference>
        </references>
      </pivotArea>
    </format>
    <format dxfId="120">
      <pivotArea dataOnly="0" labelOnly="1" outline="0" fieldPosition="0">
        <references count="3">
          <reference field="1" count="1" selected="0">
            <x v="8"/>
          </reference>
          <reference field="12" count="1" selected="0">
            <x v="16"/>
          </reference>
          <reference field="14" count="1">
            <x v="15"/>
          </reference>
        </references>
      </pivotArea>
    </format>
    <format dxfId="119">
      <pivotArea dataOnly="0" labelOnly="1" outline="0" fieldPosition="0">
        <references count="3">
          <reference field="1" count="1" selected="0">
            <x v="9"/>
          </reference>
          <reference field="12" count="1" selected="0">
            <x v="16"/>
          </reference>
          <reference field="14" count="1">
            <x v="16"/>
          </reference>
        </references>
      </pivotArea>
    </format>
    <format dxfId="118">
      <pivotArea dataOnly="0" labelOnly="1" outline="0" fieldPosition="0">
        <references count="3">
          <reference field="1" count="1" selected="0">
            <x v="13"/>
          </reference>
          <reference field="12" count="1" selected="0">
            <x v="16"/>
          </reference>
          <reference field="14" count="2">
            <x v="1"/>
            <x v="16"/>
          </reference>
        </references>
      </pivotArea>
    </format>
    <format dxfId="117">
      <pivotArea dataOnly="0" labelOnly="1" outline="0" fieldPosition="0">
        <references count="4">
          <reference field="1" count="1" selected="0">
            <x v="0"/>
          </reference>
          <reference field="11" count="1">
            <x v="71"/>
          </reference>
          <reference field="12" count="1" selected="0">
            <x v="16"/>
          </reference>
          <reference field="14" count="1" selected="0">
            <x v="16"/>
          </reference>
        </references>
      </pivotArea>
    </format>
    <format dxfId="116">
      <pivotArea dataOnly="0" labelOnly="1" outline="0" fieldPosition="0">
        <references count="4">
          <reference field="1" count="1" selected="0">
            <x v="1"/>
          </reference>
          <reference field="11" count="2">
            <x v="70"/>
            <x v="72"/>
          </reference>
          <reference field="12" count="1" selected="0">
            <x v="16"/>
          </reference>
          <reference field="14" count="1" selected="0">
            <x v="16"/>
          </reference>
        </references>
      </pivotArea>
    </format>
    <format dxfId="115">
      <pivotArea dataOnly="0" labelOnly="1" outline="0" fieldPosition="0">
        <references count="4">
          <reference field="1" count="1" selected="0">
            <x v="3"/>
          </reference>
          <reference field="11" count="1">
            <x v="27"/>
          </reference>
          <reference field="12" count="1" selected="0">
            <x v="16"/>
          </reference>
          <reference field="14" count="1" selected="0">
            <x v="16"/>
          </reference>
        </references>
      </pivotArea>
    </format>
    <format dxfId="114">
      <pivotArea dataOnly="0" labelOnly="1" outline="0" fieldPosition="0">
        <references count="4">
          <reference field="1" count="1" selected="0">
            <x v="5"/>
          </reference>
          <reference field="11" count="1">
            <x v="49"/>
          </reference>
          <reference field="12" count="1" selected="0">
            <x v="16"/>
          </reference>
          <reference field="14" count="1" selected="0">
            <x v="16"/>
          </reference>
        </references>
      </pivotArea>
    </format>
    <format dxfId="113">
      <pivotArea dataOnly="0" labelOnly="1" outline="0" fieldPosition="0">
        <references count="4">
          <reference field="1" count="1" selected="0">
            <x v="6"/>
          </reference>
          <reference field="11" count="1">
            <x v="36"/>
          </reference>
          <reference field="12" count="1" selected="0">
            <x v="16"/>
          </reference>
          <reference field="14" count="1" selected="0">
            <x v="16"/>
          </reference>
        </references>
      </pivotArea>
    </format>
    <format dxfId="112">
      <pivotArea dataOnly="0" labelOnly="1" outline="0" fieldPosition="0">
        <references count="4">
          <reference field="1" count="1" selected="0">
            <x v="7"/>
          </reference>
          <reference field="11" count="1">
            <x v="61"/>
          </reference>
          <reference field="12" count="1" selected="0">
            <x v="16"/>
          </reference>
          <reference field="14" count="1" selected="0">
            <x v="16"/>
          </reference>
        </references>
      </pivotArea>
    </format>
    <format dxfId="111">
      <pivotArea dataOnly="0" labelOnly="1" outline="0" fieldPosition="0">
        <references count="4">
          <reference field="1" count="1" selected="0">
            <x v="8"/>
          </reference>
          <reference field="11" count="1">
            <x v="46"/>
          </reference>
          <reference field="12" count="1" selected="0">
            <x v="16"/>
          </reference>
          <reference field="14" count="1" selected="0">
            <x v="15"/>
          </reference>
        </references>
      </pivotArea>
    </format>
    <format dxfId="110">
      <pivotArea dataOnly="0" labelOnly="1" outline="0" fieldPosition="0">
        <references count="4">
          <reference field="1" count="1" selected="0">
            <x v="9"/>
          </reference>
          <reference field="11" count="1">
            <x v="26"/>
          </reference>
          <reference field="12" count="1" selected="0">
            <x v="16"/>
          </reference>
          <reference field="14" count="1" selected="0">
            <x v="16"/>
          </reference>
        </references>
      </pivotArea>
    </format>
    <format dxfId="109">
      <pivotArea dataOnly="0" labelOnly="1" outline="0" fieldPosition="0">
        <references count="4">
          <reference field="1" count="1" selected="0">
            <x v="10"/>
          </reference>
          <reference field="11" count="1">
            <x v="8"/>
          </reference>
          <reference field="12" count="1" selected="0">
            <x v="16"/>
          </reference>
          <reference field="14" count="1" selected="0">
            <x v="16"/>
          </reference>
        </references>
      </pivotArea>
    </format>
    <format dxfId="108">
      <pivotArea dataOnly="0" labelOnly="1" outline="0" fieldPosition="0">
        <references count="4">
          <reference field="1" count="1" selected="0">
            <x v="11"/>
          </reference>
          <reference field="11" count="1">
            <x v="44"/>
          </reference>
          <reference field="12" count="1" selected="0">
            <x v="16"/>
          </reference>
          <reference field="14" count="1" selected="0">
            <x v="16"/>
          </reference>
        </references>
      </pivotArea>
    </format>
    <format dxfId="107">
      <pivotArea dataOnly="0" labelOnly="1" outline="0" fieldPosition="0">
        <references count="4">
          <reference field="1" count="1" selected="0">
            <x v="12"/>
          </reference>
          <reference field="11" count="1">
            <x v="38"/>
          </reference>
          <reference field="12" count="1" selected="0">
            <x v="16"/>
          </reference>
          <reference field="14" count="1" selected="0">
            <x v="16"/>
          </reference>
        </references>
      </pivotArea>
    </format>
    <format dxfId="106">
      <pivotArea dataOnly="0" labelOnly="1" outline="0" fieldPosition="0">
        <references count="4">
          <reference field="1" count="1" selected="0">
            <x v="13"/>
          </reference>
          <reference field="11" count="1">
            <x v="60"/>
          </reference>
          <reference field="12" count="1" selected="0">
            <x v="16"/>
          </reference>
          <reference field="14" count="1" selected="0">
            <x v="1"/>
          </reference>
        </references>
      </pivotArea>
    </format>
    <format dxfId="105">
      <pivotArea dataOnly="0" labelOnly="1" outline="0" fieldPosition="0">
        <references count="4">
          <reference field="1" count="1" selected="0">
            <x v="13"/>
          </reference>
          <reference field="11" count="2">
            <x v="9"/>
            <x v="85"/>
          </reference>
          <reference field="12" count="1" selected="0">
            <x v="16"/>
          </reference>
          <reference field="14" count="1" selected="0">
            <x v="16"/>
          </reference>
        </references>
      </pivotArea>
    </format>
    <format dxfId="104">
      <pivotArea dataOnly="0" labelOnly="1" outline="0" fieldPosition="0">
        <references count="4">
          <reference field="1" count="1" selected="0">
            <x v="16"/>
          </reference>
          <reference field="11" count="1">
            <x v="24"/>
          </reference>
          <reference field="12" count="1" selected="0">
            <x v="16"/>
          </reference>
          <reference field="14" count="1" selected="0">
            <x v="16"/>
          </reference>
        </references>
      </pivotArea>
    </format>
    <format dxfId="103">
      <pivotArea dataOnly="0" labelOnly="1" outline="0" fieldPosition="0">
        <references count="5">
          <reference field="1" count="1" selected="0">
            <x v="0"/>
          </reference>
          <reference field="11" count="1" selected="0">
            <x v="71"/>
          </reference>
          <reference field="12" count="1" selected="0">
            <x v="16"/>
          </reference>
          <reference field="14" count="1" selected="0">
            <x v="16"/>
          </reference>
          <reference field="16" count="0"/>
        </references>
      </pivotArea>
    </format>
    <format dxfId="102">
      <pivotArea dataOnly="0" labelOnly="1" outline="0" fieldPosition="0">
        <references count="5">
          <reference field="1" count="1" selected="0">
            <x v="1"/>
          </reference>
          <reference field="11" count="1" selected="0">
            <x v="70"/>
          </reference>
          <reference field="12" count="1" selected="0">
            <x v="16"/>
          </reference>
          <reference field="14" count="1" selected="0">
            <x v="16"/>
          </reference>
          <reference field="16" count="0"/>
        </references>
      </pivotArea>
    </format>
    <format dxfId="101">
      <pivotArea dataOnly="0" labelOnly="1" outline="0" fieldPosition="0">
        <references count="5">
          <reference field="1" count="1" selected="0">
            <x v="1"/>
          </reference>
          <reference field="11" count="1" selected="0">
            <x v="72"/>
          </reference>
          <reference field="12" count="1" selected="0">
            <x v="16"/>
          </reference>
          <reference field="14" count="1" selected="0">
            <x v="16"/>
          </reference>
          <reference field="16" count="0"/>
        </references>
      </pivotArea>
    </format>
    <format dxfId="100">
      <pivotArea dataOnly="0" labelOnly="1" outline="0" fieldPosition="0">
        <references count="5">
          <reference field="1" count="1" selected="0">
            <x v="3"/>
          </reference>
          <reference field="11" count="1" selected="0">
            <x v="27"/>
          </reference>
          <reference field="12" count="1" selected="0">
            <x v="16"/>
          </reference>
          <reference field="14" count="1" selected="0">
            <x v="16"/>
          </reference>
          <reference field="16" count="0"/>
        </references>
      </pivotArea>
    </format>
    <format dxfId="99">
      <pivotArea dataOnly="0" labelOnly="1" outline="0" fieldPosition="0">
        <references count="5">
          <reference field="1" count="1" selected="0">
            <x v="5"/>
          </reference>
          <reference field="11" count="1" selected="0">
            <x v="49"/>
          </reference>
          <reference field="12" count="1" selected="0">
            <x v="16"/>
          </reference>
          <reference field="14" count="1" selected="0">
            <x v="16"/>
          </reference>
          <reference field="16" count="0"/>
        </references>
      </pivotArea>
    </format>
    <format dxfId="98">
      <pivotArea dataOnly="0" labelOnly="1" outline="0" fieldPosition="0">
        <references count="5">
          <reference field="1" count="1" selected="0">
            <x v="6"/>
          </reference>
          <reference field="11" count="1" selected="0">
            <x v="36"/>
          </reference>
          <reference field="12" count="1" selected="0">
            <x v="16"/>
          </reference>
          <reference field="14" count="1" selected="0">
            <x v="16"/>
          </reference>
          <reference field="16" count="0"/>
        </references>
      </pivotArea>
    </format>
    <format dxfId="97">
      <pivotArea dataOnly="0" labelOnly="1" outline="0" fieldPosition="0">
        <references count="5">
          <reference field="1" count="1" selected="0">
            <x v="7"/>
          </reference>
          <reference field="11" count="1" selected="0">
            <x v="61"/>
          </reference>
          <reference field="12" count="1" selected="0">
            <x v="16"/>
          </reference>
          <reference field="14" count="1" selected="0">
            <x v="16"/>
          </reference>
          <reference field="16" count="0"/>
        </references>
      </pivotArea>
    </format>
    <format dxfId="96">
      <pivotArea dataOnly="0" labelOnly="1" outline="0" fieldPosition="0">
        <references count="5">
          <reference field="1" count="1" selected="0">
            <x v="8"/>
          </reference>
          <reference field="11" count="1" selected="0">
            <x v="46"/>
          </reference>
          <reference field="12" count="1" selected="0">
            <x v="16"/>
          </reference>
          <reference field="14" count="1" selected="0">
            <x v="15"/>
          </reference>
          <reference field="16" count="0"/>
        </references>
      </pivotArea>
    </format>
    <format dxfId="95">
      <pivotArea dataOnly="0" labelOnly="1" outline="0" fieldPosition="0">
        <references count="5">
          <reference field="1" count="1" selected="0">
            <x v="9"/>
          </reference>
          <reference field="11" count="1" selected="0">
            <x v="26"/>
          </reference>
          <reference field="12" count="1" selected="0">
            <x v="16"/>
          </reference>
          <reference field="14" count="1" selected="0">
            <x v="16"/>
          </reference>
          <reference field="16" count="0"/>
        </references>
      </pivotArea>
    </format>
    <format dxfId="94">
      <pivotArea dataOnly="0" labelOnly="1" outline="0" fieldPosition="0">
        <references count="5">
          <reference field="1" count="1" selected="0">
            <x v="10"/>
          </reference>
          <reference field="11" count="1" selected="0">
            <x v="8"/>
          </reference>
          <reference field="12" count="1" selected="0">
            <x v="16"/>
          </reference>
          <reference field="14" count="1" selected="0">
            <x v="16"/>
          </reference>
          <reference field="16" count="0"/>
        </references>
      </pivotArea>
    </format>
    <format dxfId="93">
      <pivotArea dataOnly="0" labelOnly="1" outline="0" fieldPosition="0">
        <references count="5">
          <reference field="1" count="1" selected="0">
            <x v="11"/>
          </reference>
          <reference field="11" count="1" selected="0">
            <x v="44"/>
          </reference>
          <reference field="12" count="1" selected="0">
            <x v="16"/>
          </reference>
          <reference field="14" count="1" selected="0">
            <x v="16"/>
          </reference>
          <reference field="16" count="0"/>
        </references>
      </pivotArea>
    </format>
    <format dxfId="92">
      <pivotArea dataOnly="0" labelOnly="1" outline="0" fieldPosition="0">
        <references count="5">
          <reference field="1" count="1" selected="0">
            <x v="12"/>
          </reference>
          <reference field="11" count="1" selected="0">
            <x v="38"/>
          </reference>
          <reference field="12" count="1" selected="0">
            <x v="16"/>
          </reference>
          <reference field="14" count="1" selected="0">
            <x v="16"/>
          </reference>
          <reference field="16" count="0"/>
        </references>
      </pivotArea>
    </format>
    <format dxfId="91">
      <pivotArea dataOnly="0" labelOnly="1" outline="0" fieldPosition="0">
        <references count="5">
          <reference field="1" count="1" selected="0">
            <x v="13"/>
          </reference>
          <reference field="11" count="1" selected="0">
            <x v="60"/>
          </reference>
          <reference field="12" count="1" selected="0">
            <x v="16"/>
          </reference>
          <reference field="14" count="1" selected="0">
            <x v="1"/>
          </reference>
          <reference field="16" count="0"/>
        </references>
      </pivotArea>
    </format>
    <format dxfId="90">
      <pivotArea dataOnly="0" labelOnly="1" outline="0" fieldPosition="0">
        <references count="5">
          <reference field="1" count="1" selected="0">
            <x v="13"/>
          </reference>
          <reference field="11" count="1" selected="0">
            <x v="9"/>
          </reference>
          <reference field="12" count="1" selected="0">
            <x v="16"/>
          </reference>
          <reference field="14" count="1" selected="0">
            <x v="16"/>
          </reference>
          <reference field="16" count="0"/>
        </references>
      </pivotArea>
    </format>
    <format dxfId="89">
      <pivotArea dataOnly="0" labelOnly="1" outline="0" fieldPosition="0">
        <references count="5">
          <reference field="1" count="1" selected="0">
            <x v="13"/>
          </reference>
          <reference field="11" count="1" selected="0">
            <x v="85"/>
          </reference>
          <reference field="12" count="1" selected="0">
            <x v="16"/>
          </reference>
          <reference field="14" count="1" selected="0">
            <x v="16"/>
          </reference>
          <reference field="16" count="0"/>
        </references>
      </pivotArea>
    </format>
    <format dxfId="88">
      <pivotArea dataOnly="0" labelOnly="1" outline="0" fieldPosition="0">
        <references count="5">
          <reference field="1" count="1" selected="0">
            <x v="16"/>
          </reference>
          <reference field="11" count="1" selected="0">
            <x v="24"/>
          </reference>
          <reference field="12" count="1" selected="0">
            <x v="16"/>
          </reference>
          <reference field="14" count="1" selected="0">
            <x v="16"/>
          </reference>
          <reference field="16" count="0"/>
        </references>
      </pivotArea>
    </format>
    <format dxfId="87">
      <pivotArea type="all" dataOnly="0" outline="0" fieldPosition="0"/>
    </format>
    <format dxfId="86">
      <pivotArea field="1" type="button" dataOnly="0" labelOnly="1" outline="0" axis="axisRow" fieldPosition="0"/>
    </format>
    <format dxfId="85">
      <pivotArea field="12" type="button" dataOnly="0" labelOnly="1" outline="0" axis="axisRow" fieldPosition="1"/>
    </format>
    <format dxfId="84">
      <pivotArea field="14" type="button" dataOnly="0" labelOnly="1" outline="0" axis="axisRow" fieldPosition="2"/>
    </format>
    <format dxfId="83">
      <pivotArea field="11" type="button" dataOnly="0" labelOnly="1" outline="0" axis="axisRow" fieldPosition="3"/>
    </format>
    <format dxfId="82">
      <pivotArea field="16" type="button" dataOnly="0" labelOnly="1" outline="0" axis="axisRow" fieldPosition="4"/>
    </format>
    <format dxfId="81">
      <pivotArea field="15" type="button" dataOnly="0" labelOnly="1" outline="0" axis="axisRow" fieldPosition="5"/>
    </format>
    <format dxfId="80">
      <pivotArea dataOnly="0" labelOnly="1" outline="0" fieldPosition="0">
        <references count="1">
          <reference field="1" count="13">
            <x v="0"/>
            <x v="1"/>
            <x v="3"/>
            <x v="5"/>
            <x v="6"/>
            <x v="7"/>
            <x v="8"/>
            <x v="9"/>
            <x v="10"/>
            <x v="11"/>
            <x v="12"/>
            <x v="13"/>
            <x v="16"/>
          </reference>
        </references>
      </pivotArea>
    </format>
    <format dxfId="79">
      <pivotArea dataOnly="0" labelOnly="1" grandRow="1" outline="0" fieldPosition="0"/>
    </format>
    <format dxfId="78">
      <pivotArea dataOnly="0" labelOnly="1" outline="0" fieldPosition="0">
        <references count="2">
          <reference field="1" count="1" selected="0">
            <x v="0"/>
          </reference>
          <reference field="12" count="1">
            <x v="16"/>
          </reference>
        </references>
      </pivotArea>
    </format>
    <format dxfId="77">
      <pivotArea dataOnly="0" labelOnly="1" outline="0" fieldPosition="0">
        <references count="3">
          <reference field="1" count="1" selected="0">
            <x v="0"/>
          </reference>
          <reference field="12" count="1" selected="0">
            <x v="16"/>
          </reference>
          <reference field="14" count="1">
            <x v="16"/>
          </reference>
        </references>
      </pivotArea>
    </format>
    <format dxfId="76">
      <pivotArea dataOnly="0" labelOnly="1" outline="0" fieldPosition="0">
        <references count="3">
          <reference field="1" count="1" selected="0">
            <x v="8"/>
          </reference>
          <reference field="12" count="1" selected="0">
            <x v="16"/>
          </reference>
          <reference field="14" count="1">
            <x v="15"/>
          </reference>
        </references>
      </pivotArea>
    </format>
    <format dxfId="75">
      <pivotArea dataOnly="0" labelOnly="1" outline="0" fieldPosition="0">
        <references count="3">
          <reference field="1" count="1" selected="0">
            <x v="9"/>
          </reference>
          <reference field="12" count="1" selected="0">
            <x v="16"/>
          </reference>
          <reference field="14" count="1">
            <x v="16"/>
          </reference>
        </references>
      </pivotArea>
    </format>
    <format dxfId="74">
      <pivotArea dataOnly="0" labelOnly="1" outline="0" fieldPosition="0">
        <references count="3">
          <reference field="1" count="1" selected="0">
            <x v="13"/>
          </reference>
          <reference field="12" count="1" selected="0">
            <x v="16"/>
          </reference>
          <reference field="14" count="2">
            <x v="1"/>
            <x v="16"/>
          </reference>
        </references>
      </pivotArea>
    </format>
    <format dxfId="73">
      <pivotArea dataOnly="0" labelOnly="1" outline="0" fieldPosition="0">
        <references count="4">
          <reference field="1" count="1" selected="0">
            <x v="0"/>
          </reference>
          <reference field="11" count="1">
            <x v="71"/>
          </reference>
          <reference field="12" count="1" selected="0">
            <x v="16"/>
          </reference>
          <reference field="14" count="1" selected="0">
            <x v="16"/>
          </reference>
        </references>
      </pivotArea>
    </format>
    <format dxfId="72">
      <pivotArea dataOnly="0" labelOnly="1" outline="0" fieldPosition="0">
        <references count="4">
          <reference field="1" count="1" selected="0">
            <x v="1"/>
          </reference>
          <reference field="11" count="2">
            <x v="70"/>
            <x v="72"/>
          </reference>
          <reference field="12" count="1" selected="0">
            <x v="16"/>
          </reference>
          <reference field="14" count="1" selected="0">
            <x v="16"/>
          </reference>
        </references>
      </pivotArea>
    </format>
    <format dxfId="71">
      <pivotArea dataOnly="0" labelOnly="1" outline="0" fieldPosition="0">
        <references count="4">
          <reference field="1" count="1" selected="0">
            <x v="3"/>
          </reference>
          <reference field="11" count="1">
            <x v="27"/>
          </reference>
          <reference field="12" count="1" selected="0">
            <x v="16"/>
          </reference>
          <reference field="14" count="1" selected="0">
            <x v="16"/>
          </reference>
        </references>
      </pivotArea>
    </format>
    <format dxfId="70">
      <pivotArea dataOnly="0" labelOnly="1" outline="0" fieldPosition="0">
        <references count="4">
          <reference field="1" count="1" selected="0">
            <x v="5"/>
          </reference>
          <reference field="11" count="1">
            <x v="49"/>
          </reference>
          <reference field="12" count="1" selected="0">
            <x v="16"/>
          </reference>
          <reference field="14" count="1" selected="0">
            <x v="16"/>
          </reference>
        </references>
      </pivotArea>
    </format>
    <format dxfId="69">
      <pivotArea dataOnly="0" labelOnly="1" outline="0" fieldPosition="0">
        <references count="4">
          <reference field="1" count="1" selected="0">
            <x v="6"/>
          </reference>
          <reference field="11" count="1">
            <x v="36"/>
          </reference>
          <reference field="12" count="1" selected="0">
            <x v="16"/>
          </reference>
          <reference field="14" count="1" selected="0">
            <x v="16"/>
          </reference>
        </references>
      </pivotArea>
    </format>
    <format dxfId="68">
      <pivotArea dataOnly="0" labelOnly="1" outline="0" fieldPosition="0">
        <references count="4">
          <reference field="1" count="1" selected="0">
            <x v="7"/>
          </reference>
          <reference field="11" count="1">
            <x v="61"/>
          </reference>
          <reference field="12" count="1" selected="0">
            <x v="16"/>
          </reference>
          <reference field="14" count="1" selected="0">
            <x v="16"/>
          </reference>
        </references>
      </pivotArea>
    </format>
    <format dxfId="67">
      <pivotArea dataOnly="0" labelOnly="1" outline="0" fieldPosition="0">
        <references count="4">
          <reference field="1" count="1" selected="0">
            <x v="8"/>
          </reference>
          <reference field="11" count="1">
            <x v="46"/>
          </reference>
          <reference field="12" count="1" selected="0">
            <x v="16"/>
          </reference>
          <reference field="14" count="1" selected="0">
            <x v="15"/>
          </reference>
        </references>
      </pivotArea>
    </format>
    <format dxfId="66">
      <pivotArea dataOnly="0" labelOnly="1" outline="0" fieldPosition="0">
        <references count="4">
          <reference field="1" count="1" selected="0">
            <x v="9"/>
          </reference>
          <reference field="11" count="1">
            <x v="26"/>
          </reference>
          <reference field="12" count="1" selected="0">
            <x v="16"/>
          </reference>
          <reference field="14" count="1" selected="0">
            <x v="16"/>
          </reference>
        </references>
      </pivotArea>
    </format>
    <format dxfId="65">
      <pivotArea dataOnly="0" labelOnly="1" outline="0" fieldPosition="0">
        <references count="4">
          <reference field="1" count="1" selected="0">
            <x v="10"/>
          </reference>
          <reference field="11" count="1">
            <x v="8"/>
          </reference>
          <reference field="12" count="1" selected="0">
            <x v="16"/>
          </reference>
          <reference field="14" count="1" selected="0">
            <x v="16"/>
          </reference>
        </references>
      </pivotArea>
    </format>
    <format dxfId="64">
      <pivotArea dataOnly="0" labelOnly="1" outline="0" fieldPosition="0">
        <references count="4">
          <reference field="1" count="1" selected="0">
            <x v="11"/>
          </reference>
          <reference field="11" count="1">
            <x v="44"/>
          </reference>
          <reference field="12" count="1" selected="0">
            <x v="16"/>
          </reference>
          <reference field="14" count="1" selected="0">
            <x v="16"/>
          </reference>
        </references>
      </pivotArea>
    </format>
    <format dxfId="63">
      <pivotArea dataOnly="0" labelOnly="1" outline="0" fieldPosition="0">
        <references count="4">
          <reference field="1" count="1" selected="0">
            <x v="12"/>
          </reference>
          <reference field="11" count="1">
            <x v="38"/>
          </reference>
          <reference field="12" count="1" selected="0">
            <x v="16"/>
          </reference>
          <reference field="14" count="1" selected="0">
            <x v="16"/>
          </reference>
        </references>
      </pivotArea>
    </format>
    <format dxfId="62">
      <pivotArea dataOnly="0" labelOnly="1" outline="0" fieldPosition="0">
        <references count="4">
          <reference field="1" count="1" selected="0">
            <x v="13"/>
          </reference>
          <reference field="11" count="1">
            <x v="60"/>
          </reference>
          <reference field="12" count="1" selected="0">
            <x v="16"/>
          </reference>
          <reference field="14" count="1" selected="0">
            <x v="1"/>
          </reference>
        </references>
      </pivotArea>
    </format>
    <format dxfId="61">
      <pivotArea dataOnly="0" labelOnly="1" outline="0" fieldPosition="0">
        <references count="4">
          <reference field="1" count="1" selected="0">
            <x v="13"/>
          </reference>
          <reference field="11" count="2">
            <x v="9"/>
            <x v="85"/>
          </reference>
          <reference field="12" count="1" selected="0">
            <x v="16"/>
          </reference>
          <reference field="14" count="1" selected="0">
            <x v="16"/>
          </reference>
        </references>
      </pivotArea>
    </format>
    <format dxfId="60">
      <pivotArea dataOnly="0" labelOnly="1" outline="0" fieldPosition="0">
        <references count="4">
          <reference field="1" count="1" selected="0">
            <x v="16"/>
          </reference>
          <reference field="11" count="1">
            <x v="24"/>
          </reference>
          <reference field="12" count="1" selected="0">
            <x v="16"/>
          </reference>
          <reference field="14" count="1" selected="0">
            <x v="16"/>
          </reference>
        </references>
      </pivotArea>
    </format>
    <format dxfId="59">
      <pivotArea dataOnly="0" labelOnly="1" outline="0" fieldPosition="0">
        <references count="5">
          <reference field="1" count="1" selected="0">
            <x v="0"/>
          </reference>
          <reference field="11" count="1" selected="0">
            <x v="71"/>
          </reference>
          <reference field="12" count="1" selected="0">
            <x v="16"/>
          </reference>
          <reference field="14" count="1" selected="0">
            <x v="16"/>
          </reference>
          <reference field="16" count="0"/>
        </references>
      </pivotArea>
    </format>
    <format dxfId="58">
      <pivotArea dataOnly="0" labelOnly="1" outline="0" fieldPosition="0">
        <references count="5">
          <reference field="1" count="1" selected="0">
            <x v="1"/>
          </reference>
          <reference field="11" count="1" selected="0">
            <x v="70"/>
          </reference>
          <reference field="12" count="1" selected="0">
            <x v="16"/>
          </reference>
          <reference field="14" count="1" selected="0">
            <x v="16"/>
          </reference>
          <reference field="16" count="0"/>
        </references>
      </pivotArea>
    </format>
    <format dxfId="57">
      <pivotArea dataOnly="0" labelOnly="1" outline="0" fieldPosition="0">
        <references count="5">
          <reference field="1" count="1" selected="0">
            <x v="1"/>
          </reference>
          <reference field="11" count="1" selected="0">
            <x v="72"/>
          </reference>
          <reference field="12" count="1" selected="0">
            <x v="16"/>
          </reference>
          <reference field="14" count="1" selected="0">
            <x v="16"/>
          </reference>
          <reference field="16" count="0"/>
        </references>
      </pivotArea>
    </format>
    <format dxfId="56">
      <pivotArea dataOnly="0" labelOnly="1" outline="0" fieldPosition="0">
        <references count="5">
          <reference field="1" count="1" selected="0">
            <x v="3"/>
          </reference>
          <reference field="11" count="1" selected="0">
            <x v="27"/>
          </reference>
          <reference field="12" count="1" selected="0">
            <x v="16"/>
          </reference>
          <reference field="14" count="1" selected="0">
            <x v="16"/>
          </reference>
          <reference field="16" count="0"/>
        </references>
      </pivotArea>
    </format>
    <format dxfId="55">
      <pivotArea dataOnly="0" labelOnly="1" outline="0" fieldPosition="0">
        <references count="5">
          <reference field="1" count="1" selected="0">
            <x v="5"/>
          </reference>
          <reference field="11" count="1" selected="0">
            <x v="49"/>
          </reference>
          <reference field="12" count="1" selected="0">
            <x v="16"/>
          </reference>
          <reference field="14" count="1" selected="0">
            <x v="16"/>
          </reference>
          <reference field="16" count="0"/>
        </references>
      </pivotArea>
    </format>
    <format dxfId="54">
      <pivotArea dataOnly="0" labelOnly="1" outline="0" fieldPosition="0">
        <references count="5">
          <reference field="1" count="1" selected="0">
            <x v="6"/>
          </reference>
          <reference field="11" count="1" selected="0">
            <x v="36"/>
          </reference>
          <reference field="12" count="1" selected="0">
            <x v="16"/>
          </reference>
          <reference field="14" count="1" selected="0">
            <x v="16"/>
          </reference>
          <reference field="16" count="0"/>
        </references>
      </pivotArea>
    </format>
    <format dxfId="53">
      <pivotArea dataOnly="0" labelOnly="1" outline="0" fieldPosition="0">
        <references count="5">
          <reference field="1" count="1" selected="0">
            <x v="7"/>
          </reference>
          <reference field="11" count="1" selected="0">
            <x v="61"/>
          </reference>
          <reference field="12" count="1" selected="0">
            <x v="16"/>
          </reference>
          <reference field="14" count="1" selected="0">
            <x v="16"/>
          </reference>
          <reference field="16" count="0"/>
        </references>
      </pivotArea>
    </format>
    <format dxfId="52">
      <pivotArea dataOnly="0" labelOnly="1" outline="0" fieldPosition="0">
        <references count="5">
          <reference field="1" count="1" selected="0">
            <x v="8"/>
          </reference>
          <reference field="11" count="1" selected="0">
            <x v="46"/>
          </reference>
          <reference field="12" count="1" selected="0">
            <x v="16"/>
          </reference>
          <reference field="14" count="1" selected="0">
            <x v="15"/>
          </reference>
          <reference field="16" count="0"/>
        </references>
      </pivotArea>
    </format>
    <format dxfId="51">
      <pivotArea dataOnly="0" labelOnly="1" outline="0" fieldPosition="0">
        <references count="5">
          <reference field="1" count="1" selected="0">
            <x v="9"/>
          </reference>
          <reference field="11" count="1" selected="0">
            <x v="26"/>
          </reference>
          <reference field="12" count="1" selected="0">
            <x v="16"/>
          </reference>
          <reference field="14" count="1" selected="0">
            <x v="16"/>
          </reference>
          <reference field="16" count="0"/>
        </references>
      </pivotArea>
    </format>
    <format dxfId="50">
      <pivotArea dataOnly="0" labelOnly="1" outline="0" fieldPosition="0">
        <references count="5">
          <reference field="1" count="1" selected="0">
            <x v="10"/>
          </reference>
          <reference field="11" count="1" selected="0">
            <x v="8"/>
          </reference>
          <reference field="12" count="1" selected="0">
            <x v="16"/>
          </reference>
          <reference field="14" count="1" selected="0">
            <x v="16"/>
          </reference>
          <reference field="16" count="0"/>
        </references>
      </pivotArea>
    </format>
    <format dxfId="49">
      <pivotArea dataOnly="0" labelOnly="1" outline="0" fieldPosition="0">
        <references count="5">
          <reference field="1" count="1" selected="0">
            <x v="11"/>
          </reference>
          <reference field="11" count="1" selected="0">
            <x v="44"/>
          </reference>
          <reference field="12" count="1" selected="0">
            <x v="16"/>
          </reference>
          <reference field="14" count="1" selected="0">
            <x v="16"/>
          </reference>
          <reference field="16" count="0"/>
        </references>
      </pivotArea>
    </format>
    <format dxfId="48">
      <pivotArea dataOnly="0" labelOnly="1" outline="0" fieldPosition="0">
        <references count="5">
          <reference field="1" count="1" selected="0">
            <x v="12"/>
          </reference>
          <reference field="11" count="1" selected="0">
            <x v="38"/>
          </reference>
          <reference field="12" count="1" selected="0">
            <x v="16"/>
          </reference>
          <reference field="14" count="1" selected="0">
            <x v="16"/>
          </reference>
          <reference field="16" count="0"/>
        </references>
      </pivotArea>
    </format>
    <format dxfId="47">
      <pivotArea dataOnly="0" labelOnly="1" outline="0" fieldPosition="0">
        <references count="5">
          <reference field="1" count="1" selected="0">
            <x v="13"/>
          </reference>
          <reference field="11" count="1" selected="0">
            <x v="60"/>
          </reference>
          <reference field="12" count="1" selected="0">
            <x v="16"/>
          </reference>
          <reference field="14" count="1" selected="0">
            <x v="1"/>
          </reference>
          <reference field="16" count="0"/>
        </references>
      </pivotArea>
    </format>
    <format dxfId="46">
      <pivotArea dataOnly="0" labelOnly="1" outline="0" fieldPosition="0">
        <references count="5">
          <reference field="1" count="1" selected="0">
            <x v="13"/>
          </reference>
          <reference field="11" count="1" selected="0">
            <x v="9"/>
          </reference>
          <reference field="12" count="1" selected="0">
            <x v="16"/>
          </reference>
          <reference field="14" count="1" selected="0">
            <x v="16"/>
          </reference>
          <reference field="16" count="0"/>
        </references>
      </pivotArea>
    </format>
    <format dxfId="45">
      <pivotArea dataOnly="0" labelOnly="1" outline="0" fieldPosition="0">
        <references count="5">
          <reference field="1" count="1" selected="0">
            <x v="13"/>
          </reference>
          <reference field="11" count="1" selected="0">
            <x v="85"/>
          </reference>
          <reference field="12" count="1" selected="0">
            <x v="16"/>
          </reference>
          <reference field="14" count="1" selected="0">
            <x v="16"/>
          </reference>
          <reference field="16" count="0"/>
        </references>
      </pivotArea>
    </format>
    <format dxfId="44">
      <pivotArea dataOnly="0" labelOnly="1" outline="0" fieldPosition="0">
        <references count="5">
          <reference field="1" count="1" selected="0">
            <x v="16"/>
          </reference>
          <reference field="11" count="1" selected="0">
            <x v="24"/>
          </reference>
          <reference field="12" count="1" selected="0">
            <x v="16"/>
          </reference>
          <reference field="14" count="1" selected="0">
            <x v="16"/>
          </reference>
          <reference field="16" count="0"/>
        </references>
      </pivotArea>
    </format>
    <format dxfId="43">
      <pivotArea type="all" dataOnly="0" outline="0" fieldPosition="0"/>
    </format>
    <format dxfId="42">
      <pivotArea field="1" type="button" dataOnly="0" labelOnly="1" outline="0" axis="axisRow" fieldPosition="0"/>
    </format>
    <format dxfId="41">
      <pivotArea field="12" type="button" dataOnly="0" labelOnly="1" outline="0" axis="axisRow" fieldPosition="1"/>
    </format>
    <format dxfId="40">
      <pivotArea field="14" type="button" dataOnly="0" labelOnly="1" outline="0" axis="axisRow" fieldPosition="2"/>
    </format>
    <format dxfId="39">
      <pivotArea field="11" type="button" dataOnly="0" labelOnly="1" outline="0" axis="axisRow" fieldPosition="3"/>
    </format>
    <format dxfId="38">
      <pivotArea field="16" type="button" dataOnly="0" labelOnly="1" outline="0" axis="axisRow" fieldPosition="4"/>
    </format>
    <format dxfId="37">
      <pivotArea field="15" type="button" dataOnly="0" labelOnly="1" outline="0" axis="axisRow" fieldPosition="5"/>
    </format>
    <format dxfId="36">
      <pivotArea dataOnly="0" labelOnly="1" outline="0" fieldPosition="0">
        <references count="1">
          <reference field="1" count="13">
            <x v="0"/>
            <x v="1"/>
            <x v="3"/>
            <x v="5"/>
            <x v="6"/>
            <x v="7"/>
            <x v="8"/>
            <x v="9"/>
            <x v="10"/>
            <x v="11"/>
            <x v="12"/>
            <x v="13"/>
            <x v="16"/>
          </reference>
        </references>
      </pivotArea>
    </format>
    <format dxfId="35">
      <pivotArea dataOnly="0" labelOnly="1" grandRow="1" outline="0" fieldPosition="0"/>
    </format>
    <format dxfId="34">
      <pivotArea dataOnly="0" labelOnly="1" outline="0" fieldPosition="0">
        <references count="2">
          <reference field="1" count="1" selected="0">
            <x v="0"/>
          </reference>
          <reference field="12" count="1">
            <x v="16"/>
          </reference>
        </references>
      </pivotArea>
    </format>
    <format dxfId="33">
      <pivotArea dataOnly="0" labelOnly="1" outline="0" fieldPosition="0">
        <references count="3">
          <reference field="1" count="1" selected="0">
            <x v="0"/>
          </reference>
          <reference field="12" count="1" selected="0">
            <x v="16"/>
          </reference>
          <reference field="14" count="1">
            <x v="16"/>
          </reference>
        </references>
      </pivotArea>
    </format>
    <format dxfId="32">
      <pivotArea dataOnly="0" labelOnly="1" outline="0" fieldPosition="0">
        <references count="3">
          <reference field="1" count="1" selected="0">
            <x v="8"/>
          </reference>
          <reference field="12" count="1" selected="0">
            <x v="16"/>
          </reference>
          <reference field="14" count="1">
            <x v="15"/>
          </reference>
        </references>
      </pivotArea>
    </format>
    <format dxfId="31">
      <pivotArea dataOnly="0" labelOnly="1" outline="0" fieldPosition="0">
        <references count="3">
          <reference field="1" count="1" selected="0">
            <x v="9"/>
          </reference>
          <reference field="12" count="1" selected="0">
            <x v="16"/>
          </reference>
          <reference field="14" count="1">
            <x v="16"/>
          </reference>
        </references>
      </pivotArea>
    </format>
    <format dxfId="30">
      <pivotArea dataOnly="0" labelOnly="1" outline="0" fieldPosition="0">
        <references count="3">
          <reference field="1" count="1" selected="0">
            <x v="13"/>
          </reference>
          <reference field="12" count="1" selected="0">
            <x v="16"/>
          </reference>
          <reference field="14" count="2">
            <x v="1"/>
            <x v="16"/>
          </reference>
        </references>
      </pivotArea>
    </format>
    <format dxfId="29">
      <pivotArea dataOnly="0" labelOnly="1" outline="0" fieldPosition="0">
        <references count="4">
          <reference field="1" count="1" selected="0">
            <x v="0"/>
          </reference>
          <reference field="11" count="1">
            <x v="71"/>
          </reference>
          <reference field="12" count="1" selected="0">
            <x v="16"/>
          </reference>
          <reference field="14" count="1" selected="0">
            <x v="16"/>
          </reference>
        </references>
      </pivotArea>
    </format>
    <format dxfId="28">
      <pivotArea dataOnly="0" labelOnly="1" outline="0" fieldPosition="0">
        <references count="4">
          <reference field="1" count="1" selected="0">
            <x v="1"/>
          </reference>
          <reference field="11" count="2">
            <x v="70"/>
            <x v="72"/>
          </reference>
          <reference field="12" count="1" selected="0">
            <x v="16"/>
          </reference>
          <reference field="14" count="1" selected="0">
            <x v="16"/>
          </reference>
        </references>
      </pivotArea>
    </format>
    <format dxfId="27">
      <pivotArea dataOnly="0" labelOnly="1" outline="0" fieldPosition="0">
        <references count="4">
          <reference field="1" count="1" selected="0">
            <x v="3"/>
          </reference>
          <reference field="11" count="1">
            <x v="27"/>
          </reference>
          <reference field="12" count="1" selected="0">
            <x v="16"/>
          </reference>
          <reference field="14" count="1" selected="0">
            <x v="16"/>
          </reference>
        </references>
      </pivotArea>
    </format>
    <format dxfId="26">
      <pivotArea dataOnly="0" labelOnly="1" outline="0" fieldPosition="0">
        <references count="4">
          <reference field="1" count="1" selected="0">
            <x v="5"/>
          </reference>
          <reference field="11" count="1">
            <x v="49"/>
          </reference>
          <reference field="12" count="1" selected="0">
            <x v="16"/>
          </reference>
          <reference field="14" count="1" selected="0">
            <x v="16"/>
          </reference>
        </references>
      </pivotArea>
    </format>
    <format dxfId="25">
      <pivotArea dataOnly="0" labelOnly="1" outline="0" fieldPosition="0">
        <references count="4">
          <reference field="1" count="1" selected="0">
            <x v="6"/>
          </reference>
          <reference field="11" count="1">
            <x v="36"/>
          </reference>
          <reference field="12" count="1" selected="0">
            <x v="16"/>
          </reference>
          <reference field="14" count="1" selected="0">
            <x v="16"/>
          </reference>
        </references>
      </pivotArea>
    </format>
    <format dxfId="24">
      <pivotArea dataOnly="0" labelOnly="1" outline="0" fieldPosition="0">
        <references count="4">
          <reference field="1" count="1" selected="0">
            <x v="7"/>
          </reference>
          <reference field="11" count="1">
            <x v="61"/>
          </reference>
          <reference field="12" count="1" selected="0">
            <x v="16"/>
          </reference>
          <reference field="14" count="1" selected="0">
            <x v="16"/>
          </reference>
        </references>
      </pivotArea>
    </format>
    <format dxfId="23">
      <pivotArea dataOnly="0" labelOnly="1" outline="0" fieldPosition="0">
        <references count="4">
          <reference field="1" count="1" selected="0">
            <x v="8"/>
          </reference>
          <reference field="11" count="1">
            <x v="46"/>
          </reference>
          <reference field="12" count="1" selected="0">
            <x v="16"/>
          </reference>
          <reference field="14" count="1" selected="0">
            <x v="15"/>
          </reference>
        </references>
      </pivotArea>
    </format>
    <format dxfId="22">
      <pivotArea dataOnly="0" labelOnly="1" outline="0" fieldPosition="0">
        <references count="4">
          <reference field="1" count="1" selected="0">
            <x v="9"/>
          </reference>
          <reference field="11" count="1">
            <x v="26"/>
          </reference>
          <reference field="12" count="1" selected="0">
            <x v="16"/>
          </reference>
          <reference field="14" count="1" selected="0">
            <x v="16"/>
          </reference>
        </references>
      </pivotArea>
    </format>
    <format dxfId="21">
      <pivotArea dataOnly="0" labelOnly="1" outline="0" fieldPosition="0">
        <references count="4">
          <reference field="1" count="1" selected="0">
            <x v="10"/>
          </reference>
          <reference field="11" count="1">
            <x v="8"/>
          </reference>
          <reference field="12" count="1" selected="0">
            <x v="16"/>
          </reference>
          <reference field="14" count="1" selected="0">
            <x v="16"/>
          </reference>
        </references>
      </pivotArea>
    </format>
    <format dxfId="20">
      <pivotArea dataOnly="0" labelOnly="1" outline="0" fieldPosition="0">
        <references count="4">
          <reference field="1" count="1" selected="0">
            <x v="11"/>
          </reference>
          <reference field="11" count="1">
            <x v="44"/>
          </reference>
          <reference field="12" count="1" selected="0">
            <x v="16"/>
          </reference>
          <reference field="14" count="1" selected="0">
            <x v="16"/>
          </reference>
        </references>
      </pivotArea>
    </format>
    <format dxfId="19">
      <pivotArea dataOnly="0" labelOnly="1" outline="0" fieldPosition="0">
        <references count="4">
          <reference field="1" count="1" selected="0">
            <x v="12"/>
          </reference>
          <reference field="11" count="1">
            <x v="38"/>
          </reference>
          <reference field="12" count="1" selected="0">
            <x v="16"/>
          </reference>
          <reference field="14" count="1" selected="0">
            <x v="16"/>
          </reference>
        </references>
      </pivotArea>
    </format>
    <format dxfId="18">
      <pivotArea dataOnly="0" labelOnly="1" outline="0" fieldPosition="0">
        <references count="4">
          <reference field="1" count="1" selected="0">
            <x v="13"/>
          </reference>
          <reference field="11" count="1">
            <x v="60"/>
          </reference>
          <reference field="12" count="1" selected="0">
            <x v="16"/>
          </reference>
          <reference field="14" count="1" selected="0">
            <x v="1"/>
          </reference>
        </references>
      </pivotArea>
    </format>
    <format dxfId="17">
      <pivotArea dataOnly="0" labelOnly="1" outline="0" fieldPosition="0">
        <references count="4">
          <reference field="1" count="1" selected="0">
            <x v="13"/>
          </reference>
          <reference field="11" count="2">
            <x v="9"/>
            <x v="85"/>
          </reference>
          <reference field="12" count="1" selected="0">
            <x v="16"/>
          </reference>
          <reference field="14" count="1" selected="0">
            <x v="16"/>
          </reference>
        </references>
      </pivotArea>
    </format>
    <format dxfId="16">
      <pivotArea dataOnly="0" labelOnly="1" outline="0" fieldPosition="0">
        <references count="4">
          <reference field="1" count="1" selected="0">
            <x v="16"/>
          </reference>
          <reference field="11" count="1">
            <x v="24"/>
          </reference>
          <reference field="12" count="1" selected="0">
            <x v="16"/>
          </reference>
          <reference field="14" count="1" selected="0">
            <x v="16"/>
          </reference>
        </references>
      </pivotArea>
    </format>
    <format dxfId="15">
      <pivotArea dataOnly="0" labelOnly="1" outline="0" fieldPosition="0">
        <references count="5">
          <reference field="1" count="1" selected="0">
            <x v="0"/>
          </reference>
          <reference field="11" count="1" selected="0">
            <x v="71"/>
          </reference>
          <reference field="12" count="1" selected="0">
            <x v="16"/>
          </reference>
          <reference field="14" count="1" selected="0">
            <x v="16"/>
          </reference>
          <reference field="16" count="0"/>
        </references>
      </pivotArea>
    </format>
    <format dxfId="14">
      <pivotArea dataOnly="0" labelOnly="1" outline="0" fieldPosition="0">
        <references count="5">
          <reference field="1" count="1" selected="0">
            <x v="1"/>
          </reference>
          <reference field="11" count="1" selected="0">
            <x v="70"/>
          </reference>
          <reference field="12" count="1" selected="0">
            <x v="16"/>
          </reference>
          <reference field="14" count="1" selected="0">
            <x v="16"/>
          </reference>
          <reference field="16" count="0"/>
        </references>
      </pivotArea>
    </format>
    <format dxfId="13">
      <pivotArea dataOnly="0" labelOnly="1" outline="0" fieldPosition="0">
        <references count="5">
          <reference field="1" count="1" selected="0">
            <x v="1"/>
          </reference>
          <reference field="11" count="1" selected="0">
            <x v="72"/>
          </reference>
          <reference field="12" count="1" selected="0">
            <x v="16"/>
          </reference>
          <reference field="14" count="1" selected="0">
            <x v="16"/>
          </reference>
          <reference field="16" count="0"/>
        </references>
      </pivotArea>
    </format>
    <format dxfId="12">
      <pivotArea dataOnly="0" labelOnly="1" outline="0" fieldPosition="0">
        <references count="5">
          <reference field="1" count="1" selected="0">
            <x v="3"/>
          </reference>
          <reference field="11" count="1" selected="0">
            <x v="27"/>
          </reference>
          <reference field="12" count="1" selected="0">
            <x v="16"/>
          </reference>
          <reference field="14" count="1" selected="0">
            <x v="16"/>
          </reference>
          <reference field="16" count="0"/>
        </references>
      </pivotArea>
    </format>
    <format dxfId="11">
      <pivotArea dataOnly="0" labelOnly="1" outline="0" fieldPosition="0">
        <references count="5">
          <reference field="1" count="1" selected="0">
            <x v="5"/>
          </reference>
          <reference field="11" count="1" selected="0">
            <x v="49"/>
          </reference>
          <reference field="12" count="1" selected="0">
            <x v="16"/>
          </reference>
          <reference field="14" count="1" selected="0">
            <x v="16"/>
          </reference>
          <reference field="16" count="0"/>
        </references>
      </pivotArea>
    </format>
    <format dxfId="10">
      <pivotArea dataOnly="0" labelOnly="1" outline="0" fieldPosition="0">
        <references count="5">
          <reference field="1" count="1" selected="0">
            <x v="6"/>
          </reference>
          <reference field="11" count="1" selected="0">
            <x v="36"/>
          </reference>
          <reference field="12" count="1" selected="0">
            <x v="16"/>
          </reference>
          <reference field="14" count="1" selected="0">
            <x v="16"/>
          </reference>
          <reference field="16" count="0"/>
        </references>
      </pivotArea>
    </format>
    <format dxfId="9">
      <pivotArea dataOnly="0" labelOnly="1" outline="0" fieldPosition="0">
        <references count="5">
          <reference field="1" count="1" selected="0">
            <x v="7"/>
          </reference>
          <reference field="11" count="1" selected="0">
            <x v="61"/>
          </reference>
          <reference field="12" count="1" selected="0">
            <x v="16"/>
          </reference>
          <reference field="14" count="1" selected="0">
            <x v="16"/>
          </reference>
          <reference field="16" count="0"/>
        </references>
      </pivotArea>
    </format>
    <format dxfId="8">
      <pivotArea dataOnly="0" labelOnly="1" outline="0" fieldPosition="0">
        <references count="5">
          <reference field="1" count="1" selected="0">
            <x v="8"/>
          </reference>
          <reference field="11" count="1" selected="0">
            <x v="46"/>
          </reference>
          <reference field="12" count="1" selected="0">
            <x v="16"/>
          </reference>
          <reference field="14" count="1" selected="0">
            <x v="15"/>
          </reference>
          <reference field="16" count="0"/>
        </references>
      </pivotArea>
    </format>
    <format dxfId="7">
      <pivotArea dataOnly="0" labelOnly="1" outline="0" fieldPosition="0">
        <references count="5">
          <reference field="1" count="1" selected="0">
            <x v="9"/>
          </reference>
          <reference field="11" count="1" selected="0">
            <x v="26"/>
          </reference>
          <reference field="12" count="1" selected="0">
            <x v="16"/>
          </reference>
          <reference field="14" count="1" selected="0">
            <x v="16"/>
          </reference>
          <reference field="16" count="0"/>
        </references>
      </pivotArea>
    </format>
    <format dxfId="6">
      <pivotArea dataOnly="0" labelOnly="1" outline="0" fieldPosition="0">
        <references count="5">
          <reference field="1" count="1" selected="0">
            <x v="10"/>
          </reference>
          <reference field="11" count="1" selected="0">
            <x v="8"/>
          </reference>
          <reference field="12" count="1" selected="0">
            <x v="16"/>
          </reference>
          <reference field="14" count="1" selected="0">
            <x v="16"/>
          </reference>
          <reference field="16" count="0"/>
        </references>
      </pivotArea>
    </format>
    <format dxfId="5">
      <pivotArea dataOnly="0" labelOnly="1" outline="0" fieldPosition="0">
        <references count="5">
          <reference field="1" count="1" selected="0">
            <x v="11"/>
          </reference>
          <reference field="11" count="1" selected="0">
            <x v="44"/>
          </reference>
          <reference field="12" count="1" selected="0">
            <x v="16"/>
          </reference>
          <reference field="14" count="1" selected="0">
            <x v="16"/>
          </reference>
          <reference field="16" count="0"/>
        </references>
      </pivotArea>
    </format>
    <format dxfId="4">
      <pivotArea dataOnly="0" labelOnly="1" outline="0" fieldPosition="0">
        <references count="5">
          <reference field="1" count="1" selected="0">
            <x v="12"/>
          </reference>
          <reference field="11" count="1" selected="0">
            <x v="38"/>
          </reference>
          <reference field="12" count="1" selected="0">
            <x v="16"/>
          </reference>
          <reference field="14" count="1" selected="0">
            <x v="16"/>
          </reference>
          <reference field="16" count="0"/>
        </references>
      </pivotArea>
    </format>
    <format dxfId="3">
      <pivotArea dataOnly="0" labelOnly="1" outline="0" fieldPosition="0">
        <references count="5">
          <reference field="1" count="1" selected="0">
            <x v="13"/>
          </reference>
          <reference field="11" count="1" selected="0">
            <x v="60"/>
          </reference>
          <reference field="12" count="1" selected="0">
            <x v="16"/>
          </reference>
          <reference field="14" count="1" selected="0">
            <x v="1"/>
          </reference>
          <reference field="16" count="0"/>
        </references>
      </pivotArea>
    </format>
    <format dxfId="2">
      <pivotArea dataOnly="0" labelOnly="1" outline="0" fieldPosition="0">
        <references count="5">
          <reference field="1" count="1" selected="0">
            <x v="13"/>
          </reference>
          <reference field="11" count="1" selected="0">
            <x v="9"/>
          </reference>
          <reference field="12" count="1" selected="0">
            <x v="16"/>
          </reference>
          <reference field="14" count="1" selected="0">
            <x v="16"/>
          </reference>
          <reference field="16" count="0"/>
        </references>
      </pivotArea>
    </format>
    <format dxfId="1">
      <pivotArea dataOnly="0" labelOnly="1" outline="0" fieldPosition="0">
        <references count="5">
          <reference field="1" count="1" selected="0">
            <x v="13"/>
          </reference>
          <reference field="11" count="1" selected="0">
            <x v="85"/>
          </reference>
          <reference field="12" count="1" selected="0">
            <x v="16"/>
          </reference>
          <reference field="14" count="1" selected="0">
            <x v="16"/>
          </reference>
          <reference field="16" count="0"/>
        </references>
      </pivotArea>
    </format>
    <format dxfId="0">
      <pivotArea dataOnly="0" labelOnly="1" outline="0" fieldPosition="0">
        <references count="5">
          <reference field="1" count="1" selected="0">
            <x v="16"/>
          </reference>
          <reference field="11" count="1" selected="0">
            <x v="24"/>
          </reference>
          <reference field="12" count="1" selected="0">
            <x v="16"/>
          </reference>
          <reference field="14" count="1" selected="0">
            <x v="16"/>
          </reference>
          <reference field="16" count="0"/>
        </references>
      </pivotArea>
    </format>
  </formats>
  <pivotTableStyleInfo name="PivotStyleLight8" showRowHeaders="1" showColHeaders="1" showRowStripes="1"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leau2" displayName="Tableau2" ref="A1:Q117" totalsRowShown="0" dataDxfId="193" tableBorderDxfId="192">
  <autoFilter ref="A1:Q117"/>
  <tableColumns count="17">
    <tableColumn id="1" name="Tâches" dataDxfId="191"/>
    <tableColumn id="2" name="Risques" dataDxfId="190"/>
    <tableColumn id="3" name="Cas de figure" dataDxfId="189"/>
    <tableColumn id="4" name="Lésions" dataDxfId="188"/>
    <tableColumn id="5" name="Gravité" dataDxfId="187">
      <calculatedColumnFormula>INDEX(' données spécifiques au poste'!$D$2:$G$2,1,SUMPRODUCT((' données spécifiques au poste'!$D$5:$G$20=D2)*COLUMN(' données spécifiques au poste'!$D$5:$G$20))-3)</calculatedColumnFormula>
    </tableColumn>
    <tableColumn id="6" name="Cotation gravité" dataDxfId="186">
      <calculatedColumnFormula>INDEX(' données spécifiques au poste'!$D$4:$G$4,1,SUMPRODUCT((' données spécifiques au poste'!$D$5:$G$20=D2)*COLUMN(' données spécifiques au poste'!$D$5:$G$20))-3)</calculatedColumnFormula>
    </tableColumn>
    <tableColumn id="7" name="Probabilité d'occurrence" dataDxfId="185"/>
    <tableColumn id="8" name="Cotation probabilité d'occurrence" dataDxfId="184">
      <calculatedColumnFormula>HLOOKUP(G2,' données spécifiques au poste'!$N$2:$Q$4,3,FALSE)</calculatedColumnFormula>
    </tableColumn>
    <tableColumn id="9" name="Fréquence" dataDxfId="183">
      <calculatedColumnFormula>INDEX(' données spécifiques au poste'!$I$2:$L$2,1,SUMPRODUCT((' données spécifiques au poste'!$I$5:$L$20=A2)*COLUMN(' données spécifiques au poste'!$I$5:$L$20))-8)</calculatedColumnFormula>
    </tableColumn>
    <tableColumn id="10" name="Cotation fréquence" dataDxfId="182">
      <calculatedColumnFormula>INDEX(' données spécifiques au poste'!$I$4:$L$4,1,SUMPRODUCT((' données spécifiques au poste'!$I$5:$L$20=A2)*COLUMN(' données spécifiques au poste'!$I$5:$L$20))-8)</calculatedColumnFormula>
    </tableColumn>
    <tableColumn id="11" name="cotation du risque" dataDxfId="181">
      <calculatedColumnFormula>$F2*$H2*$J2</calculatedColumnFormula>
    </tableColumn>
    <tableColumn id="12" name="Actions existantes" dataDxfId="180"/>
    <tableColumn id="13" name="EPI" dataDxfId="179"/>
    <tableColumn id="14" name="Doc de référence" dataDxfId="178"/>
    <tableColumn id="15" name="Actions à mettre en place" dataDxfId="177"/>
    <tableColumn id="16" name="Pilote" dataDxfId="176"/>
    <tableColumn id="17" name="délai de mise en oeuvre" dataDxfId="175"/>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8" Type="http://schemas.openxmlformats.org/officeDocument/2006/relationships/image" Target="../media/image2.emf"/><Relationship Id="rId3" Type="http://schemas.openxmlformats.org/officeDocument/2006/relationships/drawing" Target="../drawings/drawing1.xml"/><Relationship Id="rId7" Type="http://schemas.openxmlformats.org/officeDocument/2006/relationships/control" Target="../activeX/activeX2.xml"/><Relationship Id="rId2" Type="http://schemas.openxmlformats.org/officeDocument/2006/relationships/printerSettings" Target="../printerSettings/printerSettings4.bin"/><Relationship Id="rId1" Type="http://schemas.openxmlformats.org/officeDocument/2006/relationships/pivotTable" Target="../pivotTables/pivotTable1.xm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17"/>
  <sheetViews>
    <sheetView zoomScale="70" zoomScaleNormal="70" workbookViewId="0"/>
  </sheetViews>
  <sheetFormatPr baseColWidth="10" defaultRowHeight="15" x14ac:dyDescent="0.25"/>
  <cols>
    <col min="1" max="1" width="29" style="17" customWidth="1"/>
    <col min="2" max="2" width="28.85546875" style="3" customWidth="1"/>
    <col min="3" max="3" width="47.85546875" style="17" customWidth="1"/>
    <col min="4" max="4" width="57.5703125" style="17" customWidth="1"/>
    <col min="5" max="5" width="12.7109375" style="17" customWidth="1"/>
    <col min="6" max="6" width="23.42578125" style="19" customWidth="1"/>
    <col min="7" max="7" width="34.28515625" style="17" customWidth="1"/>
    <col min="8" max="8" width="45.7109375" style="19" customWidth="1"/>
    <col min="9" max="9" width="16.7109375" style="17" customWidth="1"/>
    <col min="10" max="10" width="27.7109375" style="19" customWidth="1"/>
    <col min="11" max="11" width="26.140625" style="17" customWidth="1"/>
    <col min="12" max="12" width="43" style="17" customWidth="1"/>
    <col min="13" max="13" width="35.7109375" style="19" customWidth="1"/>
    <col min="14" max="14" width="35.7109375" style="26" customWidth="1"/>
    <col min="15" max="15" width="54" style="17" customWidth="1"/>
    <col min="16" max="16" width="11.42578125" style="17" customWidth="1"/>
    <col min="17" max="17" width="33.7109375" style="17" customWidth="1"/>
    <col min="18" max="18" width="11.42578125" style="17" customWidth="1"/>
    <col min="19" max="16384" width="11.42578125" style="17"/>
  </cols>
  <sheetData>
    <row r="1" spans="1:17" s="19" customFormat="1" ht="123" customHeight="1" x14ac:dyDescent="0.25">
      <c r="A1" s="42" t="s">
        <v>308</v>
      </c>
      <c r="B1" s="43" t="s">
        <v>307</v>
      </c>
      <c r="C1" s="44" t="s">
        <v>306</v>
      </c>
      <c r="D1" s="44" t="s">
        <v>309</v>
      </c>
      <c r="E1" s="30" t="s">
        <v>211</v>
      </c>
      <c r="F1" s="30" t="s">
        <v>310</v>
      </c>
      <c r="G1" s="30" t="s">
        <v>311</v>
      </c>
      <c r="H1" s="30" t="s">
        <v>312</v>
      </c>
      <c r="I1" s="30" t="s">
        <v>0</v>
      </c>
      <c r="J1" s="30" t="s">
        <v>313</v>
      </c>
      <c r="K1" s="30" t="s">
        <v>314</v>
      </c>
      <c r="L1" s="44" t="s">
        <v>1</v>
      </c>
      <c r="M1" s="44" t="s">
        <v>282</v>
      </c>
      <c r="N1" s="45" t="s">
        <v>2</v>
      </c>
      <c r="O1" s="46" t="s">
        <v>3</v>
      </c>
      <c r="P1" s="47" t="s">
        <v>304</v>
      </c>
      <c r="Q1" s="48" t="s">
        <v>305</v>
      </c>
    </row>
    <row r="2" spans="1:17" x14ac:dyDescent="0.25">
      <c r="A2" s="31" t="s">
        <v>212</v>
      </c>
      <c r="B2" s="3" t="s">
        <v>4</v>
      </c>
      <c r="C2" s="17" t="s">
        <v>24</v>
      </c>
      <c r="D2" s="1" t="s">
        <v>22</v>
      </c>
      <c r="E2" s="20" t="str">
        <f>INDEX(' données spécifiques au poste'!$D$2:$G$2,1,SUMPRODUCT((' données spécifiques au poste'!$D$5:$G$20=D2)*COLUMN(' données spécifiques au poste'!$D$5:$G$20))-3)</f>
        <v>Moyenne</v>
      </c>
      <c r="F2" s="20">
        <f>INDEX(' données spécifiques au poste'!$D$4:$G$4,1,SUMPRODUCT((' données spécifiques au poste'!$D$5:$G$20=D2)*COLUMN(' données spécifiques au poste'!$D$5:$G$20))-3)</f>
        <v>2</v>
      </c>
      <c r="G2" s="1" t="s">
        <v>207</v>
      </c>
      <c r="H2" s="20">
        <f>HLOOKUP(G2,' données spécifiques au poste'!$N$2:$Q$4,3,FALSE)</f>
        <v>3</v>
      </c>
      <c r="I2" s="20" t="str">
        <f>INDEX(' données spécifiques au poste'!$I$2:$L$2,1,SUMPRODUCT((' données spécifiques au poste'!$I$5:$L$20=A2)*COLUMN(' données spécifiques au poste'!$I$5:$L$20))-8)</f>
        <v>Moyenne</v>
      </c>
      <c r="J2" s="20">
        <f>INDEX(' données spécifiques au poste'!$I$4:$L$4,1,SUMPRODUCT((' données spécifiques au poste'!$I$5:$L$20=A2)*COLUMN(' données spécifiques au poste'!$I$5:$L$20))-8)</f>
        <v>0.5</v>
      </c>
      <c r="K2" s="1">
        <f>$F2*$H2*$J2</f>
        <v>3</v>
      </c>
      <c r="L2" s="1" t="s">
        <v>49</v>
      </c>
      <c r="M2" s="1" t="s">
        <v>283</v>
      </c>
      <c r="O2" s="1" t="s">
        <v>45</v>
      </c>
      <c r="Q2" s="34"/>
    </row>
    <row r="3" spans="1:17" ht="45" x14ac:dyDescent="0.25">
      <c r="A3" s="31" t="s">
        <v>212</v>
      </c>
      <c r="B3" s="3" t="s">
        <v>5</v>
      </c>
      <c r="C3" s="17" t="s">
        <v>27</v>
      </c>
      <c r="D3" s="1" t="s">
        <v>29</v>
      </c>
      <c r="E3" s="20" t="str">
        <f>INDEX(' données spécifiques au poste'!$D$2:$G$2,1,SUMPRODUCT((' données spécifiques au poste'!$D$5:$G$20=D3)*COLUMN(' données spécifiques au poste'!$D$5:$G$20))-3)</f>
        <v>Très grave</v>
      </c>
      <c r="F3" s="20">
        <f>INDEX(' données spécifiques au poste'!$D$4:$G$4,1,SUMPRODUCT((' données spécifiques au poste'!$D$5:$G$20=D3)*COLUMN(' données spécifiques au poste'!$D$5:$G$20))-3)</f>
        <v>4</v>
      </c>
      <c r="G3" s="1" t="s">
        <v>205</v>
      </c>
      <c r="H3" s="20">
        <f>HLOOKUP(G3,' données spécifiques au poste'!$N$2:$Q$4,3,FALSE)</f>
        <v>1</v>
      </c>
      <c r="I3" s="20" t="str">
        <f>INDEX(' données spécifiques au poste'!$I$2:$L$2,1,SUMPRODUCT((' données spécifiques au poste'!$I$5:$L$20=A3)*COLUMN(' données spécifiques au poste'!$I$5:$L$20))-8)</f>
        <v>Moyenne</v>
      </c>
      <c r="J3" s="20">
        <f>INDEX(' données spécifiques au poste'!$I$4:$L$4,1,SUMPRODUCT((' données spécifiques au poste'!$I$5:$L$20=A3)*COLUMN(' données spécifiques au poste'!$I$5:$L$20))-8)</f>
        <v>0.5</v>
      </c>
      <c r="K3" s="1">
        <f t="shared" ref="K3:K66" si="0">$F3*$H3*$J3</f>
        <v>2</v>
      </c>
      <c r="L3" s="1" t="s">
        <v>213</v>
      </c>
      <c r="M3" s="1"/>
      <c r="N3" s="7" t="s">
        <v>143</v>
      </c>
      <c r="O3" s="1"/>
      <c r="Q3" s="34"/>
    </row>
    <row r="4" spans="1:17" ht="30" x14ac:dyDescent="0.25">
      <c r="A4" s="31" t="s">
        <v>212</v>
      </c>
      <c r="B4" s="3" t="s">
        <v>44</v>
      </c>
      <c r="C4" s="17" t="s">
        <v>31</v>
      </c>
      <c r="D4" s="1" t="s">
        <v>29</v>
      </c>
      <c r="E4" s="20" t="str">
        <f>INDEX(' données spécifiques au poste'!$D$2:$G$2,1,SUMPRODUCT((' données spécifiques au poste'!$D$5:$G$20=D4)*COLUMN(' données spécifiques au poste'!$D$5:$G$20))-3)</f>
        <v>Très grave</v>
      </c>
      <c r="F4" s="20">
        <f>INDEX(' données spécifiques au poste'!$D$4:$G$4,1,SUMPRODUCT((' données spécifiques au poste'!$D$5:$G$20=D4)*COLUMN(' données spécifiques au poste'!$D$5:$G$20))-3)</f>
        <v>4</v>
      </c>
      <c r="G4" s="1" t="s">
        <v>205</v>
      </c>
      <c r="H4" s="20">
        <f>HLOOKUP(G4,' données spécifiques au poste'!$N$2:$Q$4,3,FALSE)</f>
        <v>1</v>
      </c>
      <c r="I4" s="20" t="str">
        <f>INDEX(' données spécifiques au poste'!$I$2:$L$2,1,SUMPRODUCT((' données spécifiques au poste'!$I$5:$L$20=A4)*COLUMN(' données spécifiques au poste'!$I$5:$L$20))-8)</f>
        <v>Moyenne</v>
      </c>
      <c r="J4" s="20">
        <f>INDEX(' données spécifiques au poste'!$I$4:$L$4,1,SUMPRODUCT((' données spécifiques au poste'!$I$5:$L$20=A4)*COLUMN(' données spécifiques au poste'!$I$5:$L$20))-8)</f>
        <v>0.5</v>
      </c>
      <c r="K4" s="1">
        <f t="shared" si="0"/>
        <v>2</v>
      </c>
      <c r="L4" s="1" t="s">
        <v>214</v>
      </c>
      <c r="M4" s="1" t="s">
        <v>284</v>
      </c>
      <c r="N4" s="26" t="s">
        <v>209</v>
      </c>
      <c r="O4" s="1"/>
      <c r="Q4" s="34"/>
    </row>
    <row r="5" spans="1:17" ht="30" x14ac:dyDescent="0.25">
      <c r="A5" s="31" t="s">
        <v>212</v>
      </c>
      <c r="B5" s="3" t="s">
        <v>7</v>
      </c>
      <c r="C5" s="17" t="s">
        <v>215</v>
      </c>
      <c r="D5" s="1" t="s">
        <v>48</v>
      </c>
      <c r="E5" s="20" t="str">
        <f>INDEX(' données spécifiques au poste'!$D$2:$G$2,1,SUMPRODUCT((' données spécifiques au poste'!$D$5:$G$20=D5)*COLUMN(' données spécifiques au poste'!$D$5:$G$20))-3)</f>
        <v>Faible</v>
      </c>
      <c r="F5" s="20">
        <f>INDEX(' données spécifiques au poste'!$D$4:$G$4,1,SUMPRODUCT((' données spécifiques au poste'!$D$5:$G$20=D5)*COLUMN(' données spécifiques au poste'!$D$5:$G$20))-3)</f>
        <v>1</v>
      </c>
      <c r="G5" s="1" t="s">
        <v>206</v>
      </c>
      <c r="H5" s="20">
        <f>HLOOKUP(G5,' données spécifiques au poste'!$N$2:$Q$4,3,FALSE)</f>
        <v>2</v>
      </c>
      <c r="I5" s="20" t="str">
        <f>INDEX(' données spécifiques au poste'!$I$2:$L$2,1,SUMPRODUCT((' données spécifiques au poste'!$I$5:$L$20=A5)*COLUMN(' données spécifiques au poste'!$I$5:$L$20))-8)</f>
        <v>Moyenne</v>
      </c>
      <c r="J5" s="20">
        <f>INDEX(' données spécifiques au poste'!$I$4:$L$4,1,SUMPRODUCT((' données spécifiques au poste'!$I$5:$L$20=A5)*COLUMN(' données spécifiques au poste'!$I$5:$L$20))-8)</f>
        <v>0.5</v>
      </c>
      <c r="K5" s="1">
        <f t="shared" si="0"/>
        <v>1</v>
      </c>
      <c r="L5" s="1" t="s">
        <v>33</v>
      </c>
      <c r="M5" s="1"/>
      <c r="N5" s="26" t="s">
        <v>210</v>
      </c>
      <c r="O5" s="1"/>
      <c r="Q5" s="34"/>
    </row>
    <row r="6" spans="1:17" ht="45" x14ac:dyDescent="0.25">
      <c r="A6" s="31" t="s">
        <v>212</v>
      </c>
      <c r="B6" s="3" t="s">
        <v>216</v>
      </c>
      <c r="C6" s="17" t="s">
        <v>35</v>
      </c>
      <c r="D6" s="1" t="s">
        <v>34</v>
      </c>
      <c r="E6" s="20" t="str">
        <f>INDEX(' données spécifiques au poste'!$D$2:$G$2,1,SUMPRODUCT((' données spécifiques au poste'!$D$5:$G$20=D6)*COLUMN(' données spécifiques au poste'!$D$5:$G$20))-3)</f>
        <v>Faible</v>
      </c>
      <c r="F6" s="20">
        <f>INDEX(' données spécifiques au poste'!$D$4:$G$4,1,SUMPRODUCT((' données spécifiques au poste'!$D$5:$G$20=D6)*COLUMN(' données spécifiques au poste'!$D$5:$G$20))-3)</f>
        <v>1</v>
      </c>
      <c r="G6" s="1" t="s">
        <v>207</v>
      </c>
      <c r="H6" s="20">
        <f>HLOOKUP(G6,' données spécifiques au poste'!$N$2:$Q$4,3,FALSE)</f>
        <v>3</v>
      </c>
      <c r="I6" s="20" t="str">
        <f>INDEX(' données spécifiques au poste'!$I$2:$L$2,1,SUMPRODUCT((' données spécifiques au poste'!$I$5:$L$20=A6)*COLUMN(' données spécifiques au poste'!$I$5:$L$20))-8)</f>
        <v>Moyenne</v>
      </c>
      <c r="J6" s="20">
        <f>INDEX(' données spécifiques au poste'!$I$4:$L$4,1,SUMPRODUCT((' données spécifiques au poste'!$I$5:$L$20=A6)*COLUMN(' données spécifiques au poste'!$I$5:$L$20))-8)</f>
        <v>0.5</v>
      </c>
      <c r="K6" s="1">
        <f t="shared" si="0"/>
        <v>1.5</v>
      </c>
      <c r="L6" s="1" t="s">
        <v>217</v>
      </c>
      <c r="M6" s="1" t="s">
        <v>294</v>
      </c>
      <c r="N6" s="7" t="s">
        <v>142</v>
      </c>
      <c r="O6" s="1" t="s">
        <v>128</v>
      </c>
      <c r="Q6" s="34"/>
    </row>
    <row r="7" spans="1:17" ht="45" x14ac:dyDescent="0.25">
      <c r="A7" s="31" t="s">
        <v>212</v>
      </c>
      <c r="B7" s="3" t="s">
        <v>10</v>
      </c>
      <c r="C7" s="17" t="s">
        <v>41</v>
      </c>
      <c r="D7" s="1" t="s">
        <v>36</v>
      </c>
      <c r="E7" s="20" t="str">
        <f>INDEX(' données spécifiques au poste'!$D$2:$G$2,1,SUMPRODUCT((' données spécifiques au poste'!$D$5:$G$20=D7)*COLUMN(' données spécifiques au poste'!$D$5:$G$20))-3)</f>
        <v>Moyenne</v>
      </c>
      <c r="F7" s="20">
        <f>INDEX(' données spécifiques au poste'!$D$4:$G$4,1,SUMPRODUCT((' données spécifiques au poste'!$D$5:$G$20=D7)*COLUMN(' données spécifiques au poste'!$D$5:$G$20))-3)</f>
        <v>2</v>
      </c>
      <c r="G7" s="1" t="s">
        <v>207</v>
      </c>
      <c r="H7" s="20">
        <f>HLOOKUP(G7,' données spécifiques au poste'!$N$2:$Q$4,3,FALSE)</f>
        <v>3</v>
      </c>
      <c r="I7" s="20" t="str">
        <f>INDEX(' données spécifiques au poste'!$I$2:$L$2,1,SUMPRODUCT((' données spécifiques au poste'!$I$5:$L$20=A7)*COLUMN(' données spécifiques au poste'!$I$5:$L$20))-8)</f>
        <v>Moyenne</v>
      </c>
      <c r="J7" s="20">
        <f>INDEX(' données spécifiques au poste'!$I$4:$L$4,1,SUMPRODUCT((' données spécifiques au poste'!$I$5:$L$20=A7)*COLUMN(' données spécifiques au poste'!$I$5:$L$20))-8)</f>
        <v>0.5</v>
      </c>
      <c r="K7" s="1">
        <f t="shared" si="0"/>
        <v>3</v>
      </c>
      <c r="L7" s="1" t="s">
        <v>218</v>
      </c>
      <c r="M7" s="1" t="s">
        <v>285</v>
      </c>
      <c r="N7" s="27" t="s">
        <v>129</v>
      </c>
      <c r="O7" s="1"/>
      <c r="Q7" s="34"/>
    </row>
    <row r="8" spans="1:17" x14ac:dyDescent="0.25">
      <c r="A8" s="31" t="s">
        <v>212</v>
      </c>
      <c r="B8" s="3" t="s">
        <v>135</v>
      </c>
      <c r="C8" s="17" t="s">
        <v>136</v>
      </c>
      <c r="D8" s="1" t="s">
        <v>139</v>
      </c>
      <c r="E8" s="20" t="str">
        <f>INDEX(' données spécifiques au poste'!$D$2:$G$2,1,SUMPRODUCT((' données spécifiques au poste'!$D$5:$G$20=D8)*COLUMN(' données spécifiques au poste'!$D$5:$G$20))-3)</f>
        <v>Très grave</v>
      </c>
      <c r="F8" s="20">
        <f>INDEX(' données spécifiques au poste'!$D$4:$G$4,1,SUMPRODUCT((' données spécifiques au poste'!$D$5:$G$20=D8)*COLUMN(' données spécifiques au poste'!$D$5:$G$20))-3)</f>
        <v>4</v>
      </c>
      <c r="G8" s="1" t="s">
        <v>205</v>
      </c>
      <c r="H8" s="20">
        <f>HLOOKUP(G8,' données spécifiques au poste'!$N$2:$Q$4,3,FALSE)</f>
        <v>1</v>
      </c>
      <c r="I8" s="20" t="str">
        <f>INDEX(' données spécifiques au poste'!$I$2:$L$2,1,SUMPRODUCT((' données spécifiques au poste'!$I$5:$L$20=A8)*COLUMN(' données spécifiques au poste'!$I$5:$L$20))-8)</f>
        <v>Moyenne</v>
      </c>
      <c r="J8" s="20">
        <f>INDEX(' données spécifiques au poste'!$I$4:$L$4,1,SUMPRODUCT((' données spécifiques au poste'!$I$5:$L$20=A8)*COLUMN(' données spécifiques au poste'!$I$5:$L$20))-8)</f>
        <v>0.5</v>
      </c>
      <c r="K8" s="1">
        <f t="shared" si="0"/>
        <v>2</v>
      </c>
      <c r="L8" s="1" t="s">
        <v>137</v>
      </c>
      <c r="M8" s="1"/>
      <c r="N8" s="27" t="s">
        <v>146</v>
      </c>
      <c r="O8" s="1"/>
      <c r="Q8" s="34"/>
    </row>
    <row r="9" spans="1:17" ht="60" x14ac:dyDescent="0.25">
      <c r="A9" s="32" t="s">
        <v>46</v>
      </c>
      <c r="B9" s="3" t="s">
        <v>4</v>
      </c>
      <c r="C9" s="17" t="s">
        <v>25</v>
      </c>
      <c r="D9" s="1" t="s">
        <v>22</v>
      </c>
      <c r="E9" s="20" t="str">
        <f>INDEX(' données spécifiques au poste'!$D$2:$G$2,1,SUMPRODUCT((' données spécifiques au poste'!$D$5:$G$20=D9)*COLUMN(' données spécifiques au poste'!$D$5:$G$20))-3)</f>
        <v>Moyenne</v>
      </c>
      <c r="F9" s="20">
        <f>INDEX(' données spécifiques au poste'!$D$4:$G$4,1,SUMPRODUCT((' données spécifiques au poste'!$D$5:$G$20=D9)*COLUMN(' données spécifiques au poste'!$D$5:$G$20))-3)</f>
        <v>2</v>
      </c>
      <c r="G9" s="1" t="s">
        <v>207</v>
      </c>
      <c r="H9" s="20">
        <f>HLOOKUP(G9,' données spécifiques au poste'!$N$2:$Q$4,3,FALSE)</f>
        <v>3</v>
      </c>
      <c r="I9" s="20" t="str">
        <f>INDEX(' données spécifiques au poste'!$I$2:$L$2,1,SUMPRODUCT((' données spécifiques au poste'!$I$5:$L$20=A9)*COLUMN(' données spécifiques au poste'!$I$5:$L$20))-8)</f>
        <v>Fréquente</v>
      </c>
      <c r="J9" s="20">
        <f>INDEX(' données spécifiques au poste'!$I$4:$L$4,1,SUMPRODUCT((' données spécifiques au poste'!$I$5:$L$20=A9)*COLUMN(' données spécifiques au poste'!$I$5:$L$20))-8)</f>
        <v>0.75</v>
      </c>
      <c r="K9" s="1">
        <f t="shared" si="0"/>
        <v>4.5</v>
      </c>
      <c r="L9" s="1" t="s">
        <v>26</v>
      </c>
      <c r="M9" s="1"/>
      <c r="N9" s="28"/>
      <c r="O9" s="1" t="s">
        <v>23</v>
      </c>
      <c r="Q9" s="34"/>
    </row>
    <row r="10" spans="1:17" ht="45" x14ac:dyDescent="0.25">
      <c r="A10" s="32" t="s">
        <v>46</v>
      </c>
      <c r="B10" s="3" t="s">
        <v>5</v>
      </c>
      <c r="C10" s="17" t="s">
        <v>219</v>
      </c>
      <c r="D10" s="1" t="s">
        <v>30</v>
      </c>
      <c r="E10" s="20" t="str">
        <f>INDEX(' données spécifiques au poste'!$D$2:$G$2,1,SUMPRODUCT((' données spécifiques au poste'!$D$5:$G$20=D10)*COLUMN(' données spécifiques au poste'!$D$5:$G$20))-3)</f>
        <v>Très grave</v>
      </c>
      <c r="F10" s="20">
        <f>INDEX(' données spécifiques au poste'!$D$4:$G$4,1,SUMPRODUCT((' données spécifiques au poste'!$D$5:$G$20=D10)*COLUMN(' données spécifiques au poste'!$D$5:$G$20))-3)</f>
        <v>4</v>
      </c>
      <c r="G10" s="1" t="s">
        <v>205</v>
      </c>
      <c r="H10" s="20">
        <f>HLOOKUP(G10,' données spécifiques au poste'!$N$2:$Q$4,3,FALSE)</f>
        <v>1</v>
      </c>
      <c r="I10" s="20" t="str">
        <f>INDEX(' données spécifiques au poste'!$I$2:$L$2,1,SUMPRODUCT((' données spécifiques au poste'!$I$5:$L$20=A10)*COLUMN(' données spécifiques au poste'!$I$5:$L$20))-8)</f>
        <v>Fréquente</v>
      </c>
      <c r="J10" s="20">
        <f>INDEX(' données spécifiques au poste'!$I$4:$L$4,1,SUMPRODUCT((' données spécifiques au poste'!$I$5:$L$20=A10)*COLUMN(' données spécifiques au poste'!$I$5:$L$20))-8)</f>
        <v>0.75</v>
      </c>
      <c r="K10" s="1">
        <f t="shared" si="0"/>
        <v>3</v>
      </c>
      <c r="L10" s="1" t="s">
        <v>220</v>
      </c>
      <c r="M10" s="1"/>
      <c r="N10" s="7" t="s">
        <v>144</v>
      </c>
      <c r="O10" s="1"/>
      <c r="Q10" s="34"/>
    </row>
    <row r="11" spans="1:17" ht="30" x14ac:dyDescent="0.25">
      <c r="A11" s="32" t="s">
        <v>46</v>
      </c>
      <c r="B11" s="3" t="s">
        <v>44</v>
      </c>
      <c r="C11" s="17" t="s">
        <v>31</v>
      </c>
      <c r="D11" s="1" t="s">
        <v>29</v>
      </c>
      <c r="E11" s="20" t="str">
        <f>INDEX(' données spécifiques au poste'!$D$2:$G$2,1,SUMPRODUCT((' données spécifiques au poste'!$D$5:$G$20=D11)*COLUMN(' données spécifiques au poste'!$D$5:$G$20))-3)</f>
        <v>Très grave</v>
      </c>
      <c r="F11" s="20">
        <f>INDEX(' données spécifiques au poste'!$D$4:$G$4,1,SUMPRODUCT((' données spécifiques au poste'!$D$5:$G$20=D11)*COLUMN(' données spécifiques au poste'!$D$5:$G$20))-3)</f>
        <v>4</v>
      </c>
      <c r="G11" s="1" t="s">
        <v>205</v>
      </c>
      <c r="H11" s="20">
        <f>HLOOKUP(G11,' données spécifiques au poste'!$N$2:$Q$4,3,FALSE)</f>
        <v>1</v>
      </c>
      <c r="I11" s="20" t="str">
        <f>INDEX(' données spécifiques au poste'!$I$2:$L$2,1,SUMPRODUCT((' données spécifiques au poste'!$I$5:$L$20=A11)*COLUMN(' données spécifiques au poste'!$I$5:$L$20))-8)</f>
        <v>Fréquente</v>
      </c>
      <c r="J11" s="20">
        <f>INDEX(' données spécifiques au poste'!$I$4:$L$4,1,SUMPRODUCT((' données spécifiques au poste'!$I$5:$L$20=A11)*COLUMN(' données spécifiques au poste'!$I$5:$L$20))-8)</f>
        <v>0.75</v>
      </c>
      <c r="K11" s="1">
        <f t="shared" si="0"/>
        <v>3</v>
      </c>
      <c r="L11" s="1" t="s">
        <v>32</v>
      </c>
      <c r="M11" s="1"/>
      <c r="N11" s="26" t="s">
        <v>152</v>
      </c>
      <c r="O11" s="1"/>
      <c r="Q11" s="34"/>
    </row>
    <row r="12" spans="1:17" ht="45" x14ac:dyDescent="0.25">
      <c r="A12" s="32" t="s">
        <v>46</v>
      </c>
      <c r="B12" s="3" t="s">
        <v>7</v>
      </c>
      <c r="C12" s="17" t="s">
        <v>47</v>
      </c>
      <c r="D12" s="1" t="s">
        <v>48</v>
      </c>
      <c r="E12" s="20" t="str">
        <f>INDEX(' données spécifiques au poste'!$D$2:$G$2,1,SUMPRODUCT((' données spécifiques au poste'!$D$5:$G$20=D12)*COLUMN(' données spécifiques au poste'!$D$5:$G$20))-3)</f>
        <v>Faible</v>
      </c>
      <c r="F12" s="20">
        <f>INDEX(' données spécifiques au poste'!$D$4:$G$4,1,SUMPRODUCT((' données spécifiques au poste'!$D$5:$G$20=D12)*COLUMN(' données spécifiques au poste'!$D$5:$G$20))-3)</f>
        <v>1</v>
      </c>
      <c r="G12" s="1" t="s">
        <v>207</v>
      </c>
      <c r="H12" s="20">
        <f>HLOOKUP(G12,' données spécifiques au poste'!$N$2:$Q$4,3,FALSE)</f>
        <v>3</v>
      </c>
      <c r="I12" s="20" t="str">
        <f>INDEX(' données spécifiques au poste'!$I$2:$L$2,1,SUMPRODUCT((' données spécifiques au poste'!$I$5:$L$20=A12)*COLUMN(' données spécifiques au poste'!$I$5:$L$20))-8)</f>
        <v>Fréquente</v>
      </c>
      <c r="J12" s="20">
        <f>INDEX(' données spécifiques au poste'!$I$4:$L$4,1,SUMPRODUCT((' données spécifiques au poste'!$I$5:$L$20=A12)*COLUMN(' données spécifiques au poste'!$I$5:$L$20))-8)</f>
        <v>0.75</v>
      </c>
      <c r="K12" s="1">
        <f t="shared" si="0"/>
        <v>2.25</v>
      </c>
      <c r="L12" s="1" t="s">
        <v>221</v>
      </c>
      <c r="M12" s="1"/>
      <c r="N12" s="26" t="s">
        <v>127</v>
      </c>
      <c r="O12" s="1"/>
      <c r="Q12" s="34"/>
    </row>
    <row r="13" spans="1:17" ht="45" x14ac:dyDescent="0.25">
      <c r="A13" s="32" t="s">
        <v>46</v>
      </c>
      <c r="B13" s="3" t="s">
        <v>10</v>
      </c>
      <c r="C13" s="17" t="s">
        <v>41</v>
      </c>
      <c r="D13" s="1" t="s">
        <v>36</v>
      </c>
      <c r="E13" s="20" t="str">
        <f>INDEX(' données spécifiques au poste'!$D$2:$G$2,1,SUMPRODUCT((' données spécifiques au poste'!$D$5:$G$20=D13)*COLUMN(' données spécifiques au poste'!$D$5:$G$20))-3)</f>
        <v>Moyenne</v>
      </c>
      <c r="F13" s="20">
        <f>INDEX(' données spécifiques au poste'!$D$4:$G$4,1,SUMPRODUCT((' données spécifiques au poste'!$D$5:$G$20=D13)*COLUMN(' données spécifiques au poste'!$D$5:$G$20))-3)</f>
        <v>2</v>
      </c>
      <c r="G13" s="1" t="s">
        <v>206</v>
      </c>
      <c r="H13" s="20">
        <f>HLOOKUP(G13,' données spécifiques au poste'!$N$2:$Q$4,3,FALSE)</f>
        <v>2</v>
      </c>
      <c r="I13" s="20" t="str">
        <f>INDEX(' données spécifiques au poste'!$I$2:$L$2,1,SUMPRODUCT((' données spécifiques au poste'!$I$5:$L$20=A13)*COLUMN(' données spécifiques au poste'!$I$5:$L$20))-8)</f>
        <v>Fréquente</v>
      </c>
      <c r="J13" s="20">
        <f>INDEX(' données spécifiques au poste'!$I$4:$L$4,1,SUMPRODUCT((' données spécifiques au poste'!$I$5:$L$20=A13)*COLUMN(' données spécifiques au poste'!$I$5:$L$20))-8)</f>
        <v>0.75</v>
      </c>
      <c r="K13" s="1">
        <f t="shared" si="0"/>
        <v>3</v>
      </c>
      <c r="L13" s="1" t="s">
        <v>222</v>
      </c>
      <c r="M13" s="1" t="s">
        <v>286</v>
      </c>
      <c r="N13" s="27" t="s">
        <v>129</v>
      </c>
      <c r="O13" s="1" t="s">
        <v>38</v>
      </c>
      <c r="Q13" s="34"/>
    </row>
    <row r="14" spans="1:17" ht="60" x14ac:dyDescent="0.25">
      <c r="A14" s="32" t="s">
        <v>46</v>
      </c>
      <c r="B14" s="3" t="s">
        <v>11</v>
      </c>
      <c r="C14" s="17" t="s">
        <v>79</v>
      </c>
      <c r="D14" s="17" t="s">
        <v>224</v>
      </c>
      <c r="E14" s="20" t="str">
        <f>INDEX(' données spécifiques au poste'!$D$2:$G$2,1,SUMPRODUCT((' données spécifiques au poste'!$D$5:$G$20=D14)*COLUMN(' données spécifiques au poste'!$D$5:$G$20))-3)</f>
        <v>Faible</v>
      </c>
      <c r="F14" s="20">
        <f>INDEX(' données spécifiques au poste'!$D$4:$G$4,1,SUMPRODUCT((' données spécifiques au poste'!$D$5:$G$20=D14)*COLUMN(' données spécifiques au poste'!$D$5:$G$20))-3)</f>
        <v>1</v>
      </c>
      <c r="G14" s="17" t="s">
        <v>205</v>
      </c>
      <c r="H14" s="20">
        <f>HLOOKUP(G14,' données spécifiques au poste'!$N$2:$Q$4,3,FALSE)</f>
        <v>1</v>
      </c>
      <c r="I14" s="20" t="str">
        <f>INDEX(' données spécifiques au poste'!$I$2:$L$2,1,SUMPRODUCT((' données spécifiques au poste'!$I$5:$L$20=A14)*COLUMN(' données spécifiques au poste'!$I$5:$L$20))-8)</f>
        <v>Fréquente</v>
      </c>
      <c r="J14" s="20">
        <f>INDEX(' données spécifiques au poste'!$I$4:$L$4,1,SUMPRODUCT((' données spécifiques au poste'!$I$5:$L$20=A14)*COLUMN(' données spécifiques au poste'!$I$5:$L$20))-8)</f>
        <v>0.75</v>
      </c>
      <c r="K14" s="1">
        <f t="shared" si="0"/>
        <v>0.75</v>
      </c>
      <c r="L14" s="17" t="s">
        <v>300</v>
      </c>
      <c r="O14" s="17" t="s">
        <v>223</v>
      </c>
      <c r="Q14" s="34"/>
    </row>
    <row r="15" spans="1:17" ht="60" x14ac:dyDescent="0.25">
      <c r="A15" s="32" t="s">
        <v>46</v>
      </c>
      <c r="B15" s="3" t="s">
        <v>14</v>
      </c>
      <c r="C15" s="17" t="s">
        <v>51</v>
      </c>
      <c r="D15" s="17" t="s">
        <v>52</v>
      </c>
      <c r="E15" s="20" t="str">
        <f>INDEX(' données spécifiques au poste'!$D$2:$G$2,1,SUMPRODUCT((' données spécifiques au poste'!$D$5:$G$20=D15)*COLUMN(' données spécifiques au poste'!$D$5:$G$20))-3)</f>
        <v>Faible</v>
      </c>
      <c r="F15" s="20">
        <f>INDEX(' données spécifiques au poste'!$D$4:$G$4,1,SUMPRODUCT((' données spécifiques au poste'!$D$5:$G$20=D15)*COLUMN(' données spécifiques au poste'!$D$5:$G$20))-3)</f>
        <v>1</v>
      </c>
      <c r="G15" s="17" t="s">
        <v>207</v>
      </c>
      <c r="H15" s="20">
        <f>HLOOKUP(G15,' données spécifiques au poste'!$N$2:$Q$4,3,FALSE)</f>
        <v>3</v>
      </c>
      <c r="I15" s="20" t="str">
        <f>INDEX(' données spécifiques au poste'!$I$2:$L$2,1,SUMPRODUCT((' données spécifiques au poste'!$I$5:$L$20=A15)*COLUMN(' données spécifiques au poste'!$I$5:$L$20))-8)</f>
        <v>Fréquente</v>
      </c>
      <c r="J15" s="20">
        <f>INDEX(' données spécifiques au poste'!$I$4:$L$4,1,SUMPRODUCT((' données spécifiques au poste'!$I$5:$L$20=A15)*COLUMN(' données spécifiques au poste'!$I$5:$L$20))-8)</f>
        <v>0.75</v>
      </c>
      <c r="K15" s="1">
        <f t="shared" si="0"/>
        <v>2.25</v>
      </c>
      <c r="L15" s="17" t="s">
        <v>53</v>
      </c>
      <c r="M15" s="19" t="s">
        <v>287</v>
      </c>
      <c r="Q15" s="34"/>
    </row>
    <row r="16" spans="1:17" ht="30" x14ac:dyDescent="0.25">
      <c r="A16" s="32" t="s">
        <v>46</v>
      </c>
      <c r="B16" s="3" t="s">
        <v>18</v>
      </c>
      <c r="C16" s="17" t="s">
        <v>225</v>
      </c>
      <c r="D16" s="17" t="s">
        <v>54</v>
      </c>
      <c r="E16" s="20" t="str">
        <f>INDEX(' données spécifiques au poste'!$D$2:$G$2,1,SUMPRODUCT((' données spécifiques au poste'!$D$5:$G$20=D16)*COLUMN(' données spécifiques au poste'!$D$5:$G$20))-3)</f>
        <v>Grave</v>
      </c>
      <c r="F16" s="20">
        <f>INDEX(' données spécifiques au poste'!$D$4:$G$4,1,SUMPRODUCT((' données spécifiques au poste'!$D$5:$G$20=D16)*COLUMN(' données spécifiques au poste'!$D$5:$G$20))-3)</f>
        <v>3</v>
      </c>
      <c r="G16" s="17" t="s">
        <v>207</v>
      </c>
      <c r="H16" s="20">
        <f>HLOOKUP(G16,' données spécifiques au poste'!$N$2:$Q$4,3,FALSE)</f>
        <v>3</v>
      </c>
      <c r="I16" s="20" t="str">
        <f>INDEX(' données spécifiques au poste'!$I$2:$L$2,1,SUMPRODUCT((' données spécifiques au poste'!$I$5:$L$20=A16)*COLUMN(' données spécifiques au poste'!$I$5:$L$20))-8)</f>
        <v>Fréquente</v>
      </c>
      <c r="J16" s="20">
        <f>INDEX(' données spécifiques au poste'!$I$4:$L$4,1,SUMPRODUCT((' données spécifiques au poste'!$I$5:$L$20=A16)*COLUMN(' données spécifiques au poste'!$I$5:$L$20))-8)</f>
        <v>0.75</v>
      </c>
      <c r="K16" s="1">
        <f t="shared" si="0"/>
        <v>6.75</v>
      </c>
      <c r="L16" s="17" t="s">
        <v>148</v>
      </c>
      <c r="M16" s="19" t="s">
        <v>293</v>
      </c>
      <c r="N16" s="26" t="s">
        <v>149</v>
      </c>
      <c r="Q16" s="34"/>
    </row>
    <row r="17" spans="1:17" ht="90" x14ac:dyDescent="0.25">
      <c r="A17" s="32" t="s">
        <v>46</v>
      </c>
      <c r="B17" s="3" t="s">
        <v>135</v>
      </c>
      <c r="C17" s="17" t="s">
        <v>138</v>
      </c>
      <c r="D17" s="17" t="s">
        <v>139</v>
      </c>
      <c r="E17" s="20" t="str">
        <f>INDEX(' données spécifiques au poste'!$D$2:$G$2,1,SUMPRODUCT((' données spécifiques au poste'!$D$5:$G$20=D17)*COLUMN(' données spécifiques au poste'!$D$5:$G$20))-3)</f>
        <v>Très grave</v>
      </c>
      <c r="F17" s="20">
        <f>INDEX(' données spécifiques au poste'!$D$4:$G$4,1,SUMPRODUCT((' données spécifiques au poste'!$D$5:$G$20=D17)*COLUMN(' données spécifiques au poste'!$D$5:$G$20))-3)</f>
        <v>4</v>
      </c>
      <c r="G17" s="17" t="s">
        <v>207</v>
      </c>
      <c r="H17" s="20">
        <f>HLOOKUP(G17,' données spécifiques au poste'!$N$2:$Q$4,3,FALSE)</f>
        <v>3</v>
      </c>
      <c r="I17" s="20" t="str">
        <f>INDEX(' données spécifiques au poste'!$I$2:$L$2,1,SUMPRODUCT((' données spécifiques au poste'!$I$5:$L$20=A17)*COLUMN(' données spécifiques au poste'!$I$5:$L$20))-8)</f>
        <v>Fréquente</v>
      </c>
      <c r="J17" s="20">
        <f>INDEX(' données spécifiques au poste'!$I$4:$L$4,1,SUMPRODUCT((' données spécifiques au poste'!$I$5:$L$20=A17)*COLUMN(' données spécifiques au poste'!$I$5:$L$20))-8)</f>
        <v>0.75</v>
      </c>
      <c r="K17" s="1">
        <f t="shared" si="0"/>
        <v>9</v>
      </c>
      <c r="L17" s="17" t="s">
        <v>226</v>
      </c>
      <c r="M17" s="19" t="s">
        <v>288</v>
      </c>
      <c r="O17" s="17" t="s">
        <v>227</v>
      </c>
      <c r="Q17" s="34"/>
    </row>
    <row r="18" spans="1:17" ht="90" x14ac:dyDescent="0.25">
      <c r="A18" s="32" t="s">
        <v>46</v>
      </c>
      <c r="B18" s="3" t="s">
        <v>19</v>
      </c>
      <c r="C18" s="17" t="s">
        <v>228</v>
      </c>
      <c r="D18" s="17" t="s">
        <v>173</v>
      </c>
      <c r="E18" s="20" t="str">
        <f>INDEX(' données spécifiques au poste'!$D$2:$G$2,1,SUMPRODUCT((' données spécifiques au poste'!$D$5:$G$20=D18)*COLUMN(' données spécifiques au poste'!$D$5:$G$20))-3)</f>
        <v>Grave</v>
      </c>
      <c r="F18" s="20">
        <f>INDEX(' données spécifiques au poste'!$D$4:$G$4,1,SUMPRODUCT((' données spécifiques au poste'!$D$5:$G$20=D18)*COLUMN(' données spécifiques au poste'!$D$5:$G$20))-3)</f>
        <v>3</v>
      </c>
      <c r="G18" s="17" t="s">
        <v>205</v>
      </c>
      <c r="H18" s="20">
        <f>HLOOKUP(G18,' données spécifiques au poste'!$N$2:$Q$4,3,FALSE)</f>
        <v>1</v>
      </c>
      <c r="I18" s="20" t="str">
        <f>INDEX(' données spécifiques au poste'!$I$2:$L$2,1,SUMPRODUCT((' données spécifiques au poste'!$I$5:$L$20=A18)*COLUMN(' données spécifiques au poste'!$I$5:$L$20))-8)</f>
        <v>Fréquente</v>
      </c>
      <c r="J18" s="20">
        <f>INDEX(' données spécifiques au poste'!$I$4:$L$4,1,SUMPRODUCT((' données spécifiques au poste'!$I$5:$L$20=A18)*COLUMN(' données spécifiques au poste'!$I$5:$L$20))-8)</f>
        <v>0.75</v>
      </c>
      <c r="K18" s="1">
        <f t="shared" si="0"/>
        <v>2.25</v>
      </c>
      <c r="L18" s="17" t="s">
        <v>229</v>
      </c>
      <c r="Q18" s="34"/>
    </row>
    <row r="19" spans="1:17" ht="45" x14ac:dyDescent="0.25">
      <c r="A19" s="33" t="s">
        <v>230</v>
      </c>
      <c r="B19" s="3" t="s">
        <v>4</v>
      </c>
      <c r="C19" s="17" t="s">
        <v>24</v>
      </c>
      <c r="D19" s="1" t="s">
        <v>22</v>
      </c>
      <c r="E19" s="20" t="str">
        <f>INDEX(' données spécifiques au poste'!$D$2:$G$2,1,SUMPRODUCT((' données spécifiques au poste'!$D$5:$G$20=D19)*COLUMN(' données spécifiques au poste'!$D$5:$G$20))-3)</f>
        <v>Moyenne</v>
      </c>
      <c r="F19" s="20">
        <f>INDEX(' données spécifiques au poste'!$D$4:$G$4,1,SUMPRODUCT((' données spécifiques au poste'!$D$5:$G$20=D19)*COLUMN(' données spécifiques au poste'!$D$5:$G$20))-3)</f>
        <v>2</v>
      </c>
      <c r="G19" s="1" t="s">
        <v>207</v>
      </c>
      <c r="H19" s="20">
        <f>HLOOKUP(G19,' données spécifiques au poste'!$N$2:$Q$4,3,FALSE)</f>
        <v>3</v>
      </c>
      <c r="I19" s="20" t="str">
        <f>INDEX(' données spécifiques au poste'!$I$2:$L$2,1,SUMPRODUCT((' données spécifiques au poste'!$I$5:$L$20=A19)*COLUMN(' données spécifiques au poste'!$I$5:$L$20))-8)</f>
        <v>Fréquente</v>
      </c>
      <c r="J19" s="20">
        <f>INDEX(' données spécifiques au poste'!$I$4:$L$4,1,SUMPRODUCT((' données spécifiques au poste'!$I$5:$L$20=A19)*COLUMN(' données spécifiques au poste'!$I$5:$L$20))-8)</f>
        <v>0.75</v>
      </c>
      <c r="K19" s="1">
        <f t="shared" si="0"/>
        <v>4.5</v>
      </c>
      <c r="L19" s="1" t="s">
        <v>55</v>
      </c>
      <c r="M19" s="1" t="s">
        <v>289</v>
      </c>
      <c r="Q19" s="34"/>
    </row>
    <row r="20" spans="1:17" ht="75" x14ac:dyDescent="0.25">
      <c r="A20" s="33" t="s">
        <v>230</v>
      </c>
      <c r="B20" s="3" t="s">
        <v>5</v>
      </c>
      <c r="C20" s="17" t="s">
        <v>28</v>
      </c>
      <c r="D20" s="1" t="s">
        <v>30</v>
      </c>
      <c r="E20" s="20" t="str">
        <f>INDEX(' données spécifiques au poste'!$D$2:$G$2,1,SUMPRODUCT((' données spécifiques au poste'!$D$5:$G$20=D20)*COLUMN(' données spécifiques au poste'!$D$5:$G$20))-3)</f>
        <v>Très grave</v>
      </c>
      <c r="F20" s="20">
        <f>INDEX(' données spécifiques au poste'!$D$4:$G$4,1,SUMPRODUCT((' données spécifiques au poste'!$D$5:$G$20=D20)*COLUMN(' données spécifiques au poste'!$D$5:$G$20))-3)</f>
        <v>4</v>
      </c>
      <c r="G20" s="1" t="s">
        <v>207</v>
      </c>
      <c r="H20" s="20">
        <f>HLOOKUP(G20,' données spécifiques au poste'!$N$2:$Q$4,3,FALSE)</f>
        <v>3</v>
      </c>
      <c r="I20" s="20" t="str">
        <f>INDEX(' données spécifiques au poste'!$I$2:$L$2,1,SUMPRODUCT((' données spécifiques au poste'!$I$5:$L$20=A20)*COLUMN(' données spécifiques au poste'!$I$5:$L$20))-8)</f>
        <v>Fréquente</v>
      </c>
      <c r="J20" s="20">
        <f>INDEX(' données spécifiques au poste'!$I$4:$L$4,1,SUMPRODUCT((' données spécifiques au poste'!$I$5:$L$20=A20)*COLUMN(' données spécifiques au poste'!$I$5:$L$20))-8)</f>
        <v>0.75</v>
      </c>
      <c r="K20" s="1">
        <f t="shared" si="0"/>
        <v>9</v>
      </c>
      <c r="L20" s="1" t="s">
        <v>56</v>
      </c>
      <c r="M20" s="1"/>
      <c r="O20" s="17" t="s">
        <v>231</v>
      </c>
      <c r="Q20" s="34"/>
    </row>
    <row r="21" spans="1:17" ht="30" x14ac:dyDescent="0.25">
      <c r="A21" s="33" t="s">
        <v>230</v>
      </c>
      <c r="B21" s="3" t="s">
        <v>44</v>
      </c>
      <c r="C21" s="17" t="s">
        <v>31</v>
      </c>
      <c r="D21" s="1" t="s">
        <v>29</v>
      </c>
      <c r="E21" s="20" t="str">
        <f>INDEX(' données spécifiques au poste'!$D$2:$G$2,1,SUMPRODUCT((' données spécifiques au poste'!$D$5:$G$20=D21)*COLUMN(' données spécifiques au poste'!$D$5:$G$20))-3)</f>
        <v>Très grave</v>
      </c>
      <c r="F21" s="20">
        <f>INDEX(' données spécifiques au poste'!$D$4:$G$4,1,SUMPRODUCT((' données spécifiques au poste'!$D$5:$G$20=D21)*COLUMN(' données spécifiques au poste'!$D$5:$G$20))-3)</f>
        <v>4</v>
      </c>
      <c r="G21" s="1" t="s">
        <v>206</v>
      </c>
      <c r="H21" s="20">
        <f>HLOOKUP(G21,' données spécifiques au poste'!$N$2:$Q$4,3,FALSE)</f>
        <v>2</v>
      </c>
      <c r="I21" s="20" t="str">
        <f>INDEX(' données spécifiques au poste'!$I$2:$L$2,1,SUMPRODUCT((' données spécifiques au poste'!$I$5:$L$20=A21)*COLUMN(' données spécifiques au poste'!$I$5:$L$20))-8)</f>
        <v>Fréquente</v>
      </c>
      <c r="J21" s="20">
        <f>INDEX(' données spécifiques au poste'!$I$4:$L$4,1,SUMPRODUCT((' données spécifiques au poste'!$I$5:$L$20=A21)*COLUMN(' données spécifiques au poste'!$I$5:$L$20))-8)</f>
        <v>0.75</v>
      </c>
      <c r="K21" s="1">
        <f t="shared" si="0"/>
        <v>6</v>
      </c>
      <c r="L21" s="1" t="s">
        <v>57</v>
      </c>
      <c r="M21" s="1" t="s">
        <v>284</v>
      </c>
      <c r="N21" s="26" t="s">
        <v>152</v>
      </c>
      <c r="Q21" s="34"/>
    </row>
    <row r="22" spans="1:17" ht="30" x14ac:dyDescent="0.25">
      <c r="A22" s="33" t="s">
        <v>230</v>
      </c>
      <c r="B22" s="3" t="s">
        <v>6</v>
      </c>
      <c r="C22" s="17" t="s">
        <v>58</v>
      </c>
      <c r="D22" s="1" t="s">
        <v>276</v>
      </c>
      <c r="E22" s="20" t="str">
        <f>INDEX(' données spécifiques au poste'!$D$2:$G$2,1,SUMPRODUCT((' données spécifiques au poste'!$D$5:$G$20=D22)*COLUMN(' données spécifiques au poste'!$D$5:$G$20))-3)</f>
        <v>Grave</v>
      </c>
      <c r="F22" s="20">
        <f>INDEX(' données spécifiques au poste'!$D$4:$G$4,1,SUMPRODUCT((' données spécifiques au poste'!$D$5:$G$20=D22)*COLUMN(' données spécifiques au poste'!$D$5:$G$20))-3)</f>
        <v>3</v>
      </c>
      <c r="G22" s="1" t="s">
        <v>205</v>
      </c>
      <c r="H22" s="20">
        <f>HLOOKUP(G22,' données spécifiques au poste'!$N$2:$Q$4,3,FALSE)</f>
        <v>1</v>
      </c>
      <c r="I22" s="20" t="str">
        <f>INDEX(' données spécifiques au poste'!$I$2:$L$2,1,SUMPRODUCT((' données spécifiques au poste'!$I$5:$L$20=A22)*COLUMN(' données spécifiques au poste'!$I$5:$L$20))-8)</f>
        <v>Fréquente</v>
      </c>
      <c r="J22" s="20">
        <f>INDEX(' données spécifiques au poste'!$I$4:$L$4,1,SUMPRODUCT((' données spécifiques au poste'!$I$5:$L$20=A22)*COLUMN(' données spécifiques au poste'!$I$5:$L$20))-8)</f>
        <v>0.75</v>
      </c>
      <c r="K22" s="1">
        <f t="shared" si="0"/>
        <v>2.25</v>
      </c>
      <c r="L22" s="1" t="s">
        <v>59</v>
      </c>
      <c r="M22" s="1"/>
      <c r="Q22" s="34"/>
    </row>
    <row r="23" spans="1:17" ht="30" x14ac:dyDescent="0.25">
      <c r="A23" s="33" t="s">
        <v>230</v>
      </c>
      <c r="B23" s="3" t="s">
        <v>7</v>
      </c>
      <c r="C23" s="17" t="s">
        <v>174</v>
      </c>
      <c r="D23" s="1" t="s">
        <v>48</v>
      </c>
      <c r="E23" s="20" t="str">
        <f>INDEX(' données spécifiques au poste'!$D$2:$G$2,1,SUMPRODUCT((' données spécifiques au poste'!$D$5:$G$20=D23)*COLUMN(' données spécifiques au poste'!$D$5:$G$20))-3)</f>
        <v>Faible</v>
      </c>
      <c r="F23" s="20">
        <f>INDEX(' données spécifiques au poste'!$D$4:$G$4,1,SUMPRODUCT((' données spécifiques au poste'!$D$5:$G$20=D23)*COLUMN(' données spécifiques au poste'!$D$5:$G$20))-3)</f>
        <v>1</v>
      </c>
      <c r="G23" s="1" t="s">
        <v>206</v>
      </c>
      <c r="H23" s="20">
        <f>HLOOKUP(G23,' données spécifiques au poste'!$N$2:$Q$4,3,FALSE)</f>
        <v>2</v>
      </c>
      <c r="I23" s="20" t="str">
        <f>INDEX(' données spécifiques au poste'!$I$2:$L$2,1,SUMPRODUCT((' données spécifiques au poste'!$I$5:$L$20=A23)*COLUMN(' données spécifiques au poste'!$I$5:$L$20))-8)</f>
        <v>Fréquente</v>
      </c>
      <c r="J23" s="20">
        <f>INDEX(' données spécifiques au poste'!$I$4:$L$4,1,SUMPRODUCT((' données spécifiques au poste'!$I$5:$L$20=A23)*COLUMN(' données spécifiques au poste'!$I$5:$L$20))-8)</f>
        <v>0.75</v>
      </c>
      <c r="K23" s="1">
        <f t="shared" si="0"/>
        <v>1.5</v>
      </c>
      <c r="L23" s="1" t="s">
        <v>60</v>
      </c>
      <c r="M23" s="1"/>
      <c r="N23" s="26" t="s">
        <v>127</v>
      </c>
      <c r="Q23" s="34"/>
    </row>
    <row r="24" spans="1:17" ht="45" x14ac:dyDescent="0.25">
      <c r="A24" s="33" t="s">
        <v>230</v>
      </c>
      <c r="B24" s="3" t="s">
        <v>10</v>
      </c>
      <c r="C24" s="17" t="s">
        <v>41</v>
      </c>
      <c r="D24" s="1" t="s">
        <v>36</v>
      </c>
      <c r="E24" s="20" t="str">
        <f>INDEX(' données spécifiques au poste'!$D$2:$G$2,1,SUMPRODUCT((' données spécifiques au poste'!$D$5:$G$20=D24)*COLUMN(' données spécifiques au poste'!$D$5:$G$20))-3)</f>
        <v>Moyenne</v>
      </c>
      <c r="F24" s="20">
        <f>INDEX(' données spécifiques au poste'!$D$4:$G$4,1,SUMPRODUCT((' données spécifiques au poste'!$D$5:$G$20=D24)*COLUMN(' données spécifiques au poste'!$D$5:$G$20))-3)</f>
        <v>2</v>
      </c>
      <c r="G24" s="1" t="s">
        <v>206</v>
      </c>
      <c r="H24" s="20">
        <f>HLOOKUP(G24,' données spécifiques au poste'!$N$2:$Q$4,3,FALSE)</f>
        <v>2</v>
      </c>
      <c r="I24" s="20" t="str">
        <f>INDEX(' données spécifiques au poste'!$I$2:$L$2,1,SUMPRODUCT((' données spécifiques au poste'!$I$5:$L$20=A24)*COLUMN(' données spécifiques au poste'!$I$5:$L$20))-8)</f>
        <v>Fréquente</v>
      </c>
      <c r="J24" s="20">
        <f>INDEX(' données spécifiques au poste'!$I$4:$L$4,1,SUMPRODUCT((' données spécifiques au poste'!$I$5:$L$20=A24)*COLUMN(' données spécifiques au poste'!$I$5:$L$20))-8)</f>
        <v>0.75</v>
      </c>
      <c r="K24" s="1">
        <f t="shared" si="0"/>
        <v>3</v>
      </c>
      <c r="L24" s="1" t="s">
        <v>218</v>
      </c>
      <c r="M24" s="1" t="s">
        <v>290</v>
      </c>
      <c r="N24" s="27" t="s">
        <v>129</v>
      </c>
      <c r="Q24" s="34"/>
    </row>
    <row r="25" spans="1:17" ht="60" x14ac:dyDescent="0.25">
      <c r="A25" s="33" t="s">
        <v>230</v>
      </c>
      <c r="B25" s="3" t="s">
        <v>11</v>
      </c>
      <c r="C25" s="17" t="s">
        <v>156</v>
      </c>
      <c r="D25" s="1" t="s">
        <v>177</v>
      </c>
      <c r="E25" s="20" t="str">
        <f>INDEX(' données spécifiques au poste'!$D$2:$G$2,1,SUMPRODUCT((' données spécifiques au poste'!$D$5:$G$20=D25)*COLUMN(' données spécifiques au poste'!$D$5:$G$20))-3)</f>
        <v>Moyenne</v>
      </c>
      <c r="F25" s="20">
        <f>INDEX(' données spécifiques au poste'!$D$4:$G$4,1,SUMPRODUCT((' données spécifiques au poste'!$D$5:$G$20=D25)*COLUMN(' données spécifiques au poste'!$D$5:$G$20))-3)</f>
        <v>2</v>
      </c>
      <c r="G25" s="17" t="s">
        <v>206</v>
      </c>
      <c r="H25" s="20">
        <f>HLOOKUP(G25,' données spécifiques au poste'!$N$2:$Q$4,3,FALSE)</f>
        <v>2</v>
      </c>
      <c r="I25" s="20" t="str">
        <f>INDEX(' données spécifiques au poste'!$I$2:$L$2,1,SUMPRODUCT((' données spécifiques au poste'!$I$5:$L$20=A25)*COLUMN(' données spécifiques au poste'!$I$5:$L$20))-8)</f>
        <v>Fréquente</v>
      </c>
      <c r="J25" s="20">
        <f>INDEX(' données spécifiques au poste'!$I$4:$L$4,1,SUMPRODUCT((' données spécifiques au poste'!$I$5:$L$20=A25)*COLUMN(' données spécifiques au poste'!$I$5:$L$20))-8)</f>
        <v>0.75</v>
      </c>
      <c r="K25" s="1">
        <f t="shared" si="0"/>
        <v>3</v>
      </c>
      <c r="L25" s="17" t="s">
        <v>157</v>
      </c>
      <c r="Q25" s="34"/>
    </row>
    <row r="26" spans="1:17" ht="30" x14ac:dyDescent="0.25">
      <c r="A26" s="33" t="s">
        <v>230</v>
      </c>
      <c r="B26" s="3" t="s">
        <v>11</v>
      </c>
      <c r="C26" s="17" t="s">
        <v>175</v>
      </c>
      <c r="D26" s="1" t="s">
        <v>139</v>
      </c>
      <c r="E26" s="20" t="str">
        <f>INDEX(' données spécifiques au poste'!$D$2:$G$2,1,SUMPRODUCT((' données spécifiques au poste'!$D$5:$G$20=D26)*COLUMN(' données spécifiques au poste'!$D$5:$G$20))-3)</f>
        <v>Très grave</v>
      </c>
      <c r="F26" s="20">
        <f>INDEX(' données spécifiques au poste'!$D$4:$G$4,1,SUMPRODUCT((' données spécifiques au poste'!$D$5:$G$20=D26)*COLUMN(' données spécifiques au poste'!$D$5:$G$20))-3)</f>
        <v>4</v>
      </c>
      <c r="G26" s="17" t="s">
        <v>206</v>
      </c>
      <c r="H26" s="20">
        <f>HLOOKUP(G26,' données spécifiques au poste'!$N$2:$Q$4,3,FALSE)</f>
        <v>2</v>
      </c>
      <c r="I26" s="20" t="str">
        <f>INDEX(' données spécifiques au poste'!$I$2:$L$2,1,SUMPRODUCT((' données spécifiques au poste'!$I$5:$L$20=A26)*COLUMN(' données spécifiques au poste'!$I$5:$L$20))-8)</f>
        <v>Fréquente</v>
      </c>
      <c r="J26" s="20">
        <f>INDEX(' données spécifiques au poste'!$I$4:$L$4,1,SUMPRODUCT((' données spécifiques au poste'!$I$5:$L$20=A26)*COLUMN(' données spécifiques au poste'!$I$5:$L$20))-8)</f>
        <v>0.75</v>
      </c>
      <c r="K26" s="1">
        <f t="shared" si="0"/>
        <v>6</v>
      </c>
      <c r="L26" s="17" t="s">
        <v>179</v>
      </c>
      <c r="Q26" s="34"/>
    </row>
    <row r="27" spans="1:17" ht="45" x14ac:dyDescent="0.25">
      <c r="A27" s="33" t="s">
        <v>230</v>
      </c>
      <c r="B27" s="3" t="s">
        <v>14</v>
      </c>
      <c r="C27" s="17" t="s">
        <v>61</v>
      </c>
      <c r="D27" s="17" t="s">
        <v>52</v>
      </c>
      <c r="E27" s="20" t="str">
        <f>INDEX(' données spécifiques au poste'!$D$2:$G$2,1,SUMPRODUCT((' données spécifiques au poste'!$D$5:$G$20=D27)*COLUMN(' données spécifiques au poste'!$D$5:$G$20))-3)</f>
        <v>Faible</v>
      </c>
      <c r="F27" s="20">
        <f>INDEX(' données spécifiques au poste'!$D$4:$G$4,1,SUMPRODUCT((' données spécifiques au poste'!$D$5:$G$20=D27)*COLUMN(' données spécifiques au poste'!$D$5:$G$20))-3)</f>
        <v>1</v>
      </c>
      <c r="G27" s="17" t="s">
        <v>207</v>
      </c>
      <c r="H27" s="20">
        <f>HLOOKUP(G27,' données spécifiques au poste'!$N$2:$Q$4,3,FALSE)</f>
        <v>3</v>
      </c>
      <c r="I27" s="20" t="str">
        <f>INDEX(' données spécifiques au poste'!$I$2:$L$2,1,SUMPRODUCT((' données spécifiques au poste'!$I$5:$L$20=A27)*COLUMN(' données spécifiques au poste'!$I$5:$L$20))-8)</f>
        <v>Fréquente</v>
      </c>
      <c r="J27" s="20">
        <f>INDEX(' données spécifiques au poste'!$I$4:$L$4,1,SUMPRODUCT((' données spécifiques au poste'!$I$5:$L$20=A27)*COLUMN(' données spécifiques au poste'!$I$5:$L$20))-8)</f>
        <v>0.75</v>
      </c>
      <c r="K27" s="1">
        <f t="shared" si="0"/>
        <v>2.25</v>
      </c>
      <c r="L27" s="17" t="s">
        <v>232</v>
      </c>
      <c r="M27" s="19" t="s">
        <v>291</v>
      </c>
      <c r="Q27" s="34"/>
    </row>
    <row r="28" spans="1:17" ht="30" x14ac:dyDescent="0.25">
      <c r="A28" s="33" t="s">
        <v>230</v>
      </c>
      <c r="B28" s="3" t="s">
        <v>18</v>
      </c>
      <c r="C28" s="17" t="s">
        <v>225</v>
      </c>
      <c r="D28" s="17" t="s">
        <v>54</v>
      </c>
      <c r="E28" s="20" t="str">
        <f>INDEX(' données spécifiques au poste'!$D$2:$G$2,1,SUMPRODUCT((' données spécifiques au poste'!$D$5:$G$20=D28)*COLUMN(' données spécifiques au poste'!$D$5:$G$20))-3)</f>
        <v>Grave</v>
      </c>
      <c r="F28" s="20">
        <f>INDEX(' données spécifiques au poste'!$D$4:$G$4,1,SUMPRODUCT((' données spécifiques au poste'!$D$5:$G$20=D28)*COLUMN(' données spécifiques au poste'!$D$5:$G$20))-3)</f>
        <v>3</v>
      </c>
      <c r="G28" s="17" t="s">
        <v>207</v>
      </c>
      <c r="H28" s="20">
        <f>HLOOKUP(G28,' données spécifiques au poste'!$N$2:$Q$4,3,FALSE)</f>
        <v>3</v>
      </c>
      <c r="I28" s="20" t="str">
        <f>INDEX(' données spécifiques au poste'!$I$2:$L$2,1,SUMPRODUCT((' données spécifiques au poste'!$I$5:$L$20=A28)*COLUMN(' données spécifiques au poste'!$I$5:$L$20))-8)</f>
        <v>Fréquente</v>
      </c>
      <c r="J28" s="20">
        <f>INDEX(' données spécifiques au poste'!$I$4:$L$4,1,SUMPRODUCT((' données spécifiques au poste'!$I$5:$L$20=A28)*COLUMN(' données spécifiques au poste'!$I$5:$L$20))-8)</f>
        <v>0.75</v>
      </c>
      <c r="K28" s="1">
        <f t="shared" si="0"/>
        <v>6.75</v>
      </c>
      <c r="L28" s="17" t="s">
        <v>148</v>
      </c>
      <c r="M28" s="19" t="s">
        <v>293</v>
      </c>
      <c r="N28" s="26" t="s">
        <v>149</v>
      </c>
      <c r="Q28" s="34"/>
    </row>
    <row r="29" spans="1:17" ht="105" x14ac:dyDescent="0.25">
      <c r="A29" s="33" t="s">
        <v>230</v>
      </c>
      <c r="B29" s="3" t="s">
        <v>135</v>
      </c>
      <c r="C29" s="17" t="s">
        <v>140</v>
      </c>
      <c r="D29" s="17" t="s">
        <v>139</v>
      </c>
      <c r="E29" s="20" t="str">
        <f>INDEX(' données spécifiques au poste'!$D$2:$G$2,1,SUMPRODUCT((' données spécifiques au poste'!$D$5:$G$20=D29)*COLUMN(' données spécifiques au poste'!$D$5:$G$20))-3)</f>
        <v>Très grave</v>
      </c>
      <c r="F29" s="20">
        <f>INDEX(' données spécifiques au poste'!$D$4:$G$4,1,SUMPRODUCT((' données spécifiques au poste'!$D$5:$G$20=D29)*COLUMN(' données spécifiques au poste'!$D$5:$G$20))-3)</f>
        <v>4</v>
      </c>
      <c r="G29" s="17" t="s">
        <v>206</v>
      </c>
      <c r="H29" s="20">
        <f>HLOOKUP(G29,' données spécifiques au poste'!$N$2:$Q$4,3,FALSE)</f>
        <v>2</v>
      </c>
      <c r="I29" s="20" t="str">
        <f>INDEX(' données spécifiques au poste'!$I$2:$L$2,1,SUMPRODUCT((' données spécifiques au poste'!$I$5:$L$20=A29)*COLUMN(' données spécifiques au poste'!$I$5:$L$20))-8)</f>
        <v>Fréquente</v>
      </c>
      <c r="J29" s="20">
        <f>INDEX(' données spécifiques au poste'!$I$4:$L$4,1,SUMPRODUCT((' données spécifiques au poste'!$I$5:$L$20=A29)*COLUMN(' données spécifiques au poste'!$I$5:$L$20))-8)</f>
        <v>0.75</v>
      </c>
      <c r="K29" s="1">
        <f t="shared" si="0"/>
        <v>6</v>
      </c>
      <c r="L29" s="17" t="s">
        <v>162</v>
      </c>
      <c r="M29" s="19" t="s">
        <v>292</v>
      </c>
      <c r="O29" s="17" t="s">
        <v>233</v>
      </c>
      <c r="Q29" s="34"/>
    </row>
    <row r="30" spans="1:17" ht="75" x14ac:dyDescent="0.25">
      <c r="A30" s="33" t="s">
        <v>230</v>
      </c>
      <c r="B30" s="3" t="s">
        <v>19</v>
      </c>
      <c r="C30" s="17" t="s">
        <v>180</v>
      </c>
      <c r="D30" s="17" t="s">
        <v>173</v>
      </c>
      <c r="E30" s="20" t="str">
        <f>INDEX(' données spécifiques au poste'!$D$2:$G$2,1,SUMPRODUCT((' données spécifiques au poste'!$D$5:$G$20=D30)*COLUMN(' données spécifiques au poste'!$D$5:$G$20))-3)</f>
        <v>Grave</v>
      </c>
      <c r="F30" s="20">
        <f>INDEX(' données spécifiques au poste'!$D$4:$G$4,1,SUMPRODUCT((' données spécifiques au poste'!$D$5:$G$20=D30)*COLUMN(' données spécifiques au poste'!$D$5:$G$20))-3)</f>
        <v>3</v>
      </c>
      <c r="G30" s="17" t="s">
        <v>205</v>
      </c>
      <c r="H30" s="20">
        <f>HLOOKUP(G30,' données spécifiques au poste'!$N$2:$Q$4,3,FALSE)</f>
        <v>1</v>
      </c>
      <c r="I30" s="20" t="str">
        <f>INDEX(' données spécifiques au poste'!$I$2:$L$2,1,SUMPRODUCT((' données spécifiques au poste'!$I$5:$L$20=A30)*COLUMN(' données spécifiques au poste'!$I$5:$L$20))-8)</f>
        <v>Fréquente</v>
      </c>
      <c r="J30" s="20">
        <f>INDEX(' données spécifiques au poste'!$I$4:$L$4,1,SUMPRODUCT((' données spécifiques au poste'!$I$5:$L$20=A30)*COLUMN(' données spécifiques au poste'!$I$5:$L$20))-8)</f>
        <v>0.75</v>
      </c>
      <c r="K30" s="1">
        <f t="shared" si="0"/>
        <v>2.25</v>
      </c>
      <c r="L30" s="17" t="s">
        <v>234</v>
      </c>
      <c r="Q30" s="34"/>
    </row>
    <row r="31" spans="1:17" x14ac:dyDescent="0.25">
      <c r="A31" s="32" t="s">
        <v>235</v>
      </c>
      <c r="B31" s="3" t="s">
        <v>4</v>
      </c>
      <c r="C31" s="17" t="s">
        <v>24</v>
      </c>
      <c r="D31" s="1" t="s">
        <v>22</v>
      </c>
      <c r="E31" s="20" t="str">
        <f>INDEX(' données spécifiques au poste'!$D$2:$G$2,1,SUMPRODUCT((' données spécifiques au poste'!$D$5:$G$20=D31)*COLUMN(' données spécifiques au poste'!$D$5:$G$20))-3)</f>
        <v>Moyenne</v>
      </c>
      <c r="F31" s="20">
        <f>INDEX(' données spécifiques au poste'!$D$4:$G$4,1,SUMPRODUCT((' données spécifiques au poste'!$D$5:$G$20=D31)*COLUMN(' données spécifiques au poste'!$D$5:$G$20))-3)</f>
        <v>2</v>
      </c>
      <c r="G31" s="1" t="s">
        <v>206</v>
      </c>
      <c r="H31" s="20">
        <f>HLOOKUP(G31,' données spécifiques au poste'!$N$2:$Q$4,3,FALSE)</f>
        <v>2</v>
      </c>
      <c r="I31" s="20" t="str">
        <f>INDEX(' données spécifiques au poste'!$I$2:$L$2,1,SUMPRODUCT((' données spécifiques au poste'!$I$5:$L$20=A31)*COLUMN(' données spécifiques au poste'!$I$5:$L$20))-8)</f>
        <v>Faible</v>
      </c>
      <c r="J31" s="20">
        <f>INDEX(' données spécifiques au poste'!$I$4:$L$4,1,SUMPRODUCT((' données spécifiques au poste'!$I$5:$L$20=A31)*COLUMN(' données spécifiques au poste'!$I$5:$L$20))-8)</f>
        <v>0.25</v>
      </c>
      <c r="K31" s="1">
        <f t="shared" si="0"/>
        <v>1</v>
      </c>
      <c r="L31" s="1" t="s">
        <v>49</v>
      </c>
      <c r="M31" s="1" t="s">
        <v>283</v>
      </c>
      <c r="N31" s="28"/>
      <c r="O31" s="1" t="s">
        <v>45</v>
      </c>
      <c r="Q31" s="34"/>
    </row>
    <row r="32" spans="1:17" ht="30" x14ac:dyDescent="0.25">
      <c r="A32" s="32" t="s">
        <v>235</v>
      </c>
      <c r="B32" s="3" t="s">
        <v>44</v>
      </c>
      <c r="C32" s="17" t="s">
        <v>31</v>
      </c>
      <c r="D32" s="1" t="s">
        <v>29</v>
      </c>
      <c r="E32" s="20" t="str">
        <f>INDEX(' données spécifiques au poste'!$D$2:$G$2,1,SUMPRODUCT((' données spécifiques au poste'!$D$5:$G$20=D32)*COLUMN(' données spécifiques au poste'!$D$5:$G$20))-3)</f>
        <v>Très grave</v>
      </c>
      <c r="F32" s="20">
        <f>INDEX(' données spécifiques au poste'!$D$4:$G$4,1,SUMPRODUCT((' données spécifiques au poste'!$D$5:$G$20=D32)*COLUMN(' données spécifiques au poste'!$D$5:$G$20))-3)</f>
        <v>4</v>
      </c>
      <c r="G32" s="1" t="s">
        <v>205</v>
      </c>
      <c r="H32" s="20">
        <f>HLOOKUP(G32,' données spécifiques au poste'!$N$2:$Q$4,3,FALSE)</f>
        <v>1</v>
      </c>
      <c r="I32" s="20" t="str">
        <f>INDEX(' données spécifiques au poste'!$I$2:$L$2,1,SUMPRODUCT((' données spécifiques au poste'!$I$5:$L$20=A32)*COLUMN(' données spécifiques au poste'!$I$5:$L$20))-8)</f>
        <v>Faible</v>
      </c>
      <c r="J32" s="20">
        <f>INDEX(' données spécifiques au poste'!$I$4:$L$4,1,SUMPRODUCT((' données spécifiques au poste'!$I$5:$L$20=A32)*COLUMN(' données spécifiques au poste'!$I$5:$L$20))-8)</f>
        <v>0.25</v>
      </c>
      <c r="K32" s="1">
        <f t="shared" si="0"/>
        <v>1</v>
      </c>
      <c r="L32" s="1" t="s">
        <v>141</v>
      </c>
      <c r="M32" s="1" t="s">
        <v>284</v>
      </c>
      <c r="N32" s="26" t="s">
        <v>147</v>
      </c>
      <c r="O32" s="1"/>
      <c r="Q32" s="34"/>
    </row>
    <row r="33" spans="1:17" ht="30" x14ac:dyDescent="0.25">
      <c r="A33" s="32" t="s">
        <v>235</v>
      </c>
      <c r="B33" s="3" t="s">
        <v>7</v>
      </c>
      <c r="C33" s="17" t="s">
        <v>176</v>
      </c>
      <c r="D33" s="1" t="s">
        <v>48</v>
      </c>
      <c r="E33" s="20" t="str">
        <f>INDEX(' données spécifiques au poste'!$D$2:$G$2,1,SUMPRODUCT((' données spécifiques au poste'!$D$5:$G$20=D33)*COLUMN(' données spécifiques au poste'!$D$5:$G$20))-3)</f>
        <v>Faible</v>
      </c>
      <c r="F33" s="20">
        <f>INDEX(' données spécifiques au poste'!$D$4:$G$4,1,SUMPRODUCT((' données spécifiques au poste'!$D$5:$G$20=D33)*COLUMN(' données spécifiques au poste'!$D$5:$G$20))-3)</f>
        <v>1</v>
      </c>
      <c r="G33" s="1" t="s">
        <v>205</v>
      </c>
      <c r="H33" s="20">
        <f>HLOOKUP(G33,' données spécifiques au poste'!$N$2:$Q$4,3,FALSE)</f>
        <v>1</v>
      </c>
      <c r="I33" s="20" t="str">
        <f>INDEX(' données spécifiques au poste'!$I$2:$L$2,1,SUMPRODUCT((' données spécifiques au poste'!$I$5:$L$20=A33)*COLUMN(' données spécifiques au poste'!$I$5:$L$20))-8)</f>
        <v>Faible</v>
      </c>
      <c r="J33" s="20">
        <f>INDEX(' données spécifiques au poste'!$I$4:$L$4,1,SUMPRODUCT((' données spécifiques au poste'!$I$5:$L$20=A33)*COLUMN(' données spécifiques au poste'!$I$5:$L$20))-8)</f>
        <v>0.25</v>
      </c>
      <c r="K33" s="1">
        <f t="shared" si="0"/>
        <v>0.25</v>
      </c>
      <c r="L33" s="1" t="s">
        <v>33</v>
      </c>
      <c r="M33" s="1"/>
      <c r="N33" s="26" t="s">
        <v>127</v>
      </c>
      <c r="O33" s="1"/>
      <c r="Q33" s="34"/>
    </row>
    <row r="34" spans="1:17" ht="45" x14ac:dyDescent="0.25">
      <c r="A34" s="32" t="s">
        <v>235</v>
      </c>
      <c r="B34" s="3" t="s">
        <v>10</v>
      </c>
      <c r="C34" s="17" t="s">
        <v>41</v>
      </c>
      <c r="D34" s="1" t="s">
        <v>36</v>
      </c>
      <c r="E34" s="20" t="str">
        <f>INDEX(' données spécifiques au poste'!$D$2:$G$2,1,SUMPRODUCT((' données spécifiques au poste'!$D$5:$G$20=D34)*COLUMN(' données spécifiques au poste'!$D$5:$G$20))-3)</f>
        <v>Moyenne</v>
      </c>
      <c r="F34" s="20">
        <f>INDEX(' données spécifiques au poste'!$D$4:$G$4,1,SUMPRODUCT((' données spécifiques au poste'!$D$5:$G$20=D34)*COLUMN(' données spécifiques au poste'!$D$5:$G$20))-3)</f>
        <v>2</v>
      </c>
      <c r="G34" s="1" t="s">
        <v>206</v>
      </c>
      <c r="H34" s="20">
        <f>HLOOKUP(G34,' données spécifiques au poste'!$N$2:$Q$4,3,FALSE)</f>
        <v>2</v>
      </c>
      <c r="I34" s="20" t="str">
        <f>INDEX(' données spécifiques au poste'!$I$2:$L$2,1,SUMPRODUCT((' données spécifiques au poste'!$I$5:$L$20=A34)*COLUMN(' données spécifiques au poste'!$I$5:$L$20))-8)</f>
        <v>Faible</v>
      </c>
      <c r="J34" s="20">
        <f>INDEX(' données spécifiques au poste'!$I$4:$L$4,1,SUMPRODUCT((' données spécifiques au poste'!$I$5:$L$20=A34)*COLUMN(' données spécifiques au poste'!$I$5:$L$20))-8)</f>
        <v>0.25</v>
      </c>
      <c r="K34" s="1">
        <f t="shared" si="0"/>
        <v>1</v>
      </c>
      <c r="L34" s="1" t="s">
        <v>218</v>
      </c>
      <c r="M34" s="1" t="s">
        <v>285</v>
      </c>
      <c r="N34" s="27" t="s">
        <v>129</v>
      </c>
      <c r="O34" s="1"/>
      <c r="Q34" s="34"/>
    </row>
    <row r="35" spans="1:17" x14ac:dyDescent="0.25">
      <c r="A35" s="33" t="s">
        <v>40</v>
      </c>
      <c r="B35" s="3" t="s">
        <v>4</v>
      </c>
      <c r="C35" s="17" t="s">
        <v>24</v>
      </c>
      <c r="D35" s="1" t="s">
        <v>22</v>
      </c>
      <c r="E35" s="20" t="str">
        <f>INDEX(' données spécifiques au poste'!$D$2:$G$2,1,SUMPRODUCT((' données spécifiques au poste'!$D$5:$G$20=D35)*COLUMN(' données spécifiques au poste'!$D$5:$G$20))-3)</f>
        <v>Moyenne</v>
      </c>
      <c r="F35" s="20">
        <f>INDEX(' données spécifiques au poste'!$D$4:$G$4,1,SUMPRODUCT((' données spécifiques au poste'!$D$5:$G$20=D35)*COLUMN(' données spécifiques au poste'!$D$5:$G$20))-3)</f>
        <v>2</v>
      </c>
      <c r="G35" s="1" t="s">
        <v>206</v>
      </c>
      <c r="H35" s="20">
        <f>HLOOKUP(G35,' données spécifiques au poste'!$N$2:$Q$4,3,FALSE)</f>
        <v>2</v>
      </c>
      <c r="I35" s="20" t="str">
        <f>INDEX(' données spécifiques au poste'!$I$2:$L$2,1,SUMPRODUCT((' données spécifiques au poste'!$I$5:$L$20=A35)*COLUMN(' données spécifiques au poste'!$I$5:$L$20))-8)</f>
        <v>Faible</v>
      </c>
      <c r="J35" s="20">
        <f>INDEX(' données spécifiques au poste'!$I$4:$L$4,1,SUMPRODUCT((' données spécifiques au poste'!$I$5:$L$20=A35)*COLUMN(' données spécifiques au poste'!$I$5:$L$20))-8)</f>
        <v>0.25</v>
      </c>
      <c r="K35" s="1">
        <f t="shared" si="0"/>
        <v>1</v>
      </c>
      <c r="L35" s="1" t="s">
        <v>49</v>
      </c>
      <c r="M35" s="1" t="s">
        <v>283</v>
      </c>
      <c r="Q35" s="34"/>
    </row>
    <row r="36" spans="1:17" ht="30" x14ac:dyDescent="0.25">
      <c r="A36" s="33" t="s">
        <v>40</v>
      </c>
      <c r="B36" s="3" t="s">
        <v>44</v>
      </c>
      <c r="C36" s="17" t="s">
        <v>31</v>
      </c>
      <c r="D36" s="1" t="s">
        <v>29</v>
      </c>
      <c r="E36" s="20" t="str">
        <f>INDEX(' données spécifiques au poste'!$D$2:$G$2,1,SUMPRODUCT((' données spécifiques au poste'!$D$5:$G$20=D36)*COLUMN(' données spécifiques au poste'!$D$5:$G$20))-3)</f>
        <v>Très grave</v>
      </c>
      <c r="F36" s="20">
        <f>INDEX(' données spécifiques au poste'!$D$4:$G$4,1,SUMPRODUCT((' données spécifiques au poste'!$D$5:$G$20=D36)*COLUMN(' données spécifiques au poste'!$D$5:$G$20))-3)</f>
        <v>4</v>
      </c>
      <c r="G36" s="1" t="s">
        <v>205</v>
      </c>
      <c r="H36" s="20">
        <f>HLOOKUP(G36,' données spécifiques au poste'!$N$2:$Q$4,3,FALSE)</f>
        <v>1</v>
      </c>
      <c r="I36" s="20" t="str">
        <f>INDEX(' données spécifiques au poste'!$I$2:$L$2,1,SUMPRODUCT((' données spécifiques au poste'!$I$5:$L$20=A36)*COLUMN(' données spécifiques au poste'!$I$5:$L$20))-8)</f>
        <v>Faible</v>
      </c>
      <c r="J36" s="20">
        <f>INDEX(' données spécifiques au poste'!$I$4:$L$4,1,SUMPRODUCT((' données spécifiques au poste'!$I$5:$L$20=A36)*COLUMN(' données spécifiques au poste'!$I$5:$L$20))-8)</f>
        <v>0.25</v>
      </c>
      <c r="K36" s="1">
        <f t="shared" si="0"/>
        <v>1</v>
      </c>
      <c r="L36" s="1" t="s">
        <v>50</v>
      </c>
      <c r="M36" s="1" t="s">
        <v>284</v>
      </c>
      <c r="N36" s="26" t="s">
        <v>152</v>
      </c>
      <c r="Q36" s="34"/>
    </row>
    <row r="37" spans="1:17" ht="30" x14ac:dyDescent="0.25">
      <c r="A37" s="33" t="s">
        <v>40</v>
      </c>
      <c r="B37" s="3" t="s">
        <v>7</v>
      </c>
      <c r="C37" s="17" t="s">
        <v>176</v>
      </c>
      <c r="D37" s="1" t="s">
        <v>48</v>
      </c>
      <c r="E37" s="20" t="str">
        <f>INDEX(' données spécifiques au poste'!$D$2:$G$2,1,SUMPRODUCT((' données spécifiques au poste'!$D$5:$G$20=D37)*COLUMN(' données spécifiques au poste'!$D$5:$G$20))-3)</f>
        <v>Faible</v>
      </c>
      <c r="F37" s="20">
        <f>INDEX(' données spécifiques au poste'!$D$4:$G$4,1,SUMPRODUCT((' données spécifiques au poste'!$D$5:$G$20=D37)*COLUMN(' données spécifiques au poste'!$D$5:$G$20))-3)</f>
        <v>1</v>
      </c>
      <c r="G37" s="1" t="s">
        <v>205</v>
      </c>
      <c r="H37" s="20">
        <f>HLOOKUP(G37,' données spécifiques au poste'!$N$2:$Q$4,3,FALSE)</f>
        <v>1</v>
      </c>
      <c r="I37" s="20" t="str">
        <f>INDEX(' données spécifiques au poste'!$I$2:$L$2,1,SUMPRODUCT((' données spécifiques au poste'!$I$5:$L$20=A37)*COLUMN(' données spécifiques au poste'!$I$5:$L$20))-8)</f>
        <v>Faible</v>
      </c>
      <c r="J37" s="20">
        <f>INDEX(' données spécifiques au poste'!$I$4:$L$4,1,SUMPRODUCT((' données spécifiques au poste'!$I$5:$L$20=A37)*COLUMN(' données spécifiques au poste'!$I$5:$L$20))-8)</f>
        <v>0.25</v>
      </c>
      <c r="K37" s="1">
        <f t="shared" si="0"/>
        <v>0.25</v>
      </c>
      <c r="L37" s="1" t="s">
        <v>33</v>
      </c>
      <c r="M37" s="1"/>
      <c r="N37" s="26" t="s">
        <v>127</v>
      </c>
      <c r="Q37" s="34"/>
    </row>
    <row r="38" spans="1:17" s="19" customFormat="1" ht="45" x14ac:dyDescent="0.25">
      <c r="A38" s="33" t="s">
        <v>40</v>
      </c>
      <c r="B38" s="3" t="s">
        <v>9</v>
      </c>
      <c r="C38" s="19" t="s">
        <v>35</v>
      </c>
      <c r="D38" s="1" t="s">
        <v>34</v>
      </c>
      <c r="E38" s="20" t="str">
        <f>INDEX(' données spécifiques au poste'!$D$2:$G$2,1,SUMPRODUCT((' données spécifiques au poste'!$D$5:$G$20=D38)*COLUMN(' données spécifiques au poste'!$D$5:$G$20))-3)</f>
        <v>Faible</v>
      </c>
      <c r="F38" s="20">
        <f>INDEX(' données spécifiques au poste'!$D$4:$G$4,1,SUMPRODUCT((' données spécifiques au poste'!$D$5:$G$20=D38)*COLUMN(' données spécifiques au poste'!$D$5:$G$20))-3)</f>
        <v>1</v>
      </c>
      <c r="G38" s="1" t="s">
        <v>207</v>
      </c>
      <c r="H38" s="20">
        <f>HLOOKUP(G38,' données spécifiques au poste'!$N$2:$Q$4,3,FALSE)</f>
        <v>3</v>
      </c>
      <c r="I38" s="20" t="str">
        <f>INDEX(' données spécifiques au poste'!$I$2:$L$2,1,SUMPRODUCT((' données spécifiques au poste'!$I$5:$L$20=A38)*COLUMN(' données spécifiques au poste'!$I$5:$L$20))-8)</f>
        <v>Faible</v>
      </c>
      <c r="J38" s="20">
        <f>INDEX(' données spécifiques au poste'!$I$4:$L$4,1,SUMPRODUCT((' données spécifiques au poste'!$I$5:$L$20=A38)*COLUMN(' données spécifiques au poste'!$I$5:$L$20))-8)</f>
        <v>0.25</v>
      </c>
      <c r="K38" s="1">
        <f t="shared" si="0"/>
        <v>0.75</v>
      </c>
      <c r="L38" s="1" t="s">
        <v>295</v>
      </c>
      <c r="M38" s="1" t="s">
        <v>294</v>
      </c>
      <c r="N38" s="7" t="s">
        <v>142</v>
      </c>
      <c r="O38" s="1" t="s">
        <v>128</v>
      </c>
      <c r="Q38" s="34"/>
    </row>
    <row r="39" spans="1:17" ht="45" x14ac:dyDescent="0.25">
      <c r="A39" s="33" t="s">
        <v>40</v>
      </c>
      <c r="B39" s="3" t="s">
        <v>10</v>
      </c>
      <c r="C39" s="17" t="s">
        <v>41</v>
      </c>
      <c r="D39" s="1" t="s">
        <v>36</v>
      </c>
      <c r="E39" s="20" t="str">
        <f>INDEX(' données spécifiques au poste'!$D$2:$G$2,1,SUMPRODUCT((' données spécifiques au poste'!$D$5:$G$20=D39)*COLUMN(' données spécifiques au poste'!$D$5:$G$20))-3)</f>
        <v>Moyenne</v>
      </c>
      <c r="F39" s="20">
        <f>INDEX(' données spécifiques au poste'!$D$4:$G$4,1,SUMPRODUCT((' données spécifiques au poste'!$D$5:$G$20=D39)*COLUMN(' données spécifiques au poste'!$D$5:$G$20))-3)</f>
        <v>2</v>
      </c>
      <c r="G39" s="1" t="s">
        <v>205</v>
      </c>
      <c r="H39" s="20">
        <f>HLOOKUP(G39,' données spécifiques au poste'!$N$2:$Q$4,3,FALSE)</f>
        <v>1</v>
      </c>
      <c r="I39" s="20" t="str">
        <f>INDEX(' données spécifiques au poste'!$I$2:$L$2,1,SUMPRODUCT((' données spécifiques au poste'!$I$5:$L$20=A39)*COLUMN(' données spécifiques au poste'!$I$5:$L$20))-8)</f>
        <v>Faible</v>
      </c>
      <c r="J39" s="20">
        <f>INDEX(' données spécifiques au poste'!$I$4:$L$4,1,SUMPRODUCT((' données spécifiques au poste'!$I$5:$L$20=A39)*COLUMN(' données spécifiques au poste'!$I$5:$L$20))-8)</f>
        <v>0.25</v>
      </c>
      <c r="K39" s="1">
        <f t="shared" si="0"/>
        <v>0.5</v>
      </c>
      <c r="L39" s="1" t="s">
        <v>218</v>
      </c>
      <c r="M39" s="1" t="s">
        <v>285</v>
      </c>
      <c r="N39" s="27" t="s">
        <v>129</v>
      </c>
      <c r="Q39" s="34"/>
    </row>
    <row r="40" spans="1:17" ht="30" x14ac:dyDescent="0.25">
      <c r="A40" s="33" t="s">
        <v>40</v>
      </c>
      <c r="B40" s="3" t="s">
        <v>11</v>
      </c>
      <c r="C40" s="17" t="s">
        <v>160</v>
      </c>
      <c r="D40" s="17" t="s">
        <v>34</v>
      </c>
      <c r="E40" s="20" t="str">
        <f>INDEX(' données spécifiques au poste'!$D$2:$G$2,1,SUMPRODUCT((' données spécifiques au poste'!$D$5:$G$20=D40)*COLUMN(' données spécifiques au poste'!$D$5:$G$20))-3)</f>
        <v>Faible</v>
      </c>
      <c r="F40" s="20">
        <f>INDEX(' données spécifiques au poste'!$D$4:$G$4,1,SUMPRODUCT((' données spécifiques au poste'!$D$5:$G$20=D40)*COLUMN(' données spécifiques au poste'!$D$5:$G$20))-3)</f>
        <v>1</v>
      </c>
      <c r="G40" s="17" t="s">
        <v>206</v>
      </c>
      <c r="H40" s="20">
        <f>HLOOKUP(G40,' données spécifiques au poste'!$N$2:$Q$4,3,FALSE)</f>
        <v>2</v>
      </c>
      <c r="I40" s="20" t="str">
        <f>INDEX(' données spécifiques au poste'!$I$2:$L$2,1,SUMPRODUCT((' données spécifiques au poste'!$I$5:$L$20=A40)*COLUMN(' données spécifiques au poste'!$I$5:$L$20))-8)</f>
        <v>Faible</v>
      </c>
      <c r="J40" s="20">
        <f>INDEX(' données spécifiques au poste'!$I$4:$L$4,1,SUMPRODUCT((' données spécifiques au poste'!$I$5:$L$20=A40)*COLUMN(' données spécifiques au poste'!$I$5:$L$20))-8)</f>
        <v>0.25</v>
      </c>
      <c r="K40" s="1">
        <f t="shared" si="0"/>
        <v>0.5</v>
      </c>
      <c r="L40" s="17" t="s">
        <v>62</v>
      </c>
      <c r="Q40" s="34"/>
    </row>
    <row r="41" spans="1:17" ht="45" x14ac:dyDescent="0.25">
      <c r="A41" s="33" t="s">
        <v>40</v>
      </c>
      <c r="B41" s="3" t="s">
        <v>14</v>
      </c>
      <c r="C41" s="17" t="s">
        <v>61</v>
      </c>
      <c r="D41" s="17" t="s">
        <v>52</v>
      </c>
      <c r="E41" s="20" t="str">
        <f>INDEX(' données spécifiques au poste'!$D$2:$G$2,1,SUMPRODUCT((' données spécifiques au poste'!$D$5:$G$20=D41)*COLUMN(' données spécifiques au poste'!$D$5:$G$20))-3)</f>
        <v>Faible</v>
      </c>
      <c r="F41" s="20">
        <f>INDEX(' données spécifiques au poste'!$D$4:$G$4,1,SUMPRODUCT((' données spécifiques au poste'!$D$5:$G$20=D41)*COLUMN(' données spécifiques au poste'!$D$5:$G$20))-3)</f>
        <v>1</v>
      </c>
      <c r="G41" s="17" t="s">
        <v>205</v>
      </c>
      <c r="H41" s="20">
        <f>HLOOKUP(G41,' données spécifiques au poste'!$N$2:$Q$4,3,FALSE)</f>
        <v>1</v>
      </c>
      <c r="I41" s="20" t="str">
        <f>INDEX(' données spécifiques au poste'!$I$2:$L$2,1,SUMPRODUCT((' données spécifiques au poste'!$I$5:$L$20=A41)*COLUMN(' données spécifiques au poste'!$I$5:$L$20))-8)</f>
        <v>Faible</v>
      </c>
      <c r="J41" s="20">
        <f>INDEX(' données spécifiques au poste'!$I$4:$L$4,1,SUMPRODUCT((' données spécifiques au poste'!$I$5:$L$20=A41)*COLUMN(' données spécifiques au poste'!$I$5:$L$20))-8)</f>
        <v>0.25</v>
      </c>
      <c r="K41" s="1">
        <f t="shared" si="0"/>
        <v>0.25</v>
      </c>
      <c r="L41" s="17" t="s">
        <v>232</v>
      </c>
      <c r="M41" s="19" t="s">
        <v>291</v>
      </c>
      <c r="Q41" s="34"/>
    </row>
    <row r="42" spans="1:17" ht="30" x14ac:dyDescent="0.25">
      <c r="A42" s="33" t="s">
        <v>40</v>
      </c>
      <c r="B42" s="3" t="s">
        <v>18</v>
      </c>
      <c r="C42" s="17" t="s">
        <v>225</v>
      </c>
      <c r="D42" s="17" t="s">
        <v>54</v>
      </c>
      <c r="E42" s="20" t="str">
        <f>INDEX(' données spécifiques au poste'!$D$2:$G$2,1,SUMPRODUCT((' données spécifiques au poste'!$D$5:$G$20=D42)*COLUMN(' données spécifiques au poste'!$D$5:$G$20))-3)</f>
        <v>Grave</v>
      </c>
      <c r="F42" s="20">
        <f>INDEX(' données spécifiques au poste'!$D$4:$G$4,1,SUMPRODUCT((' données spécifiques au poste'!$D$5:$G$20=D42)*COLUMN(' données spécifiques au poste'!$D$5:$G$20))-3)</f>
        <v>3</v>
      </c>
      <c r="G42" s="17" t="s">
        <v>207</v>
      </c>
      <c r="H42" s="20">
        <f>HLOOKUP(G42,' données spécifiques au poste'!$N$2:$Q$4,3,FALSE)</f>
        <v>3</v>
      </c>
      <c r="I42" s="20" t="str">
        <f>INDEX(' données spécifiques au poste'!$I$2:$L$2,1,SUMPRODUCT((' données spécifiques au poste'!$I$5:$L$20=A42)*COLUMN(' données spécifiques au poste'!$I$5:$L$20))-8)</f>
        <v>Faible</v>
      </c>
      <c r="J42" s="20">
        <f>INDEX(' données spécifiques au poste'!$I$4:$L$4,1,SUMPRODUCT((' données spécifiques au poste'!$I$5:$L$20=A42)*COLUMN(' données spécifiques au poste'!$I$5:$L$20))-8)</f>
        <v>0.25</v>
      </c>
      <c r="K42" s="1">
        <f t="shared" si="0"/>
        <v>2.25</v>
      </c>
      <c r="L42" s="17" t="s">
        <v>148</v>
      </c>
      <c r="M42" s="19" t="s">
        <v>293</v>
      </c>
      <c r="N42" s="26" t="s">
        <v>149</v>
      </c>
      <c r="Q42" s="34"/>
    </row>
    <row r="43" spans="1:17" x14ac:dyDescent="0.25">
      <c r="A43" s="32" t="s">
        <v>39</v>
      </c>
      <c r="B43" s="3" t="s">
        <v>4</v>
      </c>
      <c r="C43" s="17" t="s">
        <v>24</v>
      </c>
      <c r="D43" s="1" t="s">
        <v>22</v>
      </c>
      <c r="E43" s="20" t="str">
        <f>INDEX(' données spécifiques au poste'!$D$2:$G$2,1,SUMPRODUCT((' données spécifiques au poste'!$D$5:$G$20=D43)*COLUMN(' données spécifiques au poste'!$D$5:$G$20))-3)</f>
        <v>Moyenne</v>
      </c>
      <c r="F43" s="20">
        <f>INDEX(' données spécifiques au poste'!$D$4:$G$4,1,SUMPRODUCT((' données spécifiques au poste'!$D$5:$G$20=D43)*COLUMN(' données spécifiques au poste'!$D$5:$G$20))-3)</f>
        <v>2</v>
      </c>
      <c r="G43" s="1" t="s">
        <v>206</v>
      </c>
      <c r="H43" s="20">
        <f>HLOOKUP(G43,' données spécifiques au poste'!$N$2:$Q$4,3,FALSE)</f>
        <v>2</v>
      </c>
      <c r="I43" s="20" t="str">
        <f>INDEX(' données spécifiques au poste'!$I$2:$L$2,1,SUMPRODUCT((' données spécifiques au poste'!$I$5:$L$20=A43)*COLUMN(' données spécifiques au poste'!$I$5:$L$20))-8)</f>
        <v>Moyenne</v>
      </c>
      <c r="J43" s="20">
        <f>INDEX(' données spécifiques au poste'!$I$4:$L$4,1,SUMPRODUCT((' données spécifiques au poste'!$I$5:$L$20=A43)*COLUMN(' données spécifiques au poste'!$I$5:$L$20))-8)</f>
        <v>0.5</v>
      </c>
      <c r="K43" s="1">
        <f t="shared" si="0"/>
        <v>2</v>
      </c>
      <c r="L43" s="1" t="s">
        <v>49</v>
      </c>
      <c r="M43" s="1" t="s">
        <v>283</v>
      </c>
      <c r="Q43" s="34"/>
    </row>
    <row r="44" spans="1:17" ht="30" x14ac:dyDescent="0.25">
      <c r="A44" s="32" t="s">
        <v>39</v>
      </c>
      <c r="B44" s="3" t="s">
        <v>44</v>
      </c>
      <c r="C44" s="17" t="s">
        <v>31</v>
      </c>
      <c r="D44" s="1" t="s">
        <v>29</v>
      </c>
      <c r="E44" s="20" t="str">
        <f>INDEX(' données spécifiques au poste'!$D$2:$G$2,1,SUMPRODUCT((' données spécifiques au poste'!$D$5:$G$20=D44)*COLUMN(' données spécifiques au poste'!$D$5:$G$20))-3)</f>
        <v>Très grave</v>
      </c>
      <c r="F44" s="20">
        <f>INDEX(' données spécifiques au poste'!$D$4:$G$4,1,SUMPRODUCT((' données spécifiques au poste'!$D$5:$G$20=D44)*COLUMN(' données spécifiques au poste'!$D$5:$G$20))-3)</f>
        <v>4</v>
      </c>
      <c r="G44" s="1" t="s">
        <v>205</v>
      </c>
      <c r="H44" s="20">
        <f>HLOOKUP(G44,' données spécifiques au poste'!$N$2:$Q$4,3,FALSE)</f>
        <v>1</v>
      </c>
      <c r="I44" s="20" t="str">
        <f>INDEX(' données spécifiques au poste'!$I$2:$L$2,1,SUMPRODUCT((' données spécifiques au poste'!$I$5:$L$20=A44)*COLUMN(' données spécifiques au poste'!$I$5:$L$20))-8)</f>
        <v>Moyenne</v>
      </c>
      <c r="J44" s="20">
        <f>INDEX(' données spécifiques au poste'!$I$4:$L$4,1,SUMPRODUCT((' données spécifiques au poste'!$I$5:$L$20=A44)*COLUMN(' données spécifiques au poste'!$I$5:$L$20))-8)</f>
        <v>0.5</v>
      </c>
      <c r="K44" s="1">
        <f t="shared" si="0"/>
        <v>2</v>
      </c>
      <c r="L44" s="1" t="s">
        <v>161</v>
      </c>
      <c r="M44" s="1" t="s">
        <v>284</v>
      </c>
      <c r="N44" s="26" t="s">
        <v>147</v>
      </c>
      <c r="Q44" s="34"/>
    </row>
    <row r="45" spans="1:17" ht="30" x14ac:dyDescent="0.25">
      <c r="A45" s="32" t="s">
        <v>39</v>
      </c>
      <c r="B45" s="3" t="s">
        <v>7</v>
      </c>
      <c r="C45" s="17" t="s">
        <v>176</v>
      </c>
      <c r="D45" s="1" t="s">
        <v>48</v>
      </c>
      <c r="E45" s="20" t="str">
        <f>INDEX(' données spécifiques au poste'!$D$2:$G$2,1,SUMPRODUCT((' données spécifiques au poste'!$D$5:$G$20=D45)*COLUMN(' données spécifiques au poste'!$D$5:$G$20))-3)</f>
        <v>Faible</v>
      </c>
      <c r="F45" s="20">
        <f>INDEX(' données spécifiques au poste'!$D$4:$G$4,1,SUMPRODUCT((' données spécifiques au poste'!$D$5:$G$20=D45)*COLUMN(' données spécifiques au poste'!$D$5:$G$20))-3)</f>
        <v>1</v>
      </c>
      <c r="G45" s="1" t="s">
        <v>205</v>
      </c>
      <c r="H45" s="20">
        <f>HLOOKUP(G45,' données spécifiques au poste'!$N$2:$Q$4,3,FALSE)</f>
        <v>1</v>
      </c>
      <c r="I45" s="20" t="str">
        <f>INDEX(' données spécifiques au poste'!$I$2:$L$2,1,SUMPRODUCT((' données spécifiques au poste'!$I$5:$L$20=A45)*COLUMN(' données spécifiques au poste'!$I$5:$L$20))-8)</f>
        <v>Moyenne</v>
      </c>
      <c r="J45" s="20">
        <f>INDEX(' données spécifiques au poste'!$I$4:$L$4,1,SUMPRODUCT((' données spécifiques au poste'!$I$5:$L$20=A45)*COLUMN(' données spécifiques au poste'!$I$5:$L$20))-8)</f>
        <v>0.5</v>
      </c>
      <c r="K45" s="1">
        <f t="shared" si="0"/>
        <v>0.5</v>
      </c>
      <c r="L45" s="1" t="s">
        <v>63</v>
      </c>
      <c r="M45" s="1"/>
      <c r="N45" s="7" t="s">
        <v>236</v>
      </c>
      <c r="Q45" s="34"/>
    </row>
    <row r="46" spans="1:17" ht="75" x14ac:dyDescent="0.25">
      <c r="A46" s="32" t="s">
        <v>39</v>
      </c>
      <c r="B46" s="3" t="s">
        <v>10</v>
      </c>
      <c r="C46" s="17" t="s">
        <v>41</v>
      </c>
      <c r="D46" s="1" t="s">
        <v>36</v>
      </c>
      <c r="E46" s="20" t="str">
        <f>INDEX(' données spécifiques au poste'!$D$2:$G$2,1,SUMPRODUCT((' données spécifiques au poste'!$D$5:$G$20=D46)*COLUMN(' données spécifiques au poste'!$D$5:$G$20))-3)</f>
        <v>Moyenne</v>
      </c>
      <c r="F46" s="20">
        <f>INDEX(' données spécifiques au poste'!$D$4:$G$4,1,SUMPRODUCT((' données spécifiques au poste'!$D$5:$G$20=D46)*COLUMN(' données spécifiques au poste'!$D$5:$G$20))-3)</f>
        <v>2</v>
      </c>
      <c r="G46" s="1" t="s">
        <v>206</v>
      </c>
      <c r="H46" s="20">
        <f>HLOOKUP(G46,' données spécifiques au poste'!$N$2:$Q$4,3,FALSE)</f>
        <v>2</v>
      </c>
      <c r="I46" s="20" t="str">
        <f>INDEX(' données spécifiques au poste'!$I$2:$L$2,1,SUMPRODUCT((' données spécifiques au poste'!$I$5:$L$20=A46)*COLUMN(' données spécifiques au poste'!$I$5:$L$20))-8)</f>
        <v>Moyenne</v>
      </c>
      <c r="J46" s="20">
        <f>INDEX(' données spécifiques au poste'!$I$4:$L$4,1,SUMPRODUCT((' données spécifiques au poste'!$I$5:$L$20=A46)*COLUMN(' données spécifiques au poste'!$I$5:$L$20))-8)</f>
        <v>0.5</v>
      </c>
      <c r="K46" s="1">
        <f t="shared" si="0"/>
        <v>2</v>
      </c>
      <c r="L46" s="1" t="s">
        <v>281</v>
      </c>
      <c r="M46" s="1" t="s">
        <v>285</v>
      </c>
      <c r="N46" s="27" t="s">
        <v>129</v>
      </c>
      <c r="Q46" s="34"/>
    </row>
    <row r="47" spans="1:17" x14ac:dyDescent="0.25">
      <c r="A47" s="33" t="s">
        <v>42</v>
      </c>
      <c r="B47" s="3" t="s">
        <v>4</v>
      </c>
      <c r="C47" s="17" t="s">
        <v>24</v>
      </c>
      <c r="D47" s="1" t="s">
        <v>22</v>
      </c>
      <c r="E47" s="20" t="str">
        <f>INDEX(' données spécifiques au poste'!$D$2:$G$2,1,SUMPRODUCT((' données spécifiques au poste'!$D$5:$G$20=D47)*COLUMN(' données spécifiques au poste'!$D$5:$G$20))-3)</f>
        <v>Moyenne</v>
      </c>
      <c r="F47" s="20">
        <f>INDEX(' données spécifiques au poste'!$D$4:$G$4,1,SUMPRODUCT((' données spécifiques au poste'!$D$5:$G$20=D47)*COLUMN(' données spécifiques au poste'!$D$5:$G$20))-3)</f>
        <v>2</v>
      </c>
      <c r="G47" s="1" t="s">
        <v>207</v>
      </c>
      <c r="H47" s="20">
        <f>HLOOKUP(G47,' données spécifiques au poste'!$N$2:$Q$4,3,FALSE)</f>
        <v>3</v>
      </c>
      <c r="I47" s="20" t="str">
        <f>INDEX(' données spécifiques au poste'!$I$2:$L$2,1,SUMPRODUCT((' données spécifiques au poste'!$I$5:$L$20=A47)*COLUMN(' données spécifiques au poste'!$I$5:$L$20))-8)</f>
        <v>Faible</v>
      </c>
      <c r="J47" s="20">
        <f>INDEX(' données spécifiques au poste'!$I$4:$L$4,1,SUMPRODUCT((' données spécifiques au poste'!$I$5:$L$20=A47)*COLUMN(' données spécifiques au poste'!$I$5:$L$20))-8)</f>
        <v>0.25</v>
      </c>
      <c r="K47" s="1">
        <f t="shared" si="0"/>
        <v>1.5</v>
      </c>
      <c r="L47" s="1" t="s">
        <v>49</v>
      </c>
      <c r="M47" s="1" t="s">
        <v>289</v>
      </c>
      <c r="Q47" s="34"/>
    </row>
    <row r="48" spans="1:17" ht="75" x14ac:dyDescent="0.25">
      <c r="A48" s="33" t="s">
        <v>42</v>
      </c>
      <c r="B48" s="3" t="s">
        <v>5</v>
      </c>
      <c r="C48" s="17" t="s">
        <v>28</v>
      </c>
      <c r="D48" s="1" t="s">
        <v>29</v>
      </c>
      <c r="E48" s="20" t="str">
        <f>INDEX(' données spécifiques au poste'!$D$2:$G$2,1,SUMPRODUCT((' données spécifiques au poste'!$D$5:$G$20=D48)*COLUMN(' données spécifiques au poste'!$D$5:$G$20))-3)</f>
        <v>Très grave</v>
      </c>
      <c r="F48" s="20">
        <f>INDEX(' données spécifiques au poste'!$D$4:$G$4,1,SUMPRODUCT((' données spécifiques au poste'!$D$5:$G$20=D48)*COLUMN(' données spécifiques au poste'!$D$5:$G$20))-3)</f>
        <v>4</v>
      </c>
      <c r="G48" s="1" t="s">
        <v>206</v>
      </c>
      <c r="H48" s="20">
        <f>HLOOKUP(G48,' données spécifiques au poste'!$N$2:$Q$4,3,FALSE)</f>
        <v>2</v>
      </c>
      <c r="I48" s="20" t="str">
        <f>INDEX(' données spécifiques au poste'!$I$2:$L$2,1,SUMPRODUCT((' données spécifiques au poste'!$I$5:$L$20=A48)*COLUMN(' données spécifiques au poste'!$I$5:$L$20))-8)</f>
        <v>Faible</v>
      </c>
      <c r="J48" s="20">
        <f>INDEX(' données spécifiques au poste'!$I$4:$L$4,1,SUMPRODUCT((' données spécifiques au poste'!$I$5:$L$20=A48)*COLUMN(' données spécifiques au poste'!$I$5:$L$20))-8)</f>
        <v>0.25</v>
      </c>
      <c r="K48" s="1">
        <f t="shared" si="0"/>
        <v>2</v>
      </c>
      <c r="L48" s="1" t="s">
        <v>56</v>
      </c>
      <c r="M48" s="1"/>
      <c r="Q48" s="34"/>
    </row>
    <row r="49" spans="1:17" ht="30" x14ac:dyDescent="0.25">
      <c r="A49" s="33" t="s">
        <v>42</v>
      </c>
      <c r="B49" s="3" t="s">
        <v>44</v>
      </c>
      <c r="C49" s="17" t="s">
        <v>31</v>
      </c>
      <c r="D49" s="1" t="s">
        <v>29</v>
      </c>
      <c r="E49" s="20" t="str">
        <f>INDEX(' données spécifiques au poste'!$D$2:$G$2,1,SUMPRODUCT((' données spécifiques au poste'!$D$5:$G$20=D49)*COLUMN(' données spécifiques au poste'!$D$5:$G$20))-3)</f>
        <v>Très grave</v>
      </c>
      <c r="F49" s="20">
        <f>INDEX(' données spécifiques au poste'!$D$4:$G$4,1,SUMPRODUCT((' données spécifiques au poste'!$D$5:$G$20=D49)*COLUMN(' données spécifiques au poste'!$D$5:$G$20))-3)</f>
        <v>4</v>
      </c>
      <c r="G49" s="1" t="s">
        <v>206</v>
      </c>
      <c r="H49" s="20">
        <f>HLOOKUP(G49,' données spécifiques au poste'!$N$2:$Q$4,3,FALSE)</f>
        <v>2</v>
      </c>
      <c r="I49" s="20" t="str">
        <f>INDEX(' données spécifiques au poste'!$I$2:$L$2,1,SUMPRODUCT((' données spécifiques au poste'!$I$5:$L$20=A49)*COLUMN(' données spécifiques au poste'!$I$5:$L$20))-8)</f>
        <v>Faible</v>
      </c>
      <c r="J49" s="20">
        <f>INDEX(' données spécifiques au poste'!$I$4:$L$4,1,SUMPRODUCT((' données spécifiques au poste'!$I$5:$L$20=A49)*COLUMN(' données spécifiques au poste'!$I$5:$L$20))-8)</f>
        <v>0.25</v>
      </c>
      <c r="K49" s="1">
        <f t="shared" si="0"/>
        <v>2</v>
      </c>
      <c r="L49" s="1" t="s">
        <v>50</v>
      </c>
      <c r="M49" s="1" t="s">
        <v>284</v>
      </c>
      <c r="N49" s="26" t="s">
        <v>152</v>
      </c>
      <c r="Q49" s="34"/>
    </row>
    <row r="50" spans="1:17" ht="30" x14ac:dyDescent="0.25">
      <c r="A50" s="33" t="s">
        <v>42</v>
      </c>
      <c r="B50" s="3" t="s">
        <v>7</v>
      </c>
      <c r="C50" s="17" t="s">
        <v>176</v>
      </c>
      <c r="D50" s="1" t="s">
        <v>48</v>
      </c>
      <c r="E50" s="20" t="str">
        <f>INDEX(' données spécifiques au poste'!$D$2:$G$2,1,SUMPRODUCT((' données spécifiques au poste'!$D$5:$G$20=D50)*COLUMN(' données spécifiques au poste'!$D$5:$G$20))-3)</f>
        <v>Faible</v>
      </c>
      <c r="F50" s="20">
        <f>INDEX(' données spécifiques au poste'!$D$4:$G$4,1,SUMPRODUCT((' données spécifiques au poste'!$D$5:$G$20=D50)*COLUMN(' données spécifiques au poste'!$D$5:$G$20))-3)</f>
        <v>1</v>
      </c>
      <c r="G50" s="1" t="s">
        <v>205</v>
      </c>
      <c r="H50" s="20">
        <f>HLOOKUP(G50,' données spécifiques au poste'!$N$2:$Q$4,3,FALSE)</f>
        <v>1</v>
      </c>
      <c r="I50" s="20" t="str">
        <f>INDEX(' données spécifiques au poste'!$I$2:$L$2,1,SUMPRODUCT((' données spécifiques au poste'!$I$5:$L$20=A50)*COLUMN(' données spécifiques au poste'!$I$5:$L$20))-8)</f>
        <v>Faible</v>
      </c>
      <c r="J50" s="20">
        <f>INDEX(' données spécifiques au poste'!$I$4:$L$4,1,SUMPRODUCT((' données spécifiques au poste'!$I$5:$L$20=A50)*COLUMN(' données spécifiques au poste'!$I$5:$L$20))-8)</f>
        <v>0.25</v>
      </c>
      <c r="K50" s="1">
        <f t="shared" si="0"/>
        <v>0.25</v>
      </c>
      <c r="L50" s="1" t="s">
        <v>33</v>
      </c>
      <c r="M50" s="1"/>
      <c r="N50" s="26" t="s">
        <v>127</v>
      </c>
      <c r="Q50" s="34"/>
    </row>
    <row r="51" spans="1:17" ht="45" x14ac:dyDescent="0.25">
      <c r="A51" s="33" t="s">
        <v>42</v>
      </c>
      <c r="B51" s="3" t="s">
        <v>10</v>
      </c>
      <c r="C51" s="17" t="s">
        <v>41</v>
      </c>
      <c r="D51" s="1" t="s">
        <v>36</v>
      </c>
      <c r="E51" s="20" t="str">
        <f>INDEX(' données spécifiques au poste'!$D$2:$G$2,1,SUMPRODUCT((' données spécifiques au poste'!$D$5:$G$20=D51)*COLUMN(' données spécifiques au poste'!$D$5:$G$20))-3)</f>
        <v>Moyenne</v>
      </c>
      <c r="F51" s="20">
        <f>INDEX(' données spécifiques au poste'!$D$4:$G$4,1,SUMPRODUCT((' données spécifiques au poste'!$D$5:$G$20=D51)*COLUMN(' données spécifiques au poste'!$D$5:$G$20))-3)</f>
        <v>2</v>
      </c>
      <c r="G51" s="1" t="s">
        <v>205</v>
      </c>
      <c r="H51" s="20">
        <f>HLOOKUP(G51,' données spécifiques au poste'!$N$2:$Q$4,3,FALSE)</f>
        <v>1</v>
      </c>
      <c r="I51" s="20" t="str">
        <f>INDEX(' données spécifiques au poste'!$I$2:$L$2,1,SUMPRODUCT((' données spécifiques au poste'!$I$5:$L$20=A51)*COLUMN(' données spécifiques au poste'!$I$5:$L$20))-8)</f>
        <v>Faible</v>
      </c>
      <c r="J51" s="20">
        <f>INDEX(' données spécifiques au poste'!$I$4:$L$4,1,SUMPRODUCT((' données spécifiques au poste'!$I$5:$L$20=A51)*COLUMN(' données spécifiques au poste'!$I$5:$L$20))-8)</f>
        <v>0.25</v>
      </c>
      <c r="K51" s="1">
        <f t="shared" si="0"/>
        <v>0.5</v>
      </c>
      <c r="L51" s="1" t="s">
        <v>218</v>
      </c>
      <c r="M51" s="1" t="s">
        <v>285</v>
      </c>
      <c r="N51" s="27" t="s">
        <v>129</v>
      </c>
      <c r="Q51" s="34"/>
    </row>
    <row r="52" spans="1:17" ht="60" x14ac:dyDescent="0.25">
      <c r="A52" s="33" t="s">
        <v>42</v>
      </c>
      <c r="B52" s="3" t="s">
        <v>11</v>
      </c>
      <c r="C52" s="17" t="s">
        <v>156</v>
      </c>
      <c r="D52" s="1" t="s">
        <v>177</v>
      </c>
      <c r="E52" s="20" t="str">
        <f>INDEX(' données spécifiques au poste'!$D$2:$G$2,1,SUMPRODUCT((' données spécifiques au poste'!$D$5:$G$20=D52)*COLUMN(' données spécifiques au poste'!$D$5:$G$20))-3)</f>
        <v>Moyenne</v>
      </c>
      <c r="F52" s="20">
        <f>INDEX(' données spécifiques au poste'!$D$4:$G$4,1,SUMPRODUCT((' données spécifiques au poste'!$D$5:$G$20=D52)*COLUMN(' données spécifiques au poste'!$D$5:$G$20))-3)</f>
        <v>2</v>
      </c>
      <c r="G52" s="17" t="s">
        <v>205</v>
      </c>
      <c r="H52" s="20">
        <f>HLOOKUP(G52,' données spécifiques au poste'!$N$2:$Q$4,3,FALSE)</f>
        <v>1</v>
      </c>
      <c r="I52" s="20" t="str">
        <f>INDEX(' données spécifiques au poste'!$I$2:$L$2,1,SUMPRODUCT((' données spécifiques au poste'!$I$5:$L$20=A52)*COLUMN(' données spécifiques au poste'!$I$5:$L$20))-8)</f>
        <v>Faible</v>
      </c>
      <c r="J52" s="20">
        <f>INDEX(' données spécifiques au poste'!$I$4:$L$4,1,SUMPRODUCT((' données spécifiques au poste'!$I$5:$L$20=A52)*COLUMN(' données spécifiques au poste'!$I$5:$L$20))-8)</f>
        <v>0.25</v>
      </c>
      <c r="K52" s="1">
        <f t="shared" si="0"/>
        <v>0.5</v>
      </c>
      <c r="L52" s="17" t="s">
        <v>157</v>
      </c>
      <c r="Q52" s="34"/>
    </row>
    <row r="53" spans="1:17" ht="45" x14ac:dyDescent="0.25">
      <c r="A53" s="33" t="s">
        <v>42</v>
      </c>
      <c r="B53" s="3" t="s">
        <v>14</v>
      </c>
      <c r="C53" s="17" t="s">
        <v>61</v>
      </c>
      <c r="D53" s="17" t="s">
        <v>52</v>
      </c>
      <c r="E53" s="20" t="str">
        <f>INDEX(' données spécifiques au poste'!$D$2:$G$2,1,SUMPRODUCT((' données spécifiques au poste'!$D$5:$G$20=D53)*COLUMN(' données spécifiques au poste'!$D$5:$G$20))-3)</f>
        <v>Faible</v>
      </c>
      <c r="F53" s="20">
        <f>INDEX(' données spécifiques au poste'!$D$4:$G$4,1,SUMPRODUCT((' données spécifiques au poste'!$D$5:$G$20=D53)*COLUMN(' données spécifiques au poste'!$D$5:$G$20))-3)</f>
        <v>1</v>
      </c>
      <c r="G53" s="17" t="s">
        <v>205</v>
      </c>
      <c r="H53" s="20">
        <f>HLOOKUP(G53,' données spécifiques au poste'!$N$2:$Q$4,3,FALSE)</f>
        <v>1</v>
      </c>
      <c r="I53" s="20" t="str">
        <f>INDEX(' données spécifiques au poste'!$I$2:$L$2,1,SUMPRODUCT((' données spécifiques au poste'!$I$5:$L$20=A53)*COLUMN(' données spécifiques au poste'!$I$5:$L$20))-8)</f>
        <v>Faible</v>
      </c>
      <c r="J53" s="20">
        <f>INDEX(' données spécifiques au poste'!$I$4:$L$4,1,SUMPRODUCT((' données spécifiques au poste'!$I$5:$L$20=A53)*COLUMN(' données spécifiques au poste'!$I$5:$L$20))-8)</f>
        <v>0.25</v>
      </c>
      <c r="K53" s="1">
        <f t="shared" si="0"/>
        <v>0.25</v>
      </c>
      <c r="L53" s="17" t="s">
        <v>232</v>
      </c>
      <c r="M53" s="19" t="s">
        <v>291</v>
      </c>
      <c r="Q53" s="34"/>
    </row>
    <row r="54" spans="1:17" ht="30" x14ac:dyDescent="0.25">
      <c r="A54" s="33" t="s">
        <v>42</v>
      </c>
      <c r="B54" s="3" t="s">
        <v>18</v>
      </c>
      <c r="C54" s="17" t="s">
        <v>225</v>
      </c>
      <c r="D54" s="17" t="s">
        <v>54</v>
      </c>
      <c r="E54" s="20" t="str">
        <f>INDEX(' données spécifiques au poste'!$D$2:$G$2,1,SUMPRODUCT((' données spécifiques au poste'!$D$5:$G$20=D54)*COLUMN(' données spécifiques au poste'!$D$5:$G$20))-3)</f>
        <v>Grave</v>
      </c>
      <c r="F54" s="20">
        <f>INDEX(' données spécifiques au poste'!$D$4:$G$4,1,SUMPRODUCT((' données spécifiques au poste'!$D$5:$G$20=D54)*COLUMN(' données spécifiques au poste'!$D$5:$G$20))-3)</f>
        <v>3</v>
      </c>
      <c r="G54" s="17" t="s">
        <v>207</v>
      </c>
      <c r="H54" s="20">
        <f>HLOOKUP(G54,' données spécifiques au poste'!$N$2:$Q$4,3,FALSE)</f>
        <v>3</v>
      </c>
      <c r="I54" s="20" t="str">
        <f>INDEX(' données spécifiques au poste'!$I$2:$L$2,1,SUMPRODUCT((' données spécifiques au poste'!$I$5:$L$20=A54)*COLUMN(' données spécifiques au poste'!$I$5:$L$20))-8)</f>
        <v>Faible</v>
      </c>
      <c r="J54" s="20">
        <f>INDEX(' données spécifiques au poste'!$I$4:$L$4,1,SUMPRODUCT((' données spécifiques au poste'!$I$5:$L$20=A54)*COLUMN(' données spécifiques au poste'!$I$5:$L$20))-8)</f>
        <v>0.25</v>
      </c>
      <c r="K54" s="1">
        <f t="shared" si="0"/>
        <v>2.25</v>
      </c>
      <c r="L54" s="17" t="s">
        <v>148</v>
      </c>
      <c r="M54" s="19" t="s">
        <v>293</v>
      </c>
      <c r="N54" s="26" t="s">
        <v>149</v>
      </c>
      <c r="Q54" s="34"/>
    </row>
    <row r="55" spans="1:17" ht="105" x14ac:dyDescent="0.25">
      <c r="A55" s="33" t="s">
        <v>42</v>
      </c>
      <c r="B55" s="3" t="s">
        <v>135</v>
      </c>
      <c r="C55" s="17" t="s">
        <v>140</v>
      </c>
      <c r="D55" s="17" t="s">
        <v>139</v>
      </c>
      <c r="E55" s="20" t="str">
        <f>INDEX(' données spécifiques au poste'!$D$2:$G$2,1,SUMPRODUCT((' données spécifiques au poste'!$D$5:$G$20=D55)*COLUMN(' données spécifiques au poste'!$D$5:$G$20))-3)</f>
        <v>Très grave</v>
      </c>
      <c r="F55" s="20">
        <f>INDEX(' données spécifiques au poste'!$D$4:$G$4,1,SUMPRODUCT((' données spécifiques au poste'!$D$5:$G$20=D55)*COLUMN(' données spécifiques au poste'!$D$5:$G$20))-3)</f>
        <v>4</v>
      </c>
      <c r="G55" s="17" t="s">
        <v>205</v>
      </c>
      <c r="H55" s="20">
        <f>HLOOKUP(G55,' données spécifiques au poste'!$N$2:$Q$4,3,FALSE)</f>
        <v>1</v>
      </c>
      <c r="I55" s="20" t="str">
        <f>INDEX(' données spécifiques au poste'!$I$2:$L$2,1,SUMPRODUCT((' données spécifiques au poste'!$I$5:$L$20=A55)*COLUMN(' données spécifiques au poste'!$I$5:$L$20))-8)</f>
        <v>Faible</v>
      </c>
      <c r="J55" s="20">
        <f>INDEX(' données spécifiques au poste'!$I$4:$L$4,1,SUMPRODUCT((' données spécifiques au poste'!$I$5:$L$20=A55)*COLUMN(' données spécifiques au poste'!$I$5:$L$20))-8)</f>
        <v>0.25</v>
      </c>
      <c r="K55" s="1">
        <f t="shared" si="0"/>
        <v>1</v>
      </c>
      <c r="L55" s="17" t="s">
        <v>162</v>
      </c>
      <c r="M55" s="19" t="s">
        <v>292</v>
      </c>
      <c r="O55" s="17" t="s">
        <v>233</v>
      </c>
      <c r="Q55" s="34"/>
    </row>
    <row r="56" spans="1:17" ht="60" x14ac:dyDescent="0.25">
      <c r="A56" s="32" t="s">
        <v>101</v>
      </c>
      <c r="B56" s="3" t="s">
        <v>4</v>
      </c>
      <c r="C56" s="17" t="s">
        <v>113</v>
      </c>
      <c r="D56" s="1" t="s">
        <v>22</v>
      </c>
      <c r="E56" s="20" t="str">
        <f>INDEX(' données spécifiques au poste'!$D$2:$G$2,1,SUMPRODUCT((' données spécifiques au poste'!$D$5:$G$20=D56)*COLUMN(' données spécifiques au poste'!$D$5:$G$20))-3)</f>
        <v>Moyenne</v>
      </c>
      <c r="F56" s="20">
        <f>INDEX(' données spécifiques au poste'!$D$4:$G$4,1,SUMPRODUCT((' données spécifiques au poste'!$D$5:$G$20=D56)*COLUMN(' données spécifiques au poste'!$D$5:$G$20))-3)</f>
        <v>2</v>
      </c>
      <c r="G56" s="17" t="s">
        <v>205</v>
      </c>
      <c r="H56" s="20">
        <f>HLOOKUP(G56,' données spécifiques au poste'!$N$2:$Q$4,3,FALSE)</f>
        <v>1</v>
      </c>
      <c r="I56" s="20" t="str">
        <f>INDEX(' données spécifiques au poste'!$I$2:$L$2,1,SUMPRODUCT((' données spécifiques au poste'!$I$5:$L$20=A56)*COLUMN(' données spécifiques au poste'!$I$5:$L$20))-8)</f>
        <v>Fréquente</v>
      </c>
      <c r="J56" s="20">
        <f>INDEX(' données spécifiques au poste'!$I$4:$L$4,1,SUMPRODUCT((' données spécifiques au poste'!$I$5:$L$20=A56)*COLUMN(' données spécifiques au poste'!$I$5:$L$20))-8)</f>
        <v>0.75</v>
      </c>
      <c r="K56" s="1">
        <f t="shared" si="0"/>
        <v>1.5</v>
      </c>
      <c r="L56" s="17" t="s">
        <v>237</v>
      </c>
      <c r="N56" s="6" t="s">
        <v>120</v>
      </c>
      <c r="Q56" s="34"/>
    </row>
    <row r="57" spans="1:17" ht="60" x14ac:dyDescent="0.25">
      <c r="A57" s="32" t="s">
        <v>101</v>
      </c>
      <c r="B57" s="3" t="s">
        <v>7</v>
      </c>
      <c r="C57" s="17" t="s">
        <v>114</v>
      </c>
      <c r="D57" s="1" t="s">
        <v>48</v>
      </c>
      <c r="E57" s="20" t="str">
        <f>INDEX(' données spécifiques au poste'!$D$2:$G$2,1,SUMPRODUCT((' données spécifiques au poste'!$D$5:$G$20=D57)*COLUMN(' données spécifiques au poste'!$D$5:$G$20))-3)</f>
        <v>Faible</v>
      </c>
      <c r="F57" s="20">
        <f>INDEX(' données spécifiques au poste'!$D$4:$G$4,1,SUMPRODUCT((' données spécifiques au poste'!$D$5:$G$20=D57)*COLUMN(' données spécifiques au poste'!$D$5:$G$20))-3)</f>
        <v>1</v>
      </c>
      <c r="G57" s="17" t="s">
        <v>207</v>
      </c>
      <c r="H57" s="20">
        <f>HLOOKUP(G57,' données spécifiques au poste'!$N$2:$Q$4,3,FALSE)</f>
        <v>3</v>
      </c>
      <c r="I57" s="20" t="str">
        <f>INDEX(' données spécifiques au poste'!$I$2:$L$2,1,SUMPRODUCT((' données spécifiques au poste'!$I$5:$L$20=A57)*COLUMN(' données spécifiques au poste'!$I$5:$L$20))-8)</f>
        <v>Fréquente</v>
      </c>
      <c r="J57" s="20">
        <f>INDEX(' données spécifiques au poste'!$I$4:$L$4,1,SUMPRODUCT((' données spécifiques au poste'!$I$5:$L$20=A57)*COLUMN(' données spécifiques au poste'!$I$5:$L$20))-8)</f>
        <v>0.75</v>
      </c>
      <c r="K57" s="1">
        <f t="shared" si="0"/>
        <v>2.25</v>
      </c>
      <c r="L57" s="1" t="s">
        <v>63</v>
      </c>
      <c r="M57" s="1"/>
      <c r="N57" s="26" t="s">
        <v>127</v>
      </c>
      <c r="Q57" s="34"/>
    </row>
    <row r="58" spans="1:17" ht="150" x14ac:dyDescent="0.25">
      <c r="A58" s="32" t="s">
        <v>101</v>
      </c>
      <c r="B58" s="3" t="s">
        <v>216</v>
      </c>
      <c r="C58" s="17" t="s">
        <v>238</v>
      </c>
      <c r="D58" s="17" t="s">
        <v>239</v>
      </c>
      <c r="E58" s="20" t="str">
        <f>INDEX(' données spécifiques au poste'!$D$2:$G$2,1,SUMPRODUCT((' données spécifiques au poste'!$D$5:$G$20=D58)*COLUMN(' données spécifiques au poste'!$D$5:$G$20))-3)</f>
        <v>Moyenne</v>
      </c>
      <c r="F58" s="20">
        <f>INDEX(' données spécifiques au poste'!$D$4:$G$4,1,SUMPRODUCT((' données spécifiques au poste'!$D$5:$G$20=D58)*COLUMN(' données spécifiques au poste'!$D$5:$G$20))-3)</f>
        <v>2</v>
      </c>
      <c r="G58" s="17" t="s">
        <v>206</v>
      </c>
      <c r="H58" s="20">
        <f>HLOOKUP(G58,' données spécifiques au poste'!$N$2:$Q$4,3,FALSE)</f>
        <v>2</v>
      </c>
      <c r="I58" s="20" t="str">
        <f>INDEX(' données spécifiques au poste'!$I$2:$L$2,1,SUMPRODUCT((' données spécifiques au poste'!$I$5:$L$20=A58)*COLUMN(' données spécifiques au poste'!$I$5:$L$20))-8)</f>
        <v>Fréquente</v>
      </c>
      <c r="J58" s="20">
        <f>INDEX(' données spécifiques au poste'!$I$4:$L$4,1,SUMPRODUCT((' données spécifiques au poste'!$I$5:$L$20=A58)*COLUMN(' données spécifiques au poste'!$I$5:$L$20))-8)</f>
        <v>0.75</v>
      </c>
      <c r="K58" s="1">
        <f t="shared" si="0"/>
        <v>3</v>
      </c>
      <c r="L58" s="17" t="s">
        <v>240</v>
      </c>
      <c r="M58" s="19" t="s">
        <v>296</v>
      </c>
      <c r="N58" s="7" t="s">
        <v>142</v>
      </c>
      <c r="O58" s="17" t="s">
        <v>301</v>
      </c>
      <c r="Q58" s="34"/>
    </row>
    <row r="59" spans="1:17" ht="180" x14ac:dyDescent="0.25">
      <c r="A59" s="32" t="s">
        <v>101</v>
      </c>
      <c r="B59" s="3" t="s">
        <v>10</v>
      </c>
      <c r="C59" s="17" t="s">
        <v>241</v>
      </c>
      <c r="D59" s="17" t="s">
        <v>239</v>
      </c>
      <c r="E59" s="20" t="str">
        <f>INDEX(' données spécifiques au poste'!$D$2:$G$2,1,SUMPRODUCT((' données spécifiques au poste'!$D$5:$G$20=D59)*COLUMN(' données spécifiques au poste'!$D$5:$G$20))-3)</f>
        <v>Moyenne</v>
      </c>
      <c r="F59" s="20">
        <f>INDEX(' données spécifiques au poste'!$D$4:$G$4,1,SUMPRODUCT((' données spécifiques au poste'!$D$5:$G$20=D59)*COLUMN(' données spécifiques au poste'!$D$5:$G$20))-3)</f>
        <v>2</v>
      </c>
      <c r="G59" s="17" t="s">
        <v>206</v>
      </c>
      <c r="H59" s="20">
        <f>HLOOKUP(G59,' données spécifiques au poste'!$N$2:$Q$4,3,FALSE)</f>
        <v>2</v>
      </c>
      <c r="I59" s="20" t="str">
        <f>INDEX(' données spécifiques au poste'!$I$2:$L$2,1,SUMPRODUCT((' données spécifiques au poste'!$I$5:$L$20=A59)*COLUMN(' données spécifiques au poste'!$I$5:$L$20))-8)</f>
        <v>Fréquente</v>
      </c>
      <c r="J59" s="20">
        <f>INDEX(' données spécifiques au poste'!$I$4:$L$4,1,SUMPRODUCT((' données spécifiques au poste'!$I$5:$L$20=A59)*COLUMN(' données spécifiques au poste'!$I$5:$L$20))-8)</f>
        <v>0.75</v>
      </c>
      <c r="K59" s="1">
        <f t="shared" si="0"/>
        <v>3</v>
      </c>
      <c r="L59" s="17" t="s">
        <v>242</v>
      </c>
      <c r="M59" s="19" t="s">
        <v>296</v>
      </c>
      <c r="N59" s="27" t="s">
        <v>129</v>
      </c>
      <c r="Q59" s="34"/>
    </row>
    <row r="60" spans="1:17" ht="60" x14ac:dyDescent="0.25">
      <c r="A60" s="32" t="s">
        <v>101</v>
      </c>
      <c r="B60" s="3" t="s">
        <v>11</v>
      </c>
      <c r="C60" s="17" t="s">
        <v>115</v>
      </c>
      <c r="D60" s="17" t="s">
        <v>158</v>
      </c>
      <c r="E60" s="20" t="str">
        <f>INDEX(' données spécifiques au poste'!$D$2:$G$2,1,SUMPRODUCT((' données spécifiques au poste'!$D$5:$G$20=D60)*COLUMN(' données spécifiques au poste'!$D$5:$G$20))-3)</f>
        <v>Faible</v>
      </c>
      <c r="F60" s="20">
        <f>INDEX(' données spécifiques au poste'!$D$4:$G$4,1,SUMPRODUCT((' données spécifiques au poste'!$D$5:$G$20=D60)*COLUMN(' données spécifiques au poste'!$D$5:$G$20))-3)</f>
        <v>1</v>
      </c>
      <c r="G60" s="17" t="s">
        <v>205</v>
      </c>
      <c r="H60" s="20">
        <f>HLOOKUP(G60,' données spécifiques au poste'!$N$2:$Q$4,3,FALSE)</f>
        <v>1</v>
      </c>
      <c r="I60" s="20" t="str">
        <f>INDEX(' données spécifiques au poste'!$I$2:$L$2,1,SUMPRODUCT((' données spécifiques au poste'!$I$5:$L$20=A60)*COLUMN(' données spécifiques au poste'!$I$5:$L$20))-8)</f>
        <v>Fréquente</v>
      </c>
      <c r="J60" s="20">
        <f>INDEX(' données spécifiques au poste'!$I$4:$L$4,1,SUMPRODUCT((' données spécifiques au poste'!$I$5:$L$20=A60)*COLUMN(' données spécifiques au poste'!$I$5:$L$20))-8)</f>
        <v>0.75</v>
      </c>
      <c r="K60" s="1">
        <f t="shared" si="0"/>
        <v>0.75</v>
      </c>
      <c r="L60" s="17" t="s">
        <v>159</v>
      </c>
      <c r="Q60" s="34"/>
    </row>
    <row r="61" spans="1:17" ht="60" x14ac:dyDescent="0.25">
      <c r="A61" s="32" t="s">
        <v>101</v>
      </c>
      <c r="B61" s="3" t="s">
        <v>11</v>
      </c>
      <c r="C61" s="17" t="s">
        <v>163</v>
      </c>
      <c r="D61" s="17" t="s">
        <v>34</v>
      </c>
      <c r="E61" s="20" t="str">
        <f>INDEX(' données spécifiques au poste'!$D$2:$G$2,1,SUMPRODUCT((' données spécifiques au poste'!$D$5:$G$20=D61)*COLUMN(' données spécifiques au poste'!$D$5:$G$20))-3)</f>
        <v>Faible</v>
      </c>
      <c r="F61" s="20">
        <f>INDEX(' données spécifiques au poste'!$D$4:$G$4,1,SUMPRODUCT((' données spécifiques au poste'!$D$5:$G$20=D61)*COLUMN(' données spécifiques au poste'!$D$5:$G$20))-3)</f>
        <v>1</v>
      </c>
      <c r="G61" s="17" t="s">
        <v>206</v>
      </c>
      <c r="H61" s="20">
        <f>HLOOKUP(G61,' données spécifiques au poste'!$N$2:$Q$4,3,FALSE)</f>
        <v>2</v>
      </c>
      <c r="I61" s="20" t="str">
        <f>INDEX(' données spécifiques au poste'!$I$2:$L$2,1,SUMPRODUCT((' données spécifiques au poste'!$I$5:$L$20=A61)*COLUMN(' données spécifiques au poste'!$I$5:$L$20))-8)</f>
        <v>Fréquente</v>
      </c>
      <c r="J61" s="20">
        <f>INDEX(' données spécifiques au poste'!$I$4:$L$4,1,SUMPRODUCT((' données spécifiques au poste'!$I$5:$L$20=A61)*COLUMN(' données spécifiques au poste'!$I$5:$L$20))-8)</f>
        <v>0.75</v>
      </c>
      <c r="K61" s="1">
        <f t="shared" si="0"/>
        <v>1.5</v>
      </c>
      <c r="L61" s="17" t="s">
        <v>243</v>
      </c>
      <c r="M61" s="19" t="s">
        <v>297</v>
      </c>
      <c r="Q61" s="34"/>
    </row>
    <row r="62" spans="1:17" ht="105" x14ac:dyDescent="0.25">
      <c r="A62" s="32" t="s">
        <v>101</v>
      </c>
      <c r="B62" s="3" t="s">
        <v>14</v>
      </c>
      <c r="C62" s="17" t="s">
        <v>244</v>
      </c>
      <c r="D62" s="17" t="s">
        <v>116</v>
      </c>
      <c r="E62" s="20" t="str">
        <f>INDEX(' données spécifiques au poste'!$D$2:$G$2,1,SUMPRODUCT((' données spécifiques au poste'!$D$5:$G$20=D62)*COLUMN(' données spécifiques au poste'!$D$5:$G$20))-3)</f>
        <v>Faible</v>
      </c>
      <c r="F62" s="20">
        <f>INDEX(' données spécifiques au poste'!$D$4:$G$4,1,SUMPRODUCT((' données spécifiques au poste'!$D$5:$G$20=D62)*COLUMN(' données spécifiques au poste'!$D$5:$G$20))-3)</f>
        <v>1</v>
      </c>
      <c r="G62" s="17" t="s">
        <v>206</v>
      </c>
      <c r="H62" s="20">
        <f>HLOOKUP(G62,' données spécifiques au poste'!$N$2:$Q$4,3,FALSE)</f>
        <v>2</v>
      </c>
      <c r="I62" s="20" t="str">
        <f>INDEX(' données spécifiques au poste'!$I$2:$L$2,1,SUMPRODUCT((' données spécifiques au poste'!$I$5:$L$20=A62)*COLUMN(' données spécifiques au poste'!$I$5:$L$20))-8)</f>
        <v>Fréquente</v>
      </c>
      <c r="J62" s="20">
        <f>INDEX(' données spécifiques au poste'!$I$4:$L$4,1,SUMPRODUCT((' données spécifiques au poste'!$I$5:$L$20=A62)*COLUMN(' données spécifiques au poste'!$I$5:$L$20))-8)</f>
        <v>0.75</v>
      </c>
      <c r="K62" s="1">
        <f t="shared" si="0"/>
        <v>1.5</v>
      </c>
      <c r="L62" s="17" t="s">
        <v>117</v>
      </c>
      <c r="N62" s="26" t="s">
        <v>133</v>
      </c>
      <c r="O62" s="17" t="s">
        <v>302</v>
      </c>
      <c r="Q62" s="34"/>
    </row>
    <row r="63" spans="1:17" ht="150" x14ac:dyDescent="0.25">
      <c r="A63" s="32" t="s">
        <v>101</v>
      </c>
      <c r="B63" s="3" t="s">
        <v>15</v>
      </c>
      <c r="C63" s="17" t="s">
        <v>163</v>
      </c>
      <c r="D63" s="17" t="s">
        <v>170</v>
      </c>
      <c r="E63" s="20" t="str">
        <f>INDEX(' données spécifiques au poste'!$D$2:$G$2,1,SUMPRODUCT((' données spécifiques au poste'!$D$5:$G$20=D63)*COLUMN(' données spécifiques au poste'!$D$5:$G$20))-3)</f>
        <v>Grave</v>
      </c>
      <c r="F63" s="20">
        <f>INDEX(' données spécifiques au poste'!$D$4:$G$4,1,SUMPRODUCT((' données spécifiques au poste'!$D$5:$G$20=D63)*COLUMN(' données spécifiques au poste'!$D$5:$G$20))-3)</f>
        <v>3</v>
      </c>
      <c r="G63" s="17" t="s">
        <v>205</v>
      </c>
      <c r="H63" s="20">
        <f>HLOOKUP(G63,' données spécifiques au poste'!$N$2:$Q$4,3,FALSE)</f>
        <v>1</v>
      </c>
      <c r="I63" s="20" t="str">
        <f>INDEX(' données spécifiques au poste'!$I$2:$L$2,1,SUMPRODUCT((' données spécifiques au poste'!$I$5:$L$20=A63)*COLUMN(' données spécifiques au poste'!$I$5:$L$20))-8)</f>
        <v>Fréquente</v>
      </c>
      <c r="J63" s="20">
        <f>INDEX(' données spécifiques au poste'!$I$4:$L$4,1,SUMPRODUCT((' données spécifiques au poste'!$I$5:$L$20=A63)*COLUMN(' données spécifiques au poste'!$I$5:$L$20))-8)</f>
        <v>0.75</v>
      </c>
      <c r="K63" s="1">
        <f t="shared" si="0"/>
        <v>2.25</v>
      </c>
      <c r="L63" s="17" t="s">
        <v>245</v>
      </c>
      <c r="Q63" s="34"/>
    </row>
    <row r="64" spans="1:17" ht="105" x14ac:dyDescent="0.25">
      <c r="A64" s="32" t="s">
        <v>101</v>
      </c>
      <c r="B64" s="3" t="s">
        <v>16</v>
      </c>
      <c r="C64" s="17" t="s">
        <v>246</v>
      </c>
      <c r="D64" s="17" t="s">
        <v>123</v>
      </c>
      <c r="E64" s="20" t="str">
        <f>INDEX(' données spécifiques au poste'!$D$2:$G$2,1,SUMPRODUCT((' données spécifiques au poste'!$D$5:$G$20=D64)*COLUMN(' données spécifiques au poste'!$D$5:$G$20))-3)</f>
        <v>Très grave</v>
      </c>
      <c r="F64" s="20">
        <f>INDEX(' données spécifiques au poste'!$D$4:$G$4,1,SUMPRODUCT((' données spécifiques au poste'!$D$5:$G$20=D64)*COLUMN(' données spécifiques au poste'!$D$5:$G$20))-3)</f>
        <v>4</v>
      </c>
      <c r="G64" s="17" t="s">
        <v>205</v>
      </c>
      <c r="H64" s="20">
        <f>HLOOKUP(G64,' données spécifiques au poste'!$N$2:$Q$4,3,FALSE)</f>
        <v>1</v>
      </c>
      <c r="I64" s="20" t="str">
        <f>INDEX(' données spécifiques au poste'!$I$2:$L$2,1,SUMPRODUCT((' données spécifiques au poste'!$I$5:$L$20=A64)*COLUMN(' données spécifiques au poste'!$I$5:$L$20))-8)</f>
        <v>Fréquente</v>
      </c>
      <c r="J64" s="20">
        <f>INDEX(' données spécifiques au poste'!$I$4:$L$4,1,SUMPRODUCT((' données spécifiques au poste'!$I$5:$L$20=A64)*COLUMN(' données spécifiques au poste'!$I$5:$L$20))-8)</f>
        <v>0.75</v>
      </c>
      <c r="K64" s="1">
        <f t="shared" si="0"/>
        <v>3</v>
      </c>
      <c r="L64" s="17" t="s">
        <v>247</v>
      </c>
      <c r="N64" s="29" t="s">
        <v>124</v>
      </c>
      <c r="Q64" s="34"/>
    </row>
    <row r="65" spans="1:17" ht="30" x14ac:dyDescent="0.25">
      <c r="A65" s="32" t="s">
        <v>101</v>
      </c>
      <c r="B65" s="3" t="s">
        <v>17</v>
      </c>
      <c r="C65" s="17" t="s">
        <v>118</v>
      </c>
      <c r="D65" s="17" t="s">
        <v>119</v>
      </c>
      <c r="E65" s="20" t="str">
        <f>INDEX(' données spécifiques au poste'!$D$2:$G$2,1,SUMPRODUCT((' données spécifiques au poste'!$D$5:$G$20=D65)*COLUMN(' données spécifiques au poste'!$D$5:$G$20))-3)</f>
        <v>Faible</v>
      </c>
      <c r="F65" s="20">
        <f>INDEX(' données spécifiques au poste'!$D$4:$G$4,1,SUMPRODUCT((' données spécifiques au poste'!$D$5:$G$20=D65)*COLUMN(' données spécifiques au poste'!$D$5:$G$20))-3)</f>
        <v>1</v>
      </c>
      <c r="G65" s="17" t="s">
        <v>205</v>
      </c>
      <c r="H65" s="20">
        <f>HLOOKUP(G65,' données spécifiques au poste'!$N$2:$Q$4,3,FALSE)</f>
        <v>1</v>
      </c>
      <c r="I65" s="20" t="str">
        <f>INDEX(' données spécifiques au poste'!$I$2:$L$2,1,SUMPRODUCT((' données spécifiques au poste'!$I$5:$L$20=A65)*COLUMN(' données spécifiques au poste'!$I$5:$L$20))-8)</f>
        <v>Fréquente</v>
      </c>
      <c r="J65" s="20">
        <f>INDEX(' données spécifiques au poste'!$I$4:$L$4,1,SUMPRODUCT((' données spécifiques au poste'!$I$5:$L$20=A65)*COLUMN(' données spécifiques au poste'!$I$5:$L$20))-8)</f>
        <v>0.75</v>
      </c>
      <c r="K65" s="1">
        <f t="shared" si="0"/>
        <v>0.75</v>
      </c>
      <c r="L65" s="17" t="s">
        <v>166</v>
      </c>
      <c r="N65" s="7" t="s">
        <v>122</v>
      </c>
      <c r="Q65" s="34"/>
    </row>
    <row r="66" spans="1:17" ht="45" x14ac:dyDescent="0.25">
      <c r="A66" s="32" t="s">
        <v>101</v>
      </c>
      <c r="B66" s="3" t="s">
        <v>19</v>
      </c>
      <c r="C66" s="17" t="s">
        <v>181</v>
      </c>
      <c r="D66" s="17" t="s">
        <v>173</v>
      </c>
      <c r="E66" s="20" t="str">
        <f>INDEX(' données spécifiques au poste'!$D$2:$G$2,1,SUMPRODUCT((' données spécifiques au poste'!$D$5:$G$20=D66)*COLUMN(' données spécifiques au poste'!$D$5:$G$20))-3)</f>
        <v>Grave</v>
      </c>
      <c r="F66" s="20">
        <f>INDEX(' données spécifiques au poste'!$D$4:$G$4,1,SUMPRODUCT((' données spécifiques au poste'!$D$5:$G$20=D66)*COLUMN(' données spécifiques au poste'!$D$5:$G$20))-3)</f>
        <v>3</v>
      </c>
      <c r="G66" s="17" t="s">
        <v>205</v>
      </c>
      <c r="H66" s="20">
        <f>HLOOKUP(G66,' données spécifiques au poste'!$N$2:$Q$4,3,FALSE)</f>
        <v>1</v>
      </c>
      <c r="I66" s="20" t="str">
        <f>INDEX(' données spécifiques au poste'!$I$2:$L$2,1,SUMPRODUCT((' données spécifiques au poste'!$I$5:$L$20=A66)*COLUMN(' données spécifiques au poste'!$I$5:$L$20))-8)</f>
        <v>Fréquente</v>
      </c>
      <c r="J66" s="20">
        <f>INDEX(' données spécifiques au poste'!$I$4:$L$4,1,SUMPRODUCT((' données spécifiques au poste'!$I$5:$L$20=A66)*COLUMN(' données spécifiques au poste'!$I$5:$L$20))-8)</f>
        <v>0.75</v>
      </c>
      <c r="K66" s="1">
        <f t="shared" si="0"/>
        <v>2.25</v>
      </c>
      <c r="L66" s="17" t="s">
        <v>182</v>
      </c>
      <c r="Q66" s="34"/>
    </row>
    <row r="67" spans="1:17" x14ac:dyDescent="0.25">
      <c r="A67" s="33" t="s">
        <v>20</v>
      </c>
      <c r="B67" s="3" t="s">
        <v>4</v>
      </c>
      <c r="C67" s="17" t="s">
        <v>24</v>
      </c>
      <c r="D67" s="1" t="s">
        <v>22</v>
      </c>
      <c r="E67" s="20" t="str">
        <f>INDEX(' données spécifiques au poste'!$D$2:$G$2,1,SUMPRODUCT((' données spécifiques au poste'!$D$5:$G$20=D67)*COLUMN(' données spécifiques au poste'!$D$5:$G$20))-3)</f>
        <v>Moyenne</v>
      </c>
      <c r="F67" s="20">
        <f>INDEX(' données spécifiques au poste'!$D$4:$G$4,1,SUMPRODUCT((' données spécifiques au poste'!$D$5:$G$20=D67)*COLUMN(' données spécifiques au poste'!$D$5:$G$20))-3)</f>
        <v>2</v>
      </c>
      <c r="G67" s="1" t="s">
        <v>207</v>
      </c>
      <c r="H67" s="20">
        <f>HLOOKUP(G67,' données spécifiques au poste'!$N$2:$Q$4,3,FALSE)</f>
        <v>3</v>
      </c>
      <c r="I67" s="20" t="str">
        <f>INDEX(' données spécifiques au poste'!$I$2:$L$2,1,SUMPRODUCT((' données spécifiques au poste'!$I$5:$L$20=A67)*COLUMN(' données spécifiques au poste'!$I$5:$L$20))-8)</f>
        <v>Fréquente</v>
      </c>
      <c r="J67" s="20">
        <f>INDEX(' données spécifiques au poste'!$I$4:$L$4,1,SUMPRODUCT((' données spécifiques au poste'!$I$5:$L$20=A67)*COLUMN(' données spécifiques au poste'!$I$5:$L$20))-8)</f>
        <v>0.75</v>
      </c>
      <c r="K67" s="1">
        <f t="shared" ref="K67:K117" si="1">$F67*$H67*$J67</f>
        <v>4.5</v>
      </c>
      <c r="L67" s="1" t="s">
        <v>49</v>
      </c>
      <c r="M67" s="1" t="s">
        <v>283</v>
      </c>
      <c r="Q67" s="34"/>
    </row>
    <row r="68" spans="1:17" ht="60" x14ac:dyDescent="0.25">
      <c r="A68" s="33" t="s">
        <v>20</v>
      </c>
      <c r="B68" s="3" t="s">
        <v>5</v>
      </c>
      <c r="C68" s="17" t="s">
        <v>66</v>
      </c>
      <c r="D68" s="1" t="s">
        <v>29</v>
      </c>
      <c r="E68" s="20" t="str">
        <f>INDEX(' données spécifiques au poste'!$D$2:$G$2,1,SUMPRODUCT((' données spécifiques au poste'!$D$5:$G$20=D68)*COLUMN(' données spécifiques au poste'!$D$5:$G$20))-3)</f>
        <v>Très grave</v>
      </c>
      <c r="F68" s="20">
        <f>INDEX(' données spécifiques au poste'!$D$4:$G$4,1,SUMPRODUCT((' données spécifiques au poste'!$D$5:$G$20=D68)*COLUMN(' données spécifiques au poste'!$D$5:$G$20))-3)</f>
        <v>4</v>
      </c>
      <c r="G68" s="1" t="s">
        <v>205</v>
      </c>
      <c r="H68" s="20">
        <f>HLOOKUP(G68,' données spécifiques au poste'!$N$2:$Q$4,3,FALSE)</f>
        <v>1</v>
      </c>
      <c r="I68" s="20" t="str">
        <f>INDEX(' données spécifiques au poste'!$I$2:$L$2,1,SUMPRODUCT((' données spécifiques au poste'!$I$5:$L$20=A68)*COLUMN(' données spécifiques au poste'!$I$5:$L$20))-8)</f>
        <v>Fréquente</v>
      </c>
      <c r="J68" s="20">
        <f>INDEX(' données spécifiques au poste'!$I$4:$L$4,1,SUMPRODUCT((' données spécifiques au poste'!$I$5:$L$20=A68)*COLUMN(' données spécifiques au poste'!$I$5:$L$20))-8)</f>
        <v>0.75</v>
      </c>
      <c r="K68" s="1">
        <f t="shared" si="1"/>
        <v>3</v>
      </c>
      <c r="L68" s="1" t="s">
        <v>248</v>
      </c>
      <c r="M68" s="1"/>
      <c r="Q68" s="34"/>
    </row>
    <row r="69" spans="1:17" ht="45" x14ac:dyDescent="0.25">
      <c r="A69" s="33" t="s">
        <v>20</v>
      </c>
      <c r="B69" s="3" t="s">
        <v>44</v>
      </c>
      <c r="C69" s="17" t="s">
        <v>31</v>
      </c>
      <c r="D69" s="1" t="s">
        <v>29</v>
      </c>
      <c r="E69" s="20" t="str">
        <f>INDEX(' données spécifiques au poste'!$D$2:$G$2,1,SUMPRODUCT((' données spécifiques au poste'!$D$5:$G$20=D69)*COLUMN(' données spécifiques au poste'!$D$5:$G$20))-3)</f>
        <v>Très grave</v>
      </c>
      <c r="F69" s="20">
        <f>INDEX(' données spécifiques au poste'!$D$4:$G$4,1,SUMPRODUCT((' données spécifiques au poste'!$D$5:$G$20=D69)*COLUMN(' données spécifiques au poste'!$D$5:$G$20))-3)</f>
        <v>4</v>
      </c>
      <c r="G69" s="1" t="s">
        <v>206</v>
      </c>
      <c r="H69" s="20">
        <f>HLOOKUP(G69,' données spécifiques au poste'!$N$2:$Q$4,3,FALSE)</f>
        <v>2</v>
      </c>
      <c r="I69" s="20" t="str">
        <f>INDEX(' données spécifiques au poste'!$I$2:$L$2,1,SUMPRODUCT((' données spécifiques au poste'!$I$5:$L$20=A69)*COLUMN(' données spécifiques au poste'!$I$5:$L$20))-8)</f>
        <v>Fréquente</v>
      </c>
      <c r="J69" s="20">
        <f>INDEX(' données spécifiques au poste'!$I$4:$L$4,1,SUMPRODUCT((' données spécifiques au poste'!$I$5:$L$20=A69)*COLUMN(' données spécifiques au poste'!$I$5:$L$20))-8)</f>
        <v>0.75</v>
      </c>
      <c r="K69" s="1">
        <f t="shared" si="1"/>
        <v>6</v>
      </c>
      <c r="L69" s="1" t="s">
        <v>249</v>
      </c>
      <c r="M69" s="1" t="s">
        <v>284</v>
      </c>
      <c r="N69" s="29" t="s">
        <v>153</v>
      </c>
      <c r="O69" s="17" t="s">
        <v>250</v>
      </c>
      <c r="Q69" s="34"/>
    </row>
    <row r="70" spans="1:17" ht="45" x14ac:dyDescent="0.25">
      <c r="A70" s="33" t="s">
        <v>20</v>
      </c>
      <c r="B70" s="3" t="s">
        <v>7</v>
      </c>
      <c r="C70" s="17" t="s">
        <v>64</v>
      </c>
      <c r="D70" s="1" t="s">
        <v>48</v>
      </c>
      <c r="E70" s="20" t="str">
        <f>INDEX(' données spécifiques au poste'!$D$2:$G$2,1,SUMPRODUCT((' données spécifiques au poste'!$D$5:$G$20=D70)*COLUMN(' données spécifiques au poste'!$D$5:$G$20))-3)</f>
        <v>Faible</v>
      </c>
      <c r="F70" s="20">
        <f>INDEX(' données spécifiques au poste'!$D$4:$G$4,1,SUMPRODUCT((' données spécifiques au poste'!$D$5:$G$20=D70)*COLUMN(' données spécifiques au poste'!$D$5:$G$20))-3)</f>
        <v>1</v>
      </c>
      <c r="G70" s="1" t="s">
        <v>207</v>
      </c>
      <c r="H70" s="20">
        <f>HLOOKUP(G70,' données spécifiques au poste'!$N$2:$Q$4,3,FALSE)</f>
        <v>3</v>
      </c>
      <c r="I70" s="20" t="str">
        <f>INDEX(' données spécifiques au poste'!$I$2:$L$2,1,SUMPRODUCT((' données spécifiques au poste'!$I$5:$L$20=A70)*COLUMN(' données spécifiques au poste'!$I$5:$L$20))-8)</f>
        <v>Fréquente</v>
      </c>
      <c r="J70" s="20">
        <f>INDEX(' données spécifiques au poste'!$I$4:$L$4,1,SUMPRODUCT((' données spécifiques au poste'!$I$5:$L$20=A70)*COLUMN(' données spécifiques au poste'!$I$5:$L$20))-8)</f>
        <v>0.75</v>
      </c>
      <c r="K70" s="1">
        <f t="shared" si="1"/>
        <v>2.25</v>
      </c>
      <c r="L70" s="1" t="s">
        <v>65</v>
      </c>
      <c r="M70" s="1"/>
      <c r="N70" s="26" t="s">
        <v>236</v>
      </c>
      <c r="Q70" s="34"/>
    </row>
    <row r="71" spans="1:17" ht="30" x14ac:dyDescent="0.25">
      <c r="A71" s="33" t="s">
        <v>20</v>
      </c>
      <c r="B71" s="3" t="s">
        <v>216</v>
      </c>
      <c r="C71" s="17" t="s">
        <v>67</v>
      </c>
      <c r="D71" s="1" t="s">
        <v>68</v>
      </c>
      <c r="E71" s="20" t="str">
        <f>INDEX(' données spécifiques au poste'!$D$2:$G$2,1,SUMPRODUCT((' données spécifiques au poste'!$D$5:$G$20=D71)*COLUMN(' données spécifiques au poste'!$D$5:$G$20))-3)</f>
        <v>Moyenne</v>
      </c>
      <c r="F71" s="20">
        <f>INDEX(' données spécifiques au poste'!$D$4:$G$4,1,SUMPRODUCT((' données spécifiques au poste'!$D$5:$G$20=D71)*COLUMN(' données spécifiques au poste'!$D$5:$G$20))-3)</f>
        <v>2</v>
      </c>
      <c r="G71" s="1" t="s">
        <v>205</v>
      </c>
      <c r="H71" s="20">
        <f>HLOOKUP(G71,' données spécifiques au poste'!$N$2:$Q$4,3,FALSE)</f>
        <v>1</v>
      </c>
      <c r="I71" s="20" t="str">
        <f>INDEX(' données spécifiques au poste'!$I$2:$L$2,1,SUMPRODUCT((' données spécifiques au poste'!$I$5:$L$20=A71)*COLUMN(' données spécifiques au poste'!$I$5:$L$20))-8)</f>
        <v>Fréquente</v>
      </c>
      <c r="J71" s="20">
        <f>INDEX(' données spécifiques au poste'!$I$4:$L$4,1,SUMPRODUCT((' données spécifiques au poste'!$I$5:$L$20=A71)*COLUMN(' données spécifiques au poste'!$I$5:$L$20))-8)</f>
        <v>0.75</v>
      </c>
      <c r="K71" s="1">
        <f t="shared" si="1"/>
        <v>1.5</v>
      </c>
      <c r="L71" s="1" t="s">
        <v>251</v>
      </c>
      <c r="M71" s="1" t="s">
        <v>298</v>
      </c>
      <c r="N71" s="26" t="s">
        <v>142</v>
      </c>
      <c r="O71" s="17" t="s">
        <v>69</v>
      </c>
      <c r="Q71" s="34"/>
    </row>
    <row r="72" spans="1:17" ht="75" x14ac:dyDescent="0.25">
      <c r="A72" s="33" t="s">
        <v>20</v>
      </c>
      <c r="B72" s="3" t="s">
        <v>10</v>
      </c>
      <c r="C72" s="17" t="s">
        <v>70</v>
      </c>
      <c r="D72" s="1" t="s">
        <v>172</v>
      </c>
      <c r="E72" s="20" t="str">
        <f>INDEX(' données spécifiques au poste'!$D$2:$G$2,1,SUMPRODUCT((' données spécifiques au poste'!$D$5:$G$20=D72)*COLUMN(' données spécifiques au poste'!$D$5:$G$20))-3)</f>
        <v>Moyenne</v>
      </c>
      <c r="F72" s="20">
        <f>INDEX(' données spécifiques au poste'!$D$4:$G$4,1,SUMPRODUCT((' données spécifiques au poste'!$D$5:$G$20=D72)*COLUMN(' données spécifiques au poste'!$D$5:$G$20))-3)</f>
        <v>2</v>
      </c>
      <c r="G72" s="1" t="s">
        <v>206</v>
      </c>
      <c r="H72" s="20">
        <f>HLOOKUP(G72,' données spécifiques au poste'!$N$2:$Q$4,3,FALSE)</f>
        <v>2</v>
      </c>
      <c r="I72" s="20" t="str">
        <f>INDEX(' données spécifiques au poste'!$I$2:$L$2,1,SUMPRODUCT((' données spécifiques au poste'!$I$5:$L$20=A72)*COLUMN(' données spécifiques au poste'!$I$5:$L$20))-8)</f>
        <v>Fréquente</v>
      </c>
      <c r="J72" s="20">
        <f>INDEX(' données spécifiques au poste'!$I$4:$L$4,1,SUMPRODUCT((' données spécifiques au poste'!$I$5:$L$20=A72)*COLUMN(' données spécifiques au poste'!$I$5:$L$20))-8)</f>
        <v>0.75</v>
      </c>
      <c r="K72" s="1">
        <f t="shared" si="1"/>
        <v>3</v>
      </c>
      <c r="L72" s="1" t="s">
        <v>252</v>
      </c>
      <c r="M72" s="1" t="s">
        <v>298</v>
      </c>
      <c r="N72" s="27" t="s">
        <v>129</v>
      </c>
      <c r="O72" s="17" t="s">
        <v>69</v>
      </c>
      <c r="Q72" s="34"/>
    </row>
    <row r="73" spans="1:17" ht="45" x14ac:dyDescent="0.25">
      <c r="A73" s="33" t="s">
        <v>20</v>
      </c>
      <c r="B73" s="3" t="s">
        <v>14</v>
      </c>
      <c r="C73" s="17" t="s">
        <v>71</v>
      </c>
      <c r="D73" s="17" t="s">
        <v>52</v>
      </c>
      <c r="E73" s="20" t="str">
        <f>INDEX(' données spécifiques au poste'!$D$2:$G$2,1,SUMPRODUCT((' données spécifiques au poste'!$D$5:$G$20=D73)*COLUMN(' données spécifiques au poste'!$D$5:$G$20))-3)</f>
        <v>Faible</v>
      </c>
      <c r="F73" s="20">
        <f>INDEX(' données spécifiques au poste'!$D$4:$G$4,1,SUMPRODUCT((' données spécifiques au poste'!$D$5:$G$20=D73)*COLUMN(' données spécifiques au poste'!$D$5:$G$20))-3)</f>
        <v>1</v>
      </c>
      <c r="G73" s="17" t="s">
        <v>207</v>
      </c>
      <c r="H73" s="20">
        <f>HLOOKUP(G73,' données spécifiques au poste'!$N$2:$Q$4,3,FALSE)</f>
        <v>3</v>
      </c>
      <c r="I73" s="20" t="str">
        <f>INDEX(' données spécifiques au poste'!$I$2:$L$2,1,SUMPRODUCT((' données spécifiques au poste'!$I$5:$L$20=A73)*COLUMN(' données spécifiques au poste'!$I$5:$L$20))-8)</f>
        <v>Fréquente</v>
      </c>
      <c r="J73" s="20">
        <f>INDEX(' données spécifiques au poste'!$I$4:$L$4,1,SUMPRODUCT((' données spécifiques au poste'!$I$5:$L$20=A73)*COLUMN(' données spécifiques au poste'!$I$5:$L$20))-8)</f>
        <v>0.75</v>
      </c>
      <c r="K73" s="1">
        <f t="shared" si="1"/>
        <v>2.25</v>
      </c>
      <c r="L73" s="17" t="s">
        <v>72</v>
      </c>
      <c r="M73" s="19" t="s">
        <v>291</v>
      </c>
      <c r="Q73" s="34"/>
    </row>
    <row r="74" spans="1:17" ht="30" x14ac:dyDescent="0.25">
      <c r="A74" s="33" t="s">
        <v>20</v>
      </c>
      <c r="B74" s="3" t="s">
        <v>18</v>
      </c>
      <c r="C74" s="17" t="s">
        <v>225</v>
      </c>
      <c r="D74" s="17" t="s">
        <v>54</v>
      </c>
      <c r="E74" s="20" t="str">
        <f>INDEX(' données spécifiques au poste'!$D$2:$G$2,1,SUMPRODUCT((' données spécifiques au poste'!$D$5:$G$20=D74)*COLUMN(' données spécifiques au poste'!$D$5:$G$20))-3)</f>
        <v>Grave</v>
      </c>
      <c r="F74" s="20">
        <f>INDEX(' données spécifiques au poste'!$D$4:$G$4,1,SUMPRODUCT((' données spécifiques au poste'!$D$5:$G$20=D74)*COLUMN(' données spécifiques au poste'!$D$5:$G$20))-3)</f>
        <v>3</v>
      </c>
      <c r="G74" s="17" t="s">
        <v>206</v>
      </c>
      <c r="H74" s="20">
        <f>HLOOKUP(G74,' données spécifiques au poste'!$N$2:$Q$4,3,FALSE)</f>
        <v>2</v>
      </c>
      <c r="I74" s="20" t="str">
        <f>INDEX(' données spécifiques au poste'!$I$2:$L$2,1,SUMPRODUCT((' données spécifiques au poste'!$I$5:$L$20=A74)*COLUMN(' données spécifiques au poste'!$I$5:$L$20))-8)</f>
        <v>Fréquente</v>
      </c>
      <c r="J74" s="20">
        <f>INDEX(' données spécifiques au poste'!$I$4:$L$4,1,SUMPRODUCT((' données spécifiques au poste'!$I$5:$L$20=A74)*COLUMN(' données spécifiques au poste'!$I$5:$L$20))-8)</f>
        <v>0.75</v>
      </c>
      <c r="K74" s="1">
        <f t="shared" si="1"/>
        <v>4.5</v>
      </c>
      <c r="L74" s="17" t="s">
        <v>148</v>
      </c>
      <c r="M74" s="19" t="s">
        <v>293</v>
      </c>
      <c r="N74" s="26" t="s">
        <v>149</v>
      </c>
      <c r="Q74" s="34"/>
    </row>
    <row r="75" spans="1:17" ht="30" x14ac:dyDescent="0.25">
      <c r="A75" s="33" t="s">
        <v>20</v>
      </c>
      <c r="B75" s="3" t="s">
        <v>135</v>
      </c>
      <c r="C75" s="17" t="s">
        <v>164</v>
      </c>
      <c r="D75" s="17" t="s">
        <v>139</v>
      </c>
      <c r="E75" s="20" t="str">
        <f>INDEX(' données spécifiques au poste'!$D$2:$G$2,1,SUMPRODUCT((' données spécifiques au poste'!$D$5:$G$20=D75)*COLUMN(' données spécifiques au poste'!$D$5:$G$20))-3)</f>
        <v>Très grave</v>
      </c>
      <c r="F75" s="20">
        <f>INDEX(' données spécifiques au poste'!$D$4:$G$4,1,SUMPRODUCT((' données spécifiques au poste'!$D$5:$G$20=D75)*COLUMN(' données spécifiques au poste'!$D$5:$G$20))-3)</f>
        <v>4</v>
      </c>
      <c r="G75" s="17" t="s">
        <v>205</v>
      </c>
      <c r="H75" s="20">
        <f>HLOOKUP(G75,' données spécifiques au poste'!$N$2:$Q$4,3,FALSE)</f>
        <v>1</v>
      </c>
      <c r="I75" s="20" t="str">
        <f>INDEX(' données spécifiques au poste'!$I$2:$L$2,1,SUMPRODUCT((' données spécifiques au poste'!$I$5:$L$20=A75)*COLUMN(' données spécifiques au poste'!$I$5:$L$20))-8)</f>
        <v>Fréquente</v>
      </c>
      <c r="J75" s="20">
        <f>INDEX(' données spécifiques au poste'!$I$4:$L$4,1,SUMPRODUCT((' données spécifiques au poste'!$I$5:$L$20=A75)*COLUMN(' données spécifiques au poste'!$I$5:$L$20))-8)</f>
        <v>0.75</v>
      </c>
      <c r="K75" s="1">
        <f t="shared" si="1"/>
        <v>3</v>
      </c>
      <c r="L75" s="17" t="s">
        <v>165</v>
      </c>
      <c r="Q75" s="34"/>
    </row>
    <row r="76" spans="1:17" ht="120" x14ac:dyDescent="0.25">
      <c r="A76" s="33" t="s">
        <v>20</v>
      </c>
      <c r="B76" s="3" t="s">
        <v>19</v>
      </c>
      <c r="C76" s="17" t="s">
        <v>183</v>
      </c>
      <c r="D76" s="17" t="s">
        <v>173</v>
      </c>
      <c r="E76" s="20" t="str">
        <f>INDEX(' données spécifiques au poste'!$D$2:$G$2,1,SUMPRODUCT((' données spécifiques au poste'!$D$5:$G$20=D76)*COLUMN(' données spécifiques au poste'!$D$5:$G$20))-3)</f>
        <v>Grave</v>
      </c>
      <c r="F76" s="20">
        <f>INDEX(' données spécifiques au poste'!$D$4:$G$4,1,SUMPRODUCT((' données spécifiques au poste'!$D$5:$G$20=D76)*COLUMN(' données spécifiques au poste'!$D$5:$G$20))-3)</f>
        <v>3</v>
      </c>
      <c r="G76" s="17" t="s">
        <v>205</v>
      </c>
      <c r="H76" s="20">
        <f>HLOOKUP(G76,' données spécifiques au poste'!$N$2:$Q$4,3,FALSE)</f>
        <v>1</v>
      </c>
      <c r="I76" s="20" t="str">
        <f>INDEX(' données spécifiques au poste'!$I$2:$L$2,1,SUMPRODUCT((' données spécifiques au poste'!$I$5:$L$20=A76)*COLUMN(' données spécifiques au poste'!$I$5:$L$20))-8)</f>
        <v>Fréquente</v>
      </c>
      <c r="J76" s="20">
        <f>INDEX(' données spécifiques au poste'!$I$4:$L$4,1,SUMPRODUCT((' données spécifiques au poste'!$I$5:$L$20=A76)*COLUMN(' données spécifiques au poste'!$I$5:$L$20))-8)</f>
        <v>0.75</v>
      </c>
      <c r="K76" s="1">
        <f t="shared" si="1"/>
        <v>2.25</v>
      </c>
      <c r="L76" s="17" t="s">
        <v>253</v>
      </c>
      <c r="Q76" s="34"/>
    </row>
    <row r="77" spans="1:17" x14ac:dyDescent="0.25">
      <c r="A77" s="32" t="s">
        <v>73</v>
      </c>
      <c r="B77" s="3" t="s">
        <v>4</v>
      </c>
      <c r="C77" s="17" t="s">
        <v>24</v>
      </c>
      <c r="D77" s="1" t="s">
        <v>22</v>
      </c>
      <c r="E77" s="20" t="str">
        <f>INDEX(' données spécifiques au poste'!$D$2:$G$2,1,SUMPRODUCT((' données spécifiques au poste'!$D$5:$G$20=D77)*COLUMN(' données spécifiques au poste'!$D$5:$G$20))-3)</f>
        <v>Moyenne</v>
      </c>
      <c r="F77" s="20">
        <f>INDEX(' données spécifiques au poste'!$D$4:$G$4,1,SUMPRODUCT((' données spécifiques au poste'!$D$5:$G$20=D77)*COLUMN(' données spécifiques au poste'!$D$5:$G$20))-3)</f>
        <v>2</v>
      </c>
      <c r="G77" s="1" t="s">
        <v>207</v>
      </c>
      <c r="H77" s="20">
        <f>HLOOKUP(G77,' données spécifiques au poste'!$N$2:$Q$4,3,FALSE)</f>
        <v>3</v>
      </c>
      <c r="I77" s="20" t="str">
        <f>INDEX(' données spécifiques au poste'!$I$2:$L$2,1,SUMPRODUCT((' données spécifiques au poste'!$I$5:$L$20=A77)*COLUMN(' données spécifiques au poste'!$I$5:$L$20))-8)</f>
        <v>Moyenne</v>
      </c>
      <c r="J77" s="20">
        <f>INDEX(' données spécifiques au poste'!$I$4:$L$4,1,SUMPRODUCT((' données spécifiques au poste'!$I$5:$L$20=A77)*COLUMN(' données spécifiques au poste'!$I$5:$L$20))-8)</f>
        <v>0.5</v>
      </c>
      <c r="K77" s="1">
        <f t="shared" si="1"/>
        <v>3</v>
      </c>
      <c r="L77" s="1" t="s">
        <v>49</v>
      </c>
      <c r="M77" s="1" t="s">
        <v>283</v>
      </c>
      <c r="Q77" s="34"/>
    </row>
    <row r="78" spans="1:17" ht="30" x14ac:dyDescent="0.25">
      <c r="A78" s="32" t="s">
        <v>73</v>
      </c>
      <c r="B78" s="3" t="s">
        <v>5</v>
      </c>
      <c r="C78" s="17" t="s">
        <v>74</v>
      </c>
      <c r="D78" s="1" t="s">
        <v>30</v>
      </c>
      <c r="E78" s="20" t="str">
        <f>INDEX(' données spécifiques au poste'!$D$2:$G$2,1,SUMPRODUCT((' données spécifiques au poste'!$D$5:$G$20=D78)*COLUMN(' données spécifiques au poste'!$D$5:$G$20))-3)</f>
        <v>Très grave</v>
      </c>
      <c r="F78" s="20">
        <f>INDEX(' données spécifiques au poste'!$D$4:$G$4,1,SUMPRODUCT((' données spécifiques au poste'!$D$5:$G$20=D78)*COLUMN(' données spécifiques au poste'!$D$5:$G$20))-3)</f>
        <v>4</v>
      </c>
      <c r="G78" s="1" t="s">
        <v>205</v>
      </c>
      <c r="H78" s="20">
        <f>HLOOKUP(G78,' données spécifiques au poste'!$N$2:$Q$4,3,FALSE)</f>
        <v>1</v>
      </c>
      <c r="I78" s="20" t="str">
        <f>INDEX(' données spécifiques au poste'!$I$2:$L$2,1,SUMPRODUCT((' données spécifiques au poste'!$I$5:$L$20=A78)*COLUMN(' données spécifiques au poste'!$I$5:$L$20))-8)</f>
        <v>Moyenne</v>
      </c>
      <c r="J78" s="20">
        <f>INDEX(' données spécifiques au poste'!$I$4:$L$4,1,SUMPRODUCT((' données spécifiques au poste'!$I$5:$L$20=A78)*COLUMN(' données spécifiques au poste'!$I$5:$L$20))-8)</f>
        <v>0.5</v>
      </c>
      <c r="K78" s="1">
        <f t="shared" si="1"/>
        <v>2</v>
      </c>
      <c r="L78" s="1" t="s">
        <v>75</v>
      </c>
      <c r="M78" s="1"/>
      <c r="Q78" s="34"/>
    </row>
    <row r="79" spans="1:17" ht="75" x14ac:dyDescent="0.25">
      <c r="A79" s="32" t="s">
        <v>73</v>
      </c>
      <c r="B79" s="3" t="s">
        <v>44</v>
      </c>
      <c r="C79" s="17" t="s">
        <v>31</v>
      </c>
      <c r="D79" s="1" t="s">
        <v>29</v>
      </c>
      <c r="E79" s="20" t="str">
        <f>INDEX(' données spécifiques au poste'!$D$2:$G$2,1,SUMPRODUCT((' données spécifiques au poste'!$D$5:$G$20=D79)*COLUMN(' données spécifiques au poste'!$D$5:$G$20))-3)</f>
        <v>Très grave</v>
      </c>
      <c r="F79" s="20">
        <f>INDEX(' données spécifiques au poste'!$D$4:$G$4,1,SUMPRODUCT((' données spécifiques au poste'!$D$5:$G$20=D79)*COLUMN(' données spécifiques au poste'!$D$5:$G$20))-3)</f>
        <v>4</v>
      </c>
      <c r="G79" s="1" t="s">
        <v>207</v>
      </c>
      <c r="H79" s="20">
        <f>HLOOKUP(G79,' données spécifiques au poste'!$N$2:$Q$4,3,FALSE)</f>
        <v>3</v>
      </c>
      <c r="I79" s="20" t="str">
        <f>INDEX(' données spécifiques au poste'!$I$2:$L$2,1,SUMPRODUCT((' données spécifiques au poste'!$I$5:$L$20=A79)*COLUMN(' données spécifiques au poste'!$I$5:$L$20))-8)</f>
        <v>Moyenne</v>
      </c>
      <c r="J79" s="20">
        <f>INDEX(' données spécifiques au poste'!$I$4:$L$4,1,SUMPRODUCT((' données spécifiques au poste'!$I$5:$L$20=A79)*COLUMN(' données spécifiques au poste'!$I$5:$L$20))-8)</f>
        <v>0.5</v>
      </c>
      <c r="K79" s="1">
        <f t="shared" si="1"/>
        <v>6</v>
      </c>
      <c r="L79" s="1" t="s">
        <v>254</v>
      </c>
      <c r="M79" s="1" t="s">
        <v>284</v>
      </c>
      <c r="N79" s="29" t="s">
        <v>153</v>
      </c>
      <c r="Q79" s="34"/>
    </row>
    <row r="80" spans="1:17" ht="75" x14ac:dyDescent="0.25">
      <c r="A80" s="32" t="s">
        <v>73</v>
      </c>
      <c r="B80" s="3" t="s">
        <v>7</v>
      </c>
      <c r="C80" s="17" t="s">
        <v>76</v>
      </c>
      <c r="D80" s="1" t="s">
        <v>177</v>
      </c>
      <c r="E80" s="20" t="str">
        <f>INDEX(' données spécifiques au poste'!$D$2:$G$2,1,SUMPRODUCT((' données spécifiques au poste'!$D$5:$G$20=D80)*COLUMN(' données spécifiques au poste'!$D$5:$G$20))-3)</f>
        <v>Moyenne</v>
      </c>
      <c r="F80" s="20">
        <f>INDEX(' données spécifiques au poste'!$D$4:$G$4,1,SUMPRODUCT((' données spécifiques au poste'!$D$5:$G$20=D80)*COLUMN(' données spécifiques au poste'!$D$5:$G$20))-3)</f>
        <v>2</v>
      </c>
      <c r="G80" s="17" t="s">
        <v>207</v>
      </c>
      <c r="H80" s="20">
        <f>HLOOKUP(G80,' données spécifiques au poste'!$N$2:$Q$4,3,FALSE)</f>
        <v>3</v>
      </c>
      <c r="I80" s="20" t="str">
        <f>INDEX(' données spécifiques au poste'!$I$2:$L$2,1,SUMPRODUCT((' données spécifiques au poste'!$I$5:$L$20=A80)*COLUMN(' données spécifiques au poste'!$I$5:$L$20))-8)</f>
        <v>Moyenne</v>
      </c>
      <c r="J80" s="20">
        <f>INDEX(' données spécifiques au poste'!$I$4:$L$4,1,SUMPRODUCT((' données spécifiques au poste'!$I$5:$L$20=A80)*COLUMN(' données spécifiques au poste'!$I$5:$L$20))-8)</f>
        <v>0.5</v>
      </c>
      <c r="K80" s="1">
        <f t="shared" si="1"/>
        <v>3</v>
      </c>
      <c r="L80" s="17" t="s">
        <v>95</v>
      </c>
      <c r="N80" s="26" t="s">
        <v>127</v>
      </c>
      <c r="O80" s="17" t="s">
        <v>77</v>
      </c>
      <c r="Q80" s="34"/>
    </row>
    <row r="81" spans="1:17" ht="105" x14ac:dyDescent="0.25">
      <c r="A81" s="32" t="s">
        <v>73</v>
      </c>
      <c r="B81" s="3" t="s">
        <v>216</v>
      </c>
      <c r="C81" s="17" t="s">
        <v>80</v>
      </c>
      <c r="D81" s="1" t="s">
        <v>81</v>
      </c>
      <c r="E81" s="20" t="str">
        <f>INDEX(' données spécifiques au poste'!$D$2:$G$2,1,SUMPRODUCT((' données spécifiques au poste'!$D$5:$G$20=D81)*COLUMN(' données spécifiques au poste'!$D$5:$G$20))-3)</f>
        <v>Grave</v>
      </c>
      <c r="F81" s="20">
        <f>INDEX(' données spécifiques au poste'!$D$4:$G$4,1,SUMPRODUCT((' données spécifiques au poste'!$D$5:$G$20=D81)*COLUMN(' données spécifiques au poste'!$D$5:$G$20))-3)</f>
        <v>3</v>
      </c>
      <c r="G81" s="17" t="s">
        <v>206</v>
      </c>
      <c r="H81" s="20">
        <f>HLOOKUP(G81,' données spécifiques au poste'!$N$2:$Q$4,3,FALSE)</f>
        <v>2</v>
      </c>
      <c r="I81" s="20" t="str">
        <f>INDEX(' données spécifiques au poste'!$I$2:$L$2,1,SUMPRODUCT((' données spécifiques au poste'!$I$5:$L$20=A81)*COLUMN(' données spécifiques au poste'!$I$5:$L$20))-8)</f>
        <v>Moyenne</v>
      </c>
      <c r="J81" s="20">
        <f>INDEX(' données spécifiques au poste'!$I$4:$L$4,1,SUMPRODUCT((' données spécifiques au poste'!$I$5:$L$20=A81)*COLUMN(' données spécifiques au poste'!$I$5:$L$20))-8)</f>
        <v>0.5</v>
      </c>
      <c r="K81" s="1">
        <f t="shared" si="1"/>
        <v>3</v>
      </c>
      <c r="L81" s="17" t="s">
        <v>255</v>
      </c>
      <c r="M81" s="19" t="s">
        <v>298</v>
      </c>
      <c r="Q81" s="34"/>
    </row>
    <row r="82" spans="1:17" ht="60" x14ac:dyDescent="0.25">
      <c r="A82" s="32" t="s">
        <v>73</v>
      </c>
      <c r="B82" s="3" t="s">
        <v>10</v>
      </c>
      <c r="C82" s="17" t="s">
        <v>78</v>
      </c>
      <c r="D82" s="1" t="s">
        <v>36</v>
      </c>
      <c r="E82" s="20" t="str">
        <f>INDEX(' données spécifiques au poste'!$D$2:$G$2,1,SUMPRODUCT((' données spécifiques au poste'!$D$5:$G$20=D82)*COLUMN(' données spécifiques au poste'!$D$5:$G$20))-3)</f>
        <v>Moyenne</v>
      </c>
      <c r="F82" s="20">
        <f>INDEX(' données spécifiques au poste'!$D$4:$G$4,1,SUMPRODUCT((' données spécifiques au poste'!$D$5:$G$20=D82)*COLUMN(' données spécifiques au poste'!$D$5:$G$20))-3)</f>
        <v>2</v>
      </c>
      <c r="G82" s="17" t="s">
        <v>207</v>
      </c>
      <c r="H82" s="20">
        <f>HLOOKUP(G82,' données spécifiques au poste'!$N$2:$Q$4,3,FALSE)</f>
        <v>3</v>
      </c>
      <c r="I82" s="20" t="str">
        <f>INDEX(' données spécifiques au poste'!$I$2:$L$2,1,SUMPRODUCT((' données spécifiques au poste'!$I$5:$L$20=A82)*COLUMN(' données spécifiques au poste'!$I$5:$L$20))-8)</f>
        <v>Moyenne</v>
      </c>
      <c r="J82" s="20">
        <f>INDEX(' données spécifiques au poste'!$I$4:$L$4,1,SUMPRODUCT((' données spécifiques au poste'!$I$5:$L$20=A82)*COLUMN(' données spécifiques au poste'!$I$5:$L$20))-8)</f>
        <v>0.5</v>
      </c>
      <c r="K82" s="1">
        <f t="shared" si="1"/>
        <v>3</v>
      </c>
      <c r="L82" s="17" t="s">
        <v>256</v>
      </c>
      <c r="M82" s="19" t="s">
        <v>299</v>
      </c>
      <c r="N82" s="27" t="s">
        <v>129</v>
      </c>
      <c r="Q82" s="34"/>
    </row>
    <row r="83" spans="1:17" ht="45" x14ac:dyDescent="0.25">
      <c r="A83" s="32" t="s">
        <v>73</v>
      </c>
      <c r="B83" s="3" t="s">
        <v>14</v>
      </c>
      <c r="C83" s="17" t="s">
        <v>71</v>
      </c>
      <c r="D83" s="17" t="s">
        <v>52</v>
      </c>
      <c r="E83" s="20" t="str">
        <f>INDEX(' données spécifiques au poste'!$D$2:$G$2,1,SUMPRODUCT((' données spécifiques au poste'!$D$5:$G$20=D83)*COLUMN(' données spécifiques au poste'!$D$5:$G$20))-3)</f>
        <v>Faible</v>
      </c>
      <c r="F83" s="20">
        <f>INDEX(' données spécifiques au poste'!$D$4:$G$4,1,SUMPRODUCT((' données spécifiques au poste'!$D$5:$G$20=D83)*COLUMN(' données spécifiques au poste'!$D$5:$G$20))-3)</f>
        <v>1</v>
      </c>
      <c r="G83" s="17" t="s">
        <v>207</v>
      </c>
      <c r="H83" s="20">
        <f>HLOOKUP(G83,' données spécifiques au poste'!$N$2:$Q$4,3,FALSE)</f>
        <v>3</v>
      </c>
      <c r="I83" s="20" t="str">
        <f>INDEX(' données spécifiques au poste'!$I$2:$L$2,1,SUMPRODUCT((' données spécifiques au poste'!$I$5:$L$20=A83)*COLUMN(' données spécifiques au poste'!$I$5:$L$20))-8)</f>
        <v>Moyenne</v>
      </c>
      <c r="J83" s="20">
        <f>INDEX(' données spécifiques au poste'!$I$4:$L$4,1,SUMPRODUCT((' données spécifiques au poste'!$I$5:$L$20=A83)*COLUMN(' données spécifiques au poste'!$I$5:$L$20))-8)</f>
        <v>0.5</v>
      </c>
      <c r="K83" s="1">
        <f t="shared" si="1"/>
        <v>1.5</v>
      </c>
      <c r="L83" s="17" t="s">
        <v>72</v>
      </c>
      <c r="M83" s="19" t="s">
        <v>291</v>
      </c>
      <c r="Q83" s="34"/>
    </row>
    <row r="84" spans="1:17" ht="75" x14ac:dyDescent="0.25">
      <c r="A84" s="32" t="s">
        <v>73</v>
      </c>
      <c r="B84" s="3" t="s">
        <v>15</v>
      </c>
      <c r="C84" s="17" t="s">
        <v>94</v>
      </c>
      <c r="D84" s="17" t="s">
        <v>170</v>
      </c>
      <c r="E84" s="20" t="str">
        <f>INDEX(' données spécifiques au poste'!$D$2:$G$2,1,SUMPRODUCT((' données spécifiques au poste'!$D$5:$G$20=D84)*COLUMN(' données spécifiques au poste'!$D$5:$G$20))-3)</f>
        <v>Grave</v>
      </c>
      <c r="F84" s="20">
        <f>INDEX(' données spécifiques au poste'!$D$4:$G$4,1,SUMPRODUCT((' données spécifiques au poste'!$D$5:$G$20=D84)*COLUMN(' données spécifiques au poste'!$D$5:$G$20))-3)</f>
        <v>3</v>
      </c>
      <c r="G84" s="17" t="s">
        <v>205</v>
      </c>
      <c r="H84" s="20">
        <f>HLOOKUP(G84,' données spécifiques au poste'!$N$2:$Q$4,3,FALSE)</f>
        <v>1</v>
      </c>
      <c r="I84" s="20" t="str">
        <f>INDEX(' données spécifiques au poste'!$I$2:$L$2,1,SUMPRODUCT((' données spécifiques au poste'!$I$5:$L$20=A84)*COLUMN(' données spécifiques au poste'!$I$5:$L$20))-8)</f>
        <v>Moyenne</v>
      </c>
      <c r="J84" s="20">
        <f>INDEX(' données spécifiques au poste'!$I$4:$L$4,1,SUMPRODUCT((' données spécifiques au poste'!$I$5:$L$20=A84)*COLUMN(' données spécifiques au poste'!$I$5:$L$20))-8)</f>
        <v>0.5</v>
      </c>
      <c r="K84" s="1">
        <f t="shared" si="1"/>
        <v>1.5</v>
      </c>
      <c r="L84" s="17" t="s">
        <v>257</v>
      </c>
      <c r="Q84" s="34"/>
    </row>
    <row r="85" spans="1:17" ht="30" x14ac:dyDescent="0.25">
      <c r="A85" s="32" t="s">
        <v>73</v>
      </c>
      <c r="B85" s="3" t="s">
        <v>18</v>
      </c>
      <c r="C85" s="17" t="s">
        <v>225</v>
      </c>
      <c r="D85" s="17" t="s">
        <v>54</v>
      </c>
      <c r="E85" s="20" t="str">
        <f>INDEX(' données spécifiques au poste'!$D$2:$G$2,1,SUMPRODUCT((' données spécifiques au poste'!$D$5:$G$20=D85)*COLUMN(' données spécifiques au poste'!$D$5:$G$20))-3)</f>
        <v>Grave</v>
      </c>
      <c r="F85" s="20">
        <f>INDEX(' données spécifiques au poste'!$D$4:$G$4,1,SUMPRODUCT((' données spécifiques au poste'!$D$5:$G$20=D85)*COLUMN(' données spécifiques au poste'!$D$5:$G$20))-3)</f>
        <v>3</v>
      </c>
      <c r="G85" s="17" t="s">
        <v>206</v>
      </c>
      <c r="H85" s="20">
        <f>HLOOKUP(G85,' données spécifiques au poste'!$N$2:$Q$4,3,FALSE)</f>
        <v>2</v>
      </c>
      <c r="I85" s="20" t="str">
        <f>INDEX(' données spécifiques au poste'!$I$2:$L$2,1,SUMPRODUCT((' données spécifiques au poste'!$I$5:$L$20=A85)*COLUMN(' données spécifiques au poste'!$I$5:$L$20))-8)</f>
        <v>Moyenne</v>
      </c>
      <c r="J85" s="20">
        <f>INDEX(' données spécifiques au poste'!$I$4:$L$4,1,SUMPRODUCT((' données spécifiques au poste'!$I$5:$L$20=A85)*COLUMN(' données spécifiques au poste'!$I$5:$L$20))-8)</f>
        <v>0.5</v>
      </c>
      <c r="K85" s="1">
        <f t="shared" si="1"/>
        <v>3</v>
      </c>
      <c r="L85" s="17" t="s">
        <v>148</v>
      </c>
      <c r="M85" s="19" t="s">
        <v>293</v>
      </c>
      <c r="N85" s="26" t="s">
        <v>149</v>
      </c>
      <c r="Q85" s="34"/>
    </row>
    <row r="86" spans="1:17" ht="120" x14ac:dyDescent="0.25">
      <c r="A86" s="32" t="s">
        <v>73</v>
      </c>
      <c r="B86" s="3" t="s">
        <v>19</v>
      </c>
      <c r="C86" s="17" t="s">
        <v>185</v>
      </c>
      <c r="D86" s="17" t="s">
        <v>173</v>
      </c>
      <c r="E86" s="20" t="str">
        <f>INDEX(' données spécifiques au poste'!$D$2:$G$2,1,SUMPRODUCT((' données spécifiques au poste'!$D$5:$G$20=D86)*COLUMN(' données spécifiques au poste'!$D$5:$G$20))-3)</f>
        <v>Grave</v>
      </c>
      <c r="F86" s="20">
        <f>INDEX(' données spécifiques au poste'!$D$4:$G$4,1,SUMPRODUCT((' données spécifiques au poste'!$D$5:$G$20=D86)*COLUMN(' données spécifiques au poste'!$D$5:$G$20))-3)</f>
        <v>3</v>
      </c>
      <c r="G86" s="17" t="s">
        <v>205</v>
      </c>
      <c r="H86" s="20">
        <f>HLOOKUP(G86,' données spécifiques au poste'!$N$2:$Q$4,3,FALSE)</f>
        <v>1</v>
      </c>
      <c r="I86" s="20" t="str">
        <f>INDEX(' données spécifiques au poste'!$I$2:$L$2,1,SUMPRODUCT((' données spécifiques au poste'!$I$5:$L$20=A86)*COLUMN(' données spécifiques au poste'!$I$5:$L$20))-8)</f>
        <v>Moyenne</v>
      </c>
      <c r="J86" s="20">
        <f>INDEX(' données spécifiques au poste'!$I$4:$L$4,1,SUMPRODUCT((' données spécifiques au poste'!$I$5:$L$20=A86)*COLUMN(' données spécifiques au poste'!$I$5:$L$20))-8)</f>
        <v>0.5</v>
      </c>
      <c r="K86" s="1">
        <f t="shared" si="1"/>
        <v>1.5</v>
      </c>
      <c r="L86" s="17" t="s">
        <v>184</v>
      </c>
      <c r="Q86" s="34"/>
    </row>
    <row r="87" spans="1:17" ht="90" x14ac:dyDescent="0.25">
      <c r="A87" s="33" t="s">
        <v>21</v>
      </c>
      <c r="B87" s="3" t="s">
        <v>44</v>
      </c>
      <c r="C87" s="17" t="s">
        <v>87</v>
      </c>
      <c r="D87" s="17" t="s">
        <v>88</v>
      </c>
      <c r="E87" s="20" t="str">
        <f>INDEX(' données spécifiques au poste'!$D$2:$G$2,1,SUMPRODUCT((' données spécifiques au poste'!$D$5:$G$20=D87)*COLUMN(' données spécifiques au poste'!$D$5:$G$20))-3)</f>
        <v>Très grave</v>
      </c>
      <c r="F87" s="20">
        <f>INDEX(' données spécifiques au poste'!$D$4:$G$4,1,SUMPRODUCT((' données spécifiques au poste'!$D$5:$G$20=D87)*COLUMN(' données spécifiques au poste'!$D$5:$G$20))-3)</f>
        <v>4</v>
      </c>
      <c r="G87" s="17" t="s">
        <v>205</v>
      </c>
      <c r="H87" s="20">
        <f>HLOOKUP(G87,' données spécifiques au poste'!$N$2:$Q$4,3,FALSE)</f>
        <v>1</v>
      </c>
      <c r="I87" s="20" t="str">
        <f>INDEX(' données spécifiques au poste'!$I$2:$L$2,1,SUMPRODUCT((' données spécifiques au poste'!$I$5:$L$20=A87)*COLUMN(' données spécifiques au poste'!$I$5:$L$20))-8)</f>
        <v>Très fréquente</v>
      </c>
      <c r="J87" s="20">
        <f>INDEX(' données spécifiques au poste'!$I$4:$L$4,1,SUMPRODUCT((' données spécifiques au poste'!$I$5:$L$20=A87)*COLUMN(' données spécifiques au poste'!$I$5:$L$20))-8)</f>
        <v>1</v>
      </c>
      <c r="K87" s="1">
        <f t="shared" si="1"/>
        <v>4</v>
      </c>
      <c r="L87" s="17" t="s">
        <v>90</v>
      </c>
      <c r="N87" s="26" t="s">
        <v>154</v>
      </c>
      <c r="Q87" s="34"/>
    </row>
    <row r="88" spans="1:17" ht="90" x14ac:dyDescent="0.25">
      <c r="A88" s="33" t="s">
        <v>21</v>
      </c>
      <c r="B88" s="3" t="s">
        <v>6</v>
      </c>
      <c r="C88" s="17" t="s">
        <v>85</v>
      </c>
      <c r="D88" s="17" t="s">
        <v>86</v>
      </c>
      <c r="E88" s="20" t="str">
        <f>INDEX(' données spécifiques au poste'!$D$2:$G$2,1,SUMPRODUCT((' données spécifiques au poste'!$D$5:$G$20=D88)*COLUMN(' données spécifiques au poste'!$D$5:$G$20))-3)</f>
        <v>Très grave</v>
      </c>
      <c r="F88" s="20">
        <f>INDEX(' données spécifiques au poste'!$D$4:$G$4,1,SUMPRODUCT((' données spécifiques au poste'!$D$5:$G$20=D88)*COLUMN(' données spécifiques au poste'!$D$5:$G$20))-3)</f>
        <v>4</v>
      </c>
      <c r="G88" s="17" t="s">
        <v>207</v>
      </c>
      <c r="H88" s="20">
        <f>HLOOKUP(G88,' données spécifiques au poste'!$N$2:$Q$4,3,FALSE)</f>
        <v>3</v>
      </c>
      <c r="I88" s="20" t="str">
        <f>INDEX(' données spécifiques au poste'!$I$2:$L$2,1,SUMPRODUCT((' données spécifiques au poste'!$I$5:$L$20=A88)*COLUMN(' données spécifiques au poste'!$I$5:$L$20))-8)</f>
        <v>Très fréquente</v>
      </c>
      <c r="J88" s="20">
        <f>INDEX(' données spécifiques au poste'!$I$4:$L$4,1,SUMPRODUCT((' données spécifiques au poste'!$I$5:$L$20=A88)*COLUMN(' données spécifiques au poste'!$I$5:$L$20))-8)</f>
        <v>1</v>
      </c>
      <c r="K88" s="1">
        <f t="shared" si="1"/>
        <v>12</v>
      </c>
      <c r="L88" s="17" t="s">
        <v>92</v>
      </c>
      <c r="N88" s="26" t="s">
        <v>155</v>
      </c>
      <c r="Q88" s="34"/>
    </row>
    <row r="89" spans="1:17" ht="45" x14ac:dyDescent="0.25">
      <c r="A89" s="33" t="s">
        <v>21</v>
      </c>
      <c r="B89" s="3" t="s">
        <v>11</v>
      </c>
      <c r="C89" s="17" t="s">
        <v>83</v>
      </c>
      <c r="D89" s="17" t="s">
        <v>84</v>
      </c>
      <c r="E89" s="20" t="str">
        <f>INDEX(' données spécifiques au poste'!$D$2:$G$2,1,SUMPRODUCT((' données spécifiques au poste'!$D$5:$G$20=D89)*COLUMN(' données spécifiques au poste'!$D$5:$G$20))-3)</f>
        <v>Moyenne</v>
      </c>
      <c r="F89" s="20">
        <f>INDEX(' données spécifiques au poste'!$D$4:$G$4,1,SUMPRODUCT((' données spécifiques au poste'!$D$5:$G$20=D89)*COLUMN(' données spécifiques au poste'!$D$5:$G$20))-3)</f>
        <v>2</v>
      </c>
      <c r="G89" s="17" t="s">
        <v>207</v>
      </c>
      <c r="H89" s="20">
        <f>HLOOKUP(G89,' données spécifiques au poste'!$N$2:$Q$4,3,FALSE)</f>
        <v>3</v>
      </c>
      <c r="I89" s="20" t="str">
        <f>INDEX(' données spécifiques au poste'!$I$2:$L$2,1,SUMPRODUCT((' données spécifiques au poste'!$I$5:$L$20=A89)*COLUMN(' données spécifiques au poste'!$I$5:$L$20))-8)</f>
        <v>Très fréquente</v>
      </c>
      <c r="J89" s="20">
        <f>INDEX(' données spécifiques au poste'!$I$4:$L$4,1,SUMPRODUCT((' données spécifiques au poste'!$I$5:$L$20=A89)*COLUMN(' données spécifiques au poste'!$I$5:$L$20))-8)</f>
        <v>1</v>
      </c>
      <c r="K89" s="1">
        <f t="shared" si="1"/>
        <v>6</v>
      </c>
      <c r="L89" s="17" t="s">
        <v>89</v>
      </c>
      <c r="Q89" s="34"/>
    </row>
    <row r="90" spans="1:17" ht="90" x14ac:dyDescent="0.25">
      <c r="A90" s="33" t="s">
        <v>21</v>
      </c>
      <c r="B90" s="3" t="s">
        <v>10</v>
      </c>
      <c r="C90" s="17" t="s">
        <v>258</v>
      </c>
      <c r="D90" s="17" t="s">
        <v>96</v>
      </c>
      <c r="E90" s="20" t="str">
        <f>INDEX(' données spécifiques au poste'!$D$2:$G$2,1,SUMPRODUCT((' données spécifiques au poste'!$D$5:$G$20=D90)*COLUMN(' données spécifiques au poste'!$D$5:$G$20))-3)</f>
        <v>Moyenne</v>
      </c>
      <c r="F90" s="20">
        <f>INDEX(' données spécifiques au poste'!$D$4:$G$4,1,SUMPRODUCT((' données spécifiques au poste'!$D$5:$G$20=D90)*COLUMN(' données spécifiques au poste'!$D$5:$G$20))-3)</f>
        <v>2</v>
      </c>
      <c r="G90" s="17" t="s">
        <v>206</v>
      </c>
      <c r="H90" s="20">
        <f>HLOOKUP(G90,' données spécifiques au poste'!$N$2:$Q$4,3,FALSE)</f>
        <v>2</v>
      </c>
      <c r="I90" s="20" t="str">
        <f>INDEX(' données spécifiques au poste'!$I$2:$L$2,1,SUMPRODUCT((' données spécifiques au poste'!$I$5:$L$20=A90)*COLUMN(' données spécifiques au poste'!$I$5:$L$20))-8)</f>
        <v>Très fréquente</v>
      </c>
      <c r="J90" s="20">
        <f>INDEX(' données spécifiques au poste'!$I$4:$L$4,1,SUMPRODUCT((' données spécifiques au poste'!$I$5:$L$20=A90)*COLUMN(' données spécifiques au poste'!$I$5:$L$20))-8)</f>
        <v>1</v>
      </c>
      <c r="K90" s="1">
        <f t="shared" si="1"/>
        <v>4</v>
      </c>
      <c r="L90" s="17" t="s">
        <v>259</v>
      </c>
      <c r="N90" s="27"/>
      <c r="Q90" s="34"/>
    </row>
    <row r="91" spans="1:17" ht="75" x14ac:dyDescent="0.25">
      <c r="A91" s="33" t="s">
        <v>21</v>
      </c>
      <c r="B91" s="3" t="s">
        <v>12</v>
      </c>
      <c r="C91" s="17" t="s">
        <v>91</v>
      </c>
      <c r="D91" s="17" t="s">
        <v>29</v>
      </c>
      <c r="E91" s="20" t="str">
        <f>INDEX(' données spécifiques au poste'!$D$2:$G$2,1,SUMPRODUCT((' données spécifiques au poste'!$D$5:$G$20=D91)*COLUMN(' données spécifiques au poste'!$D$5:$G$20))-3)</f>
        <v>Très grave</v>
      </c>
      <c r="F91" s="20">
        <f>INDEX(' données spécifiques au poste'!$D$4:$G$4,1,SUMPRODUCT((' données spécifiques au poste'!$D$5:$G$20=D91)*COLUMN(' données spécifiques au poste'!$D$5:$G$20))-3)</f>
        <v>4</v>
      </c>
      <c r="G91" s="17" t="s">
        <v>205</v>
      </c>
      <c r="H91" s="20">
        <f>HLOOKUP(G91,' données spécifiques au poste'!$N$2:$Q$4,3,FALSE)</f>
        <v>1</v>
      </c>
      <c r="I91" s="20" t="str">
        <f>INDEX(' données spécifiques au poste'!$I$2:$L$2,1,SUMPRODUCT((' données spécifiques au poste'!$I$5:$L$20=A91)*COLUMN(' données spécifiques au poste'!$I$5:$L$20))-8)</f>
        <v>Très fréquente</v>
      </c>
      <c r="J91" s="20">
        <f>INDEX(' données spécifiques au poste'!$I$4:$L$4,1,SUMPRODUCT((' données spécifiques au poste'!$I$5:$L$20=A91)*COLUMN(' données spécifiques au poste'!$I$5:$L$20))-8)</f>
        <v>1</v>
      </c>
      <c r="K91" s="1">
        <f t="shared" si="1"/>
        <v>4</v>
      </c>
      <c r="L91" s="17" t="s">
        <v>260</v>
      </c>
      <c r="Q91" s="34"/>
    </row>
    <row r="92" spans="1:17" ht="30" x14ac:dyDescent="0.25">
      <c r="A92" s="33" t="s">
        <v>21</v>
      </c>
      <c r="B92" s="3" t="s">
        <v>13</v>
      </c>
      <c r="C92" s="17" t="s">
        <v>85</v>
      </c>
      <c r="D92" s="17" t="s">
        <v>84</v>
      </c>
      <c r="E92" s="20" t="str">
        <f>INDEX(' données spécifiques au poste'!$D$2:$G$2,1,SUMPRODUCT((' données spécifiques au poste'!$D$5:$G$20=D92)*COLUMN(' données spécifiques au poste'!$D$5:$G$20))-3)</f>
        <v>Moyenne</v>
      </c>
      <c r="F92" s="20">
        <f>INDEX(' données spécifiques au poste'!$D$4:$G$4,1,SUMPRODUCT((' données spécifiques au poste'!$D$5:$G$20=D92)*COLUMN(' données spécifiques au poste'!$D$5:$G$20))-3)</f>
        <v>2</v>
      </c>
      <c r="G92" s="17" t="s">
        <v>207</v>
      </c>
      <c r="H92" s="20">
        <f>HLOOKUP(G92,' données spécifiques au poste'!$N$2:$Q$4,3,FALSE)</f>
        <v>3</v>
      </c>
      <c r="I92" s="20" t="str">
        <f>INDEX(' données spécifiques au poste'!$I$2:$L$2,1,SUMPRODUCT((' données spécifiques au poste'!$I$5:$L$20=A92)*COLUMN(' données spécifiques au poste'!$I$5:$L$20))-8)</f>
        <v>Très fréquente</v>
      </c>
      <c r="J92" s="20">
        <f>INDEX(' données spécifiques au poste'!$I$4:$L$4,1,SUMPRODUCT((' données spécifiques au poste'!$I$5:$L$20=A92)*COLUMN(' données spécifiques au poste'!$I$5:$L$20))-8)</f>
        <v>1</v>
      </c>
      <c r="K92" s="1">
        <f t="shared" si="1"/>
        <v>6</v>
      </c>
      <c r="L92" s="17" t="s">
        <v>93</v>
      </c>
      <c r="Q92" s="34"/>
    </row>
    <row r="93" spans="1:17" ht="45" x14ac:dyDescent="0.25">
      <c r="A93" s="33" t="s">
        <v>21</v>
      </c>
      <c r="B93" s="3" t="s">
        <v>14</v>
      </c>
      <c r="C93" s="17" t="s">
        <v>61</v>
      </c>
      <c r="D93" s="17" t="s">
        <v>52</v>
      </c>
      <c r="E93" s="20" t="str">
        <f>INDEX(' données spécifiques au poste'!$D$2:$G$2,1,SUMPRODUCT((' données spécifiques au poste'!$D$5:$G$20=D93)*COLUMN(' données spécifiques au poste'!$D$5:$G$20))-3)</f>
        <v>Faible</v>
      </c>
      <c r="F93" s="20">
        <f>INDEX(' données spécifiques au poste'!$D$4:$G$4,1,SUMPRODUCT((' données spécifiques au poste'!$D$5:$G$20=D93)*COLUMN(' données spécifiques au poste'!$D$5:$G$20))-3)</f>
        <v>1</v>
      </c>
      <c r="G93" s="17" t="s">
        <v>206</v>
      </c>
      <c r="H93" s="20">
        <f>HLOOKUP(G93,' données spécifiques au poste'!$N$2:$Q$4,3,FALSE)</f>
        <v>2</v>
      </c>
      <c r="I93" s="20" t="str">
        <f>INDEX(' données spécifiques au poste'!$I$2:$L$2,1,SUMPRODUCT((' données spécifiques au poste'!$I$5:$L$20=A93)*COLUMN(' données spécifiques au poste'!$I$5:$L$20))-8)</f>
        <v>Très fréquente</v>
      </c>
      <c r="J93" s="20">
        <f>INDEX(' données spécifiques au poste'!$I$4:$L$4,1,SUMPRODUCT((' données spécifiques au poste'!$I$5:$L$20=A93)*COLUMN(' données spécifiques au poste'!$I$5:$L$20))-8)</f>
        <v>1</v>
      </c>
      <c r="K93" s="1">
        <f t="shared" si="1"/>
        <v>2</v>
      </c>
      <c r="L93" s="17" t="s">
        <v>82</v>
      </c>
      <c r="Q93" s="34"/>
    </row>
    <row r="94" spans="1:17" ht="30" x14ac:dyDescent="0.25">
      <c r="A94" s="33" t="s">
        <v>21</v>
      </c>
      <c r="B94" s="3" t="s">
        <v>18</v>
      </c>
      <c r="C94" s="17" t="s">
        <v>225</v>
      </c>
      <c r="D94" s="17" t="s">
        <v>54</v>
      </c>
      <c r="E94" s="20" t="str">
        <f>INDEX(' données spécifiques au poste'!$D$2:$G$2,1,SUMPRODUCT((' données spécifiques au poste'!$D$5:$G$20=D94)*COLUMN(' données spécifiques au poste'!$D$5:$G$20))-3)</f>
        <v>Grave</v>
      </c>
      <c r="F94" s="20">
        <f>INDEX(' données spécifiques au poste'!$D$4:$G$4,1,SUMPRODUCT((' données spécifiques au poste'!$D$5:$G$20=D94)*COLUMN(' données spécifiques au poste'!$D$5:$G$20))-3)</f>
        <v>3</v>
      </c>
      <c r="G94" s="17" t="s">
        <v>207</v>
      </c>
      <c r="H94" s="20">
        <f>HLOOKUP(G94,' données spécifiques au poste'!$N$2:$Q$4,3,FALSE)</f>
        <v>3</v>
      </c>
      <c r="I94" s="20" t="str">
        <f>INDEX(' données spécifiques au poste'!$I$2:$L$2,1,SUMPRODUCT((' données spécifiques au poste'!$I$5:$L$20=A94)*COLUMN(' données spécifiques au poste'!$I$5:$L$20))-8)</f>
        <v>Très fréquente</v>
      </c>
      <c r="J94" s="20">
        <f>INDEX(' données spécifiques au poste'!$I$4:$L$4,1,SUMPRODUCT((' données spécifiques au poste'!$I$5:$L$20=A94)*COLUMN(' données spécifiques au poste'!$I$5:$L$20))-8)</f>
        <v>1</v>
      </c>
      <c r="K94" s="1">
        <f t="shared" si="1"/>
        <v>9</v>
      </c>
      <c r="L94" s="17" t="s">
        <v>148</v>
      </c>
      <c r="M94" s="19" t="s">
        <v>293</v>
      </c>
      <c r="N94" s="26" t="s">
        <v>149</v>
      </c>
      <c r="Q94" s="34"/>
    </row>
    <row r="95" spans="1:17" ht="75" x14ac:dyDescent="0.25">
      <c r="A95" s="33" t="s">
        <v>21</v>
      </c>
      <c r="B95" s="3" t="s">
        <v>19</v>
      </c>
      <c r="C95" s="17" t="s">
        <v>261</v>
      </c>
      <c r="D95" s="17" t="s">
        <v>173</v>
      </c>
      <c r="E95" s="20" t="str">
        <f>INDEX(' données spécifiques au poste'!$D$2:$G$2,1,SUMPRODUCT((' données spécifiques au poste'!$D$5:$G$20=D95)*COLUMN(' données spécifiques au poste'!$D$5:$G$20))-3)</f>
        <v>Grave</v>
      </c>
      <c r="F95" s="20">
        <f>INDEX(' données spécifiques au poste'!$D$4:$G$4,1,SUMPRODUCT((' données spécifiques au poste'!$D$5:$G$20=D95)*COLUMN(' données spécifiques au poste'!$D$5:$G$20))-3)</f>
        <v>3</v>
      </c>
      <c r="G95" s="17" t="s">
        <v>205</v>
      </c>
      <c r="H95" s="20">
        <f>HLOOKUP(G95,' données spécifiques au poste'!$N$2:$Q$4,3,FALSE)</f>
        <v>1</v>
      </c>
      <c r="I95" s="20" t="str">
        <f>INDEX(' données spécifiques au poste'!$I$2:$L$2,1,SUMPRODUCT((' données spécifiques au poste'!$I$5:$L$20=A95)*COLUMN(' données spécifiques au poste'!$I$5:$L$20))-8)</f>
        <v>Très fréquente</v>
      </c>
      <c r="J95" s="20">
        <f>INDEX(' données spécifiques au poste'!$I$4:$L$4,1,SUMPRODUCT((' données spécifiques au poste'!$I$5:$L$20=A95)*COLUMN(' données spécifiques au poste'!$I$5:$L$20))-8)</f>
        <v>1</v>
      </c>
      <c r="K95" s="1">
        <f t="shared" si="1"/>
        <v>3</v>
      </c>
      <c r="L95" s="17" t="s">
        <v>186</v>
      </c>
      <c r="Q95" s="34"/>
    </row>
    <row r="96" spans="1:17" ht="45" x14ac:dyDescent="0.25">
      <c r="A96" s="32" t="s">
        <v>43</v>
      </c>
      <c r="B96" s="3" t="s">
        <v>4</v>
      </c>
      <c r="C96" s="17" t="s">
        <v>24</v>
      </c>
      <c r="D96" s="1" t="s">
        <v>22</v>
      </c>
      <c r="E96" s="20" t="str">
        <f>INDEX(' données spécifiques au poste'!$D$2:$G$2,1,SUMPRODUCT((' données spécifiques au poste'!$D$5:$G$20=D96)*COLUMN(' données spécifiques au poste'!$D$5:$G$20))-3)</f>
        <v>Moyenne</v>
      </c>
      <c r="F96" s="20">
        <f>INDEX(' données spécifiques au poste'!$D$4:$G$4,1,SUMPRODUCT((' données spécifiques au poste'!$D$5:$G$20=D96)*COLUMN(' données spécifiques au poste'!$D$5:$G$20))-3)</f>
        <v>2</v>
      </c>
      <c r="G96" s="1" t="s">
        <v>206</v>
      </c>
      <c r="H96" s="20">
        <f>HLOOKUP(G96,' données spécifiques au poste'!$N$2:$Q$4,3,FALSE)</f>
        <v>2</v>
      </c>
      <c r="I96" s="20" t="str">
        <f>INDEX(' données spécifiques au poste'!$I$2:$L$2,1,SUMPRODUCT((' données spécifiques au poste'!$I$5:$L$20=A96)*COLUMN(' données spécifiques au poste'!$I$5:$L$20))-8)</f>
        <v>Très fréquente</v>
      </c>
      <c r="J96" s="20">
        <f>INDEX(' données spécifiques au poste'!$I$4:$L$4,1,SUMPRODUCT((' données spécifiques au poste'!$I$5:$L$20=A96)*COLUMN(' données spécifiques au poste'!$I$5:$L$20))-8)</f>
        <v>1</v>
      </c>
      <c r="K96" s="1">
        <f t="shared" si="1"/>
        <v>4</v>
      </c>
      <c r="L96" s="1" t="s">
        <v>49</v>
      </c>
      <c r="M96" s="1"/>
      <c r="N96" s="6" t="s">
        <v>120</v>
      </c>
      <c r="O96" s="17" t="s">
        <v>121</v>
      </c>
      <c r="Q96" s="34"/>
    </row>
    <row r="97" spans="1:17" ht="30" x14ac:dyDescent="0.25">
      <c r="A97" s="32" t="s">
        <v>43</v>
      </c>
      <c r="B97" s="3" t="s">
        <v>44</v>
      </c>
      <c r="C97" s="17" t="s">
        <v>31</v>
      </c>
      <c r="D97" s="17" t="s">
        <v>88</v>
      </c>
      <c r="E97" s="20" t="str">
        <f>INDEX(' données spécifiques au poste'!$D$2:$G$2,1,SUMPRODUCT((' données spécifiques au poste'!$D$5:$G$20=D97)*COLUMN(' données spécifiques au poste'!$D$5:$G$20))-3)</f>
        <v>Très grave</v>
      </c>
      <c r="F97" s="20">
        <f>INDEX(' données spécifiques au poste'!$D$4:$G$4,1,SUMPRODUCT((' données spécifiques au poste'!$D$5:$G$20=D97)*COLUMN(' données spécifiques au poste'!$D$5:$G$20))-3)</f>
        <v>4</v>
      </c>
      <c r="G97" s="17" t="s">
        <v>205</v>
      </c>
      <c r="H97" s="20">
        <f>HLOOKUP(G97,' données spécifiques au poste'!$N$2:$Q$4,3,FALSE)</f>
        <v>1</v>
      </c>
      <c r="I97" s="20" t="str">
        <f>INDEX(' données spécifiques au poste'!$I$2:$L$2,1,SUMPRODUCT((' données spécifiques au poste'!$I$5:$L$20=A97)*COLUMN(' données spécifiques au poste'!$I$5:$L$20))-8)</f>
        <v>Très fréquente</v>
      </c>
      <c r="J97" s="20">
        <f>INDEX(' données spécifiques au poste'!$I$4:$L$4,1,SUMPRODUCT((' données spécifiques au poste'!$I$5:$L$20=A97)*COLUMN(' données spécifiques au poste'!$I$5:$L$20))-8)</f>
        <v>1</v>
      </c>
      <c r="K97" s="1">
        <f t="shared" si="1"/>
        <v>4</v>
      </c>
      <c r="L97" s="1" t="s">
        <v>49</v>
      </c>
      <c r="M97" s="1"/>
      <c r="N97" s="26" t="s">
        <v>152</v>
      </c>
      <c r="Q97" s="34"/>
    </row>
    <row r="98" spans="1:17" ht="60" x14ac:dyDescent="0.25">
      <c r="A98" s="32" t="s">
        <v>43</v>
      </c>
      <c r="B98" s="3" t="s">
        <v>7</v>
      </c>
      <c r="C98" s="17" t="s">
        <v>97</v>
      </c>
      <c r="D98" s="1" t="s">
        <v>48</v>
      </c>
      <c r="E98" s="20" t="str">
        <f>INDEX(' données spécifiques au poste'!$D$2:$G$2,1,SUMPRODUCT((' données spécifiques au poste'!$D$5:$G$20=D98)*COLUMN(' données spécifiques au poste'!$D$5:$G$20))-3)</f>
        <v>Faible</v>
      </c>
      <c r="F98" s="20">
        <f>INDEX(' données spécifiques au poste'!$D$4:$G$4,1,SUMPRODUCT((' données spécifiques au poste'!$D$5:$G$20=D98)*COLUMN(' données spécifiques au poste'!$D$5:$G$20))-3)</f>
        <v>1</v>
      </c>
      <c r="G98" s="17" t="s">
        <v>206</v>
      </c>
      <c r="H98" s="20">
        <f>HLOOKUP(G98,' données spécifiques au poste'!$N$2:$Q$4,3,FALSE)</f>
        <v>2</v>
      </c>
      <c r="I98" s="20" t="str">
        <f>INDEX(' données spécifiques au poste'!$I$2:$L$2,1,SUMPRODUCT((' données spécifiques au poste'!$I$5:$L$20=A98)*COLUMN(' données spécifiques au poste'!$I$5:$L$20))-8)</f>
        <v>Très fréquente</v>
      </c>
      <c r="J98" s="20">
        <f>INDEX(' données spécifiques au poste'!$I$4:$L$4,1,SUMPRODUCT((' données spécifiques au poste'!$I$5:$L$20=A98)*COLUMN(' données spécifiques au poste'!$I$5:$L$20))-8)</f>
        <v>1</v>
      </c>
      <c r="K98" s="1">
        <f t="shared" si="1"/>
        <v>2</v>
      </c>
      <c r="L98" s="17" t="s">
        <v>262</v>
      </c>
      <c r="N98" s="26" t="s">
        <v>127</v>
      </c>
      <c r="Q98" s="34"/>
    </row>
    <row r="99" spans="1:17" ht="30" x14ac:dyDescent="0.25">
      <c r="A99" s="32" t="s">
        <v>43</v>
      </c>
      <c r="B99" s="3" t="s">
        <v>10</v>
      </c>
      <c r="C99" s="17" t="s">
        <v>43</v>
      </c>
      <c r="D99" s="17" t="s">
        <v>96</v>
      </c>
      <c r="E99" s="20" t="str">
        <f>INDEX(' données spécifiques au poste'!$D$2:$G$2,1,SUMPRODUCT((' données spécifiques au poste'!$D$5:$G$20=D99)*COLUMN(' données spécifiques au poste'!$D$5:$G$20))-3)</f>
        <v>Moyenne</v>
      </c>
      <c r="F99" s="20">
        <f>INDEX(' données spécifiques au poste'!$D$4:$G$4,1,SUMPRODUCT((' données spécifiques au poste'!$D$5:$G$20=D99)*COLUMN(' données spécifiques au poste'!$D$5:$G$20))-3)</f>
        <v>2</v>
      </c>
      <c r="G99" s="17" t="s">
        <v>205</v>
      </c>
      <c r="H99" s="20">
        <f>HLOOKUP(G99,' données spécifiques au poste'!$N$2:$Q$4,3,FALSE)</f>
        <v>1</v>
      </c>
      <c r="I99" s="20" t="str">
        <f>INDEX(' données spécifiques au poste'!$I$2:$L$2,1,SUMPRODUCT((' données spécifiques au poste'!$I$5:$L$20=A99)*COLUMN(' données spécifiques au poste'!$I$5:$L$20))-8)</f>
        <v>Très fréquente</v>
      </c>
      <c r="J99" s="20">
        <f>INDEX(' données spécifiques au poste'!$I$4:$L$4,1,SUMPRODUCT((' données spécifiques au poste'!$I$5:$L$20=A99)*COLUMN(' données spécifiques au poste'!$I$5:$L$20))-8)</f>
        <v>1</v>
      </c>
      <c r="K99" s="1">
        <f t="shared" si="1"/>
        <v>2</v>
      </c>
      <c r="L99" s="17" t="s">
        <v>98</v>
      </c>
      <c r="Q99" s="34"/>
    </row>
    <row r="100" spans="1:17" ht="30" x14ac:dyDescent="0.25">
      <c r="A100" s="32" t="s">
        <v>43</v>
      </c>
      <c r="B100" s="3" t="s">
        <v>17</v>
      </c>
      <c r="C100" s="17" t="s">
        <v>43</v>
      </c>
      <c r="D100" s="17" t="s">
        <v>99</v>
      </c>
      <c r="E100" s="20" t="str">
        <f>INDEX(' données spécifiques au poste'!$D$2:$G$2,1,SUMPRODUCT((' données spécifiques au poste'!$D$5:$G$20=D100)*COLUMN(' données spécifiques au poste'!$D$5:$G$20))-3)</f>
        <v>Grave</v>
      </c>
      <c r="F100" s="20">
        <f>INDEX(' données spécifiques au poste'!$D$4:$G$4,1,SUMPRODUCT((' données spécifiques au poste'!$D$5:$G$20=D100)*COLUMN(' données spécifiques au poste'!$D$5:$G$20))-3)</f>
        <v>3</v>
      </c>
      <c r="G100" s="17" t="s">
        <v>205</v>
      </c>
      <c r="H100" s="20">
        <f>HLOOKUP(G100,' données spécifiques au poste'!$N$2:$Q$4,3,FALSE)</f>
        <v>1</v>
      </c>
      <c r="I100" s="20" t="str">
        <f>INDEX(' données spécifiques au poste'!$I$2:$L$2,1,SUMPRODUCT((' données spécifiques au poste'!$I$5:$L$20=A100)*COLUMN(' données spécifiques au poste'!$I$5:$L$20))-8)</f>
        <v>Très fréquente</v>
      </c>
      <c r="J100" s="20">
        <f>INDEX(' données spécifiques au poste'!$I$4:$L$4,1,SUMPRODUCT((' données spécifiques au poste'!$I$5:$L$20=A100)*COLUMN(' données spécifiques au poste'!$I$5:$L$20))-8)</f>
        <v>1</v>
      </c>
      <c r="K100" s="1">
        <f t="shared" si="1"/>
        <v>3</v>
      </c>
      <c r="L100" s="17" t="s">
        <v>100</v>
      </c>
      <c r="N100" s="7" t="s">
        <v>122</v>
      </c>
      <c r="Q100" s="34"/>
    </row>
    <row r="101" spans="1:17" ht="30" x14ac:dyDescent="0.25">
      <c r="A101" s="32" t="s">
        <v>43</v>
      </c>
      <c r="B101" s="3" t="s">
        <v>18</v>
      </c>
      <c r="C101" s="17" t="s">
        <v>225</v>
      </c>
      <c r="D101" s="17" t="s">
        <v>54</v>
      </c>
      <c r="E101" s="20" t="str">
        <f>INDEX(' données spécifiques au poste'!$D$2:$G$2,1,SUMPRODUCT((' données spécifiques au poste'!$D$5:$G$20=D101)*COLUMN(' données spécifiques au poste'!$D$5:$G$20))-3)</f>
        <v>Grave</v>
      </c>
      <c r="F101" s="20">
        <f>INDEX(' données spécifiques au poste'!$D$4:$G$4,1,SUMPRODUCT((' données spécifiques au poste'!$D$5:$G$20=D101)*COLUMN(' données spécifiques au poste'!$D$5:$G$20))-3)</f>
        <v>3</v>
      </c>
      <c r="G101" s="17" t="s">
        <v>205</v>
      </c>
      <c r="H101" s="20">
        <f>HLOOKUP(G101,' données spécifiques au poste'!$N$2:$Q$4,3,FALSE)</f>
        <v>1</v>
      </c>
      <c r="I101" s="20" t="str">
        <f>INDEX(' données spécifiques au poste'!$I$2:$L$2,1,SUMPRODUCT((' données spécifiques au poste'!$I$5:$L$20=A101)*COLUMN(' données spécifiques au poste'!$I$5:$L$20))-8)</f>
        <v>Très fréquente</v>
      </c>
      <c r="J101" s="20">
        <f>INDEX(' données spécifiques au poste'!$I$4:$L$4,1,SUMPRODUCT((' données spécifiques au poste'!$I$5:$L$20=A101)*COLUMN(' données spécifiques au poste'!$I$5:$L$20))-8)</f>
        <v>1</v>
      </c>
      <c r="K101" s="1">
        <f t="shared" si="1"/>
        <v>3</v>
      </c>
      <c r="L101" s="17" t="s">
        <v>148</v>
      </c>
      <c r="N101" s="26" t="s">
        <v>149</v>
      </c>
      <c r="Q101" s="34"/>
    </row>
    <row r="102" spans="1:17" ht="75" x14ac:dyDescent="0.25">
      <c r="A102" s="33" t="s">
        <v>37</v>
      </c>
      <c r="B102" s="3" t="s">
        <v>4</v>
      </c>
      <c r="C102" s="17" t="s">
        <v>263</v>
      </c>
      <c r="D102" s="1" t="s">
        <v>22</v>
      </c>
      <c r="E102" s="20" t="str">
        <f>INDEX(' données spécifiques au poste'!$D$2:$G$2,1,SUMPRODUCT((' données spécifiques au poste'!$D$5:$G$20=D102)*COLUMN(' données spécifiques au poste'!$D$5:$G$20))-3)</f>
        <v>Moyenne</v>
      </c>
      <c r="F102" s="20">
        <f>INDEX(' données spécifiques au poste'!$D$4:$G$4,1,SUMPRODUCT((' données spécifiques au poste'!$D$5:$G$20=D102)*COLUMN(' données spécifiques au poste'!$D$5:$G$20))-3)</f>
        <v>2</v>
      </c>
      <c r="G102" s="17" t="s">
        <v>205</v>
      </c>
      <c r="H102" s="20">
        <f>HLOOKUP(G102,' données spécifiques au poste'!$N$2:$Q$4,3,FALSE)</f>
        <v>1</v>
      </c>
      <c r="I102" s="20" t="str">
        <f>INDEX(' données spécifiques au poste'!$I$2:$L$2,1,SUMPRODUCT((' données spécifiques au poste'!$I$5:$L$20=A102)*COLUMN(' données spécifiques au poste'!$I$5:$L$20))-8)</f>
        <v>Très fréquente</v>
      </c>
      <c r="J102" s="20">
        <f>INDEX(' données spécifiques au poste'!$I$4:$L$4,1,SUMPRODUCT((' données spécifiques au poste'!$I$5:$L$20=A102)*COLUMN(' données spécifiques au poste'!$I$5:$L$20))-8)</f>
        <v>1</v>
      </c>
      <c r="K102" s="1">
        <f t="shared" si="1"/>
        <v>2</v>
      </c>
      <c r="L102" s="17" t="s">
        <v>264</v>
      </c>
      <c r="N102" s="6" t="s">
        <v>120</v>
      </c>
      <c r="Q102" s="34"/>
    </row>
    <row r="103" spans="1:17" ht="45" x14ac:dyDescent="0.25">
      <c r="A103" s="33" t="s">
        <v>37</v>
      </c>
      <c r="B103" s="3" t="s">
        <v>4</v>
      </c>
      <c r="C103" s="17" t="s">
        <v>263</v>
      </c>
      <c r="D103" s="1" t="s">
        <v>22</v>
      </c>
      <c r="E103" s="20" t="str">
        <f>INDEX(' données spécifiques au poste'!$D$2:$G$2,1,SUMPRODUCT((' données spécifiques au poste'!$D$5:$G$20=D103)*COLUMN(' données spécifiques au poste'!$D$5:$G$20))-3)</f>
        <v>Moyenne</v>
      </c>
      <c r="F103" s="20">
        <f>INDEX(' données spécifiques au poste'!$D$4:$G$4,1,SUMPRODUCT((' données spécifiques au poste'!$D$5:$G$20=D103)*COLUMN(' données spécifiques au poste'!$D$5:$G$20))-3)</f>
        <v>2</v>
      </c>
      <c r="G103" s="17" t="s">
        <v>205</v>
      </c>
      <c r="H103" s="20">
        <f>HLOOKUP(G103,' données spécifiques au poste'!$N$2:$Q$4,3,FALSE)</f>
        <v>1</v>
      </c>
      <c r="I103" s="20" t="str">
        <f>INDEX(' données spécifiques au poste'!$I$2:$L$2,1,SUMPRODUCT((' données spécifiques au poste'!$I$5:$L$20=A103)*COLUMN(' données spécifiques au poste'!$I$5:$L$20))-8)</f>
        <v>Très fréquente</v>
      </c>
      <c r="J103" s="20">
        <f>INDEX(' données spécifiques au poste'!$I$4:$L$4,1,SUMPRODUCT((' données spécifiques au poste'!$I$5:$L$20=A103)*COLUMN(' données spécifiques au poste'!$I$5:$L$20))-8)</f>
        <v>1</v>
      </c>
      <c r="K103" s="1">
        <f t="shared" si="1"/>
        <v>2</v>
      </c>
      <c r="L103" s="17" t="s">
        <v>265</v>
      </c>
      <c r="N103" s="6" t="s">
        <v>120</v>
      </c>
      <c r="Q103" s="34"/>
    </row>
    <row r="104" spans="1:17" ht="60" x14ac:dyDescent="0.25">
      <c r="A104" s="33" t="s">
        <v>37</v>
      </c>
      <c r="B104" s="3" t="s">
        <v>5</v>
      </c>
      <c r="C104" s="17" t="s">
        <v>102</v>
      </c>
      <c r="D104" s="1" t="s">
        <v>22</v>
      </c>
      <c r="E104" s="20" t="str">
        <f>INDEX(' données spécifiques au poste'!$D$2:$G$2,1,SUMPRODUCT((' données spécifiques au poste'!$D$5:$G$20=D104)*COLUMN(' données spécifiques au poste'!$D$5:$G$20))-3)</f>
        <v>Moyenne</v>
      </c>
      <c r="F104" s="20">
        <f>INDEX(' données spécifiques au poste'!$D$4:$G$4,1,SUMPRODUCT((' données spécifiques au poste'!$D$5:$G$20=D104)*COLUMN(' données spécifiques au poste'!$D$5:$G$20))-3)</f>
        <v>2</v>
      </c>
      <c r="G104" s="17" t="s">
        <v>206</v>
      </c>
      <c r="H104" s="20">
        <f>HLOOKUP(G104,' données spécifiques au poste'!$N$2:$Q$4,3,FALSE)</f>
        <v>2</v>
      </c>
      <c r="I104" s="20" t="str">
        <f>INDEX(' données spécifiques au poste'!$I$2:$L$2,1,SUMPRODUCT((' données spécifiques au poste'!$I$5:$L$20=A104)*COLUMN(' données spécifiques au poste'!$I$5:$L$20))-8)</f>
        <v>Très fréquente</v>
      </c>
      <c r="J104" s="20">
        <f>INDEX(' données spécifiques au poste'!$I$4:$L$4,1,SUMPRODUCT((' données spécifiques au poste'!$I$5:$L$20=A104)*COLUMN(' données spécifiques au poste'!$I$5:$L$20))-8)</f>
        <v>1</v>
      </c>
      <c r="K104" s="1">
        <f t="shared" si="1"/>
        <v>4</v>
      </c>
      <c r="L104" s="17" t="s">
        <v>103</v>
      </c>
      <c r="N104" s="26" t="s">
        <v>145</v>
      </c>
      <c r="Q104" s="34"/>
    </row>
    <row r="105" spans="1:17" ht="30" x14ac:dyDescent="0.25">
      <c r="A105" s="33" t="s">
        <v>37</v>
      </c>
      <c r="B105" s="3" t="s">
        <v>7</v>
      </c>
      <c r="C105" s="17" t="s">
        <v>104</v>
      </c>
      <c r="D105" s="1" t="s">
        <v>48</v>
      </c>
      <c r="E105" s="20" t="str">
        <f>INDEX(' données spécifiques au poste'!$D$2:$G$2,1,SUMPRODUCT((' données spécifiques au poste'!$D$5:$G$20=D105)*COLUMN(' données spécifiques au poste'!$D$5:$G$20))-3)</f>
        <v>Faible</v>
      </c>
      <c r="F105" s="20">
        <f>INDEX(' données spécifiques au poste'!$D$4:$G$4,1,SUMPRODUCT((' données spécifiques au poste'!$D$5:$G$20=D105)*COLUMN(' données spécifiques au poste'!$D$5:$G$20))-3)</f>
        <v>1</v>
      </c>
      <c r="G105" s="17" t="s">
        <v>205</v>
      </c>
      <c r="H105" s="20">
        <f>HLOOKUP(G105,' données spécifiques au poste'!$N$2:$Q$4,3,FALSE)</f>
        <v>1</v>
      </c>
      <c r="I105" s="20" t="str">
        <f>INDEX(' données spécifiques au poste'!$I$2:$L$2,1,SUMPRODUCT((' données spécifiques au poste'!$I$5:$L$20=A105)*COLUMN(' données spécifiques au poste'!$I$5:$L$20))-8)</f>
        <v>Très fréquente</v>
      </c>
      <c r="J105" s="20">
        <f>INDEX(' données spécifiques au poste'!$I$4:$L$4,1,SUMPRODUCT((' données spécifiques au poste'!$I$5:$L$20=A105)*COLUMN(' données spécifiques au poste'!$I$5:$L$20))-8)</f>
        <v>1</v>
      </c>
      <c r="K105" s="1">
        <f t="shared" si="1"/>
        <v>1</v>
      </c>
      <c r="L105" s="17" t="s">
        <v>105</v>
      </c>
      <c r="N105" s="26" t="s">
        <v>127</v>
      </c>
      <c r="Q105" s="34"/>
    </row>
    <row r="106" spans="1:17" ht="30" x14ac:dyDescent="0.25">
      <c r="A106" s="33" t="s">
        <v>37</v>
      </c>
      <c r="B106" s="3" t="s">
        <v>216</v>
      </c>
      <c r="C106" s="17" t="s">
        <v>167</v>
      </c>
      <c r="D106" s="17" t="s">
        <v>171</v>
      </c>
      <c r="E106" s="20" t="str">
        <f>INDEX(' données spécifiques au poste'!$D$2:$G$2,1,SUMPRODUCT((' données spécifiques au poste'!$D$5:$G$20=D106)*COLUMN(' données spécifiques au poste'!$D$5:$G$20))-3)</f>
        <v>Grave</v>
      </c>
      <c r="F106" s="20">
        <f>INDEX(' données spécifiques au poste'!$D$4:$G$4,1,SUMPRODUCT((' données spécifiques au poste'!$D$5:$G$20=D106)*COLUMN(' données spécifiques au poste'!$D$5:$G$20))-3)</f>
        <v>3</v>
      </c>
      <c r="G106" s="17" t="s">
        <v>206</v>
      </c>
      <c r="H106" s="20">
        <f>HLOOKUP(G106,' données spécifiques au poste'!$N$2:$Q$4,3,FALSE)</f>
        <v>2</v>
      </c>
      <c r="I106" s="20" t="str">
        <f>INDEX(' données spécifiques au poste'!$I$2:$L$2,1,SUMPRODUCT((' données spécifiques au poste'!$I$5:$L$20=A106)*COLUMN(' données spécifiques au poste'!$I$5:$L$20))-8)</f>
        <v>Très fréquente</v>
      </c>
      <c r="J106" s="20">
        <f>INDEX(' données spécifiques au poste'!$I$4:$L$4,1,SUMPRODUCT((' données spécifiques au poste'!$I$5:$L$20=A106)*COLUMN(' données spécifiques au poste'!$I$5:$L$20))-8)</f>
        <v>1</v>
      </c>
      <c r="K106" s="1">
        <f t="shared" si="1"/>
        <v>6</v>
      </c>
      <c r="N106" s="7" t="s">
        <v>142</v>
      </c>
      <c r="Q106" s="34"/>
    </row>
    <row r="107" spans="1:17" ht="60" x14ac:dyDescent="0.25">
      <c r="A107" s="33" t="s">
        <v>37</v>
      </c>
      <c r="B107" s="3" t="s">
        <v>216</v>
      </c>
      <c r="C107" s="17" t="s">
        <v>266</v>
      </c>
      <c r="D107" s="17" t="s">
        <v>171</v>
      </c>
      <c r="E107" s="20" t="str">
        <f>INDEX(' données spécifiques au poste'!$D$2:$G$2,1,SUMPRODUCT((' données spécifiques au poste'!$D$5:$G$20=D107)*COLUMN(' données spécifiques au poste'!$D$5:$G$20))-3)</f>
        <v>Grave</v>
      </c>
      <c r="F107" s="20">
        <f>INDEX(' données spécifiques au poste'!$D$4:$G$4,1,SUMPRODUCT((' données spécifiques au poste'!$D$5:$G$20=D107)*COLUMN(' données spécifiques au poste'!$D$5:$G$20))-3)</f>
        <v>3</v>
      </c>
      <c r="G107" s="17" t="s">
        <v>205</v>
      </c>
      <c r="H107" s="20">
        <f>HLOOKUP(G107,' données spécifiques au poste'!$N$2:$Q$4,3,FALSE)</f>
        <v>1</v>
      </c>
      <c r="I107" s="20" t="str">
        <f>INDEX(' données spécifiques au poste'!$I$2:$L$2,1,SUMPRODUCT((' données spécifiques au poste'!$I$5:$L$20=A107)*COLUMN(' données spécifiques au poste'!$I$5:$L$20))-8)</f>
        <v>Très fréquente</v>
      </c>
      <c r="J107" s="20">
        <f>INDEX(' données spécifiques au poste'!$I$4:$L$4,1,SUMPRODUCT((' données spécifiques au poste'!$I$5:$L$20=A107)*COLUMN(' données spécifiques au poste'!$I$5:$L$20))-8)</f>
        <v>1</v>
      </c>
      <c r="K107" s="1">
        <f t="shared" si="1"/>
        <v>3</v>
      </c>
      <c r="L107" s="17" t="s">
        <v>279</v>
      </c>
      <c r="Q107" s="34"/>
    </row>
    <row r="108" spans="1:17" ht="210" x14ac:dyDescent="0.25">
      <c r="A108" s="33" t="s">
        <v>37</v>
      </c>
      <c r="B108" s="3" t="s">
        <v>216</v>
      </c>
      <c r="C108" s="17" t="s">
        <v>178</v>
      </c>
      <c r="D108" s="17" t="s">
        <v>171</v>
      </c>
      <c r="E108" s="20" t="str">
        <f>INDEX(' données spécifiques au poste'!$D$2:$G$2,1,SUMPRODUCT((' données spécifiques au poste'!$D$5:$G$20=D108)*COLUMN(' données spécifiques au poste'!$D$5:$G$20))-3)</f>
        <v>Grave</v>
      </c>
      <c r="F108" s="20">
        <f>INDEX(' données spécifiques au poste'!$D$4:$G$4,1,SUMPRODUCT((' données spécifiques au poste'!$D$5:$G$20=D108)*COLUMN(' données spécifiques au poste'!$D$5:$G$20))-3)</f>
        <v>3</v>
      </c>
      <c r="G108" s="17" t="s">
        <v>205</v>
      </c>
      <c r="H108" s="20">
        <f>HLOOKUP(G108,' données spécifiques au poste'!$N$2:$Q$4,3,FALSE)</f>
        <v>1</v>
      </c>
      <c r="I108" s="20" t="str">
        <f>INDEX(' données spécifiques au poste'!$I$2:$L$2,1,SUMPRODUCT((' données spécifiques au poste'!$I$5:$L$20=A108)*COLUMN(' données spécifiques au poste'!$I$5:$L$20))-8)</f>
        <v>Très fréquente</v>
      </c>
      <c r="J108" s="20">
        <f>INDEX(' données spécifiques au poste'!$I$4:$L$4,1,SUMPRODUCT((' données spécifiques au poste'!$I$5:$L$20=A108)*COLUMN(' données spécifiques au poste'!$I$5:$L$20))-8)</f>
        <v>1</v>
      </c>
      <c r="K108" s="1">
        <f t="shared" si="1"/>
        <v>3</v>
      </c>
      <c r="L108" s="17" t="s">
        <v>168</v>
      </c>
      <c r="N108" s="7"/>
      <c r="O108" s="17" t="s">
        <v>303</v>
      </c>
      <c r="Q108" s="34"/>
    </row>
    <row r="109" spans="1:17" ht="180" x14ac:dyDescent="0.25">
      <c r="A109" s="33" t="s">
        <v>37</v>
      </c>
      <c r="B109" s="3" t="s">
        <v>10</v>
      </c>
      <c r="C109" s="17" t="s">
        <v>267</v>
      </c>
      <c r="D109" s="17" t="s">
        <v>106</v>
      </c>
      <c r="E109" s="20" t="str">
        <f>INDEX(' données spécifiques au poste'!$D$2:$G$2,1,SUMPRODUCT((' données spécifiques au poste'!$D$5:$G$20=D109)*COLUMN(' données spécifiques au poste'!$D$5:$G$20))-3)</f>
        <v>Faible</v>
      </c>
      <c r="F109" s="20">
        <f>INDEX(' données spécifiques au poste'!$D$4:$G$4,1,SUMPRODUCT((' données spécifiques au poste'!$D$5:$G$20=D109)*COLUMN(' données spécifiques au poste'!$D$5:$G$20))-3)</f>
        <v>1</v>
      </c>
      <c r="G109" s="17" t="s">
        <v>207</v>
      </c>
      <c r="H109" s="20">
        <f>HLOOKUP(G109,' données spécifiques au poste'!$N$2:$Q$4,3,FALSE)</f>
        <v>3</v>
      </c>
      <c r="I109" s="20" t="str">
        <f>INDEX(' données spécifiques au poste'!$I$2:$L$2,1,SUMPRODUCT((' données spécifiques au poste'!$I$5:$L$20=A109)*COLUMN(' données spécifiques au poste'!$I$5:$L$20))-8)</f>
        <v>Très fréquente</v>
      </c>
      <c r="J109" s="20">
        <f>INDEX(' données spécifiques au poste'!$I$4:$L$4,1,SUMPRODUCT((' données spécifiques au poste'!$I$5:$L$20=A109)*COLUMN(' données spécifiques au poste'!$I$5:$L$20))-8)</f>
        <v>1</v>
      </c>
      <c r="K109" s="1">
        <f t="shared" si="1"/>
        <v>3</v>
      </c>
      <c r="L109" s="17" t="s">
        <v>278</v>
      </c>
      <c r="N109" s="27"/>
      <c r="O109" s="17" t="s">
        <v>107</v>
      </c>
      <c r="Q109" s="34"/>
    </row>
    <row r="110" spans="1:17" ht="90" x14ac:dyDescent="0.25">
      <c r="A110" s="33" t="s">
        <v>37</v>
      </c>
      <c r="B110" s="3" t="s">
        <v>11</v>
      </c>
      <c r="C110" s="17" t="s">
        <v>108</v>
      </c>
      <c r="D110" s="17" t="s">
        <v>109</v>
      </c>
      <c r="E110" s="20" t="str">
        <f>INDEX(' données spécifiques au poste'!$D$2:$G$2,1,SUMPRODUCT((' données spécifiques au poste'!$D$5:$G$20=D110)*COLUMN(' données spécifiques au poste'!$D$5:$G$20))-3)</f>
        <v>Moyenne</v>
      </c>
      <c r="F110" s="20">
        <f>INDEX(' données spécifiques au poste'!$D$4:$G$4,1,SUMPRODUCT((' données spécifiques au poste'!$D$5:$G$20=D110)*COLUMN(' données spécifiques au poste'!$D$5:$G$20))-3)</f>
        <v>2</v>
      </c>
      <c r="G110" s="17" t="s">
        <v>207</v>
      </c>
      <c r="H110" s="20">
        <f>HLOOKUP(G110,' données spécifiques au poste'!$N$2:$Q$4,3,FALSE)</f>
        <v>3</v>
      </c>
      <c r="I110" s="20" t="str">
        <f>INDEX(' données spécifiques au poste'!$I$2:$L$2,1,SUMPRODUCT((' données spécifiques au poste'!$I$5:$L$20=A110)*COLUMN(' données spécifiques au poste'!$I$5:$L$20))-8)</f>
        <v>Très fréquente</v>
      </c>
      <c r="J110" s="20">
        <f>INDEX(' données spécifiques au poste'!$I$4:$L$4,1,SUMPRODUCT((' données spécifiques au poste'!$I$5:$L$20=A110)*COLUMN(' données spécifiques au poste'!$I$5:$L$20))-8)</f>
        <v>1</v>
      </c>
      <c r="K110" s="1">
        <f t="shared" si="1"/>
        <v>6</v>
      </c>
      <c r="L110" s="17" t="s">
        <v>268</v>
      </c>
      <c r="Q110" s="34"/>
    </row>
    <row r="111" spans="1:17" ht="45" x14ac:dyDescent="0.25">
      <c r="A111" s="33" t="s">
        <v>37</v>
      </c>
      <c r="B111" s="3" t="s">
        <v>12</v>
      </c>
      <c r="C111" s="17" t="s">
        <v>110</v>
      </c>
      <c r="D111" s="1" t="s">
        <v>111</v>
      </c>
      <c r="E111" s="20" t="str">
        <f>INDEX(' données spécifiques au poste'!$D$2:$G$2,1,SUMPRODUCT((' données spécifiques au poste'!$D$5:$G$20=D111)*COLUMN(' données spécifiques au poste'!$D$5:$G$20))-3)</f>
        <v>Moyenne</v>
      </c>
      <c r="F111" s="20">
        <f>INDEX(' données spécifiques au poste'!$D$4:$G$4,1,SUMPRODUCT((' données spécifiques au poste'!$D$5:$G$20=D111)*COLUMN(' données spécifiques au poste'!$D$5:$G$20))-3)</f>
        <v>2</v>
      </c>
      <c r="G111" s="17" t="s">
        <v>205</v>
      </c>
      <c r="H111" s="20">
        <f>HLOOKUP(G111,' données spécifiques au poste'!$N$2:$Q$4,3,FALSE)</f>
        <v>1</v>
      </c>
      <c r="I111" s="20" t="str">
        <f>INDEX(' données spécifiques au poste'!$I$2:$L$2,1,SUMPRODUCT((' données spécifiques au poste'!$I$5:$L$20=A111)*COLUMN(' données spécifiques au poste'!$I$5:$L$20))-8)</f>
        <v>Très fréquente</v>
      </c>
      <c r="J111" s="20">
        <f>INDEX(' données spécifiques au poste'!$I$4:$L$4,1,SUMPRODUCT((' données spécifiques au poste'!$I$5:$L$20=A111)*COLUMN(' données spécifiques au poste'!$I$5:$L$20))-8)</f>
        <v>1</v>
      </c>
      <c r="K111" s="1">
        <f t="shared" si="1"/>
        <v>2</v>
      </c>
      <c r="L111" s="17" t="s">
        <v>269</v>
      </c>
      <c r="N111" s="29" t="s">
        <v>112</v>
      </c>
      <c r="Q111" s="34"/>
    </row>
    <row r="112" spans="1:17" ht="75" x14ac:dyDescent="0.25">
      <c r="A112" s="33" t="s">
        <v>37</v>
      </c>
      <c r="B112" s="3" t="s">
        <v>13</v>
      </c>
      <c r="C112" s="17" t="s">
        <v>125</v>
      </c>
      <c r="D112" s="17" t="s">
        <v>84</v>
      </c>
      <c r="E112" s="20" t="str">
        <f>INDEX(' données spécifiques au poste'!$D$2:$G$2,1,SUMPRODUCT((' données spécifiques au poste'!$D$5:$G$20=D112)*COLUMN(' données spécifiques au poste'!$D$5:$G$20))-3)</f>
        <v>Moyenne</v>
      </c>
      <c r="F112" s="20">
        <f>INDEX(' données spécifiques au poste'!$D$4:$G$4,1,SUMPRODUCT((' données spécifiques au poste'!$D$5:$G$20=D112)*COLUMN(' données spécifiques au poste'!$D$5:$G$20))-3)</f>
        <v>2</v>
      </c>
      <c r="G112" s="17" t="s">
        <v>206</v>
      </c>
      <c r="H112" s="20">
        <f>HLOOKUP(G112,' données spécifiques au poste'!$N$2:$Q$4,3,FALSE)</f>
        <v>2</v>
      </c>
      <c r="I112" s="20" t="str">
        <f>INDEX(' données spécifiques au poste'!$I$2:$L$2,1,SUMPRODUCT((' données spécifiques au poste'!$I$5:$L$20=A112)*COLUMN(' données spécifiques au poste'!$I$5:$L$20))-8)</f>
        <v>Très fréquente</v>
      </c>
      <c r="J112" s="20">
        <f>INDEX(' données spécifiques au poste'!$I$4:$L$4,1,SUMPRODUCT((' données spécifiques au poste'!$I$5:$L$20=A112)*COLUMN(' données spécifiques au poste'!$I$5:$L$20))-8)</f>
        <v>1</v>
      </c>
      <c r="K112" s="1">
        <f t="shared" si="1"/>
        <v>4</v>
      </c>
      <c r="L112" s="17" t="s">
        <v>126</v>
      </c>
      <c r="N112" s="8" t="s">
        <v>150</v>
      </c>
      <c r="Q112" s="34"/>
    </row>
    <row r="113" spans="1:17" ht="165" x14ac:dyDescent="0.25">
      <c r="A113" s="33" t="s">
        <v>37</v>
      </c>
      <c r="B113" s="3" t="s">
        <v>14</v>
      </c>
      <c r="C113" s="17" t="s">
        <v>108</v>
      </c>
      <c r="D113" s="17" t="s">
        <v>52</v>
      </c>
      <c r="E113" s="20" t="str">
        <f>INDEX(' données spécifiques au poste'!$D$2:$G$2,1,SUMPRODUCT((' données spécifiques au poste'!$D$5:$G$20=D113)*COLUMN(' données spécifiques au poste'!$D$5:$G$20))-3)</f>
        <v>Faible</v>
      </c>
      <c r="F113" s="20">
        <f>INDEX(' données spécifiques au poste'!$D$4:$G$4,1,SUMPRODUCT((' données spécifiques au poste'!$D$5:$G$20=D113)*COLUMN(' données spécifiques au poste'!$D$5:$G$20))-3)</f>
        <v>1</v>
      </c>
      <c r="G113" s="17" t="s">
        <v>205</v>
      </c>
      <c r="H113" s="20">
        <f>HLOOKUP(G113,' données spécifiques au poste'!$N$2:$Q$4,3,FALSE)</f>
        <v>1</v>
      </c>
      <c r="I113" s="20" t="str">
        <f>INDEX(' données spécifiques au poste'!$I$2:$L$2,1,SUMPRODUCT((' données spécifiques au poste'!$I$5:$L$20=A113)*COLUMN(' données spécifiques au poste'!$I$5:$L$20))-8)</f>
        <v>Très fréquente</v>
      </c>
      <c r="J113" s="20">
        <f>INDEX(' données spécifiques au poste'!$I$4:$L$4,1,SUMPRODUCT((' données spécifiques au poste'!$I$5:$L$20=A113)*COLUMN(' données spécifiques au poste'!$I$5:$L$20))-8)</f>
        <v>1</v>
      </c>
      <c r="K113" s="1">
        <f t="shared" si="1"/>
        <v>1</v>
      </c>
      <c r="L113" s="17" t="s">
        <v>277</v>
      </c>
      <c r="N113" s="26" t="s">
        <v>133</v>
      </c>
      <c r="Q113" s="34"/>
    </row>
    <row r="114" spans="1:17" ht="390" x14ac:dyDescent="0.25">
      <c r="A114" s="33" t="s">
        <v>37</v>
      </c>
      <c r="B114" s="3" t="s">
        <v>15</v>
      </c>
      <c r="C114" s="17" t="s">
        <v>130</v>
      </c>
      <c r="D114" s="17" t="s">
        <v>169</v>
      </c>
      <c r="E114" s="20" t="str">
        <f>INDEX(' données spécifiques au poste'!$D$2:$G$2,1,SUMPRODUCT((' données spécifiques au poste'!$D$5:$G$20=D114)*COLUMN(' données spécifiques au poste'!$D$5:$G$20))-3)</f>
        <v>Très grave</v>
      </c>
      <c r="F114" s="20">
        <f>INDEX(' données spécifiques au poste'!$D$4:$G$4,1,SUMPRODUCT((' données spécifiques au poste'!$D$5:$G$20=D114)*COLUMN(' données spécifiques au poste'!$D$5:$G$20))-3)</f>
        <v>4</v>
      </c>
      <c r="G114" s="17" t="s">
        <v>205</v>
      </c>
      <c r="H114" s="20">
        <f>HLOOKUP(G114,' données spécifiques au poste'!$N$2:$Q$4,3,FALSE)</f>
        <v>1</v>
      </c>
      <c r="I114" s="20" t="str">
        <f>INDEX(' données spécifiques au poste'!$I$2:$L$2,1,SUMPRODUCT((' données spécifiques au poste'!$I$5:$L$20=A114)*COLUMN(' données spécifiques au poste'!$I$5:$L$20))-8)</f>
        <v>Très fréquente</v>
      </c>
      <c r="J114" s="20">
        <f>INDEX(' données spécifiques au poste'!$I$4:$L$4,1,SUMPRODUCT((' données spécifiques au poste'!$I$5:$L$20=A114)*COLUMN(' données spécifiques au poste'!$I$5:$L$20))-8)</f>
        <v>1</v>
      </c>
      <c r="K114" s="1">
        <f t="shared" si="1"/>
        <v>4</v>
      </c>
      <c r="L114" s="17" t="s">
        <v>280</v>
      </c>
      <c r="N114" s="29" t="s">
        <v>134</v>
      </c>
      <c r="Q114" s="34"/>
    </row>
    <row r="115" spans="1:17" ht="75" x14ac:dyDescent="0.25">
      <c r="A115" s="33" t="s">
        <v>37</v>
      </c>
      <c r="B115" s="3" t="s">
        <v>16</v>
      </c>
      <c r="C115" s="17" t="s">
        <v>270</v>
      </c>
      <c r="D115" s="17" t="s">
        <v>123</v>
      </c>
      <c r="E115" s="20" t="str">
        <f>INDEX(' données spécifiques au poste'!$D$2:$G$2,1,SUMPRODUCT((' données spécifiques au poste'!$D$5:$G$20=D115)*COLUMN(' données spécifiques au poste'!$D$5:$G$20))-3)</f>
        <v>Très grave</v>
      </c>
      <c r="F115" s="20">
        <f>INDEX(' données spécifiques au poste'!$D$4:$G$4,1,SUMPRODUCT((' données spécifiques au poste'!$D$5:$G$20=D115)*COLUMN(' données spécifiques au poste'!$D$5:$G$20))-3)</f>
        <v>4</v>
      </c>
      <c r="G115" s="17" t="s">
        <v>205</v>
      </c>
      <c r="H115" s="20">
        <f>HLOOKUP(G115,' données spécifiques au poste'!$N$2:$Q$4,3,FALSE)</f>
        <v>1</v>
      </c>
      <c r="I115" s="20" t="str">
        <f>INDEX(' données spécifiques au poste'!$I$2:$L$2,1,SUMPRODUCT((' données spécifiques au poste'!$I$5:$L$20=A115)*COLUMN(' données spécifiques au poste'!$I$5:$L$20))-8)</f>
        <v>Très fréquente</v>
      </c>
      <c r="J115" s="20">
        <f>INDEX(' données spécifiques au poste'!$I$4:$L$4,1,SUMPRODUCT((' données spécifiques au poste'!$I$5:$L$20=A115)*COLUMN(' données spécifiques au poste'!$I$5:$L$20))-8)</f>
        <v>1</v>
      </c>
      <c r="K115" s="1">
        <f t="shared" si="1"/>
        <v>4</v>
      </c>
      <c r="L115" s="17" t="s">
        <v>151</v>
      </c>
      <c r="N115" s="6" t="s">
        <v>124</v>
      </c>
      <c r="Q115" s="34"/>
    </row>
    <row r="116" spans="1:17" ht="135" x14ac:dyDescent="0.25">
      <c r="A116" s="33" t="s">
        <v>37</v>
      </c>
      <c r="B116" s="3" t="s">
        <v>17</v>
      </c>
      <c r="C116" s="17" t="s">
        <v>131</v>
      </c>
      <c r="D116" s="17" t="s">
        <v>132</v>
      </c>
      <c r="E116" s="20" t="str">
        <f>INDEX(' données spécifiques au poste'!$D$2:$G$2,1,SUMPRODUCT((' données spécifiques au poste'!$D$5:$G$20=D116)*COLUMN(' données spécifiques au poste'!$D$5:$G$20))-3)</f>
        <v>Grave</v>
      </c>
      <c r="F116" s="20">
        <f>INDEX(' données spécifiques au poste'!$D$4:$G$4,1,SUMPRODUCT((' données spécifiques au poste'!$D$5:$G$20=D116)*COLUMN(' données spécifiques au poste'!$D$5:$G$20))-3)</f>
        <v>3</v>
      </c>
      <c r="G116" s="17" t="s">
        <v>206</v>
      </c>
      <c r="H116" s="20">
        <f>HLOOKUP(G116,' données spécifiques au poste'!$N$2:$Q$4,3,FALSE)</f>
        <v>2</v>
      </c>
      <c r="I116" s="20" t="str">
        <f>INDEX(' données spécifiques au poste'!$I$2:$L$2,1,SUMPRODUCT((' données spécifiques au poste'!$I$5:$L$20=A116)*COLUMN(' données spécifiques au poste'!$I$5:$L$20))-8)</f>
        <v>Très fréquente</v>
      </c>
      <c r="J116" s="20">
        <f>INDEX(' données spécifiques au poste'!$I$4:$L$4,1,SUMPRODUCT((' données spécifiques au poste'!$I$5:$L$20=A116)*COLUMN(' données spécifiques au poste'!$I$5:$L$20))-8)</f>
        <v>1</v>
      </c>
      <c r="K116" s="1">
        <f t="shared" si="1"/>
        <v>6</v>
      </c>
      <c r="L116" s="17" t="s">
        <v>271</v>
      </c>
      <c r="N116" s="26" t="s">
        <v>122</v>
      </c>
      <c r="Q116" s="34"/>
    </row>
    <row r="117" spans="1:17" ht="195" x14ac:dyDescent="0.25">
      <c r="A117" s="35" t="s">
        <v>37</v>
      </c>
      <c r="B117" s="36" t="s">
        <v>19</v>
      </c>
      <c r="C117" s="37" t="s">
        <v>272</v>
      </c>
      <c r="D117" s="37" t="s">
        <v>173</v>
      </c>
      <c r="E117" s="38" t="str">
        <f>INDEX(' données spécifiques au poste'!$D$2:$G$2,1,SUMPRODUCT((' données spécifiques au poste'!$D$5:$G$20=D117)*COLUMN(' données spécifiques au poste'!$D$5:$G$20))-3)</f>
        <v>Grave</v>
      </c>
      <c r="F117" s="38">
        <f>INDEX(' données spécifiques au poste'!$D$4:$G$4,1,SUMPRODUCT((' données spécifiques au poste'!$D$5:$G$20=D117)*COLUMN(' données spécifiques au poste'!$D$5:$G$20))-3)</f>
        <v>3</v>
      </c>
      <c r="G117" s="37" t="s">
        <v>206</v>
      </c>
      <c r="H117" s="38">
        <f>HLOOKUP(G117,' données spécifiques au poste'!$N$2:$Q$4,3,FALSE)</f>
        <v>2</v>
      </c>
      <c r="I117" s="38" t="str">
        <f>INDEX(' données spécifiques au poste'!$I$2:$L$2,1,SUMPRODUCT((' données spécifiques au poste'!$I$5:$L$20=A117)*COLUMN(' données spécifiques au poste'!$I$5:$L$20))-8)</f>
        <v>Très fréquente</v>
      </c>
      <c r="J117" s="38">
        <f>INDEX(' données spécifiques au poste'!$I$4:$L$4,1,SUMPRODUCT((' données spécifiques au poste'!$I$5:$L$20=A117)*COLUMN(' données spécifiques au poste'!$I$5:$L$20))-8)</f>
        <v>1</v>
      </c>
      <c r="K117" s="39">
        <f t="shared" si="1"/>
        <v>6</v>
      </c>
      <c r="L117" s="37" t="s">
        <v>187</v>
      </c>
      <c r="M117" s="37"/>
      <c r="N117" s="40"/>
      <c r="O117" s="37"/>
      <c r="P117" s="37"/>
      <c r="Q117" s="41"/>
    </row>
  </sheetData>
  <conditionalFormatting sqref="K2:K117">
    <cfRule type="expression" dxfId="196" priority="4">
      <formula>K2&gt;=10</formula>
    </cfRule>
    <cfRule type="expression" dxfId="195" priority="5">
      <formula>K2&gt;=6</formula>
    </cfRule>
    <cfRule type="expression" dxfId="194" priority="6">
      <formula>K2&gt;0</formula>
    </cfRule>
  </conditionalFormatting>
  <pageMargins left="0.7" right="0.7" top="0.75" bottom="0.75" header="0.3" footer="0.3"/>
  <pageSetup paperSize="9" orientation="portrait" r:id="rId1"/>
  <tableParts count="1">
    <tablePart r:id="rId2"/>
  </tableParts>
  <extLst>
    <ext xmlns:x14="http://schemas.microsoft.com/office/spreadsheetml/2009/9/main" uri="{CCE6A557-97BC-4b89-ADB6-D9C93CAAB3DF}">
      <x14:dataValidations xmlns:xm="http://schemas.microsoft.com/office/excel/2006/main" count="2">
        <x14:dataValidation type="list" allowBlank="1" showInputMessage="1" showErrorMessage="1">
          <x14:formula1>
            <xm:f>' données spécifiques au poste'!$B$3:$B$20</xm:f>
          </x14:formula1>
          <xm:sqref>B2:B1048576</xm:sqref>
        </x14:dataValidation>
        <x14:dataValidation type="list" allowBlank="1" showInputMessage="1" showErrorMessage="1">
          <x14:formula1>
            <xm:f>' données spécifiques au poste'!$N$2:$Q$2</xm:f>
          </x14:formula1>
          <xm:sqref>G2:G117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
  <sheetViews>
    <sheetView workbookViewId="0">
      <selection activeCell="B1" sqref="B1:B1048576"/>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S267"/>
  <sheetViews>
    <sheetView zoomScale="70" zoomScaleNormal="70" workbookViewId="0">
      <selection activeCell="L11" sqref="L11"/>
    </sheetView>
  </sheetViews>
  <sheetFormatPr baseColWidth="10" defaultRowHeight="15" x14ac:dyDescent="0.25"/>
  <cols>
    <col min="1" max="1" width="11.42578125" style="9"/>
    <col min="2" max="2" width="16.28515625" style="9" bestFit="1" customWidth="1"/>
    <col min="3" max="3" width="11.42578125" style="9"/>
    <col min="4" max="4" width="16" style="9" bestFit="1" customWidth="1"/>
    <col min="5" max="5" width="16.28515625" style="9" bestFit="1" customWidth="1"/>
    <col min="6" max="6" width="30.7109375" style="9" bestFit="1" customWidth="1"/>
    <col min="7" max="7" width="15.7109375" style="9" bestFit="1" customWidth="1"/>
    <col min="8" max="8" width="11.42578125" style="9"/>
    <col min="9" max="9" width="14.28515625" style="9" bestFit="1" customWidth="1"/>
    <col min="10" max="10" width="22.140625" style="9" bestFit="1" customWidth="1"/>
    <col min="11" max="11" width="15" style="9" bestFit="1" customWidth="1"/>
    <col min="12" max="12" width="23" style="9" bestFit="1" customWidth="1"/>
    <col min="13" max="16384" width="11.42578125" style="9"/>
  </cols>
  <sheetData>
    <row r="1" spans="2:19" ht="60" customHeight="1" x14ac:dyDescent="0.25">
      <c r="D1" s="55" t="s">
        <v>188</v>
      </c>
      <c r="E1" s="55"/>
      <c r="F1" s="55"/>
      <c r="G1" s="55"/>
      <c r="I1" s="55" t="s">
        <v>197</v>
      </c>
      <c r="J1" s="55"/>
      <c r="K1" s="55"/>
      <c r="L1" s="55"/>
      <c r="N1" s="53" t="s">
        <v>204</v>
      </c>
      <c r="O1" s="54"/>
      <c r="P1" s="54"/>
      <c r="Q1" s="54"/>
    </row>
    <row r="2" spans="2:19" ht="15" customHeight="1" x14ac:dyDescent="0.25">
      <c r="D2" s="18" t="s">
        <v>192</v>
      </c>
      <c r="E2" s="18" t="s">
        <v>191</v>
      </c>
      <c r="F2" s="18" t="s">
        <v>190</v>
      </c>
      <c r="G2" s="18" t="s">
        <v>189</v>
      </c>
      <c r="I2" s="18" t="s">
        <v>192</v>
      </c>
      <c r="J2" s="18" t="s">
        <v>191</v>
      </c>
      <c r="K2" s="18" t="s">
        <v>199</v>
      </c>
      <c r="L2" s="18" t="s">
        <v>198</v>
      </c>
      <c r="N2" s="24" t="s">
        <v>205</v>
      </c>
      <c r="O2" s="24" t="s">
        <v>206</v>
      </c>
      <c r="P2" s="24" t="s">
        <v>207</v>
      </c>
      <c r="Q2" s="24" t="s">
        <v>208</v>
      </c>
      <c r="R2" s="12"/>
      <c r="S2" s="12"/>
    </row>
    <row r="3" spans="2:19" ht="45" x14ac:dyDescent="0.25">
      <c r="B3" s="13" t="s">
        <v>4</v>
      </c>
      <c r="D3" s="18" t="s">
        <v>196</v>
      </c>
      <c r="E3" s="18" t="s">
        <v>195</v>
      </c>
      <c r="F3" s="18" t="s">
        <v>194</v>
      </c>
      <c r="G3" s="18" t="s">
        <v>193</v>
      </c>
      <c r="I3" s="18" t="s">
        <v>203</v>
      </c>
      <c r="J3" s="18" t="s">
        <v>202</v>
      </c>
      <c r="K3" s="18" t="s">
        <v>201</v>
      </c>
      <c r="L3" s="18" t="s">
        <v>200</v>
      </c>
      <c r="N3" s="18"/>
      <c r="O3" s="18"/>
      <c r="P3" s="18"/>
      <c r="Q3" s="18"/>
      <c r="R3" s="12"/>
      <c r="S3" s="12"/>
    </row>
    <row r="4" spans="2:19" ht="30" x14ac:dyDescent="0.25">
      <c r="B4" s="13" t="s">
        <v>5</v>
      </c>
      <c r="D4" s="18">
        <v>1</v>
      </c>
      <c r="E4" s="18">
        <v>2</v>
      </c>
      <c r="F4" s="18">
        <v>3</v>
      </c>
      <c r="G4" s="18">
        <v>4</v>
      </c>
      <c r="I4" s="23">
        <v>0.25</v>
      </c>
      <c r="J4" s="23">
        <v>0.5</v>
      </c>
      <c r="K4" s="23">
        <v>0.75</v>
      </c>
      <c r="L4" s="23">
        <v>1</v>
      </c>
      <c r="N4" s="25">
        <v>1</v>
      </c>
      <c r="O4" s="25">
        <v>2</v>
      </c>
      <c r="P4" s="25">
        <v>3</v>
      </c>
      <c r="Q4" s="25">
        <v>4</v>
      </c>
      <c r="R4" s="12"/>
      <c r="S4" s="12"/>
    </row>
    <row r="5" spans="2:19" ht="45" x14ac:dyDescent="0.25">
      <c r="B5" s="13" t="s">
        <v>44</v>
      </c>
      <c r="D5" s="15" t="s">
        <v>273</v>
      </c>
      <c r="E5" s="1" t="s">
        <v>111</v>
      </c>
      <c r="F5" s="15" t="s">
        <v>99</v>
      </c>
      <c r="G5" s="15" t="s">
        <v>123</v>
      </c>
      <c r="H5" s="16"/>
      <c r="I5" s="5" t="s">
        <v>235</v>
      </c>
      <c r="J5" s="4" t="s">
        <v>212</v>
      </c>
      <c r="K5" s="5" t="s">
        <v>46</v>
      </c>
      <c r="L5" s="4" t="s">
        <v>21</v>
      </c>
      <c r="O5" s="22"/>
      <c r="Q5" s="12"/>
      <c r="R5" s="12"/>
      <c r="S5" s="12"/>
    </row>
    <row r="6" spans="2:19" ht="90" x14ac:dyDescent="0.25">
      <c r="B6" s="13" t="s">
        <v>6</v>
      </c>
      <c r="D6" s="1" t="s">
        <v>34</v>
      </c>
      <c r="E6" s="15" t="s">
        <v>96</v>
      </c>
      <c r="F6" s="15" t="s">
        <v>170</v>
      </c>
      <c r="G6" s="1" t="s">
        <v>29</v>
      </c>
      <c r="H6" s="16"/>
      <c r="I6" s="4" t="s">
        <v>40</v>
      </c>
      <c r="J6" s="5" t="s">
        <v>39</v>
      </c>
      <c r="K6" s="4" t="s">
        <v>230</v>
      </c>
      <c r="L6" s="5" t="s">
        <v>43</v>
      </c>
      <c r="O6" s="22"/>
      <c r="Q6" s="12"/>
      <c r="R6" s="12"/>
      <c r="S6" s="12"/>
    </row>
    <row r="7" spans="2:19" ht="60" x14ac:dyDescent="0.25">
      <c r="B7" s="13" t="s">
        <v>7</v>
      </c>
      <c r="D7" s="15" t="s">
        <v>158</v>
      </c>
      <c r="E7" s="1" t="s">
        <v>177</v>
      </c>
      <c r="F7" s="1" t="s">
        <v>81</v>
      </c>
      <c r="G7" s="15" t="s">
        <v>169</v>
      </c>
      <c r="I7" s="4" t="s">
        <v>42</v>
      </c>
      <c r="J7" s="5" t="s">
        <v>73</v>
      </c>
      <c r="K7" s="5" t="s">
        <v>101</v>
      </c>
      <c r="L7" s="4" t="s">
        <v>37</v>
      </c>
      <c r="P7" s="12"/>
      <c r="Q7" s="12"/>
      <c r="R7" s="12"/>
      <c r="S7" s="12"/>
    </row>
    <row r="8" spans="2:19" ht="90" x14ac:dyDescent="0.25">
      <c r="B8" s="13" t="s">
        <v>8</v>
      </c>
      <c r="D8" s="15" t="s">
        <v>224</v>
      </c>
      <c r="E8" s="1" t="s">
        <v>22</v>
      </c>
      <c r="F8" s="15" t="s">
        <v>54</v>
      </c>
      <c r="G8" s="1" t="s">
        <v>30</v>
      </c>
      <c r="H8" s="16"/>
      <c r="I8" s="14"/>
      <c r="J8" s="14"/>
      <c r="K8" s="4" t="s">
        <v>20</v>
      </c>
      <c r="L8" s="14"/>
      <c r="P8" s="12"/>
      <c r="Q8" s="12"/>
      <c r="R8" s="12"/>
      <c r="S8" s="12"/>
    </row>
    <row r="9" spans="2:19" ht="60" x14ac:dyDescent="0.25">
      <c r="B9" s="13" t="s">
        <v>9</v>
      </c>
      <c r="D9" s="1" t="s">
        <v>48</v>
      </c>
      <c r="E9" s="1" t="s">
        <v>68</v>
      </c>
      <c r="F9" s="15" t="s">
        <v>132</v>
      </c>
      <c r="G9" s="1" t="s">
        <v>139</v>
      </c>
      <c r="J9" s="12"/>
      <c r="K9" s="12"/>
      <c r="L9" s="12"/>
      <c r="M9" s="12"/>
      <c r="N9" s="12"/>
      <c r="O9" s="12"/>
      <c r="P9" s="12"/>
      <c r="Q9" s="12"/>
      <c r="R9" s="12"/>
      <c r="S9" s="12"/>
    </row>
    <row r="10" spans="2:19" ht="90" x14ac:dyDescent="0.25">
      <c r="B10" s="13" t="s">
        <v>10</v>
      </c>
      <c r="D10" s="15" t="s">
        <v>119</v>
      </c>
      <c r="E10" s="15" t="s">
        <v>109</v>
      </c>
      <c r="F10" s="15" t="s">
        <v>173</v>
      </c>
      <c r="G10" s="15" t="s">
        <v>86</v>
      </c>
      <c r="J10" s="12"/>
      <c r="K10" s="12"/>
      <c r="L10" s="12"/>
      <c r="M10" s="12"/>
      <c r="N10" s="12"/>
      <c r="O10" s="12"/>
      <c r="P10" s="12"/>
      <c r="Q10" s="12"/>
      <c r="R10" s="12"/>
      <c r="S10" s="12"/>
    </row>
    <row r="11" spans="2:19" ht="90" x14ac:dyDescent="0.25">
      <c r="B11" s="13" t="s">
        <v>11</v>
      </c>
      <c r="D11" s="15" t="s">
        <v>116</v>
      </c>
      <c r="E11" s="15" t="s">
        <v>84</v>
      </c>
      <c r="F11" s="15" t="s">
        <v>171</v>
      </c>
      <c r="G11" s="15" t="s">
        <v>88</v>
      </c>
      <c r="J11" s="12"/>
      <c r="K11" s="12"/>
      <c r="L11" s="12"/>
      <c r="M11" s="12"/>
      <c r="N11" s="12"/>
      <c r="O11" s="12"/>
      <c r="P11" s="12"/>
      <c r="Q11" s="12"/>
      <c r="R11" s="12"/>
      <c r="S11" s="12"/>
    </row>
    <row r="12" spans="2:19" ht="165" x14ac:dyDescent="0.25">
      <c r="B12" s="13" t="s">
        <v>12</v>
      </c>
      <c r="D12" s="15" t="s">
        <v>52</v>
      </c>
      <c r="E12" s="1" t="s">
        <v>36</v>
      </c>
      <c r="F12" s="17" t="s">
        <v>276</v>
      </c>
      <c r="G12" s="14"/>
      <c r="J12" s="12"/>
      <c r="K12" s="12"/>
      <c r="L12" s="12"/>
      <c r="M12" s="12"/>
      <c r="N12" s="12"/>
      <c r="O12" s="12"/>
      <c r="P12" s="12"/>
      <c r="Q12" s="12"/>
      <c r="R12" s="12"/>
      <c r="S12" s="12"/>
    </row>
    <row r="13" spans="2:19" ht="105" x14ac:dyDescent="0.25">
      <c r="B13" s="13" t="s">
        <v>13</v>
      </c>
      <c r="D13" s="15" t="s">
        <v>106</v>
      </c>
      <c r="E13" s="15" t="s">
        <v>239</v>
      </c>
      <c r="F13" s="14"/>
      <c r="G13" s="14"/>
      <c r="J13" s="12"/>
      <c r="K13" s="12"/>
      <c r="L13" s="12"/>
      <c r="M13" s="12"/>
      <c r="N13" s="12"/>
      <c r="O13" s="12"/>
      <c r="P13" s="12"/>
      <c r="Q13" s="12"/>
      <c r="R13" s="12"/>
      <c r="S13" s="12"/>
    </row>
    <row r="14" spans="2:19" ht="75" x14ac:dyDescent="0.25">
      <c r="B14" s="13" t="s">
        <v>14</v>
      </c>
      <c r="D14" s="14"/>
      <c r="E14" s="1" t="s">
        <v>172</v>
      </c>
      <c r="F14" s="14"/>
      <c r="G14" s="14"/>
      <c r="J14" s="12"/>
      <c r="L14" s="12"/>
      <c r="M14" s="12"/>
      <c r="O14" s="12"/>
      <c r="P14" s="12"/>
      <c r="Q14" s="12"/>
      <c r="R14" s="12"/>
      <c r="S14" s="12"/>
    </row>
    <row r="15" spans="2:19" ht="30" x14ac:dyDescent="0.25">
      <c r="B15" s="13" t="s">
        <v>15</v>
      </c>
      <c r="D15" s="15"/>
      <c r="E15" s="14"/>
      <c r="F15" s="15"/>
      <c r="G15" s="15"/>
      <c r="J15" s="12"/>
      <c r="K15" s="12"/>
      <c r="L15" s="12"/>
      <c r="M15" s="12"/>
      <c r="N15" s="12"/>
      <c r="O15" s="12"/>
      <c r="P15" s="12"/>
      <c r="Q15" s="12"/>
      <c r="R15" s="12"/>
      <c r="S15" s="12"/>
    </row>
    <row r="16" spans="2:19" ht="30" x14ac:dyDescent="0.25">
      <c r="B16" s="13" t="s">
        <v>16</v>
      </c>
      <c r="D16" s="15"/>
      <c r="E16" s="14"/>
      <c r="F16" s="15"/>
      <c r="G16" s="15"/>
      <c r="J16" s="12"/>
      <c r="K16" s="12"/>
      <c r="L16" s="12"/>
      <c r="M16" s="12"/>
      <c r="N16" s="12"/>
      <c r="O16" s="12"/>
      <c r="P16" s="12"/>
      <c r="Q16" s="12"/>
      <c r="R16" s="12"/>
      <c r="S16" s="12"/>
    </row>
    <row r="17" spans="2:19" ht="45" x14ac:dyDescent="0.25">
      <c r="B17" s="13" t="s">
        <v>17</v>
      </c>
      <c r="D17" s="15"/>
      <c r="E17" s="14"/>
      <c r="F17" s="15"/>
      <c r="G17" s="15"/>
      <c r="J17" s="12"/>
      <c r="K17" s="12"/>
      <c r="L17" s="12"/>
      <c r="M17" s="12"/>
      <c r="N17" s="12"/>
      <c r="O17" s="12"/>
      <c r="P17" s="12"/>
      <c r="Q17" s="12"/>
      <c r="R17" s="12"/>
      <c r="S17" s="12"/>
    </row>
    <row r="18" spans="2:19" ht="30" x14ac:dyDescent="0.25">
      <c r="B18" s="13" t="s">
        <v>18</v>
      </c>
      <c r="D18" s="15"/>
      <c r="E18" s="14"/>
      <c r="F18" s="15"/>
      <c r="G18" s="15"/>
      <c r="J18" s="12"/>
      <c r="K18" s="12"/>
      <c r="L18" s="12"/>
      <c r="M18" s="12"/>
      <c r="N18" s="12"/>
      <c r="O18" s="12"/>
      <c r="P18" s="12"/>
      <c r="Q18" s="12"/>
      <c r="R18" s="12"/>
      <c r="S18" s="12"/>
    </row>
    <row r="19" spans="2:19" ht="30" x14ac:dyDescent="0.25">
      <c r="B19" s="13" t="s">
        <v>19</v>
      </c>
      <c r="D19" s="15"/>
      <c r="E19" s="14"/>
      <c r="F19" s="15"/>
      <c r="G19" s="15"/>
      <c r="J19" s="12"/>
      <c r="K19" s="12"/>
      <c r="L19" s="12"/>
      <c r="M19" s="12"/>
      <c r="N19" s="12"/>
      <c r="O19" s="12"/>
      <c r="P19" s="12"/>
      <c r="Q19" s="12"/>
      <c r="R19" s="12"/>
      <c r="S19" s="12"/>
    </row>
    <row r="20" spans="2:19" ht="30" x14ac:dyDescent="0.25">
      <c r="B20" s="13" t="s">
        <v>135</v>
      </c>
      <c r="D20" s="15"/>
      <c r="E20" s="14"/>
      <c r="F20" s="15"/>
      <c r="G20" s="15"/>
      <c r="J20" s="12"/>
      <c r="K20" s="12"/>
      <c r="L20" s="12"/>
      <c r="M20" s="12"/>
      <c r="N20" s="12"/>
      <c r="O20" s="12"/>
      <c r="P20" s="12"/>
      <c r="Q20" s="12"/>
      <c r="R20" s="12"/>
      <c r="S20" s="12"/>
    </row>
    <row r="21" spans="2:19" x14ac:dyDescent="0.25">
      <c r="E21" s="12"/>
      <c r="J21" s="12"/>
      <c r="K21" s="12"/>
      <c r="L21" s="12"/>
      <c r="M21" s="12"/>
      <c r="N21" s="12"/>
      <c r="O21" s="12"/>
      <c r="P21" s="12"/>
      <c r="Q21" s="12"/>
      <c r="R21" s="12"/>
      <c r="S21" s="12"/>
    </row>
    <row r="22" spans="2:19" x14ac:dyDescent="0.25">
      <c r="E22" s="12"/>
      <c r="J22" s="12"/>
      <c r="K22" s="12"/>
      <c r="L22" s="12"/>
      <c r="M22" s="12"/>
      <c r="N22" s="12"/>
      <c r="O22" s="12"/>
      <c r="P22" s="12"/>
      <c r="Q22" s="12"/>
      <c r="R22" s="12"/>
      <c r="S22" s="12"/>
    </row>
    <row r="23" spans="2:19" x14ac:dyDescent="0.25">
      <c r="F23" s="12"/>
      <c r="J23" s="16"/>
    </row>
    <row r="24" spans="2:19" x14ac:dyDescent="0.25">
      <c r="F24" s="12"/>
      <c r="J24" s="16"/>
    </row>
    <row r="25" spans="2:19" x14ac:dyDescent="0.25">
      <c r="F25" s="12"/>
      <c r="J25" s="16"/>
    </row>
    <row r="26" spans="2:19" x14ac:dyDescent="0.25">
      <c r="F26" s="12"/>
      <c r="J26" s="16"/>
    </row>
    <row r="27" spans="2:19" x14ac:dyDescent="0.25">
      <c r="F27" s="12"/>
      <c r="J27" s="16"/>
    </row>
    <row r="28" spans="2:19" x14ac:dyDescent="0.25">
      <c r="F28" s="12"/>
      <c r="J28" s="16"/>
    </row>
    <row r="29" spans="2:19" x14ac:dyDescent="0.25">
      <c r="F29" s="12"/>
      <c r="J29" s="16"/>
    </row>
    <row r="30" spans="2:19" x14ac:dyDescent="0.25">
      <c r="F30" s="12"/>
      <c r="J30" s="16"/>
    </row>
    <row r="31" spans="2:19" x14ac:dyDescent="0.25">
      <c r="F31" s="12"/>
    </row>
    <row r="32" spans="2:19" x14ac:dyDescent="0.25">
      <c r="F32" s="12"/>
    </row>
    <row r="33" spans="6:10" x14ac:dyDescent="0.25">
      <c r="F33" s="12"/>
    </row>
    <row r="34" spans="6:10" x14ac:dyDescent="0.25">
      <c r="F34" s="12"/>
    </row>
    <row r="35" spans="6:10" x14ac:dyDescent="0.25">
      <c r="F35" s="12"/>
      <c r="I35" s="16"/>
      <c r="J35" s="16"/>
    </row>
    <row r="36" spans="6:10" x14ac:dyDescent="0.25">
      <c r="F36" s="12"/>
      <c r="I36" s="12"/>
      <c r="J36" s="16"/>
    </row>
    <row r="37" spans="6:10" x14ac:dyDescent="0.25">
      <c r="F37" s="12"/>
      <c r="I37" s="12"/>
      <c r="J37" s="16"/>
    </row>
    <row r="38" spans="6:10" x14ac:dyDescent="0.25">
      <c r="F38" s="12"/>
      <c r="I38" s="12"/>
      <c r="J38" s="16"/>
    </row>
    <row r="39" spans="6:10" x14ac:dyDescent="0.25">
      <c r="F39" s="12"/>
      <c r="I39" s="12"/>
      <c r="J39" s="16"/>
    </row>
    <row r="40" spans="6:10" x14ac:dyDescent="0.25">
      <c r="F40" s="12"/>
      <c r="I40" s="12"/>
      <c r="J40" s="16"/>
    </row>
    <row r="41" spans="6:10" x14ac:dyDescent="0.25">
      <c r="F41" s="12"/>
      <c r="I41" s="12"/>
      <c r="J41" s="16"/>
    </row>
    <row r="42" spans="6:10" x14ac:dyDescent="0.25">
      <c r="F42" s="12"/>
      <c r="I42" s="12"/>
      <c r="J42" s="16"/>
    </row>
    <row r="43" spans="6:10" x14ac:dyDescent="0.25">
      <c r="F43" s="12"/>
      <c r="I43" s="12"/>
    </row>
    <row r="44" spans="6:10" x14ac:dyDescent="0.25">
      <c r="F44" s="12"/>
      <c r="I44" s="12"/>
    </row>
    <row r="45" spans="6:10" x14ac:dyDescent="0.25">
      <c r="F45" s="12"/>
      <c r="I45" s="12"/>
    </row>
    <row r="46" spans="6:10" x14ac:dyDescent="0.25">
      <c r="F46" s="12"/>
      <c r="I46" s="12"/>
      <c r="J46" s="16"/>
    </row>
    <row r="47" spans="6:10" x14ac:dyDescent="0.25">
      <c r="F47" s="12"/>
      <c r="I47" s="12"/>
      <c r="J47" s="16"/>
    </row>
    <row r="48" spans="6:10" x14ac:dyDescent="0.25">
      <c r="F48" s="12"/>
      <c r="I48" s="12"/>
      <c r="J48" s="16"/>
    </row>
    <row r="49" spans="6:10" x14ac:dyDescent="0.25">
      <c r="F49" s="12"/>
      <c r="I49" s="12"/>
      <c r="J49" s="16"/>
    </row>
    <row r="50" spans="6:10" x14ac:dyDescent="0.25">
      <c r="F50" s="12"/>
      <c r="I50" s="12"/>
      <c r="J50" s="16"/>
    </row>
    <row r="51" spans="6:10" x14ac:dyDescent="0.25">
      <c r="F51" s="12"/>
      <c r="I51" s="12"/>
      <c r="J51" s="16"/>
    </row>
    <row r="52" spans="6:10" x14ac:dyDescent="0.25">
      <c r="F52" s="12"/>
      <c r="I52" s="12"/>
      <c r="J52" s="16"/>
    </row>
    <row r="53" spans="6:10" x14ac:dyDescent="0.25">
      <c r="F53" s="12"/>
      <c r="I53" s="12"/>
      <c r="J53" s="16"/>
    </row>
    <row r="54" spans="6:10" x14ac:dyDescent="0.25">
      <c r="F54" s="12"/>
      <c r="I54" s="12"/>
      <c r="J54" s="16"/>
    </row>
    <row r="55" spans="6:10" x14ac:dyDescent="0.25">
      <c r="F55" s="12"/>
      <c r="I55" s="12"/>
      <c r="J55" s="16"/>
    </row>
    <row r="56" spans="6:10" x14ac:dyDescent="0.25">
      <c r="F56" s="12"/>
      <c r="I56" s="12"/>
    </row>
    <row r="57" spans="6:10" x14ac:dyDescent="0.25">
      <c r="F57" s="12"/>
      <c r="I57" s="12"/>
    </row>
    <row r="58" spans="6:10" x14ac:dyDescent="0.25">
      <c r="F58" s="12"/>
      <c r="I58" s="12"/>
    </row>
    <row r="59" spans="6:10" x14ac:dyDescent="0.25">
      <c r="F59" s="12"/>
      <c r="I59" s="12"/>
      <c r="J59" s="16"/>
    </row>
    <row r="60" spans="6:10" x14ac:dyDescent="0.25">
      <c r="F60" s="12"/>
      <c r="I60" s="12"/>
      <c r="J60" s="16"/>
    </row>
    <row r="61" spans="6:10" x14ac:dyDescent="0.25">
      <c r="F61" s="12"/>
      <c r="I61" s="12"/>
    </row>
    <row r="62" spans="6:10" x14ac:dyDescent="0.25">
      <c r="F62" s="12"/>
      <c r="I62" s="12"/>
    </row>
    <row r="63" spans="6:10" x14ac:dyDescent="0.25">
      <c r="F63" s="12"/>
      <c r="I63" s="12"/>
    </row>
    <row r="64" spans="6:10" x14ac:dyDescent="0.25">
      <c r="F64" s="12"/>
      <c r="I64" s="12"/>
    </row>
    <row r="65" spans="6:10" x14ac:dyDescent="0.25">
      <c r="F65" s="12"/>
      <c r="I65" s="12"/>
    </row>
    <row r="66" spans="6:10" x14ac:dyDescent="0.25">
      <c r="F66" s="12"/>
      <c r="I66" s="12"/>
    </row>
    <row r="67" spans="6:10" x14ac:dyDescent="0.25">
      <c r="F67" s="12"/>
      <c r="I67" s="12"/>
    </row>
    <row r="68" spans="6:10" x14ac:dyDescent="0.25">
      <c r="F68" s="12"/>
      <c r="I68" s="12"/>
    </row>
    <row r="69" spans="6:10" x14ac:dyDescent="0.25">
      <c r="F69" s="12"/>
      <c r="I69" s="12"/>
    </row>
    <row r="70" spans="6:10" x14ac:dyDescent="0.25">
      <c r="F70" s="12"/>
      <c r="I70" s="12"/>
      <c r="J70" s="16"/>
    </row>
    <row r="71" spans="6:10" x14ac:dyDescent="0.25">
      <c r="F71" s="12"/>
      <c r="I71" s="12"/>
      <c r="J71" s="16"/>
    </row>
    <row r="72" spans="6:10" x14ac:dyDescent="0.25">
      <c r="F72" s="12"/>
      <c r="I72" s="12"/>
      <c r="J72" s="16"/>
    </row>
    <row r="73" spans="6:10" x14ac:dyDescent="0.25">
      <c r="F73" s="12"/>
      <c r="I73" s="12"/>
      <c r="J73" s="16"/>
    </row>
    <row r="74" spans="6:10" x14ac:dyDescent="0.25">
      <c r="F74" s="12"/>
      <c r="I74" s="12"/>
      <c r="J74" s="16"/>
    </row>
    <row r="75" spans="6:10" x14ac:dyDescent="0.25">
      <c r="F75" s="12"/>
      <c r="I75" s="12"/>
      <c r="J75" s="16"/>
    </row>
    <row r="76" spans="6:10" x14ac:dyDescent="0.25">
      <c r="F76" s="12"/>
      <c r="I76" s="12"/>
    </row>
    <row r="77" spans="6:10" x14ac:dyDescent="0.25">
      <c r="F77" s="12"/>
      <c r="I77" s="12"/>
    </row>
    <row r="78" spans="6:10" x14ac:dyDescent="0.25">
      <c r="F78" s="12"/>
      <c r="I78" s="12"/>
    </row>
    <row r="79" spans="6:10" x14ac:dyDescent="0.25">
      <c r="F79" s="12"/>
      <c r="I79" s="12"/>
    </row>
    <row r="80" spans="6:10" x14ac:dyDescent="0.25">
      <c r="F80" s="12"/>
      <c r="I80" s="12"/>
      <c r="J80" s="16"/>
    </row>
    <row r="81" spans="6:10" x14ac:dyDescent="0.25">
      <c r="F81" s="12"/>
      <c r="I81" s="12"/>
      <c r="J81" s="16"/>
    </row>
    <row r="82" spans="6:10" x14ac:dyDescent="0.25">
      <c r="F82" s="12"/>
      <c r="I82" s="12"/>
      <c r="J82" s="16"/>
    </row>
    <row r="83" spans="6:10" x14ac:dyDescent="0.25">
      <c r="F83" s="12"/>
      <c r="I83" s="12"/>
      <c r="J83" s="16"/>
    </row>
    <row r="84" spans="6:10" x14ac:dyDescent="0.25">
      <c r="F84" s="12"/>
      <c r="I84" s="12"/>
      <c r="J84" s="16"/>
    </row>
    <row r="85" spans="6:10" x14ac:dyDescent="0.25">
      <c r="F85" s="12"/>
      <c r="I85" s="12"/>
      <c r="J85" s="16"/>
    </row>
    <row r="86" spans="6:10" x14ac:dyDescent="0.25">
      <c r="F86" s="12"/>
      <c r="I86" s="12"/>
    </row>
    <row r="87" spans="6:10" x14ac:dyDescent="0.25">
      <c r="F87" s="12"/>
      <c r="I87" s="12"/>
    </row>
    <row r="88" spans="6:10" x14ac:dyDescent="0.25">
      <c r="F88" s="12"/>
      <c r="I88" s="12"/>
    </row>
    <row r="89" spans="6:10" x14ac:dyDescent="0.25">
      <c r="F89" s="12"/>
      <c r="I89" s="12"/>
    </row>
    <row r="90" spans="6:10" x14ac:dyDescent="0.25">
      <c r="F90" s="12"/>
      <c r="I90" s="12"/>
    </row>
    <row r="91" spans="6:10" x14ac:dyDescent="0.25">
      <c r="F91" s="12"/>
      <c r="I91" s="12"/>
    </row>
    <row r="92" spans="6:10" x14ac:dyDescent="0.25">
      <c r="F92" s="12"/>
      <c r="I92" s="12"/>
    </row>
    <row r="93" spans="6:10" x14ac:dyDescent="0.25">
      <c r="F93" s="12"/>
      <c r="I93" s="12"/>
    </row>
    <row r="94" spans="6:10" x14ac:dyDescent="0.25">
      <c r="F94" s="12"/>
      <c r="I94" s="12"/>
    </row>
    <row r="95" spans="6:10" x14ac:dyDescent="0.25">
      <c r="F95" s="12"/>
      <c r="I95" s="12"/>
    </row>
    <row r="96" spans="6:10" x14ac:dyDescent="0.25">
      <c r="F96" s="12"/>
      <c r="I96" s="12"/>
    </row>
    <row r="97" spans="6:10" x14ac:dyDescent="0.25">
      <c r="F97" s="12"/>
      <c r="I97" s="12"/>
    </row>
    <row r="98" spans="6:10" x14ac:dyDescent="0.25">
      <c r="F98" s="12"/>
      <c r="I98" s="12"/>
    </row>
    <row r="99" spans="6:10" x14ac:dyDescent="0.25">
      <c r="F99" s="12"/>
      <c r="I99" s="12"/>
      <c r="J99" s="16"/>
    </row>
    <row r="100" spans="6:10" x14ac:dyDescent="0.25">
      <c r="F100" s="12"/>
      <c r="I100" s="12"/>
    </row>
    <row r="101" spans="6:10" x14ac:dyDescent="0.25">
      <c r="F101" s="12"/>
      <c r="I101" s="12"/>
      <c r="J101" s="16"/>
    </row>
    <row r="102" spans="6:10" x14ac:dyDescent="0.25">
      <c r="F102" s="12"/>
      <c r="I102" s="12"/>
    </row>
    <row r="103" spans="6:10" x14ac:dyDescent="0.25">
      <c r="F103" s="12"/>
      <c r="I103" s="12"/>
    </row>
    <row r="104" spans="6:10" x14ac:dyDescent="0.25">
      <c r="F104" s="12"/>
      <c r="I104" s="12"/>
    </row>
    <row r="105" spans="6:10" x14ac:dyDescent="0.25">
      <c r="F105" s="12"/>
      <c r="I105" s="12"/>
      <c r="J105" s="16"/>
    </row>
    <row r="106" spans="6:10" x14ac:dyDescent="0.25">
      <c r="F106" s="12"/>
      <c r="I106" s="12"/>
      <c r="J106" s="16"/>
    </row>
    <row r="107" spans="6:10" x14ac:dyDescent="0.25">
      <c r="F107" s="12"/>
      <c r="I107" s="12"/>
      <c r="J107" s="16"/>
    </row>
    <row r="108" spans="6:10" x14ac:dyDescent="0.25">
      <c r="F108" s="12"/>
      <c r="I108" s="12"/>
      <c r="J108" s="16"/>
    </row>
    <row r="109" spans="6:10" x14ac:dyDescent="0.25">
      <c r="F109" s="12"/>
      <c r="I109" s="12"/>
    </row>
    <row r="110" spans="6:10" x14ac:dyDescent="0.25">
      <c r="F110" s="12"/>
      <c r="I110" s="12"/>
    </row>
    <row r="111" spans="6:10" x14ac:dyDescent="0.25">
      <c r="F111" s="12"/>
      <c r="I111" s="12"/>
    </row>
    <row r="112" spans="6:10" x14ac:dyDescent="0.25">
      <c r="F112" s="12"/>
      <c r="I112" s="12"/>
    </row>
    <row r="113" spans="6:10" x14ac:dyDescent="0.25">
      <c r="F113" s="12"/>
      <c r="I113" s="12"/>
    </row>
    <row r="114" spans="6:10" x14ac:dyDescent="0.25">
      <c r="F114" s="12"/>
      <c r="I114" s="12"/>
      <c r="J114" s="16"/>
    </row>
    <row r="115" spans="6:10" x14ac:dyDescent="0.25">
      <c r="F115" s="12"/>
      <c r="I115" s="12"/>
    </row>
    <row r="116" spans="6:10" x14ac:dyDescent="0.25">
      <c r="F116" s="12"/>
      <c r="I116" s="12"/>
    </row>
    <row r="117" spans="6:10" x14ac:dyDescent="0.25">
      <c r="F117" s="12"/>
      <c r="I117" s="12"/>
    </row>
    <row r="118" spans="6:10" x14ac:dyDescent="0.25">
      <c r="F118" s="12"/>
      <c r="I118" s="12"/>
    </row>
    <row r="119" spans="6:10" x14ac:dyDescent="0.25">
      <c r="F119" s="12"/>
      <c r="I119" s="12"/>
    </row>
    <row r="120" spans="6:10" x14ac:dyDescent="0.25">
      <c r="F120" s="12"/>
      <c r="I120" s="12"/>
    </row>
    <row r="121" spans="6:10" x14ac:dyDescent="0.25">
      <c r="F121" s="12"/>
      <c r="I121" s="12"/>
    </row>
    <row r="122" spans="6:10" x14ac:dyDescent="0.25">
      <c r="F122" s="12"/>
      <c r="I122" s="12"/>
    </row>
    <row r="123" spans="6:10" x14ac:dyDescent="0.25">
      <c r="F123" s="12"/>
      <c r="I123" s="12"/>
    </row>
    <row r="124" spans="6:10" x14ac:dyDescent="0.25">
      <c r="F124" s="12"/>
      <c r="I124" s="12"/>
    </row>
    <row r="125" spans="6:10" x14ac:dyDescent="0.25">
      <c r="F125" s="12"/>
      <c r="I125" s="12"/>
    </row>
    <row r="126" spans="6:10" x14ac:dyDescent="0.25">
      <c r="F126" s="12"/>
      <c r="I126" s="12"/>
    </row>
    <row r="127" spans="6:10" x14ac:dyDescent="0.25">
      <c r="F127" s="12"/>
      <c r="I127" s="12"/>
    </row>
    <row r="128" spans="6:10" x14ac:dyDescent="0.25">
      <c r="F128" s="12"/>
      <c r="I128" s="12"/>
    </row>
    <row r="129" spans="6:9" x14ac:dyDescent="0.25">
      <c r="F129" s="12"/>
      <c r="I129" s="12"/>
    </row>
    <row r="130" spans="6:9" x14ac:dyDescent="0.25">
      <c r="F130" s="12"/>
      <c r="I130" s="12"/>
    </row>
    <row r="131" spans="6:9" x14ac:dyDescent="0.25">
      <c r="F131" s="12"/>
      <c r="I131" s="12"/>
    </row>
    <row r="132" spans="6:9" x14ac:dyDescent="0.25">
      <c r="F132" s="12"/>
      <c r="I132" s="12"/>
    </row>
    <row r="133" spans="6:9" x14ac:dyDescent="0.25">
      <c r="F133" s="12"/>
      <c r="I133" s="12"/>
    </row>
    <row r="134" spans="6:9" x14ac:dyDescent="0.25">
      <c r="F134" s="12"/>
      <c r="I134" s="12"/>
    </row>
    <row r="135" spans="6:9" x14ac:dyDescent="0.25">
      <c r="F135" s="12"/>
      <c r="I135" s="12"/>
    </row>
    <row r="136" spans="6:9" x14ac:dyDescent="0.25">
      <c r="F136" s="12"/>
      <c r="I136" s="12"/>
    </row>
    <row r="137" spans="6:9" x14ac:dyDescent="0.25">
      <c r="F137" s="12"/>
      <c r="I137" s="12"/>
    </row>
    <row r="138" spans="6:9" x14ac:dyDescent="0.25">
      <c r="F138" s="12"/>
      <c r="I138" s="12"/>
    </row>
    <row r="139" spans="6:9" x14ac:dyDescent="0.25">
      <c r="F139" s="12"/>
      <c r="I139" s="12"/>
    </row>
    <row r="140" spans="6:9" x14ac:dyDescent="0.25">
      <c r="F140" s="12"/>
      <c r="I140" s="12"/>
    </row>
    <row r="141" spans="6:9" x14ac:dyDescent="0.25">
      <c r="F141" s="12"/>
      <c r="I141" s="12"/>
    </row>
    <row r="142" spans="6:9" x14ac:dyDescent="0.25">
      <c r="F142" s="12"/>
      <c r="I142" s="12"/>
    </row>
    <row r="143" spans="6:9" x14ac:dyDescent="0.25">
      <c r="F143" s="12"/>
      <c r="I143" s="12"/>
    </row>
    <row r="144" spans="6:9" x14ac:dyDescent="0.25">
      <c r="F144" s="12"/>
      <c r="I144" s="12"/>
    </row>
    <row r="145" spans="6:9" x14ac:dyDescent="0.25">
      <c r="F145" s="12"/>
      <c r="I145" s="12"/>
    </row>
    <row r="146" spans="6:9" x14ac:dyDescent="0.25">
      <c r="F146" s="12"/>
      <c r="I146" s="12"/>
    </row>
    <row r="147" spans="6:9" x14ac:dyDescent="0.25">
      <c r="F147" s="12"/>
      <c r="I147" s="12"/>
    </row>
    <row r="148" spans="6:9" x14ac:dyDescent="0.25">
      <c r="F148" s="12"/>
      <c r="I148" s="12"/>
    </row>
    <row r="149" spans="6:9" x14ac:dyDescent="0.25">
      <c r="F149" s="12"/>
      <c r="I149" s="12"/>
    </row>
    <row r="150" spans="6:9" x14ac:dyDescent="0.25">
      <c r="F150" s="12"/>
      <c r="I150" s="12"/>
    </row>
    <row r="151" spans="6:9" x14ac:dyDescent="0.25">
      <c r="F151" s="12"/>
      <c r="I151" s="12"/>
    </row>
    <row r="152" spans="6:9" x14ac:dyDescent="0.25">
      <c r="F152" s="12"/>
      <c r="I152" s="12"/>
    </row>
    <row r="153" spans="6:9" x14ac:dyDescent="0.25">
      <c r="F153" s="12"/>
      <c r="I153" s="12"/>
    </row>
    <row r="154" spans="6:9" x14ac:dyDescent="0.25">
      <c r="F154" s="12"/>
      <c r="I154" s="12"/>
    </row>
    <row r="155" spans="6:9" x14ac:dyDescent="0.25">
      <c r="F155" s="12"/>
      <c r="I155" s="12"/>
    </row>
    <row r="156" spans="6:9" x14ac:dyDescent="0.25">
      <c r="F156" s="12"/>
      <c r="I156" s="12"/>
    </row>
    <row r="157" spans="6:9" x14ac:dyDescent="0.25">
      <c r="F157" s="12"/>
      <c r="I157" s="12"/>
    </row>
    <row r="158" spans="6:9" x14ac:dyDescent="0.25">
      <c r="I158" s="12"/>
    </row>
    <row r="159" spans="6:9" x14ac:dyDescent="0.25">
      <c r="I159" s="12"/>
    </row>
    <row r="160" spans="6:9" x14ac:dyDescent="0.25">
      <c r="I160" s="12"/>
    </row>
    <row r="161" spans="9:9" x14ac:dyDescent="0.25">
      <c r="I161" s="12"/>
    </row>
    <row r="162" spans="9:9" x14ac:dyDescent="0.25">
      <c r="I162" s="12"/>
    </row>
    <row r="163" spans="9:9" x14ac:dyDescent="0.25">
      <c r="I163" s="12"/>
    </row>
    <row r="164" spans="9:9" x14ac:dyDescent="0.25">
      <c r="I164" s="12"/>
    </row>
    <row r="165" spans="9:9" x14ac:dyDescent="0.25">
      <c r="I165" s="12"/>
    </row>
    <row r="166" spans="9:9" x14ac:dyDescent="0.25">
      <c r="I166" s="12"/>
    </row>
    <row r="167" spans="9:9" x14ac:dyDescent="0.25">
      <c r="I167" s="12"/>
    </row>
    <row r="168" spans="9:9" x14ac:dyDescent="0.25">
      <c r="I168" s="12"/>
    </row>
    <row r="169" spans="9:9" x14ac:dyDescent="0.25">
      <c r="I169" s="12"/>
    </row>
    <row r="170" spans="9:9" x14ac:dyDescent="0.25">
      <c r="I170" s="12"/>
    </row>
    <row r="171" spans="9:9" x14ac:dyDescent="0.25">
      <c r="I171" s="12"/>
    </row>
    <row r="172" spans="9:9" x14ac:dyDescent="0.25">
      <c r="I172" s="12"/>
    </row>
    <row r="173" spans="9:9" x14ac:dyDescent="0.25">
      <c r="I173" s="12"/>
    </row>
    <row r="174" spans="9:9" x14ac:dyDescent="0.25">
      <c r="I174" s="12"/>
    </row>
    <row r="175" spans="9:9" x14ac:dyDescent="0.25">
      <c r="I175" s="12"/>
    </row>
    <row r="176" spans="9:9" x14ac:dyDescent="0.25">
      <c r="I176" s="12"/>
    </row>
    <row r="177" spans="9:9" x14ac:dyDescent="0.25">
      <c r="I177" s="12"/>
    </row>
    <row r="178" spans="9:9" x14ac:dyDescent="0.25">
      <c r="I178" s="12"/>
    </row>
    <row r="179" spans="9:9" x14ac:dyDescent="0.25">
      <c r="I179" s="12"/>
    </row>
    <row r="180" spans="9:9" x14ac:dyDescent="0.25">
      <c r="I180" s="12"/>
    </row>
    <row r="181" spans="9:9" x14ac:dyDescent="0.25">
      <c r="I181" s="12"/>
    </row>
    <row r="182" spans="9:9" x14ac:dyDescent="0.25">
      <c r="I182" s="12"/>
    </row>
    <row r="183" spans="9:9" x14ac:dyDescent="0.25">
      <c r="I183" s="12"/>
    </row>
    <row r="184" spans="9:9" x14ac:dyDescent="0.25">
      <c r="I184" s="12"/>
    </row>
    <row r="185" spans="9:9" x14ac:dyDescent="0.25">
      <c r="I185" s="12"/>
    </row>
    <row r="186" spans="9:9" x14ac:dyDescent="0.25">
      <c r="I186" s="12"/>
    </row>
    <row r="187" spans="9:9" x14ac:dyDescent="0.25">
      <c r="I187" s="12"/>
    </row>
    <row r="188" spans="9:9" x14ac:dyDescent="0.25">
      <c r="I188" s="12"/>
    </row>
    <row r="189" spans="9:9" x14ac:dyDescent="0.25">
      <c r="I189" s="12"/>
    </row>
    <row r="190" spans="9:9" x14ac:dyDescent="0.25">
      <c r="I190" s="12"/>
    </row>
    <row r="191" spans="9:9" x14ac:dyDescent="0.25">
      <c r="I191" s="12"/>
    </row>
    <row r="192" spans="9:9" x14ac:dyDescent="0.25">
      <c r="I192" s="12"/>
    </row>
    <row r="193" spans="9:9" x14ac:dyDescent="0.25">
      <c r="I193" s="12"/>
    </row>
    <row r="194" spans="9:9" x14ac:dyDescent="0.25">
      <c r="I194" s="12"/>
    </row>
    <row r="195" spans="9:9" x14ac:dyDescent="0.25">
      <c r="I195" s="12"/>
    </row>
    <row r="196" spans="9:9" x14ac:dyDescent="0.25">
      <c r="I196" s="12"/>
    </row>
    <row r="197" spans="9:9" x14ac:dyDescent="0.25">
      <c r="I197" s="12"/>
    </row>
    <row r="198" spans="9:9" x14ac:dyDescent="0.25">
      <c r="I198" s="12"/>
    </row>
    <row r="199" spans="9:9" x14ac:dyDescent="0.25">
      <c r="I199" s="12"/>
    </row>
    <row r="200" spans="9:9" x14ac:dyDescent="0.25">
      <c r="I200" s="12"/>
    </row>
    <row r="201" spans="9:9" x14ac:dyDescent="0.25">
      <c r="I201" s="12"/>
    </row>
    <row r="202" spans="9:9" x14ac:dyDescent="0.25">
      <c r="I202" s="12"/>
    </row>
    <row r="203" spans="9:9" x14ac:dyDescent="0.25">
      <c r="I203" s="12"/>
    </row>
    <row r="204" spans="9:9" x14ac:dyDescent="0.25">
      <c r="I204" s="12"/>
    </row>
    <row r="205" spans="9:9" x14ac:dyDescent="0.25">
      <c r="I205" s="12"/>
    </row>
    <row r="206" spans="9:9" x14ac:dyDescent="0.25">
      <c r="I206" s="12"/>
    </row>
    <row r="207" spans="9:9" x14ac:dyDescent="0.25">
      <c r="I207" s="12"/>
    </row>
    <row r="208" spans="9:9" x14ac:dyDescent="0.25">
      <c r="I208" s="12"/>
    </row>
    <row r="209" spans="9:9" x14ac:dyDescent="0.25">
      <c r="I209" s="12"/>
    </row>
    <row r="210" spans="9:9" x14ac:dyDescent="0.25">
      <c r="I210" s="12"/>
    </row>
    <row r="211" spans="9:9" x14ac:dyDescent="0.25">
      <c r="I211" s="12"/>
    </row>
    <row r="212" spans="9:9" x14ac:dyDescent="0.25">
      <c r="I212" s="12"/>
    </row>
    <row r="213" spans="9:9" x14ac:dyDescent="0.25">
      <c r="I213" s="12"/>
    </row>
    <row r="214" spans="9:9" x14ac:dyDescent="0.25">
      <c r="I214" s="12"/>
    </row>
    <row r="215" spans="9:9" x14ac:dyDescent="0.25">
      <c r="I215" s="12"/>
    </row>
    <row r="216" spans="9:9" x14ac:dyDescent="0.25">
      <c r="I216" s="12"/>
    </row>
    <row r="217" spans="9:9" x14ac:dyDescent="0.25">
      <c r="I217" s="12"/>
    </row>
    <row r="218" spans="9:9" x14ac:dyDescent="0.25">
      <c r="I218" s="12"/>
    </row>
    <row r="219" spans="9:9" x14ac:dyDescent="0.25">
      <c r="I219" s="12"/>
    </row>
    <row r="220" spans="9:9" x14ac:dyDescent="0.25">
      <c r="I220" s="12"/>
    </row>
    <row r="221" spans="9:9" x14ac:dyDescent="0.25">
      <c r="I221" s="12"/>
    </row>
    <row r="222" spans="9:9" x14ac:dyDescent="0.25">
      <c r="I222" s="12"/>
    </row>
    <row r="223" spans="9:9" x14ac:dyDescent="0.25">
      <c r="I223" s="12"/>
    </row>
    <row r="224" spans="9:9" x14ac:dyDescent="0.25">
      <c r="I224" s="12"/>
    </row>
    <row r="225" spans="9:9" x14ac:dyDescent="0.25">
      <c r="I225" s="12"/>
    </row>
    <row r="226" spans="9:9" x14ac:dyDescent="0.25">
      <c r="I226" s="12"/>
    </row>
    <row r="227" spans="9:9" x14ac:dyDescent="0.25">
      <c r="I227" s="12"/>
    </row>
    <row r="228" spans="9:9" x14ac:dyDescent="0.25">
      <c r="I228" s="12"/>
    </row>
    <row r="229" spans="9:9" x14ac:dyDescent="0.25">
      <c r="I229" s="12"/>
    </row>
    <row r="230" spans="9:9" x14ac:dyDescent="0.25">
      <c r="I230" s="12"/>
    </row>
    <row r="231" spans="9:9" x14ac:dyDescent="0.25">
      <c r="I231" s="12"/>
    </row>
    <row r="232" spans="9:9" x14ac:dyDescent="0.25">
      <c r="I232" s="12"/>
    </row>
    <row r="233" spans="9:9" x14ac:dyDescent="0.25">
      <c r="I233" s="12"/>
    </row>
    <row r="234" spans="9:9" x14ac:dyDescent="0.25">
      <c r="I234" s="12"/>
    </row>
    <row r="235" spans="9:9" x14ac:dyDescent="0.25">
      <c r="I235" s="12"/>
    </row>
    <row r="236" spans="9:9" x14ac:dyDescent="0.25">
      <c r="I236" s="12"/>
    </row>
    <row r="237" spans="9:9" x14ac:dyDescent="0.25">
      <c r="I237" s="12"/>
    </row>
    <row r="238" spans="9:9" x14ac:dyDescent="0.25">
      <c r="I238" s="12"/>
    </row>
    <row r="239" spans="9:9" x14ac:dyDescent="0.25">
      <c r="I239" s="12"/>
    </row>
    <row r="240" spans="9:9" x14ac:dyDescent="0.25">
      <c r="I240" s="12"/>
    </row>
    <row r="241" spans="9:9" x14ac:dyDescent="0.25">
      <c r="I241" s="12"/>
    </row>
    <row r="242" spans="9:9" x14ac:dyDescent="0.25">
      <c r="I242" s="12"/>
    </row>
    <row r="243" spans="9:9" x14ac:dyDescent="0.25">
      <c r="I243" s="12"/>
    </row>
    <row r="244" spans="9:9" x14ac:dyDescent="0.25">
      <c r="I244" s="12"/>
    </row>
    <row r="245" spans="9:9" x14ac:dyDescent="0.25">
      <c r="I245" s="12"/>
    </row>
    <row r="246" spans="9:9" x14ac:dyDescent="0.25">
      <c r="I246" s="12"/>
    </row>
    <row r="247" spans="9:9" x14ac:dyDescent="0.25">
      <c r="I247" s="12"/>
    </row>
    <row r="248" spans="9:9" x14ac:dyDescent="0.25">
      <c r="I248" s="12"/>
    </row>
    <row r="249" spans="9:9" x14ac:dyDescent="0.25">
      <c r="I249" s="12"/>
    </row>
    <row r="250" spans="9:9" x14ac:dyDescent="0.25">
      <c r="I250" s="12"/>
    </row>
    <row r="251" spans="9:9" x14ac:dyDescent="0.25">
      <c r="I251" s="12"/>
    </row>
    <row r="252" spans="9:9" x14ac:dyDescent="0.25">
      <c r="I252" s="12"/>
    </row>
    <row r="253" spans="9:9" x14ac:dyDescent="0.25">
      <c r="I253" s="12"/>
    </row>
    <row r="254" spans="9:9" x14ac:dyDescent="0.25">
      <c r="I254" s="12"/>
    </row>
    <row r="255" spans="9:9" x14ac:dyDescent="0.25">
      <c r="I255" s="12"/>
    </row>
    <row r="256" spans="9:9" x14ac:dyDescent="0.25">
      <c r="I256" s="12"/>
    </row>
    <row r="257" spans="9:9" x14ac:dyDescent="0.25">
      <c r="I257" s="12"/>
    </row>
    <row r="258" spans="9:9" x14ac:dyDescent="0.25">
      <c r="I258" s="12"/>
    </row>
    <row r="259" spans="9:9" x14ac:dyDescent="0.25">
      <c r="I259" s="12"/>
    </row>
    <row r="260" spans="9:9" x14ac:dyDescent="0.25">
      <c r="I260" s="12"/>
    </row>
    <row r="261" spans="9:9" x14ac:dyDescent="0.25">
      <c r="I261" s="12"/>
    </row>
    <row r="262" spans="9:9" x14ac:dyDescent="0.25">
      <c r="I262" s="12"/>
    </row>
    <row r="263" spans="9:9" x14ac:dyDescent="0.25">
      <c r="I263" s="12"/>
    </row>
    <row r="264" spans="9:9" x14ac:dyDescent="0.25">
      <c r="I264" s="12"/>
    </row>
    <row r="265" spans="9:9" x14ac:dyDescent="0.25">
      <c r="I265" s="12"/>
    </row>
    <row r="266" spans="9:9" x14ac:dyDescent="0.25">
      <c r="I266" s="12"/>
    </row>
    <row r="267" spans="9:9" x14ac:dyDescent="0.25">
      <c r="I267" s="12"/>
    </row>
  </sheetData>
  <sortState ref="I2:I267">
    <sortCondition ref="I2"/>
  </sortState>
  <mergeCells count="3">
    <mergeCell ref="N1:Q1"/>
    <mergeCell ref="I1:L1"/>
    <mergeCell ref="D1:G1"/>
  </mergeCell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M103"/>
  <sheetViews>
    <sheetView workbookViewId="0">
      <selection activeCell="F13" sqref="F13"/>
    </sheetView>
  </sheetViews>
  <sheetFormatPr baseColWidth="10" defaultRowHeight="15" x14ac:dyDescent="0.25"/>
  <cols>
    <col min="2" max="2" width="10" bestFit="1" customWidth="1"/>
    <col min="3" max="3" width="37.28515625" bestFit="1" customWidth="1"/>
    <col min="4" max="4" width="2" bestFit="1" customWidth="1"/>
    <col min="5" max="5" width="26.140625" customWidth="1"/>
    <col min="6" max="6" width="19" customWidth="1"/>
    <col min="7" max="7" width="21.42578125" customWidth="1"/>
    <col min="8" max="8" width="16.85546875" customWidth="1"/>
  </cols>
  <sheetData>
    <row r="2" spans="2:13" x14ac:dyDescent="0.25">
      <c r="B2" s="57" t="s">
        <v>188</v>
      </c>
      <c r="C2" s="57"/>
      <c r="D2" s="57"/>
      <c r="E2" s="57" t="s">
        <v>275</v>
      </c>
      <c r="F2" s="7"/>
      <c r="G2" s="57" t="s">
        <v>204</v>
      </c>
      <c r="H2" s="57"/>
      <c r="I2" s="57"/>
      <c r="J2" s="56"/>
      <c r="K2" s="56"/>
      <c r="M2" s="12"/>
    </row>
    <row r="3" spans="2:13" ht="15" customHeight="1" x14ac:dyDescent="0.25">
      <c r="B3" s="2" t="s">
        <v>192</v>
      </c>
      <c r="C3" s="2" t="s">
        <v>196</v>
      </c>
      <c r="D3" s="2">
        <v>1</v>
      </c>
      <c r="E3" s="57"/>
      <c r="F3" s="7"/>
      <c r="G3" s="21" t="s">
        <v>205</v>
      </c>
      <c r="H3" s="21"/>
      <c r="I3" s="1">
        <v>1</v>
      </c>
      <c r="J3" s="10"/>
      <c r="K3" s="11"/>
      <c r="M3" s="12"/>
    </row>
    <row r="4" spans="2:13" x14ac:dyDescent="0.25">
      <c r="B4" s="2" t="s">
        <v>191</v>
      </c>
      <c r="C4" s="2" t="s">
        <v>195</v>
      </c>
      <c r="D4" s="2">
        <v>2</v>
      </c>
      <c r="E4" s="57"/>
      <c r="F4" s="7"/>
      <c r="G4" s="21" t="s">
        <v>206</v>
      </c>
      <c r="H4" s="21"/>
      <c r="I4" s="1">
        <v>2</v>
      </c>
      <c r="J4" s="10"/>
      <c r="K4" s="11"/>
      <c r="M4" s="16"/>
    </row>
    <row r="5" spans="2:13" x14ac:dyDescent="0.25">
      <c r="B5" s="2" t="s">
        <v>190</v>
      </c>
      <c r="C5" s="2" t="s">
        <v>194</v>
      </c>
      <c r="D5" s="2">
        <v>3</v>
      </c>
      <c r="E5" s="57"/>
      <c r="F5" s="7"/>
      <c r="G5" s="21" t="s">
        <v>207</v>
      </c>
      <c r="H5" s="21"/>
      <c r="I5" s="1">
        <v>3</v>
      </c>
      <c r="J5" s="10"/>
      <c r="K5" s="11"/>
      <c r="M5" s="16"/>
    </row>
    <row r="6" spans="2:13" ht="15" customHeight="1" x14ac:dyDescent="0.25">
      <c r="B6" s="2" t="s">
        <v>189</v>
      </c>
      <c r="C6" s="2" t="s">
        <v>193</v>
      </c>
      <c r="D6" s="2">
        <v>4</v>
      </c>
      <c r="E6" s="57"/>
      <c r="F6" s="7"/>
      <c r="G6" s="21" t="s">
        <v>208</v>
      </c>
      <c r="H6" s="21"/>
      <c r="I6" s="1">
        <v>4</v>
      </c>
      <c r="J6" s="10"/>
      <c r="K6" s="11"/>
      <c r="M6" s="16"/>
    </row>
    <row r="7" spans="2:13" x14ac:dyDescent="0.25">
      <c r="B7" s="7"/>
      <c r="C7" s="7"/>
      <c r="D7" s="7"/>
      <c r="E7" s="7"/>
      <c r="F7" s="7"/>
      <c r="G7" s="7"/>
      <c r="H7" s="7"/>
      <c r="I7" s="7"/>
      <c r="J7" s="12"/>
      <c r="K7" s="12"/>
      <c r="M7" s="16"/>
    </row>
    <row r="8" spans="2:13" ht="13.5" customHeight="1" x14ac:dyDescent="0.25">
      <c r="B8" s="58" t="s">
        <v>197</v>
      </c>
      <c r="C8" s="58"/>
      <c r="D8" s="58"/>
      <c r="E8" s="58" t="s">
        <v>274</v>
      </c>
      <c r="F8" s="7"/>
      <c r="G8" s="57"/>
      <c r="H8" s="57"/>
      <c r="I8" s="57"/>
      <c r="J8" s="12"/>
      <c r="K8" s="12"/>
      <c r="M8" s="16"/>
    </row>
    <row r="9" spans="2:13" x14ac:dyDescent="0.25">
      <c r="B9" s="1" t="s">
        <v>192</v>
      </c>
      <c r="C9" s="1" t="s">
        <v>203</v>
      </c>
      <c r="D9" s="1">
        <v>1</v>
      </c>
      <c r="E9" s="58"/>
      <c r="F9" s="7"/>
      <c r="G9" s="2"/>
      <c r="H9" s="2"/>
      <c r="I9" s="1"/>
      <c r="J9" s="12"/>
      <c r="K9" s="12"/>
      <c r="M9" s="16"/>
    </row>
    <row r="10" spans="2:13" x14ac:dyDescent="0.25">
      <c r="B10" s="1" t="s">
        <v>191</v>
      </c>
      <c r="C10" s="1" t="s">
        <v>202</v>
      </c>
      <c r="D10" s="1">
        <v>2</v>
      </c>
      <c r="E10" s="58"/>
      <c r="F10" s="7"/>
      <c r="G10" s="2"/>
      <c r="H10" s="2"/>
      <c r="I10" s="2"/>
      <c r="J10" s="12"/>
      <c r="K10" s="12"/>
      <c r="M10" s="16"/>
    </row>
    <row r="11" spans="2:13" ht="30" x14ac:dyDescent="0.25">
      <c r="B11" s="1" t="s">
        <v>199</v>
      </c>
      <c r="C11" s="1" t="s">
        <v>201</v>
      </c>
      <c r="D11" s="1">
        <v>3</v>
      </c>
      <c r="E11" s="58"/>
      <c r="F11" s="7"/>
      <c r="G11" s="2"/>
      <c r="H11" s="2"/>
      <c r="I11" s="2"/>
      <c r="J11" s="12"/>
      <c r="K11" s="12"/>
      <c r="M11" s="9"/>
    </row>
    <row r="12" spans="2:13" ht="30" x14ac:dyDescent="0.25">
      <c r="B12" s="1" t="s">
        <v>198</v>
      </c>
      <c r="C12" s="1" t="s">
        <v>200</v>
      </c>
      <c r="D12" s="1">
        <v>4</v>
      </c>
      <c r="E12" s="58"/>
      <c r="F12" s="7"/>
      <c r="G12" s="9"/>
      <c r="H12" s="9"/>
      <c r="I12" s="9"/>
      <c r="J12" s="12"/>
      <c r="K12" s="12"/>
      <c r="M12" s="9"/>
    </row>
    <row r="13" spans="2:13" x14ac:dyDescent="0.25">
      <c r="G13" s="12"/>
      <c r="H13" s="12"/>
      <c r="I13" s="12"/>
      <c r="J13" s="12"/>
      <c r="K13" s="12"/>
      <c r="M13" s="9"/>
    </row>
    <row r="14" spans="2:13" x14ac:dyDescent="0.25">
      <c r="M14" s="9"/>
    </row>
    <row r="15" spans="2:13" x14ac:dyDescent="0.25">
      <c r="M15" s="9"/>
    </row>
    <row r="16" spans="2:13" x14ac:dyDescent="0.25">
      <c r="M16" s="16"/>
    </row>
    <row r="17" spans="13:13" x14ac:dyDescent="0.25">
      <c r="M17" s="16"/>
    </row>
    <row r="18" spans="13:13" x14ac:dyDescent="0.25">
      <c r="M18" s="9"/>
    </row>
    <row r="19" spans="13:13" x14ac:dyDescent="0.25">
      <c r="M19" s="9"/>
    </row>
    <row r="20" spans="13:13" x14ac:dyDescent="0.25">
      <c r="M20" s="9"/>
    </row>
    <row r="21" spans="13:13" x14ac:dyDescent="0.25">
      <c r="M21" s="9"/>
    </row>
    <row r="22" spans="13:13" x14ac:dyDescent="0.25">
      <c r="M22" s="9"/>
    </row>
    <row r="23" spans="13:13" x14ac:dyDescent="0.25">
      <c r="M23" s="9"/>
    </row>
    <row r="24" spans="13:13" x14ac:dyDescent="0.25">
      <c r="M24" s="16"/>
    </row>
    <row r="25" spans="13:13" x14ac:dyDescent="0.25">
      <c r="M25" s="16"/>
    </row>
    <row r="26" spans="13:13" x14ac:dyDescent="0.25">
      <c r="M26" s="16"/>
    </row>
    <row r="27" spans="13:13" x14ac:dyDescent="0.25">
      <c r="M27" s="9"/>
    </row>
    <row r="28" spans="13:13" x14ac:dyDescent="0.25">
      <c r="M28" s="9"/>
    </row>
    <row r="29" spans="13:13" x14ac:dyDescent="0.25">
      <c r="M29" s="9"/>
    </row>
    <row r="30" spans="13:13" x14ac:dyDescent="0.25">
      <c r="M30" s="9"/>
    </row>
    <row r="31" spans="13:13" x14ac:dyDescent="0.25">
      <c r="M31" s="9"/>
    </row>
    <row r="32" spans="13:13" x14ac:dyDescent="0.25">
      <c r="M32" s="9"/>
    </row>
    <row r="33" spans="13:13" x14ac:dyDescent="0.25">
      <c r="M33" s="9"/>
    </row>
    <row r="34" spans="13:13" x14ac:dyDescent="0.25">
      <c r="M34" s="9"/>
    </row>
    <row r="35" spans="13:13" x14ac:dyDescent="0.25">
      <c r="M35" s="16"/>
    </row>
    <row r="36" spans="13:13" x14ac:dyDescent="0.25">
      <c r="M36" s="9"/>
    </row>
    <row r="37" spans="13:13" x14ac:dyDescent="0.25">
      <c r="M37" s="9"/>
    </row>
    <row r="38" spans="13:13" x14ac:dyDescent="0.25">
      <c r="M38" s="12"/>
    </row>
    <row r="39" spans="13:13" x14ac:dyDescent="0.25">
      <c r="M39" s="12"/>
    </row>
    <row r="40" spans="13:13" x14ac:dyDescent="0.25">
      <c r="M40" s="12"/>
    </row>
    <row r="41" spans="13:13" x14ac:dyDescent="0.25">
      <c r="M41" s="12"/>
    </row>
    <row r="42" spans="13:13" x14ac:dyDescent="0.25">
      <c r="M42" s="12"/>
    </row>
    <row r="43" spans="13:13" x14ac:dyDescent="0.25">
      <c r="M43" s="12"/>
    </row>
    <row r="44" spans="13:13" x14ac:dyDescent="0.25">
      <c r="M44" s="12"/>
    </row>
    <row r="45" spans="13:13" x14ac:dyDescent="0.25">
      <c r="M45" s="12"/>
    </row>
    <row r="46" spans="13:13" x14ac:dyDescent="0.25">
      <c r="M46" s="12"/>
    </row>
    <row r="47" spans="13:13" x14ac:dyDescent="0.25">
      <c r="M47" s="12"/>
    </row>
    <row r="48" spans="13:13" x14ac:dyDescent="0.25">
      <c r="M48" s="12"/>
    </row>
    <row r="49" spans="13:13" x14ac:dyDescent="0.25">
      <c r="M49" s="12"/>
    </row>
    <row r="50" spans="13:13" x14ac:dyDescent="0.25">
      <c r="M50" s="12"/>
    </row>
    <row r="51" spans="13:13" x14ac:dyDescent="0.25">
      <c r="M51" s="12"/>
    </row>
    <row r="52" spans="13:13" x14ac:dyDescent="0.25">
      <c r="M52" s="12"/>
    </row>
    <row r="53" spans="13:13" x14ac:dyDescent="0.25">
      <c r="M53" s="12"/>
    </row>
    <row r="54" spans="13:13" x14ac:dyDescent="0.25">
      <c r="M54" s="12"/>
    </row>
    <row r="55" spans="13:13" x14ac:dyDescent="0.25">
      <c r="M55" s="12"/>
    </row>
    <row r="56" spans="13:13" x14ac:dyDescent="0.25">
      <c r="M56" s="12"/>
    </row>
    <row r="57" spans="13:13" x14ac:dyDescent="0.25">
      <c r="M57" s="12"/>
    </row>
    <row r="58" spans="13:13" x14ac:dyDescent="0.25">
      <c r="M58" s="12"/>
    </row>
    <row r="59" spans="13:13" x14ac:dyDescent="0.25">
      <c r="M59" s="12"/>
    </row>
    <row r="60" spans="13:13" x14ac:dyDescent="0.25">
      <c r="M60" s="12"/>
    </row>
    <row r="61" spans="13:13" x14ac:dyDescent="0.25">
      <c r="M61" s="12"/>
    </row>
    <row r="62" spans="13:13" x14ac:dyDescent="0.25">
      <c r="M62" s="12"/>
    </row>
    <row r="63" spans="13:13" x14ac:dyDescent="0.25">
      <c r="M63" s="12"/>
    </row>
    <row r="64" spans="13:13" x14ac:dyDescent="0.25">
      <c r="M64" s="12"/>
    </row>
    <row r="65" spans="13:13" x14ac:dyDescent="0.25">
      <c r="M65" s="12"/>
    </row>
    <row r="66" spans="13:13" x14ac:dyDescent="0.25">
      <c r="M66" s="12"/>
    </row>
    <row r="67" spans="13:13" x14ac:dyDescent="0.25">
      <c r="M67" s="12"/>
    </row>
    <row r="68" spans="13:13" x14ac:dyDescent="0.25">
      <c r="M68" s="12"/>
    </row>
    <row r="69" spans="13:13" x14ac:dyDescent="0.25">
      <c r="M69" s="12"/>
    </row>
    <row r="70" spans="13:13" x14ac:dyDescent="0.25">
      <c r="M70" s="12"/>
    </row>
    <row r="71" spans="13:13" x14ac:dyDescent="0.25">
      <c r="M71" s="12"/>
    </row>
    <row r="72" spans="13:13" x14ac:dyDescent="0.25">
      <c r="M72" s="12"/>
    </row>
    <row r="73" spans="13:13" x14ac:dyDescent="0.25">
      <c r="M73" s="12"/>
    </row>
    <row r="74" spans="13:13" x14ac:dyDescent="0.25">
      <c r="M74" s="12"/>
    </row>
    <row r="75" spans="13:13" x14ac:dyDescent="0.25">
      <c r="M75" s="12"/>
    </row>
    <row r="76" spans="13:13" x14ac:dyDescent="0.25">
      <c r="M76" s="12"/>
    </row>
    <row r="77" spans="13:13" x14ac:dyDescent="0.25">
      <c r="M77" s="12"/>
    </row>
    <row r="78" spans="13:13" x14ac:dyDescent="0.25">
      <c r="M78" s="12"/>
    </row>
    <row r="79" spans="13:13" x14ac:dyDescent="0.25">
      <c r="M79" s="12"/>
    </row>
    <row r="80" spans="13:13" x14ac:dyDescent="0.25">
      <c r="M80" s="12"/>
    </row>
    <row r="81" spans="13:13" x14ac:dyDescent="0.25">
      <c r="M81" s="12"/>
    </row>
    <row r="82" spans="13:13" x14ac:dyDescent="0.25">
      <c r="M82" s="12"/>
    </row>
    <row r="83" spans="13:13" x14ac:dyDescent="0.25">
      <c r="M83" s="12"/>
    </row>
    <row r="84" spans="13:13" x14ac:dyDescent="0.25">
      <c r="M84" s="12"/>
    </row>
    <row r="85" spans="13:13" x14ac:dyDescent="0.25">
      <c r="M85" s="12"/>
    </row>
    <row r="86" spans="13:13" x14ac:dyDescent="0.25">
      <c r="M86" s="12"/>
    </row>
    <row r="87" spans="13:13" x14ac:dyDescent="0.25">
      <c r="M87" s="12"/>
    </row>
    <row r="88" spans="13:13" x14ac:dyDescent="0.25">
      <c r="M88" s="12"/>
    </row>
    <row r="89" spans="13:13" x14ac:dyDescent="0.25">
      <c r="M89" s="12"/>
    </row>
    <row r="90" spans="13:13" x14ac:dyDescent="0.25">
      <c r="M90" s="12"/>
    </row>
    <row r="91" spans="13:13" x14ac:dyDescent="0.25">
      <c r="M91" s="12"/>
    </row>
    <row r="92" spans="13:13" x14ac:dyDescent="0.25">
      <c r="M92" s="12"/>
    </row>
    <row r="93" spans="13:13" x14ac:dyDescent="0.25">
      <c r="M93" s="12"/>
    </row>
    <row r="94" spans="13:13" x14ac:dyDescent="0.25">
      <c r="M94" s="12"/>
    </row>
    <row r="95" spans="13:13" x14ac:dyDescent="0.25">
      <c r="M95" s="12"/>
    </row>
    <row r="96" spans="13:13" x14ac:dyDescent="0.25">
      <c r="M96" s="12"/>
    </row>
    <row r="97" spans="13:13" x14ac:dyDescent="0.25">
      <c r="M97" s="12"/>
    </row>
    <row r="98" spans="13:13" x14ac:dyDescent="0.25">
      <c r="M98" s="12"/>
    </row>
    <row r="99" spans="13:13" x14ac:dyDescent="0.25">
      <c r="M99" s="12"/>
    </row>
    <row r="100" spans="13:13" x14ac:dyDescent="0.25">
      <c r="M100" s="12"/>
    </row>
    <row r="101" spans="13:13" x14ac:dyDescent="0.25">
      <c r="M101" s="12"/>
    </row>
    <row r="102" spans="13:13" x14ac:dyDescent="0.25">
      <c r="M102" s="12"/>
    </row>
    <row r="103" spans="13:13" x14ac:dyDescent="0.25">
      <c r="M103" s="12"/>
    </row>
  </sheetData>
  <sortState ref="B3:D6">
    <sortCondition ref="D6"/>
  </sortState>
  <mergeCells count="7">
    <mergeCell ref="J2:K2"/>
    <mergeCell ref="G2:I2"/>
    <mergeCell ref="B2:D2"/>
    <mergeCell ref="B8:D8"/>
    <mergeCell ref="E2:E6"/>
    <mergeCell ref="E8:E12"/>
    <mergeCell ref="G8:I8"/>
  </mergeCells>
  <pageMargins left="0.7" right="0.7" top="0.75" bottom="0.75" header="0.3" footer="0.3"/>
  <pageSetup paperSize="9" orientation="landscape"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F97"/>
  <sheetViews>
    <sheetView showGridLines="0" tabSelected="1" workbookViewId="0">
      <selection activeCell="H5" sqref="H5"/>
    </sheetView>
  </sheetViews>
  <sheetFormatPr baseColWidth="10" defaultColWidth="11.42578125" defaultRowHeight="15" x14ac:dyDescent="0.25"/>
  <cols>
    <col min="1" max="1" width="36.140625" style="7" customWidth="1"/>
    <col min="2" max="2" width="24.140625" style="49" customWidth="1"/>
    <col min="3" max="3" width="32.85546875" style="49" customWidth="1"/>
    <col min="4" max="4" width="36.140625" style="49" customWidth="1"/>
    <col min="5" max="5" width="8.28515625" style="49" customWidth="1"/>
    <col min="6" max="6" width="8.5703125" style="49" customWidth="1"/>
    <col min="7" max="16384" width="11.42578125" style="50"/>
  </cols>
  <sheetData>
    <row r="1" spans="1:6" x14ac:dyDescent="0.25">
      <c r="A1" s="51" t="s">
        <v>308</v>
      </c>
      <c r="B1" s="52" t="s">
        <v>37</v>
      </c>
    </row>
    <row r="3" spans="1:6" ht="45" x14ac:dyDescent="0.25">
      <c r="A3" s="51" t="s">
        <v>307</v>
      </c>
      <c r="B3" s="51" t="s">
        <v>282</v>
      </c>
      <c r="C3" s="51" t="s">
        <v>3</v>
      </c>
      <c r="D3" s="51" t="s">
        <v>1</v>
      </c>
      <c r="E3" s="51" t="s">
        <v>305</v>
      </c>
      <c r="F3" s="51" t="s">
        <v>304</v>
      </c>
    </row>
    <row r="4" spans="1:6" ht="60" x14ac:dyDescent="0.25">
      <c r="A4" s="52" t="s">
        <v>5</v>
      </c>
      <c r="B4" s="52" t="s">
        <v>316</v>
      </c>
      <c r="C4" s="52" t="s">
        <v>316</v>
      </c>
      <c r="D4" s="52" t="s">
        <v>103</v>
      </c>
      <c r="E4" s="52" t="s">
        <v>316</v>
      </c>
      <c r="F4" s="52"/>
    </row>
    <row r="5" spans="1:6" ht="45" x14ac:dyDescent="0.25">
      <c r="A5" s="52" t="s">
        <v>4</v>
      </c>
      <c r="B5" s="52" t="s">
        <v>316</v>
      </c>
      <c r="C5" s="52" t="s">
        <v>316</v>
      </c>
      <c r="D5" s="52" t="s">
        <v>265</v>
      </c>
      <c r="E5" s="52" t="s">
        <v>316</v>
      </c>
      <c r="F5" s="52"/>
    </row>
    <row r="6" spans="1:6" ht="90" x14ac:dyDescent="0.25">
      <c r="A6" s="52"/>
      <c r="B6" s="52"/>
      <c r="C6" s="52"/>
      <c r="D6" s="52" t="s">
        <v>264</v>
      </c>
      <c r="E6" s="52" t="s">
        <v>316</v>
      </c>
      <c r="F6" s="52"/>
    </row>
    <row r="7" spans="1:6" ht="409.5" x14ac:dyDescent="0.25">
      <c r="A7" s="52" t="s">
        <v>15</v>
      </c>
      <c r="B7" s="52" t="s">
        <v>316</v>
      </c>
      <c r="C7" s="52" t="s">
        <v>316</v>
      </c>
      <c r="D7" s="52" t="s">
        <v>280</v>
      </c>
      <c r="E7" s="52" t="s">
        <v>316</v>
      </c>
      <c r="F7" s="52"/>
    </row>
    <row r="8" spans="1:6" ht="60" x14ac:dyDescent="0.25">
      <c r="A8" s="52" t="s">
        <v>16</v>
      </c>
      <c r="B8" s="52" t="s">
        <v>316</v>
      </c>
      <c r="C8" s="52" t="s">
        <v>316</v>
      </c>
      <c r="D8" s="52" t="s">
        <v>151</v>
      </c>
      <c r="E8" s="52" t="s">
        <v>316</v>
      </c>
      <c r="F8" s="52"/>
    </row>
    <row r="9" spans="1:6" ht="120" x14ac:dyDescent="0.25">
      <c r="A9" s="52" t="s">
        <v>13</v>
      </c>
      <c r="B9" s="52" t="s">
        <v>316</v>
      </c>
      <c r="C9" s="52" t="s">
        <v>316</v>
      </c>
      <c r="D9" s="52" t="s">
        <v>126</v>
      </c>
      <c r="E9" s="52" t="s">
        <v>316</v>
      </c>
      <c r="F9" s="52"/>
    </row>
    <row r="10" spans="1:6" ht="30" x14ac:dyDescent="0.25">
      <c r="A10" s="52" t="s">
        <v>7</v>
      </c>
      <c r="B10" s="52" t="s">
        <v>316</v>
      </c>
      <c r="C10" s="52" t="s">
        <v>316</v>
      </c>
      <c r="D10" s="52" t="s">
        <v>105</v>
      </c>
      <c r="E10" s="52" t="s">
        <v>316</v>
      </c>
      <c r="F10" s="52"/>
    </row>
    <row r="11" spans="1:6" ht="180" x14ac:dyDescent="0.25">
      <c r="A11" s="52" t="s">
        <v>10</v>
      </c>
      <c r="B11" s="52" t="s">
        <v>316</v>
      </c>
      <c r="C11" s="52" t="s">
        <v>107</v>
      </c>
      <c r="D11" s="52" t="s">
        <v>278</v>
      </c>
      <c r="E11" s="52" t="s">
        <v>316</v>
      </c>
      <c r="F11" s="52"/>
    </row>
    <row r="12" spans="1:6" ht="180" x14ac:dyDescent="0.25">
      <c r="A12" s="52" t="s">
        <v>17</v>
      </c>
      <c r="B12" s="52" t="s">
        <v>316</v>
      </c>
      <c r="C12" s="52" t="s">
        <v>316</v>
      </c>
      <c r="D12" s="52" t="s">
        <v>271</v>
      </c>
      <c r="E12" s="52" t="s">
        <v>316</v>
      </c>
      <c r="F12" s="52"/>
    </row>
    <row r="13" spans="1:6" ht="180" x14ac:dyDescent="0.25">
      <c r="A13" s="52" t="s">
        <v>14</v>
      </c>
      <c r="B13" s="52" t="s">
        <v>316</v>
      </c>
      <c r="C13" s="52" t="s">
        <v>316</v>
      </c>
      <c r="D13" s="52" t="s">
        <v>277</v>
      </c>
      <c r="E13" s="52" t="s">
        <v>316</v>
      </c>
      <c r="F13" s="52"/>
    </row>
    <row r="14" spans="1:6" ht="60" x14ac:dyDescent="0.25">
      <c r="A14" s="52" t="s">
        <v>12</v>
      </c>
      <c r="B14" s="52" t="s">
        <v>316</v>
      </c>
      <c r="C14" s="52" t="s">
        <v>316</v>
      </c>
      <c r="D14" s="52" t="s">
        <v>269</v>
      </c>
      <c r="E14" s="52" t="s">
        <v>316</v>
      </c>
      <c r="F14" s="52"/>
    </row>
    <row r="15" spans="1:6" ht="90" x14ac:dyDescent="0.25">
      <c r="A15" s="52" t="s">
        <v>11</v>
      </c>
      <c r="B15" s="52" t="s">
        <v>316</v>
      </c>
      <c r="C15" s="52" t="s">
        <v>316</v>
      </c>
      <c r="D15" s="52" t="s">
        <v>268</v>
      </c>
      <c r="E15" s="52" t="s">
        <v>316</v>
      </c>
      <c r="F15" s="52"/>
    </row>
    <row r="16" spans="1:6" ht="330" x14ac:dyDescent="0.25">
      <c r="A16" s="52" t="s">
        <v>216</v>
      </c>
      <c r="B16" s="52" t="s">
        <v>316</v>
      </c>
      <c r="C16" s="52" t="s">
        <v>303</v>
      </c>
      <c r="D16" s="52" t="s">
        <v>168</v>
      </c>
      <c r="E16" s="52" t="s">
        <v>316</v>
      </c>
      <c r="F16" s="52"/>
    </row>
    <row r="17" spans="1:6" ht="60" x14ac:dyDescent="0.25">
      <c r="A17" s="52"/>
      <c r="B17" s="52"/>
      <c r="C17" s="52" t="s">
        <v>316</v>
      </c>
      <c r="D17" s="52" t="s">
        <v>279</v>
      </c>
      <c r="E17" s="52" t="s">
        <v>316</v>
      </c>
      <c r="F17" s="52"/>
    </row>
    <row r="18" spans="1:6" x14ac:dyDescent="0.25">
      <c r="A18" s="52"/>
      <c r="B18" s="52"/>
      <c r="C18" s="52"/>
      <c r="D18" s="52" t="s">
        <v>315</v>
      </c>
      <c r="E18" s="52" t="s">
        <v>316</v>
      </c>
      <c r="F18" s="52"/>
    </row>
    <row r="19" spans="1:6" ht="255" x14ac:dyDescent="0.25">
      <c r="A19" s="52" t="s">
        <v>19</v>
      </c>
      <c r="B19" s="52" t="s">
        <v>316</v>
      </c>
      <c r="C19" s="52" t="s">
        <v>316</v>
      </c>
      <c r="D19" s="52" t="s">
        <v>187</v>
      </c>
      <c r="E19" s="52" t="s">
        <v>316</v>
      </c>
      <c r="F19" s="52"/>
    </row>
    <row r="20" spans="1:6" x14ac:dyDescent="0.25">
      <c r="A20"/>
      <c r="B20"/>
      <c r="C20"/>
      <c r="D20"/>
      <c r="E20"/>
      <c r="F20"/>
    </row>
    <row r="21" spans="1:6" x14ac:dyDescent="0.25">
      <c r="A21"/>
      <c r="B21"/>
      <c r="C21"/>
      <c r="D21"/>
      <c r="E21"/>
      <c r="F21"/>
    </row>
    <row r="22" spans="1:6" x14ac:dyDescent="0.25">
      <c r="A22"/>
      <c r="B22"/>
      <c r="C22"/>
      <c r="D22"/>
      <c r="E22"/>
      <c r="F22"/>
    </row>
    <row r="23" spans="1:6" x14ac:dyDescent="0.25">
      <c r="A23"/>
      <c r="B23"/>
      <c r="C23"/>
      <c r="D23"/>
      <c r="E23"/>
      <c r="F23"/>
    </row>
    <row r="24" spans="1:6" x14ac:dyDescent="0.25">
      <c r="A24"/>
      <c r="B24"/>
      <c r="C24"/>
      <c r="D24"/>
      <c r="E24"/>
      <c r="F24"/>
    </row>
    <row r="25" spans="1:6" x14ac:dyDescent="0.25">
      <c r="A25"/>
      <c r="B25"/>
      <c r="C25"/>
      <c r="D25"/>
      <c r="E25"/>
      <c r="F25"/>
    </row>
    <row r="26" spans="1:6" x14ac:dyDescent="0.25">
      <c r="A26"/>
      <c r="B26"/>
      <c r="C26"/>
      <c r="D26"/>
      <c r="E26"/>
      <c r="F26"/>
    </row>
    <row r="27" spans="1:6" x14ac:dyDescent="0.25">
      <c r="A27"/>
      <c r="B27"/>
      <c r="C27"/>
      <c r="D27"/>
      <c r="E27"/>
      <c r="F27"/>
    </row>
    <row r="28" spans="1:6" x14ac:dyDescent="0.25">
      <c r="A28"/>
      <c r="B28"/>
      <c r="C28"/>
      <c r="D28"/>
      <c r="E28"/>
      <c r="F28"/>
    </row>
    <row r="29" spans="1:6" x14ac:dyDescent="0.25">
      <c r="A29"/>
      <c r="B29"/>
      <c r="C29"/>
      <c r="D29"/>
      <c r="E29"/>
      <c r="F29"/>
    </row>
    <row r="30" spans="1:6" x14ac:dyDescent="0.25">
      <c r="A30"/>
      <c r="B30"/>
      <c r="C30"/>
      <c r="D30"/>
      <c r="E30"/>
      <c r="F30"/>
    </row>
    <row r="31" spans="1:6" x14ac:dyDescent="0.25">
      <c r="A31"/>
      <c r="B31"/>
      <c r="C31"/>
      <c r="D31"/>
      <c r="E31"/>
      <c r="F31"/>
    </row>
    <row r="32" spans="1:6" x14ac:dyDescent="0.25">
      <c r="A32"/>
      <c r="B32"/>
      <c r="C32"/>
      <c r="D32"/>
      <c r="E32"/>
      <c r="F32"/>
    </row>
    <row r="33" spans="1:6" x14ac:dyDescent="0.25">
      <c r="A33"/>
      <c r="B33"/>
      <c r="C33"/>
      <c r="D33"/>
      <c r="E33"/>
      <c r="F33"/>
    </row>
    <row r="34" spans="1:6" x14ac:dyDescent="0.25">
      <c r="A34"/>
      <c r="B34"/>
      <c r="C34"/>
      <c r="D34"/>
      <c r="E34"/>
      <c r="F34"/>
    </row>
    <row r="35" spans="1:6" x14ac:dyDescent="0.25">
      <c r="A35"/>
      <c r="B35"/>
      <c r="C35"/>
      <c r="D35"/>
      <c r="E35"/>
      <c r="F35"/>
    </row>
    <row r="36" spans="1:6" x14ac:dyDescent="0.25">
      <c r="A36"/>
      <c r="B36"/>
      <c r="C36"/>
      <c r="D36"/>
      <c r="E36"/>
      <c r="F36"/>
    </row>
    <row r="37" spans="1:6" x14ac:dyDescent="0.25">
      <c r="A37"/>
      <c r="B37"/>
      <c r="C37"/>
      <c r="D37"/>
      <c r="E37"/>
      <c r="F37"/>
    </row>
    <row r="38" spans="1:6" x14ac:dyDescent="0.25">
      <c r="A38"/>
      <c r="B38"/>
      <c r="C38"/>
      <c r="D38"/>
      <c r="E38"/>
      <c r="F38"/>
    </row>
    <row r="39" spans="1:6" x14ac:dyDescent="0.25">
      <c r="A39"/>
      <c r="B39"/>
      <c r="C39"/>
      <c r="D39"/>
      <c r="E39"/>
      <c r="F39"/>
    </row>
    <row r="40" spans="1:6" x14ac:dyDescent="0.25">
      <c r="A40"/>
      <c r="B40"/>
      <c r="C40"/>
      <c r="D40"/>
      <c r="E40"/>
      <c r="F40"/>
    </row>
    <row r="41" spans="1:6" x14ac:dyDescent="0.25">
      <c r="A41"/>
      <c r="B41"/>
      <c r="C41"/>
      <c r="D41"/>
      <c r="E41"/>
      <c r="F41"/>
    </row>
    <row r="42" spans="1:6" x14ac:dyDescent="0.25">
      <c r="A42"/>
      <c r="B42"/>
      <c r="C42"/>
      <c r="D42"/>
      <c r="E42"/>
      <c r="F42"/>
    </row>
    <row r="43" spans="1:6" x14ac:dyDescent="0.25">
      <c r="A43"/>
      <c r="B43"/>
      <c r="C43"/>
      <c r="D43"/>
      <c r="E43"/>
      <c r="F43"/>
    </row>
    <row r="44" spans="1:6" x14ac:dyDescent="0.25">
      <c r="A44"/>
      <c r="B44"/>
      <c r="C44"/>
      <c r="D44"/>
      <c r="E44"/>
      <c r="F44"/>
    </row>
    <row r="45" spans="1:6" x14ac:dyDescent="0.25">
      <c r="A45"/>
      <c r="B45"/>
      <c r="C45"/>
      <c r="D45"/>
      <c r="E45"/>
      <c r="F45"/>
    </row>
    <row r="46" spans="1:6" x14ac:dyDescent="0.25">
      <c r="A46"/>
      <c r="B46"/>
      <c r="C46"/>
      <c r="D46"/>
      <c r="E46"/>
      <c r="F46"/>
    </row>
    <row r="47" spans="1:6" x14ac:dyDescent="0.25">
      <c r="A47"/>
      <c r="B47"/>
      <c r="C47"/>
      <c r="D47"/>
      <c r="E47"/>
      <c r="F47"/>
    </row>
    <row r="48" spans="1:6" x14ac:dyDescent="0.25">
      <c r="A48"/>
      <c r="B48"/>
      <c r="C48"/>
      <c r="D48"/>
      <c r="E48"/>
      <c r="F48"/>
    </row>
    <row r="49" spans="1:6" x14ac:dyDescent="0.25">
      <c r="A49"/>
      <c r="B49"/>
      <c r="C49"/>
      <c r="D49"/>
      <c r="E49"/>
      <c r="F49"/>
    </row>
    <row r="50" spans="1:6" x14ac:dyDescent="0.25">
      <c r="A50"/>
      <c r="B50"/>
      <c r="C50"/>
      <c r="D50"/>
      <c r="E50"/>
      <c r="F50"/>
    </row>
    <row r="51" spans="1:6" x14ac:dyDescent="0.25">
      <c r="A51"/>
      <c r="B51"/>
      <c r="C51"/>
      <c r="D51"/>
      <c r="E51"/>
      <c r="F51"/>
    </row>
    <row r="52" spans="1:6" x14ac:dyDescent="0.25">
      <c r="A52"/>
      <c r="B52"/>
      <c r="C52"/>
      <c r="D52"/>
      <c r="E52"/>
      <c r="F52"/>
    </row>
    <row r="53" spans="1:6" x14ac:dyDescent="0.25">
      <c r="A53"/>
      <c r="B53"/>
      <c r="C53"/>
      <c r="D53"/>
      <c r="E53"/>
      <c r="F53"/>
    </row>
    <row r="54" spans="1:6" x14ac:dyDescent="0.25">
      <c r="A54"/>
      <c r="B54"/>
      <c r="C54"/>
      <c r="D54"/>
      <c r="E54"/>
      <c r="F54"/>
    </row>
    <row r="55" spans="1:6" x14ac:dyDescent="0.25">
      <c r="A55"/>
      <c r="B55"/>
      <c r="C55"/>
      <c r="D55"/>
      <c r="E55"/>
      <c r="F55"/>
    </row>
    <row r="56" spans="1:6" x14ac:dyDescent="0.25">
      <c r="A56"/>
      <c r="B56"/>
      <c r="C56"/>
      <c r="D56"/>
      <c r="E56"/>
      <c r="F56"/>
    </row>
    <row r="57" spans="1:6" x14ac:dyDescent="0.25">
      <c r="A57"/>
      <c r="B57"/>
      <c r="C57"/>
      <c r="D57"/>
      <c r="E57"/>
      <c r="F57"/>
    </row>
    <row r="58" spans="1:6" x14ac:dyDescent="0.25">
      <c r="A58"/>
      <c r="B58"/>
      <c r="C58"/>
      <c r="D58"/>
      <c r="E58"/>
      <c r="F58"/>
    </row>
    <row r="59" spans="1:6" x14ac:dyDescent="0.25">
      <c r="A59"/>
      <c r="B59"/>
      <c r="C59"/>
      <c r="D59"/>
      <c r="E59"/>
      <c r="F59"/>
    </row>
    <row r="60" spans="1:6" x14ac:dyDescent="0.25">
      <c r="A60"/>
      <c r="B60"/>
      <c r="C60"/>
      <c r="D60"/>
      <c r="E60"/>
      <c r="F60"/>
    </row>
    <row r="61" spans="1:6" x14ac:dyDescent="0.25">
      <c r="A61"/>
      <c r="B61"/>
      <c r="C61"/>
      <c r="D61"/>
      <c r="E61"/>
      <c r="F61"/>
    </row>
    <row r="62" spans="1:6" x14ac:dyDescent="0.25">
      <c r="A62"/>
      <c r="B62"/>
      <c r="C62"/>
      <c r="D62"/>
      <c r="E62"/>
      <c r="F62"/>
    </row>
    <row r="63" spans="1:6" x14ac:dyDescent="0.25">
      <c r="A63"/>
      <c r="B63"/>
      <c r="C63"/>
      <c r="D63"/>
      <c r="E63"/>
      <c r="F63"/>
    </row>
    <row r="64" spans="1:6" x14ac:dyDescent="0.25">
      <c r="A64"/>
      <c r="B64"/>
      <c r="C64"/>
      <c r="D64"/>
      <c r="E64"/>
      <c r="F64"/>
    </row>
    <row r="65" spans="1:6" x14ac:dyDescent="0.25">
      <c r="A65"/>
      <c r="B65"/>
      <c r="C65"/>
      <c r="D65"/>
      <c r="E65"/>
      <c r="F65"/>
    </row>
    <row r="66" spans="1:6" x14ac:dyDescent="0.25">
      <c r="A66"/>
      <c r="B66"/>
      <c r="C66"/>
      <c r="D66"/>
      <c r="E66"/>
      <c r="F66"/>
    </row>
    <row r="67" spans="1:6" x14ac:dyDescent="0.25">
      <c r="A67"/>
      <c r="B67"/>
      <c r="C67"/>
      <c r="D67"/>
      <c r="E67"/>
      <c r="F67"/>
    </row>
    <row r="68" spans="1:6" x14ac:dyDescent="0.25">
      <c r="A68"/>
      <c r="B68"/>
      <c r="C68"/>
      <c r="D68"/>
      <c r="E68"/>
      <c r="F68"/>
    </row>
    <row r="69" spans="1:6" x14ac:dyDescent="0.25">
      <c r="A69"/>
      <c r="B69"/>
      <c r="C69"/>
      <c r="D69"/>
      <c r="E69"/>
      <c r="F69"/>
    </row>
    <row r="70" spans="1:6" x14ac:dyDescent="0.25">
      <c r="A70"/>
      <c r="B70"/>
      <c r="C70"/>
      <c r="D70"/>
      <c r="E70"/>
      <c r="F70"/>
    </row>
    <row r="71" spans="1:6" x14ac:dyDescent="0.25">
      <c r="A71"/>
      <c r="B71"/>
      <c r="C71"/>
      <c r="D71"/>
      <c r="E71"/>
      <c r="F71"/>
    </row>
    <row r="72" spans="1:6" x14ac:dyDescent="0.25">
      <c r="A72"/>
      <c r="B72"/>
      <c r="C72"/>
      <c r="D72"/>
      <c r="E72"/>
      <c r="F72"/>
    </row>
    <row r="73" spans="1:6" x14ac:dyDescent="0.25">
      <c r="A73"/>
      <c r="B73"/>
      <c r="C73"/>
      <c r="D73"/>
      <c r="E73"/>
      <c r="F73"/>
    </row>
    <row r="74" spans="1:6" x14ac:dyDescent="0.25">
      <c r="A74"/>
      <c r="B74"/>
      <c r="C74"/>
      <c r="D74"/>
      <c r="E74"/>
      <c r="F74"/>
    </row>
    <row r="75" spans="1:6" x14ac:dyDescent="0.25">
      <c r="A75"/>
      <c r="B75"/>
      <c r="C75"/>
      <c r="D75"/>
      <c r="E75"/>
      <c r="F75"/>
    </row>
    <row r="76" spans="1:6" x14ac:dyDescent="0.25">
      <c r="A76"/>
      <c r="B76"/>
      <c r="C76"/>
      <c r="D76"/>
      <c r="E76"/>
      <c r="F76"/>
    </row>
    <row r="77" spans="1:6" x14ac:dyDescent="0.25">
      <c r="A77"/>
      <c r="B77"/>
      <c r="C77"/>
      <c r="D77"/>
      <c r="E77"/>
      <c r="F77"/>
    </row>
    <row r="78" spans="1:6" x14ac:dyDescent="0.25">
      <c r="A78"/>
      <c r="B78"/>
      <c r="C78"/>
      <c r="D78"/>
      <c r="E78"/>
      <c r="F78"/>
    </row>
    <row r="79" spans="1:6" x14ac:dyDescent="0.25">
      <c r="A79"/>
      <c r="B79"/>
      <c r="C79"/>
      <c r="D79"/>
      <c r="E79"/>
      <c r="F79"/>
    </row>
    <row r="80" spans="1:6" x14ac:dyDescent="0.25">
      <c r="A80"/>
      <c r="B80"/>
      <c r="C80"/>
      <c r="D80"/>
      <c r="E80"/>
      <c r="F80"/>
    </row>
    <row r="81" spans="1:6" x14ac:dyDescent="0.25">
      <c r="A81"/>
      <c r="B81"/>
      <c r="C81"/>
      <c r="D81"/>
      <c r="E81"/>
      <c r="F81"/>
    </row>
    <row r="82" spans="1:6" x14ac:dyDescent="0.25">
      <c r="A82"/>
      <c r="B82"/>
      <c r="C82"/>
      <c r="D82"/>
      <c r="E82"/>
      <c r="F82"/>
    </row>
    <row r="83" spans="1:6" x14ac:dyDescent="0.25">
      <c r="A83"/>
      <c r="B83"/>
      <c r="C83"/>
      <c r="D83"/>
      <c r="E83"/>
      <c r="F83"/>
    </row>
    <row r="84" spans="1:6" x14ac:dyDescent="0.25">
      <c r="A84"/>
      <c r="B84"/>
      <c r="C84"/>
      <c r="D84"/>
      <c r="E84"/>
      <c r="F84"/>
    </row>
    <row r="85" spans="1:6" x14ac:dyDescent="0.25">
      <c r="A85"/>
      <c r="B85"/>
      <c r="C85"/>
      <c r="D85"/>
      <c r="E85"/>
      <c r="F85"/>
    </row>
    <row r="86" spans="1:6" x14ac:dyDescent="0.25">
      <c r="A86"/>
      <c r="B86"/>
      <c r="C86"/>
      <c r="D86"/>
      <c r="E86"/>
      <c r="F86"/>
    </row>
    <row r="87" spans="1:6" x14ac:dyDescent="0.25">
      <c r="A87"/>
      <c r="B87"/>
      <c r="C87"/>
      <c r="D87"/>
      <c r="E87"/>
      <c r="F87"/>
    </row>
    <row r="88" spans="1:6" x14ac:dyDescent="0.25">
      <c r="A88"/>
      <c r="B88"/>
      <c r="C88"/>
      <c r="D88"/>
      <c r="E88"/>
      <c r="F88"/>
    </row>
    <row r="89" spans="1:6" x14ac:dyDescent="0.25">
      <c r="A89"/>
      <c r="B89"/>
      <c r="C89"/>
      <c r="D89"/>
      <c r="E89"/>
      <c r="F89"/>
    </row>
    <row r="90" spans="1:6" x14ac:dyDescent="0.25">
      <c r="A90"/>
      <c r="B90"/>
      <c r="C90"/>
      <c r="D90"/>
      <c r="E90"/>
      <c r="F90"/>
    </row>
    <row r="91" spans="1:6" x14ac:dyDescent="0.25">
      <c r="A91"/>
      <c r="B91"/>
      <c r="C91"/>
      <c r="D91"/>
      <c r="E91"/>
      <c r="F91"/>
    </row>
    <row r="92" spans="1:6" x14ac:dyDescent="0.25">
      <c r="A92"/>
      <c r="B92"/>
      <c r="C92"/>
      <c r="D92"/>
      <c r="E92"/>
      <c r="F92"/>
    </row>
    <row r="93" spans="1:6" x14ac:dyDescent="0.25">
      <c r="A93"/>
      <c r="B93"/>
      <c r="C93"/>
      <c r="D93"/>
      <c r="E93"/>
      <c r="F93"/>
    </row>
    <row r="94" spans="1:6" x14ac:dyDescent="0.25">
      <c r="A94"/>
      <c r="B94"/>
      <c r="C94"/>
      <c r="D94"/>
      <c r="E94"/>
      <c r="F94"/>
    </row>
    <row r="95" spans="1:6" x14ac:dyDescent="0.25">
      <c r="A95"/>
      <c r="B95"/>
      <c r="C95"/>
      <c r="D95"/>
      <c r="E95"/>
      <c r="F95"/>
    </row>
    <row r="96" spans="1:6" x14ac:dyDescent="0.25">
      <c r="A96"/>
      <c r="B96"/>
      <c r="C96"/>
      <c r="D96"/>
      <c r="E96"/>
      <c r="F96"/>
    </row>
    <row r="97" spans="1:6" x14ac:dyDescent="0.25">
      <c r="A97"/>
      <c r="B97"/>
      <c r="C97"/>
      <c r="D97"/>
      <c r="E97"/>
      <c r="F97"/>
    </row>
  </sheetData>
  <pageMargins left="0.7" right="0.7" top="0.75" bottom="0.75" header="0.3" footer="0.3"/>
  <pageSetup paperSize="9" orientation="portrait" r:id="rId2"/>
  <drawing r:id="rId3"/>
  <legacyDrawing r:id="rId4"/>
  <controls>
    <mc:AlternateContent xmlns:mc="http://schemas.openxmlformats.org/markup-compatibility/2006">
      <mc:Choice Requires="x14">
        <control shapeId="4097" r:id="rId5" name="cmdCréer_Pages">
          <controlPr defaultSize="0" print="0" autoLine="0" r:id="rId6">
            <anchor moveWithCells="1">
              <from>
                <xdr:col>7</xdr:col>
                <xdr:colOff>0</xdr:colOff>
                <xdr:row>0</xdr:row>
                <xdr:rowOff>0</xdr:rowOff>
              </from>
              <to>
                <xdr:col>8</xdr:col>
                <xdr:colOff>95250</xdr:colOff>
                <xdr:row>1</xdr:row>
                <xdr:rowOff>133350</xdr:rowOff>
              </to>
            </anchor>
          </controlPr>
        </control>
      </mc:Choice>
      <mc:Fallback>
        <control shapeId="4097" r:id="rId5" name="cmdCréer_Pages"/>
      </mc:Fallback>
    </mc:AlternateContent>
    <mc:AlternateContent xmlns:mc="http://schemas.openxmlformats.org/markup-compatibility/2006">
      <mc:Choice Requires="x14">
        <control shapeId="4098" r:id="rId7" name="cmdRaz">
          <controlPr defaultSize="0" print="0" autoLine="0" r:id="rId8">
            <anchor moveWithCells="1">
              <from>
                <xdr:col>8</xdr:col>
                <xdr:colOff>295275</xdr:colOff>
                <xdr:row>0</xdr:row>
                <xdr:rowOff>0</xdr:rowOff>
              </from>
              <to>
                <xdr:col>8</xdr:col>
                <xdr:colOff>685800</xdr:colOff>
                <xdr:row>1</xdr:row>
                <xdr:rowOff>133350</xdr:rowOff>
              </to>
            </anchor>
          </controlPr>
        </control>
      </mc:Choice>
      <mc:Fallback>
        <control shapeId="4098" r:id="rId7" name="cmdRaz"/>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DU</vt:lpstr>
      <vt:lpstr>Feuil14</vt:lpstr>
      <vt:lpstr> données spécifiques au poste</vt:lpstr>
      <vt:lpstr>données communes</vt:lpstr>
      <vt:lpstr>tableau croisé</vt:lpstr>
    </vt:vector>
  </TitlesOfParts>
  <Company>SIBA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Clement Happe</dc:creator>
  <cp:lastModifiedBy>Jean-Eric Pelouas</cp:lastModifiedBy>
  <cp:lastPrinted>2016-10-28T08:58:38Z</cp:lastPrinted>
  <dcterms:created xsi:type="dcterms:W3CDTF">2016-09-16T07:22:44Z</dcterms:created>
  <dcterms:modified xsi:type="dcterms:W3CDTF">2016-11-17T11:46:59Z</dcterms:modified>
</cp:coreProperties>
</file>