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2"/>
  </bookViews>
  <sheets>
    <sheet name="Données" sheetId="1" r:id="rId1"/>
    <sheet name="Objectif" sheetId="8" r:id="rId2"/>
    <sheet name="Ventes mensuelles" sheetId="10" r:id="rId3"/>
    <sheet name="Nb_Ventes" sheetId="11" r:id="rId4"/>
    <sheet name="Ventes trimestrielles" sheetId="12" r:id="rId5"/>
  </sheets>
  <definedNames>
    <definedName name="DonnéesExternes_1" localSheetId="3" hidden="1">Nb_Ventes!$B$2:$N$8</definedName>
    <definedName name="DonnéesExternes_1" localSheetId="2" hidden="1">'Ventes mensuelles'!$B$2:$F$14</definedName>
    <definedName name="DonnéesExternes_1" localSheetId="4" hidden="1">'Ventes trimestrielles'!$B$2:$C$6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1" l="1"/>
  <c r="D9" i="11"/>
  <c r="E9" i="11"/>
  <c r="F9" i="11"/>
  <c r="G9" i="11"/>
  <c r="H9" i="11"/>
  <c r="I9" i="11"/>
  <c r="J9" i="11"/>
  <c r="K9" i="11"/>
  <c r="L9" i="11"/>
  <c r="M9" i="11"/>
  <c r="N9" i="11"/>
  <c r="C7" i="12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E19" i="1"/>
</calcChain>
</file>

<file path=xl/connections.xml><?xml version="1.0" encoding="utf-8"?>
<connections xmlns="http://schemas.openxmlformats.org/spreadsheetml/2006/main">
  <connection id="1" keepAlive="1" name="Requête - T_Mensuel" description="Connexion à la requête « T_Mensuel » dans le classeur." type="5" refreshedVersion="6" background="1" saveData="1">
    <dbPr connection="Provider=Microsoft.Mashup.OleDb.1;Data Source=$Workbook$;Location=T_Mensuel;Extended Properties=&quot;&quot;" command="SELECT * FROM [T_Mensuel]"/>
  </connection>
  <connection id="2" keepAlive="1" name="Requête - T_Nb_Ventes" description="Connexion à la requête « T_Nb_Ventes » dans le classeur." type="5" refreshedVersion="6" background="1" saveData="1">
    <dbPr connection="Provider=Microsoft.Mashup.OleDb.1;Data Source=$Workbook$;Location=T_Nb_Ventes;Extended Properties=&quot;&quot;" command="SELECT * FROM [T_Nb_Ventes]"/>
  </connection>
  <connection id="3" keepAlive="1" name="Requête - T_Objectif" description="Connexion à la requête « T_Objectif » dans le classeur." type="5" refreshedVersion="0" background="1">
    <dbPr connection="Provider=Microsoft.Mashup.OleDb.1;Data Source=$Workbook$;Location=T_Objectif;Extended Properties=&quot;&quot;" command="SELECT * FROM [T_Objectif]"/>
  </connection>
  <connection id="4" keepAlive="1" name="Requête - T_Trimestriel" description="Connexion à la requête « T_Trimestriel » dans le classeur." type="5" refreshedVersion="6" background="1" saveData="1">
    <dbPr connection="Provider=Microsoft.Mashup.OleDb.1;Data Source=$Workbook$;Location=T_Trimestriel;Extended Properties=&quot;&quot;" command="SELECT * FROM [T_Trimestriel]"/>
  </connection>
  <connection id="5" keepAlive="1" name="Requête - T_Ventes" description="Connexion à la requête « T_Ventes » dans le classeur." type="5" refreshedVersion="0" background="1">
    <dbPr connection="Provider=Microsoft.Mashup.OleDb.1;Data Source=$Workbook$;Location=T_Ventes;Extended Properties=&quot;&quot;" command="SELECT * FROM [T_Ventes]"/>
  </connection>
</connections>
</file>

<file path=xl/sharedStrings.xml><?xml version="1.0" encoding="utf-8"?>
<sst xmlns="http://schemas.openxmlformats.org/spreadsheetml/2006/main" count="79" uniqueCount="32">
  <si>
    <t>janv</t>
  </si>
  <si>
    <t>févr</t>
  </si>
  <si>
    <t>juin</t>
  </si>
  <si>
    <t>mars</t>
  </si>
  <si>
    <t>avr</t>
  </si>
  <si>
    <t>juil</t>
  </si>
  <si>
    <t>sept</t>
  </si>
  <si>
    <t>mai</t>
  </si>
  <si>
    <t>oct</t>
  </si>
  <si>
    <t>août</t>
  </si>
  <si>
    <t>nov</t>
  </si>
  <si>
    <t>Date</t>
  </si>
  <si>
    <t>Nom</t>
  </si>
  <si>
    <t>Ventes</t>
  </si>
  <si>
    <t>Total</t>
  </si>
  <si>
    <t>Mois</t>
  </si>
  <si>
    <t>Valeur</t>
  </si>
  <si>
    <t>déc</t>
  </si>
  <si>
    <t>Paul</t>
  </si>
  <si>
    <t>Jean</t>
  </si>
  <si>
    <t>Marc</t>
  </si>
  <si>
    <t>Jak</t>
  </si>
  <si>
    <t>Louis</t>
  </si>
  <si>
    <t>Luc</t>
  </si>
  <si>
    <t>Objectif</t>
  </si>
  <si>
    <t>Ventes cumulées</t>
  </si>
  <si>
    <t>Objectif cumulé</t>
  </si>
  <si>
    <t>Ventes mensuelles</t>
  </si>
  <si>
    <t>Ventes annuelles</t>
  </si>
  <si>
    <t>https://forum.excel-pratique.com/viewtopic.php?f=2&amp;t=116683</t>
  </si>
  <si>
    <t>Trimestre</t>
  </si>
  <si>
    <t>Ventes trimestrielles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</si>
</sst>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164" fontId="0" fillId="0" borderId="0" xfId="0" applyNumberFormat="1" applyAlignment="1"/>
    <xf numFmtId="0" fontId="1" fillId="0" borderId="0" xfId="1" applyAlignment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45">
    <dxf>
      <numFmt numFmtId="164" formatCode="#,##0_ ;[Red]\-#,##0\ "/>
    </dxf>
    <dxf>
      <numFmt numFmtId="164" formatCode="#,##0_ ;[Red]\-#,##0\ 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#,##0_ ;[Red]\-#,##0\ "/>
      <alignment horizontal="general" vertical="bottom" textRotation="0" wrapText="0" indent="0" justifyLastLine="0" shrinkToFit="0" readingOrder="0"/>
    </dxf>
    <dxf>
      <numFmt numFmtId="164" formatCode="#,##0_ ;[Red]\-#,##0\ 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'Ventes mensuelles'!$I$6</c:f>
          <c:strCache>
            <c:ptCount val="1"/>
            <c:pt idx="0">
              <c:v>Ventes annuelles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2"/>
          <c:order val="0"/>
          <c:tx>
            <c:strRef>
              <c:f>'Ventes mensuelles'!$E$2</c:f>
              <c:strCache>
                <c:ptCount val="1"/>
                <c:pt idx="0">
                  <c:v>Ventes cumulées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'Ventes mensuelles'!$B$3:$B$14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juin</c:v>
                </c:pt>
                <c:pt idx="4">
                  <c:v>avr</c:v>
                </c:pt>
                <c:pt idx="5">
                  <c:v>mai</c:v>
                </c:pt>
                <c:pt idx="6">
                  <c:v>juil</c:v>
                </c:pt>
                <c:pt idx="7">
                  <c:v>sept</c:v>
                </c:pt>
                <c:pt idx="8">
                  <c:v>août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'Ventes mensuelles'!$E$3:$E$14</c:f>
              <c:numCache>
                <c:formatCode>General</c:formatCode>
                <c:ptCount val="12"/>
                <c:pt idx="0">
                  <c:v>98</c:v>
                </c:pt>
                <c:pt idx="1">
                  <c:v>258</c:v>
                </c:pt>
                <c:pt idx="2">
                  <c:v>310</c:v>
                </c:pt>
                <c:pt idx="3">
                  <c:v>320</c:v>
                </c:pt>
                <c:pt idx="4">
                  <c:v>597</c:v>
                </c:pt>
                <c:pt idx="5">
                  <c:v>615</c:v>
                </c:pt>
                <c:pt idx="6">
                  <c:v>673</c:v>
                </c:pt>
                <c:pt idx="7">
                  <c:v>793</c:v>
                </c:pt>
                <c:pt idx="8">
                  <c:v>871</c:v>
                </c:pt>
                <c:pt idx="9">
                  <c:v>891</c:v>
                </c:pt>
                <c:pt idx="10">
                  <c:v>941</c:v>
                </c:pt>
                <c:pt idx="11">
                  <c:v>941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EB1-497C-A6F0-DED60F1731D8}"/>
            </c:ext>
          </c:extLst>
        </c:ser>
        <c:ser>
          <c:idx val="3"/>
          <c:order val="1"/>
          <c:tx>
            <c:strRef>
              <c:f>'Ventes mensuelles'!$F$2</c:f>
              <c:strCache>
                <c:ptCount val="1"/>
                <c:pt idx="0">
                  <c:v>Objectif cumulé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'Ventes mensuelles'!$B$3:$B$14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juin</c:v>
                </c:pt>
                <c:pt idx="4">
                  <c:v>avr</c:v>
                </c:pt>
                <c:pt idx="5">
                  <c:v>mai</c:v>
                </c:pt>
                <c:pt idx="6">
                  <c:v>juil</c:v>
                </c:pt>
                <c:pt idx="7">
                  <c:v>sept</c:v>
                </c:pt>
                <c:pt idx="8">
                  <c:v>août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'Ventes mensuelles'!$F$3:$F$14</c:f>
              <c:numCache>
                <c:formatCode>General</c:formatCode>
                <c:ptCount val="12"/>
                <c:pt idx="0">
                  <c:v>100</c:v>
                </c:pt>
                <c:pt idx="1">
                  <c:v>200</c:v>
                </c:pt>
                <c:pt idx="2">
                  <c:v>300</c:v>
                </c:pt>
                <c:pt idx="3">
                  <c:v>400</c:v>
                </c:pt>
                <c:pt idx="4">
                  <c:v>500</c:v>
                </c:pt>
                <c:pt idx="5">
                  <c:v>600</c:v>
                </c:pt>
                <c:pt idx="6">
                  <c:v>700</c:v>
                </c:pt>
                <c:pt idx="7">
                  <c:v>800</c:v>
                </c:pt>
                <c:pt idx="8">
                  <c:v>900</c:v>
                </c:pt>
                <c:pt idx="9">
                  <c:v>1000</c:v>
                </c:pt>
                <c:pt idx="10">
                  <c:v>1100</c:v>
                </c:pt>
                <c:pt idx="11">
                  <c:v>1200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EB1-497C-A6F0-DED60F1731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19040376"/>
        <c:axId val="431700952"/>
      </c:lineChart>
      <c:catAx>
        <c:axId val="319040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700952"/>
        <c:crosses val="autoZero"/>
        <c:auto val="1"/>
        <c:lblAlgn val="ctr"/>
        <c:lblOffset val="100"/>
        <c:noMultiLvlLbl val="0"/>
      </c:catAx>
      <c:valAx>
        <c:axId val="431700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040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'Ventes mensuelles'!$C$17</c:f>
          <c:strCache>
            <c:ptCount val="1"/>
            <c:pt idx="0">
              <c:v>Ventes mensuelles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'Ventes mensuelles'!$D$2</c:f>
              <c:strCache>
                <c:ptCount val="1"/>
                <c:pt idx="0">
                  <c:v>Ventes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'Ventes mensuelles'!$B$3:$B$14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juin</c:v>
                </c:pt>
                <c:pt idx="4">
                  <c:v>avr</c:v>
                </c:pt>
                <c:pt idx="5">
                  <c:v>mai</c:v>
                </c:pt>
                <c:pt idx="6">
                  <c:v>juil</c:v>
                </c:pt>
                <c:pt idx="7">
                  <c:v>sept</c:v>
                </c:pt>
                <c:pt idx="8">
                  <c:v>août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'Ventes mensuelles'!$D$3:$D$14</c:f>
              <c:numCache>
                <c:formatCode>General</c:formatCode>
                <c:ptCount val="12"/>
                <c:pt idx="0">
                  <c:v>98</c:v>
                </c:pt>
                <c:pt idx="1">
                  <c:v>160</c:v>
                </c:pt>
                <c:pt idx="2">
                  <c:v>52</c:v>
                </c:pt>
                <c:pt idx="3">
                  <c:v>10</c:v>
                </c:pt>
                <c:pt idx="4">
                  <c:v>277</c:v>
                </c:pt>
                <c:pt idx="5">
                  <c:v>18</c:v>
                </c:pt>
                <c:pt idx="6">
                  <c:v>58</c:v>
                </c:pt>
                <c:pt idx="7">
                  <c:v>120</c:v>
                </c:pt>
                <c:pt idx="8">
                  <c:v>78</c:v>
                </c:pt>
                <c:pt idx="9">
                  <c:v>20</c:v>
                </c:pt>
                <c:pt idx="10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B0D-4714-98F9-3687838806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94121032"/>
        <c:axId val="794121360"/>
      </c:barChart>
      <c:lineChart>
        <c:grouping val="standard"/>
        <c:varyColors val="0"/>
        <c:ser>
          <c:idx val="0"/>
          <c:order val="0"/>
          <c:tx>
            <c:strRef>
              <c:f>'Ventes mensuelles'!$C$2</c:f>
              <c:strCache>
                <c:ptCount val="1"/>
                <c:pt idx="0">
                  <c:v>Objectif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'Ventes mensuelles'!$B$3:$B$14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juin</c:v>
                </c:pt>
                <c:pt idx="4">
                  <c:v>avr</c:v>
                </c:pt>
                <c:pt idx="5">
                  <c:v>mai</c:v>
                </c:pt>
                <c:pt idx="6">
                  <c:v>juil</c:v>
                </c:pt>
                <c:pt idx="7">
                  <c:v>sept</c:v>
                </c:pt>
                <c:pt idx="8">
                  <c:v>août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'Ventes mensuelles'!$C$3:$C$14</c:f>
              <c:numCache>
                <c:formatCode>General</c:formatCode>
                <c:ptCount val="12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B0D-4714-98F9-3687838806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94121032"/>
        <c:axId val="794121360"/>
      </c:lineChart>
      <c:catAx>
        <c:axId val="794121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4121360"/>
        <c:crosses val="autoZero"/>
        <c:auto val="1"/>
        <c:lblAlgn val="ctr"/>
        <c:lblOffset val="100"/>
        <c:noMultiLvlLbl val="0"/>
      </c:catAx>
      <c:valAx>
        <c:axId val="794121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41210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'Ventes trimestrielles'!$E$3</c:f>
          <c:strCache>
            <c:ptCount val="1"/>
            <c:pt idx="0">
              <c:v>Ventes trimestrielles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'Ventes trimestrielles'!$C$2</c:f>
              <c:strCache>
                <c:ptCount val="1"/>
                <c:pt idx="0">
                  <c:v>Ventes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'Ventes trimestrielles'!$C$3:$C$7</c:f>
              <c:numCache>
                <c:formatCode>#\ ##0_ ;[Red]\-#\ ##0\ </c:formatCode>
                <c:ptCount val="4"/>
                <c:pt idx="0">
                  <c:v>310</c:v>
                </c:pt>
                <c:pt idx="1">
                  <c:v>305</c:v>
                </c:pt>
                <c:pt idx="2">
                  <c:v>256</c:v>
                </c:pt>
                <c:pt idx="3">
                  <c:v>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0AC-4A0A-8821-128D4DFCC0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94080032"/>
        <c:axId val="794075768"/>
      </c:barChart>
      <c:catAx>
        <c:axId val="79408003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4075768"/>
        <c:crosses val="autoZero"/>
        <c:auto val="1"/>
        <c:lblAlgn val="ctr"/>
        <c:lblOffset val="100"/>
        <c:noMultiLvlLbl val="0"/>
      </c:catAx>
      <c:valAx>
        <c:axId val="794075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_ ;[Red]\-#\ ##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40800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</xdr:colOff>
          <xdr:row>2</xdr:row>
          <xdr:rowOff>180975</xdr:rowOff>
        </xdr:from>
        <xdr:to>
          <xdr:col>8</xdr:col>
          <xdr:colOff>333375</xdr:colOff>
          <xdr:row>4</xdr:row>
          <xdr:rowOff>19050</xdr:rowOff>
        </xdr:to>
        <xdr:sp macro="" textlink="">
          <xdr:nvSpPr>
            <xdr:cNvPr id="4099" name="Bouton 1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1</xdr:row>
      <xdr:rowOff>9525</xdr:rowOff>
    </xdr:from>
    <xdr:to>
      <xdr:col>14</xdr:col>
      <xdr:colOff>733425</xdr:colOff>
      <xdr:row>15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9525</xdr:colOff>
      <xdr:row>15</xdr:row>
      <xdr:rowOff>0</xdr:rowOff>
    </xdr:from>
    <xdr:to>
      <xdr:col>5</xdr:col>
      <xdr:colOff>1152525</xdr:colOff>
      <xdr:row>29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180975</xdr:rowOff>
    </xdr:from>
    <xdr:to>
      <xdr:col>9</xdr:col>
      <xdr:colOff>180975</xdr:colOff>
      <xdr:row>11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nextId="7">
    <queryTableFields count="5">
      <queryTableField id="1" name="Mois" tableColumnId="19"/>
      <queryTableField id="2" name="Objectif" tableColumnId="20"/>
      <queryTableField id="3" name="Ventes" tableColumnId="21"/>
      <queryTableField id="4" name="Ventes cumulées" tableColumnId="22"/>
      <queryTableField id="5" name="Objectif cumulé" tableColumnId="23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16" applyNumberFormats="0" applyBorderFormats="0" applyFontFormats="1" applyPatternFormats="1" applyAlignmentFormats="0" applyWidthHeightFormats="0">
  <queryTableRefresh nextId="14">
    <queryTableFields count="13">
      <queryTableField id="1" name="Nom" tableColumnId="132"/>
      <queryTableField id="2" name="janv" tableColumnId="133"/>
      <queryTableField id="3" name="févr" tableColumnId="134"/>
      <queryTableField id="4" name="mars" tableColumnId="135"/>
      <queryTableField id="5" name="avr" tableColumnId="136"/>
      <queryTableField id="6" name="mai" tableColumnId="137"/>
      <queryTableField id="7" name="juin" tableColumnId="138"/>
      <queryTableField id="8" name="juil" tableColumnId="139"/>
      <queryTableField id="9" name="août" tableColumnId="140"/>
      <queryTableField id="10" name="sept" tableColumnId="141"/>
      <queryTableField id="11" name="oct" tableColumnId="142"/>
      <queryTableField id="12" name="nov" tableColumnId="143"/>
      <queryTableField id="13" name="Total" tableColumnId="144"/>
    </queryTableFields>
  </queryTableRefresh>
</queryTable>
</file>

<file path=xl/queryTables/queryTable3.xml><?xml version="1.0" encoding="utf-8"?>
<queryTable xmlns="http://schemas.openxmlformats.org/spreadsheetml/2006/main" name="DonnéesExternes_1" connectionId="4" autoFormatId="16" applyNumberFormats="0" applyBorderFormats="0" applyFontFormats="1" applyPatternFormats="1" applyAlignmentFormats="0" applyWidthHeightFormats="0">
  <queryTableRefresh nextId="3">
    <queryTableFields count="2">
      <queryTableField id="1" name="Trimestre" tableColumnId="5"/>
      <queryTableField id="2" name="Ventes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1" name="T_Ventes" displayName="T_Ventes" ref="B2:E19" totalsRowCount="1" headerRowDxfId="44" dataDxfId="43">
  <autoFilter ref="B2:E18"/>
  <tableColumns count="4">
    <tableColumn id="1" name="Date" totalsRowLabel="Total" dataDxfId="42" totalsRowDxfId="41"/>
    <tableColumn id="4" name="Mois" dataDxfId="40" totalsRowDxfId="39">
      <calculatedColumnFormula>TEXT(T_Ventes[[#This Row],[Date]],"mmm")</calculatedColumnFormula>
    </tableColumn>
    <tableColumn id="2" name="Nom" dataDxfId="38" totalsRowDxfId="37"/>
    <tableColumn id="3" name="Ventes" totalsRowFunction="sum" dataDxfId="36" totalsRowDxfId="35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_Objectif" displayName="T_Objectif" ref="B2:C14" totalsRowShown="0">
  <autoFilter ref="B2:C14"/>
  <tableColumns count="2">
    <tableColumn id="1" name="Mois"/>
    <tableColumn id="2" name="Valeur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_Mensuel" displayName="T_Mensuel" ref="B2:F14" tableType="queryTable" totalsRowShown="0">
  <autoFilter ref="B2:F14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9" uniqueName="19" name="Mois" queryTableFieldId="1" dataDxfId="34"/>
    <tableColumn id="20" uniqueName="20" name="Objectif" queryTableFieldId="2" dataDxfId="33"/>
    <tableColumn id="21" uniqueName="21" name="Ventes" queryTableFieldId="3" dataDxfId="32"/>
    <tableColumn id="22" uniqueName="22" name="Ventes cumulées" queryTableFieldId="4" dataDxfId="31"/>
    <tableColumn id="23" uniqueName="23" name="Objectif cumulé" queryTableFieldId="5" dataDxfId="30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id="4" name="T_Nb_Ventes" displayName="T_Nb_Ventes" ref="B2:N9" tableType="queryTable" totalsRowCount="1">
  <autoFilter ref="B2:N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32" uniqueName="132" name="Nom" totalsRowLabel="Total" queryTableFieldId="1" dataDxfId="29" totalsRowDxfId="28"/>
    <tableColumn id="133" uniqueName="133" name="janv" totalsRowFunction="sum" queryTableFieldId="2" dataDxfId="27" totalsRowDxfId="26"/>
    <tableColumn id="134" uniqueName="134" name="févr" totalsRowFunction="sum" queryTableFieldId="3" dataDxfId="25" totalsRowDxfId="24"/>
    <tableColumn id="135" uniqueName="135" name="mars" totalsRowFunction="sum" queryTableFieldId="4" dataDxfId="23" totalsRowDxfId="22"/>
    <tableColumn id="136" uniqueName="136" name="avr" totalsRowFunction="sum" queryTableFieldId="5" dataDxfId="21" totalsRowDxfId="20"/>
    <tableColumn id="137" uniqueName="137" name="mai" totalsRowFunction="sum" queryTableFieldId="6" dataDxfId="19" totalsRowDxfId="18"/>
    <tableColumn id="138" uniqueName="138" name="juin" totalsRowFunction="sum" queryTableFieldId="7" dataDxfId="17" totalsRowDxfId="16"/>
    <tableColumn id="139" uniqueName="139" name="juil" totalsRowFunction="sum" queryTableFieldId="8" dataDxfId="15" totalsRowDxfId="14"/>
    <tableColumn id="140" uniqueName="140" name="août" totalsRowFunction="sum" queryTableFieldId="9" dataDxfId="13" totalsRowDxfId="12"/>
    <tableColumn id="141" uniqueName="141" name="sept" totalsRowFunction="sum" queryTableFieldId="10" dataDxfId="11" totalsRowDxfId="10"/>
    <tableColumn id="142" uniqueName="142" name="oct" totalsRowFunction="sum" queryTableFieldId="11" dataDxfId="9" totalsRowDxfId="8"/>
    <tableColumn id="143" uniqueName="143" name="nov" totalsRowFunction="sum" queryTableFieldId="12" dataDxfId="7" totalsRowDxfId="6"/>
    <tableColumn id="144" uniqueName="144" name="Total" totalsRowFunction="sum" queryTableFieldId="13" dataDxfId="5" totalsRowDxfId="4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id="5" name="T_Trimestriel" displayName="T_Trimestriel" ref="B2:C7" tableType="queryTable" totalsRowCount="1">
  <autoFilter ref="B2:C6">
    <filterColumn colId="0" hiddenButton="1"/>
    <filterColumn colId="1" hiddenButton="1"/>
  </autoFilter>
  <tableColumns count="2">
    <tableColumn id="5" uniqueName="5" name="Trimestre" totalsRowLabel="Total" queryTableFieldId="1" dataDxfId="3" totalsRowDxfId="2"/>
    <tableColumn id="6" uniqueName="6" name="Ventes" totalsRowFunction="sum" queryTableFieldId="2" dataDxfId="1" totalsRow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6683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H19"/>
  <sheetViews>
    <sheetView showGridLines="0" workbookViewId="0">
      <selection activeCell="E23" sqref="E23"/>
    </sheetView>
  </sheetViews>
  <sheetFormatPr baseColWidth="10" defaultRowHeight="15" x14ac:dyDescent="0.25"/>
  <cols>
    <col min="1" max="1" width="1.7109375" style="2" customWidth="1"/>
    <col min="2" max="2" width="10.7109375" style="2" bestFit="1" customWidth="1"/>
    <col min="3" max="3" width="7.7109375" style="2" bestFit="1" customWidth="1"/>
    <col min="4" max="4" width="7.5703125" style="2" bestFit="1" customWidth="1"/>
    <col min="5" max="5" width="11.42578125" style="2"/>
    <col min="6" max="6" width="8.5703125" style="2" customWidth="1"/>
    <col min="7" max="7" width="9.140625" style="2" customWidth="1"/>
    <col min="8" max="8" width="11.42578125" style="2"/>
    <col min="9" max="9" width="17" style="2" bestFit="1" customWidth="1"/>
    <col min="10" max="16384" width="11.42578125" style="2"/>
  </cols>
  <sheetData>
    <row r="2" spans="2:8" x14ac:dyDescent="0.25">
      <c r="B2" s="2" t="s">
        <v>11</v>
      </c>
      <c r="C2" s="2" t="s">
        <v>15</v>
      </c>
      <c r="D2" s="2" t="s">
        <v>12</v>
      </c>
      <c r="E2" t="s">
        <v>13</v>
      </c>
      <c r="H2" s="5" t="s">
        <v>29</v>
      </c>
    </row>
    <row r="3" spans="2:8" x14ac:dyDescent="0.25">
      <c r="B3" s="3">
        <v>43110</v>
      </c>
      <c r="C3" s="3" t="str">
        <f>TEXT(T_Ventes[[#This Row],[Date]],"mmm")</f>
        <v>janv</v>
      </c>
      <c r="D3" s="2" t="s">
        <v>18</v>
      </c>
      <c r="E3" s="4">
        <v>23</v>
      </c>
    </row>
    <row r="4" spans="2:8" x14ac:dyDescent="0.25">
      <c r="B4" s="3">
        <v>42019</v>
      </c>
      <c r="C4" s="3" t="str">
        <f>TEXT(T_Ventes[[#This Row],[Date]],"mmm")</f>
        <v>janv</v>
      </c>
      <c r="D4" s="2" t="s">
        <v>19</v>
      </c>
      <c r="E4" s="4">
        <v>25</v>
      </c>
    </row>
    <row r="5" spans="2:8" x14ac:dyDescent="0.25">
      <c r="B5" s="3">
        <v>43118</v>
      </c>
      <c r="C5" s="3" t="str">
        <f>TEXT(T_Ventes[[#This Row],[Date]],"mmm")</f>
        <v>janv</v>
      </c>
      <c r="D5" s="2" t="s">
        <v>19</v>
      </c>
      <c r="E5" s="4">
        <v>50</v>
      </c>
    </row>
    <row r="6" spans="2:8" x14ac:dyDescent="0.25">
      <c r="B6" s="3">
        <v>43132</v>
      </c>
      <c r="C6" s="3" t="str">
        <f>TEXT(T_Ventes[[#This Row],[Date]],"mmm")</f>
        <v>févr</v>
      </c>
      <c r="D6" s="2" t="s">
        <v>18</v>
      </c>
      <c r="E6" s="4">
        <v>40</v>
      </c>
    </row>
    <row r="7" spans="2:8" x14ac:dyDescent="0.25">
      <c r="B7" s="3">
        <v>43151</v>
      </c>
      <c r="C7" s="3" t="str">
        <f>TEXT(T_Ventes[[#This Row],[Date]],"mmm")</f>
        <v>févr</v>
      </c>
      <c r="D7" s="2" t="s">
        <v>20</v>
      </c>
      <c r="E7" s="4">
        <v>120</v>
      </c>
    </row>
    <row r="8" spans="2:8" x14ac:dyDescent="0.25">
      <c r="B8" s="3">
        <v>43267</v>
      </c>
      <c r="C8" s="3" t="str">
        <f>TEXT(T_Ventes[[#This Row],[Date]],"mmm")</f>
        <v>juin</v>
      </c>
      <c r="D8" s="2" t="s">
        <v>21</v>
      </c>
      <c r="E8" s="4">
        <v>10</v>
      </c>
    </row>
    <row r="9" spans="2:8" x14ac:dyDescent="0.25">
      <c r="B9" s="3">
        <v>43174</v>
      </c>
      <c r="C9" s="3" t="str">
        <f>TEXT(T_Ventes[[#This Row],[Date]],"mmm")</f>
        <v>mars</v>
      </c>
      <c r="D9" s="2" t="s">
        <v>20</v>
      </c>
      <c r="E9" s="4">
        <v>52</v>
      </c>
    </row>
    <row r="10" spans="2:8" x14ac:dyDescent="0.25">
      <c r="B10" s="3">
        <v>43208</v>
      </c>
      <c r="C10" s="3" t="str">
        <f>TEXT(T_Ventes[[#This Row],[Date]],"mmm")</f>
        <v>avr</v>
      </c>
      <c r="D10" s="2" t="s">
        <v>20</v>
      </c>
      <c r="E10" s="4">
        <v>21</v>
      </c>
    </row>
    <row r="11" spans="2:8" x14ac:dyDescent="0.25">
      <c r="B11" s="3">
        <v>43208</v>
      </c>
      <c r="C11" s="3" t="str">
        <f>TEXT(T_Ventes[[#This Row],[Date]],"mmm")</f>
        <v>avr</v>
      </c>
      <c r="D11" s="2" t="s">
        <v>22</v>
      </c>
      <c r="E11" s="4">
        <v>210</v>
      </c>
    </row>
    <row r="12" spans="2:8" x14ac:dyDescent="0.25">
      <c r="B12" s="3">
        <v>43293</v>
      </c>
      <c r="C12" s="3" t="str">
        <f>TEXT(T_Ventes[[#This Row],[Date]],"mmm")</f>
        <v>juil</v>
      </c>
      <c r="D12" s="2" t="s">
        <v>20</v>
      </c>
      <c r="E12" s="4">
        <v>58</v>
      </c>
    </row>
    <row r="13" spans="2:8" x14ac:dyDescent="0.25">
      <c r="B13" s="3">
        <v>43357</v>
      </c>
      <c r="C13" s="3" t="str">
        <f>TEXT(T_Ventes[[#This Row],[Date]],"mmm")</f>
        <v>sept</v>
      </c>
      <c r="D13" s="2" t="s">
        <v>23</v>
      </c>
      <c r="E13" s="4">
        <v>120</v>
      </c>
    </row>
    <row r="14" spans="2:8" x14ac:dyDescent="0.25">
      <c r="B14" s="3">
        <v>43208</v>
      </c>
      <c r="C14" s="3" t="str">
        <f>TEXT(T_Ventes[[#This Row],[Date]],"mmm")</f>
        <v>avr</v>
      </c>
      <c r="D14" s="2" t="s">
        <v>23</v>
      </c>
      <c r="E14" s="4">
        <v>46</v>
      </c>
    </row>
    <row r="15" spans="2:8" x14ac:dyDescent="0.25">
      <c r="B15" s="3">
        <v>43339</v>
      </c>
      <c r="C15" s="3" t="str">
        <f>TEXT(T_Ventes[[#This Row],[Date]],"mmm")</f>
        <v>août</v>
      </c>
      <c r="D15" s="2" t="s">
        <v>20</v>
      </c>
      <c r="E15" s="4">
        <v>78</v>
      </c>
    </row>
    <row r="16" spans="2:8" x14ac:dyDescent="0.25">
      <c r="B16" s="3">
        <v>43232</v>
      </c>
      <c r="C16" s="3" t="str">
        <f>TEXT(T_Ventes[[#This Row],[Date]],"mmm")</f>
        <v>mai</v>
      </c>
      <c r="D16" s="2" t="s">
        <v>23</v>
      </c>
      <c r="E16" s="4">
        <v>18</v>
      </c>
    </row>
    <row r="17" spans="2:5" x14ac:dyDescent="0.25">
      <c r="B17" s="3">
        <v>43383</v>
      </c>
      <c r="C17" s="3" t="str">
        <f>TEXT(T_Ventes[[#This Row],[Date]],"mmm")</f>
        <v>oct</v>
      </c>
      <c r="D17" s="2" t="s">
        <v>23</v>
      </c>
      <c r="E17" s="4">
        <v>20</v>
      </c>
    </row>
    <row r="18" spans="2:5" x14ac:dyDescent="0.25">
      <c r="B18" s="3">
        <v>43416</v>
      </c>
      <c r="C18" s="3" t="str">
        <f>TEXT(T_Ventes[[#This Row],[Date]],"mmm")</f>
        <v>nov</v>
      </c>
      <c r="D18" s="2" t="s">
        <v>20</v>
      </c>
      <c r="E18" s="4">
        <v>50</v>
      </c>
    </row>
    <row r="19" spans="2:5" x14ac:dyDescent="0.25">
      <c r="B19" s="2" t="s">
        <v>14</v>
      </c>
      <c r="E19" s="4">
        <f>SUBTOTAL(109,T_Ventes[Ventes])</f>
        <v>941</v>
      </c>
    </row>
  </sheetData>
  <hyperlinks>
    <hyperlink ref="H2" r:id="rId1"/>
  </hyperlinks>
  <pageMargins left="0.7" right="0.7" top="0.75" bottom="0.75" header="0.3" footer="0.3"/>
  <pageSetup paperSize="9" orientation="portrait" horizontalDpi="4294967293" vertic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5" name="Bouton 1">
              <controlPr defaultSize="0" print="0" autoFill="0" autoPict="0" macro="[0]!Refresh_tables">
                <anchor moveWithCells="1" sizeWithCells="1">
                  <from>
                    <xdr:col>7</xdr:col>
                    <xdr:colOff>47625</xdr:colOff>
                    <xdr:row>2</xdr:row>
                    <xdr:rowOff>180975</xdr:rowOff>
                  </from>
                  <to>
                    <xdr:col>8</xdr:col>
                    <xdr:colOff>333375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14"/>
  <sheetViews>
    <sheetView showGridLines="0" workbookViewId="0">
      <selection activeCell="E8" sqref="E8"/>
    </sheetView>
  </sheetViews>
  <sheetFormatPr baseColWidth="10" defaultRowHeight="15" x14ac:dyDescent="0.25"/>
  <cols>
    <col min="1" max="1" width="1.7109375" customWidth="1"/>
  </cols>
  <sheetData>
    <row r="2" spans="2:3" x14ac:dyDescent="0.25">
      <c r="B2" t="s">
        <v>15</v>
      </c>
      <c r="C2" t="s">
        <v>16</v>
      </c>
    </row>
    <row r="3" spans="2:3" x14ac:dyDescent="0.25">
      <c r="B3" t="s">
        <v>0</v>
      </c>
      <c r="C3">
        <v>100</v>
      </c>
    </row>
    <row r="4" spans="2:3" x14ac:dyDescent="0.25">
      <c r="B4" t="s">
        <v>1</v>
      </c>
      <c r="C4">
        <v>100</v>
      </c>
    </row>
    <row r="5" spans="2:3" x14ac:dyDescent="0.25">
      <c r="B5" t="s">
        <v>3</v>
      </c>
      <c r="C5">
        <v>100</v>
      </c>
    </row>
    <row r="6" spans="2:3" x14ac:dyDescent="0.25">
      <c r="B6" t="s">
        <v>4</v>
      </c>
      <c r="C6">
        <v>100</v>
      </c>
    </row>
    <row r="7" spans="2:3" x14ac:dyDescent="0.25">
      <c r="B7" t="s">
        <v>7</v>
      </c>
      <c r="C7">
        <v>100</v>
      </c>
    </row>
    <row r="8" spans="2:3" x14ac:dyDescent="0.25">
      <c r="B8" t="s">
        <v>2</v>
      </c>
      <c r="C8">
        <v>100</v>
      </c>
    </row>
    <row r="9" spans="2:3" x14ac:dyDescent="0.25">
      <c r="B9" t="s">
        <v>5</v>
      </c>
      <c r="C9">
        <v>100</v>
      </c>
    </row>
    <row r="10" spans="2:3" x14ac:dyDescent="0.25">
      <c r="B10" t="s">
        <v>9</v>
      </c>
      <c r="C10">
        <v>100</v>
      </c>
    </row>
    <row r="11" spans="2:3" x14ac:dyDescent="0.25">
      <c r="B11" t="s">
        <v>6</v>
      </c>
      <c r="C11">
        <v>100</v>
      </c>
    </row>
    <row r="12" spans="2:3" x14ac:dyDescent="0.25">
      <c r="B12" t="s">
        <v>8</v>
      </c>
      <c r="C12">
        <v>100</v>
      </c>
    </row>
    <row r="13" spans="2:3" x14ac:dyDescent="0.25">
      <c r="B13" t="s">
        <v>10</v>
      </c>
      <c r="C13">
        <v>100</v>
      </c>
    </row>
    <row r="14" spans="2:3" x14ac:dyDescent="0.25">
      <c r="B14" t="s">
        <v>17</v>
      </c>
      <c r="C14">
        <v>100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I17"/>
  <sheetViews>
    <sheetView showGridLines="0" tabSelected="1" workbookViewId="0">
      <selection activeCell="H24" sqref="H24"/>
    </sheetView>
  </sheetViews>
  <sheetFormatPr baseColWidth="10" defaultRowHeight="15" x14ac:dyDescent="0.25"/>
  <cols>
    <col min="1" max="1" width="1.7109375" customWidth="1"/>
    <col min="2" max="2" width="7.7109375" bestFit="1" customWidth="1"/>
    <col min="3" max="3" width="10.42578125" bestFit="1" customWidth="1"/>
    <col min="4" max="4" width="9.5703125" bestFit="1" customWidth="1"/>
    <col min="5" max="5" width="18.7109375" bestFit="1" customWidth="1"/>
    <col min="6" max="6" width="17.42578125" bestFit="1" customWidth="1"/>
    <col min="7" max="7" width="11.7109375" bestFit="1" customWidth="1"/>
  </cols>
  <sheetData>
    <row r="2" spans="2:9" x14ac:dyDescent="0.25">
      <c r="B2" s="1" t="s">
        <v>15</v>
      </c>
      <c r="C2" s="1" t="s">
        <v>24</v>
      </c>
      <c r="D2" s="1" t="s">
        <v>13</v>
      </c>
      <c r="E2" s="1" t="s">
        <v>25</v>
      </c>
      <c r="F2" s="1" t="s">
        <v>26</v>
      </c>
      <c r="G2" s="1"/>
    </row>
    <row r="3" spans="2:9" x14ac:dyDescent="0.25">
      <c r="B3" s="1" t="s">
        <v>0</v>
      </c>
      <c r="C3" s="1">
        <v>100</v>
      </c>
      <c r="D3" s="1">
        <v>98</v>
      </c>
      <c r="E3" s="1">
        <v>98</v>
      </c>
      <c r="F3" s="1">
        <v>100</v>
      </c>
      <c r="G3" s="1"/>
    </row>
    <row r="4" spans="2:9" x14ac:dyDescent="0.25">
      <c r="B4" s="1" t="s">
        <v>1</v>
      </c>
      <c r="C4" s="1">
        <v>100</v>
      </c>
      <c r="D4" s="1">
        <v>160</v>
      </c>
      <c r="E4" s="1">
        <v>258</v>
      </c>
      <c r="F4" s="1">
        <v>200</v>
      </c>
      <c r="G4" s="1"/>
    </row>
    <row r="5" spans="2:9" x14ac:dyDescent="0.25">
      <c r="B5" s="1" t="s">
        <v>3</v>
      </c>
      <c r="C5" s="1">
        <v>100</v>
      </c>
      <c r="D5" s="1">
        <v>52</v>
      </c>
      <c r="E5" s="1">
        <v>310</v>
      </c>
      <c r="F5" s="1">
        <v>300</v>
      </c>
      <c r="G5" s="1"/>
    </row>
    <row r="6" spans="2:9" x14ac:dyDescent="0.25">
      <c r="B6" s="1" t="s">
        <v>2</v>
      </c>
      <c r="C6" s="1">
        <v>100</v>
      </c>
      <c r="D6" s="1">
        <v>10</v>
      </c>
      <c r="E6" s="1">
        <v>320</v>
      </c>
      <c r="F6" s="1">
        <v>400</v>
      </c>
      <c r="G6" s="1"/>
      <c r="I6" t="s">
        <v>28</v>
      </c>
    </row>
    <row r="7" spans="2:9" x14ac:dyDescent="0.25">
      <c r="B7" s="1" t="s">
        <v>4</v>
      </c>
      <c r="C7" s="1">
        <v>100</v>
      </c>
      <c r="D7" s="1">
        <v>277</v>
      </c>
      <c r="E7" s="1">
        <v>597</v>
      </c>
      <c r="F7" s="1">
        <v>500</v>
      </c>
      <c r="G7" s="1"/>
    </row>
    <row r="8" spans="2:9" x14ac:dyDescent="0.25">
      <c r="B8" s="1" t="s">
        <v>7</v>
      </c>
      <c r="C8" s="1">
        <v>100</v>
      </c>
      <c r="D8" s="1">
        <v>18</v>
      </c>
      <c r="E8" s="1">
        <v>615</v>
      </c>
      <c r="F8" s="1">
        <v>600</v>
      </c>
      <c r="G8" s="1"/>
    </row>
    <row r="9" spans="2:9" x14ac:dyDescent="0.25">
      <c r="B9" s="1" t="s">
        <v>5</v>
      </c>
      <c r="C9" s="1">
        <v>100</v>
      </c>
      <c r="D9" s="1">
        <v>58</v>
      </c>
      <c r="E9" s="1">
        <v>673</v>
      </c>
      <c r="F9" s="1">
        <v>700</v>
      </c>
      <c r="G9" s="1"/>
    </row>
    <row r="10" spans="2:9" x14ac:dyDescent="0.25">
      <c r="B10" s="1" t="s">
        <v>6</v>
      </c>
      <c r="C10" s="1">
        <v>100</v>
      </c>
      <c r="D10" s="1">
        <v>120</v>
      </c>
      <c r="E10" s="1">
        <v>793</v>
      </c>
      <c r="F10" s="1">
        <v>800</v>
      </c>
      <c r="G10" s="1"/>
    </row>
    <row r="11" spans="2:9" x14ac:dyDescent="0.25">
      <c r="B11" s="1" t="s">
        <v>9</v>
      </c>
      <c r="C11" s="1">
        <v>100</v>
      </c>
      <c r="D11" s="1">
        <v>78</v>
      </c>
      <c r="E11" s="1">
        <v>871</v>
      </c>
      <c r="F11" s="1">
        <v>900</v>
      </c>
      <c r="G11" s="1"/>
    </row>
    <row r="12" spans="2:9" x14ac:dyDescent="0.25">
      <c r="B12" s="1" t="s">
        <v>8</v>
      </c>
      <c r="C12" s="1">
        <v>100</v>
      </c>
      <c r="D12" s="1">
        <v>20</v>
      </c>
      <c r="E12" s="1">
        <v>891</v>
      </c>
      <c r="F12" s="1">
        <v>1000</v>
      </c>
      <c r="G12" s="1"/>
    </row>
    <row r="13" spans="2:9" x14ac:dyDescent="0.25">
      <c r="B13" s="1" t="s">
        <v>10</v>
      </c>
      <c r="C13" s="1">
        <v>100</v>
      </c>
      <c r="D13" s="1">
        <v>50</v>
      </c>
      <c r="E13" s="1">
        <v>941</v>
      </c>
      <c r="F13" s="1">
        <v>1100</v>
      </c>
      <c r="G13" s="1"/>
    </row>
    <row r="14" spans="2:9" x14ac:dyDescent="0.25">
      <c r="B14" s="1" t="s">
        <v>17</v>
      </c>
      <c r="C14" s="1">
        <v>100</v>
      </c>
      <c r="D14" s="1"/>
      <c r="E14" s="1">
        <v>941</v>
      </c>
      <c r="F14" s="1">
        <v>1200</v>
      </c>
      <c r="G14" s="1"/>
    </row>
    <row r="17" spans="3:3" x14ac:dyDescent="0.25">
      <c r="C17" t="s">
        <v>27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O9"/>
  <sheetViews>
    <sheetView showGridLines="0" zoomScaleNormal="100" workbookViewId="0">
      <selection activeCell="N19" sqref="N19"/>
    </sheetView>
  </sheetViews>
  <sheetFormatPr baseColWidth="10" defaultRowHeight="15" x14ac:dyDescent="0.25"/>
  <cols>
    <col min="1" max="1" width="1.7109375" customWidth="1"/>
    <col min="2" max="2" width="5.5703125" bestFit="1" customWidth="1"/>
    <col min="3" max="3" width="4.7109375" bestFit="1" customWidth="1"/>
    <col min="4" max="4" width="4.5703125" bestFit="1" customWidth="1"/>
    <col min="5" max="5" width="5.28515625" bestFit="1" customWidth="1"/>
    <col min="6" max="6" width="3.7109375" bestFit="1" customWidth="1"/>
    <col min="7" max="7" width="4.28515625" bestFit="1" customWidth="1"/>
    <col min="8" max="8" width="4.42578125" bestFit="1" customWidth="1"/>
    <col min="9" max="9" width="3.85546875" bestFit="1" customWidth="1"/>
    <col min="10" max="10" width="5" bestFit="1" customWidth="1"/>
    <col min="11" max="11" width="4.85546875" bestFit="1" customWidth="1"/>
    <col min="12" max="12" width="3.7109375" bestFit="1" customWidth="1"/>
    <col min="13" max="13" width="4.28515625" bestFit="1" customWidth="1"/>
    <col min="14" max="14" width="5.42578125" bestFit="1" customWidth="1"/>
    <col min="15" max="15" width="11.7109375" bestFit="1" customWidth="1"/>
  </cols>
  <sheetData>
    <row r="2" spans="2:15" x14ac:dyDescent="0.25">
      <c r="B2" s="1" t="s">
        <v>12</v>
      </c>
      <c r="C2" s="1" t="s">
        <v>0</v>
      </c>
      <c r="D2" s="1" t="s">
        <v>1</v>
      </c>
      <c r="E2" s="1" t="s">
        <v>3</v>
      </c>
      <c r="F2" s="1" t="s">
        <v>4</v>
      </c>
      <c r="G2" s="1" t="s">
        <v>7</v>
      </c>
      <c r="H2" s="1" t="s">
        <v>2</v>
      </c>
      <c r="I2" s="1" t="s">
        <v>5</v>
      </c>
      <c r="J2" s="1" t="s">
        <v>9</v>
      </c>
      <c r="K2" s="1" t="s">
        <v>6</v>
      </c>
      <c r="L2" s="1" t="s">
        <v>8</v>
      </c>
      <c r="M2" s="1" t="s">
        <v>10</v>
      </c>
      <c r="N2" s="1" t="s">
        <v>14</v>
      </c>
      <c r="O2" s="1"/>
    </row>
    <row r="3" spans="2:15" x14ac:dyDescent="0.25">
      <c r="B3" s="1" t="s">
        <v>21</v>
      </c>
      <c r="C3" s="1"/>
      <c r="D3" s="1"/>
      <c r="E3" s="1"/>
      <c r="F3" s="1"/>
      <c r="G3" s="1"/>
      <c r="H3" s="1">
        <v>1</v>
      </c>
      <c r="I3" s="1"/>
      <c r="J3" s="1"/>
      <c r="K3" s="1"/>
      <c r="L3" s="1"/>
      <c r="M3" s="1"/>
      <c r="N3" s="1">
        <v>1</v>
      </c>
      <c r="O3" s="1"/>
    </row>
    <row r="4" spans="2:15" x14ac:dyDescent="0.25">
      <c r="B4" s="1" t="s">
        <v>19</v>
      </c>
      <c r="C4" s="1">
        <v>2</v>
      </c>
      <c r="D4" s="1"/>
      <c r="E4" s="1"/>
      <c r="F4" s="1"/>
      <c r="G4" s="1"/>
      <c r="H4" s="1"/>
      <c r="I4" s="1"/>
      <c r="J4" s="1"/>
      <c r="K4" s="1"/>
      <c r="L4" s="1"/>
      <c r="M4" s="1"/>
      <c r="N4" s="1">
        <v>2</v>
      </c>
      <c r="O4" s="1"/>
    </row>
    <row r="5" spans="2:15" x14ac:dyDescent="0.25">
      <c r="B5" s="1" t="s">
        <v>22</v>
      </c>
      <c r="C5" s="1"/>
      <c r="D5" s="1"/>
      <c r="E5" s="1"/>
      <c r="F5" s="1">
        <v>1</v>
      </c>
      <c r="G5" s="1"/>
      <c r="H5" s="1"/>
      <c r="I5" s="1"/>
      <c r="J5" s="1"/>
      <c r="K5" s="1"/>
      <c r="L5" s="1"/>
      <c r="M5" s="1"/>
      <c r="N5" s="1">
        <v>1</v>
      </c>
      <c r="O5" s="1"/>
    </row>
    <row r="6" spans="2:15" x14ac:dyDescent="0.25">
      <c r="B6" s="1" t="s">
        <v>23</v>
      </c>
      <c r="C6" s="1"/>
      <c r="D6" s="1"/>
      <c r="E6" s="1"/>
      <c r="F6" s="1">
        <v>1</v>
      </c>
      <c r="G6" s="1">
        <v>1</v>
      </c>
      <c r="H6" s="1"/>
      <c r="I6" s="1"/>
      <c r="J6" s="1"/>
      <c r="K6" s="1">
        <v>1</v>
      </c>
      <c r="L6" s="1">
        <v>1</v>
      </c>
      <c r="M6" s="1"/>
      <c r="N6" s="1">
        <v>4</v>
      </c>
      <c r="O6" s="1"/>
    </row>
    <row r="7" spans="2:15" x14ac:dyDescent="0.25">
      <c r="B7" s="1" t="s">
        <v>20</v>
      </c>
      <c r="C7" s="1"/>
      <c r="D7" s="1">
        <v>1</v>
      </c>
      <c r="E7" s="1">
        <v>1</v>
      </c>
      <c r="F7" s="1">
        <v>1</v>
      </c>
      <c r="G7" s="1"/>
      <c r="H7" s="1"/>
      <c r="I7" s="1">
        <v>1</v>
      </c>
      <c r="J7" s="1">
        <v>1</v>
      </c>
      <c r="K7" s="1"/>
      <c r="L7" s="1"/>
      <c r="M7" s="1">
        <v>1</v>
      </c>
      <c r="N7" s="1">
        <v>6</v>
      </c>
      <c r="O7" s="1"/>
    </row>
    <row r="8" spans="2:15" x14ac:dyDescent="0.25">
      <c r="B8" s="1" t="s">
        <v>18</v>
      </c>
      <c r="C8" s="1">
        <v>1</v>
      </c>
      <c r="D8" s="1">
        <v>1</v>
      </c>
      <c r="E8" s="1"/>
      <c r="F8" s="1"/>
      <c r="G8" s="1"/>
      <c r="H8" s="1"/>
      <c r="I8" s="1"/>
      <c r="J8" s="1"/>
      <c r="K8" s="1"/>
      <c r="L8" s="1"/>
      <c r="M8" s="1"/>
      <c r="N8" s="1">
        <v>2</v>
      </c>
      <c r="O8" s="1"/>
    </row>
    <row r="9" spans="2:15" x14ac:dyDescent="0.25">
      <c r="B9" s="1" t="s">
        <v>14</v>
      </c>
      <c r="C9" s="1">
        <f>SUBTOTAL(109,T_Nb_Ventes[janv])</f>
        <v>3</v>
      </c>
      <c r="D9" s="1">
        <f>SUBTOTAL(109,T_Nb_Ventes[févr])</f>
        <v>2</v>
      </c>
      <c r="E9" s="1">
        <f>SUBTOTAL(109,T_Nb_Ventes[mars])</f>
        <v>1</v>
      </c>
      <c r="F9" s="1">
        <f>SUBTOTAL(109,T_Nb_Ventes[avr])</f>
        <v>3</v>
      </c>
      <c r="G9" s="1">
        <f>SUBTOTAL(109,T_Nb_Ventes[mai])</f>
        <v>1</v>
      </c>
      <c r="H9" s="1">
        <f>SUBTOTAL(109,T_Nb_Ventes[juin])</f>
        <v>1</v>
      </c>
      <c r="I9" s="1">
        <f>SUBTOTAL(109,T_Nb_Ventes[juil])</f>
        <v>1</v>
      </c>
      <c r="J9" s="1">
        <f>SUBTOTAL(109,T_Nb_Ventes[août])</f>
        <v>1</v>
      </c>
      <c r="K9" s="1">
        <f>SUBTOTAL(109,T_Nb_Ventes[sept])</f>
        <v>1</v>
      </c>
      <c r="L9" s="1">
        <f>SUBTOTAL(109,T_Nb_Ventes[oct])</f>
        <v>1</v>
      </c>
      <c r="M9" s="1">
        <f>SUBTOTAL(109,T_Nb_Ventes[nov])</f>
        <v>1</v>
      </c>
      <c r="N9" s="1">
        <f>SUBTOTAL(109,T_Nb_Ventes[Total])</f>
        <v>16</v>
      </c>
      <c r="O9" s="1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E7"/>
  <sheetViews>
    <sheetView showGridLines="0" workbookViewId="0">
      <selection activeCell="B2" sqref="B2:C7"/>
    </sheetView>
  </sheetViews>
  <sheetFormatPr baseColWidth="10" defaultRowHeight="15" x14ac:dyDescent="0.25"/>
  <cols>
    <col min="1" max="1" width="1.7109375" customWidth="1"/>
    <col min="2" max="2" width="9.5703125" bestFit="1" customWidth="1"/>
    <col min="3" max="3" width="7.28515625" bestFit="1" customWidth="1"/>
  </cols>
  <sheetData>
    <row r="2" spans="2:5" x14ac:dyDescent="0.25">
      <c r="B2" s="1" t="s">
        <v>30</v>
      </c>
      <c r="C2" s="6" t="s">
        <v>13</v>
      </c>
    </row>
    <row r="3" spans="2:5" x14ac:dyDescent="0.25">
      <c r="B3" s="1">
        <v>1</v>
      </c>
      <c r="C3" s="6">
        <v>310</v>
      </c>
      <c r="E3" t="s">
        <v>31</v>
      </c>
    </row>
    <row r="4" spans="2:5" x14ac:dyDescent="0.25">
      <c r="B4" s="1">
        <v>2</v>
      </c>
      <c r="C4" s="6">
        <v>305</v>
      </c>
    </row>
    <row r="5" spans="2:5" x14ac:dyDescent="0.25">
      <c r="B5" s="1">
        <v>3</v>
      </c>
      <c r="C5" s="6">
        <v>256</v>
      </c>
    </row>
    <row r="6" spans="2:5" x14ac:dyDescent="0.25">
      <c r="B6" s="1">
        <v>4</v>
      </c>
      <c r="C6" s="6">
        <v>70</v>
      </c>
    </row>
    <row r="7" spans="2:5" x14ac:dyDescent="0.25">
      <c r="B7" s="1" t="s">
        <v>14</v>
      </c>
      <c r="C7" s="6">
        <f>SUBTOTAL(109,T_Trimestriel[Ventes])</f>
        <v>941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22B9A85-ED6F-4738-A2C4-0B16A51F2E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</vt:lpstr>
      <vt:lpstr>Objectif</vt:lpstr>
      <vt:lpstr>Ventes mensuelles</vt:lpstr>
      <vt:lpstr>Nb_Ventes</vt:lpstr>
      <vt:lpstr>Ventes trimestrielles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Kelly Bertrand</dc:creator>
  <cp:lastModifiedBy>Jean-Eric</cp:lastModifiedBy>
  <dcterms:created xsi:type="dcterms:W3CDTF">2018-11-16T06:20:08Z</dcterms:created>
  <dcterms:modified xsi:type="dcterms:W3CDTF">2018-11-19T07:48:39Z</dcterms:modified>
</cp:coreProperties>
</file>