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" sheetId="1" r:id="rId1"/>
    <sheet name="Listes" sheetId="2" r:id="rId2"/>
  </sheets>
  <definedNames>
    <definedName name="s.type">tbl_Deadline[Type]</definedName>
    <definedName name="valeur_point">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 s="1"/>
  <c r="H3" i="1"/>
  <c r="I3" i="1"/>
  <c r="E2" i="1"/>
  <c r="E3" i="1"/>
  <c r="E4" i="1"/>
  <c r="H4" i="1" s="1"/>
  <c r="I4" i="1" s="1"/>
</calcChain>
</file>

<file path=xl/sharedStrings.xml><?xml version="1.0" encoding="utf-8"?>
<sst xmlns="http://schemas.openxmlformats.org/spreadsheetml/2006/main" count="18" uniqueCount="15">
  <si>
    <t>Bâtiment</t>
  </si>
  <si>
    <t>Date de création ODM</t>
  </si>
  <si>
    <t>Commentaires CERN</t>
  </si>
  <si>
    <t>Jour de retard</t>
  </si>
  <si>
    <t>Visite sur site</t>
  </si>
  <si>
    <t>Types ODM</t>
  </si>
  <si>
    <t>T1</t>
  </si>
  <si>
    <t>Date de remise réelle</t>
  </si>
  <si>
    <t>Date de remise théorique contractuelle</t>
  </si>
  <si>
    <t>Deadline</t>
  </si>
  <si>
    <t>Type</t>
  </si>
  <si>
    <t>NB jours</t>
  </si>
  <si>
    <t>T2</t>
  </si>
  <si>
    <t>T2projet</t>
  </si>
  <si>
    <t>montant de la pénalité (CHF)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</si>
</sst>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[Red]\-#,##0;"/>
    <numFmt numFmtId="166" formatCode="#,##0_ ;[Red]\-#,##0\ 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Fill="1" applyBorder="1"/>
    <xf numFmtId="49" fontId="0" fillId="0" borderId="0" xfId="0" applyNumberFormat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49" fontId="0" fillId="0" borderId="0" xfId="0" applyNumberFormat="1" applyAlignment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49" fontId="0" fillId="0" borderId="0" xfId="0" applyNumberFormat="1" applyAlignment="1">
      <alignment vertical="top" wrapText="1"/>
    </xf>
    <xf numFmtId="2" fontId="0" fillId="0" borderId="0" xfId="0" applyNumberFormat="1" applyAlignment="1">
      <alignment vertical="top" wrapText="1"/>
    </xf>
    <xf numFmtId="164" fontId="0" fillId="0" borderId="0" xfId="0" applyNumberFormat="1" applyAlignment="1"/>
    <xf numFmtId="166" fontId="0" fillId="0" borderId="0" xfId="0" applyNumberFormat="1" applyAlignment="1"/>
  </cellXfs>
  <cellStyles count="1">
    <cellStyle name="Normal" xfId="0" builtinId="0"/>
  </cellStyles>
  <dxfs count="20">
    <dxf>
      <numFmt numFmtId="166" formatCode="#,##0_ ;[Red]\-#,##0\ ;"/>
      <alignment horizontal="general" vertical="bottom" textRotation="0" indent="0" justifyLastLine="0" shrinkToFit="0" readingOrder="0"/>
    </dxf>
    <dxf>
      <numFmt numFmtId="19" formatCode="dd/mm/yyyy"/>
      <alignment horizontal="general" vertical="bottom" textRotation="0" indent="0" justifyLastLine="0" shrinkToFit="0" readingOrder="0"/>
    </dxf>
    <dxf>
      <numFmt numFmtId="164" formatCode="#,##0;[Red]\-#,##0;"/>
      <alignment horizontal="general" vertical="bottom" textRotation="0" indent="0" justifyLastLine="0" shrinkToFit="0" readingOrder="0"/>
    </dxf>
    <dxf>
      <numFmt numFmtId="19" formatCode="dd/mm/yyyy"/>
      <alignment horizontal="general" vertical="bottom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bottom" textRotation="0" indent="0" justifyLastLine="0" shrinkToFit="0" readingOrder="0"/>
    </dxf>
    <dxf>
      <alignment horizontal="general" vertical="bottom" textRotation="0" indent="0" justifyLastLine="0" shrinkToFit="0" readingOrder="0"/>
    </dxf>
    <dxf>
      <numFmt numFmtId="30" formatCode="@"/>
      <alignment horizontal="general" vertical="bottom" textRotation="0" indent="0" justifyLastLine="0" shrinkToFit="0" readingOrder="0"/>
    </dxf>
    <dxf>
      <numFmt numFmtId="19" formatCode="dd/mm/yyyy"/>
      <alignment horizontal="general" vertical="bottom" textRotation="0" indent="0" justifyLastLine="0" shrinkToFit="0" readingOrder="0"/>
    </dxf>
    <dxf>
      <alignment horizontal="general" vertical="bottom" textRotation="0" indent="0" justifyLastLine="0" shrinkToFit="0" readingOrder="0"/>
    </dxf>
    <dxf>
      <alignment horizontal="general" vertical="bottom" textRotation="0" indent="0" justifyLastLine="0" shrinkToFit="0" readingOrder="0"/>
    </dxf>
    <dxf>
      <border>
        <left style="thin">
          <color rgb="FF5B9BD5"/>
        </left>
      </border>
    </dxf>
    <dxf>
      <border>
        <left style="thin">
          <color rgb="FF5B9BD5"/>
        </left>
      </border>
    </dxf>
    <dxf>
      <border>
        <top style="thin">
          <color rgb="FF5B9BD5"/>
        </top>
      </border>
    </dxf>
    <dxf>
      <border>
        <top style="thin">
          <color rgb="FF5B9BD5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5B9BD5"/>
        </top>
      </border>
    </dxf>
    <dxf>
      <font>
        <b/>
        <color rgb="FFFFFFFF"/>
      </font>
      <fill>
        <patternFill patternType="solid">
          <fgColor rgb="FF5B9BD5"/>
          <bgColor rgb="FF5B9BD5"/>
        </patternFill>
      </fill>
    </dxf>
    <dxf>
      <font>
        <color rgb="FF000000"/>
      </font>
      <border>
        <left style="thin">
          <color rgb="FF5B9BD5"/>
        </left>
        <right style="thin">
          <color rgb="FF5B9BD5"/>
        </right>
        <top style="thin">
          <color rgb="FF5B9BD5"/>
        </top>
        <bottom style="thin">
          <color rgb="FF5B9BD5"/>
        </bottom>
      </border>
    </dxf>
  </dxfs>
  <tableStyles count="1" defaultTableStyle="TableStyleMedium2" defaultPivotStyle="PivotStyleLight16">
    <tableStyle name="TableStyleLight9 2" pivot="0" count="9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secondRowStripe" dxfId="13"/>
      <tableStyleElement type="firstColumnStripe" dxfId="12"/>
      <tableStyleElement type="secondColumn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Données" displayName="tbl_Données" ref="A1:I4" totalsRowShown="0" headerRowDxfId="4" dataDxfId="5">
  <autoFilter ref="A1:I4"/>
  <tableColumns count="9">
    <tableColumn id="1" name="Bâtiment" dataDxfId="10"/>
    <tableColumn id="13" name="Commentaires CERN" dataDxfId="9"/>
    <tableColumn id="2" name="Date de création ODM" dataDxfId="8"/>
    <tableColumn id="17" name="Types ODM" dataDxfId="7"/>
    <tableColumn id="14" name="Date de remise théorique contractuelle" dataDxfId="3">
      <calculatedColumnFormula>VLOOKUP(tbl_Données[[#This Row],[Types ODM]],tbl_Deadline[],2,FALSE)+tbl_Données[[#This Row],[Date de création ODM]]</calculatedColumnFormula>
    </tableColumn>
    <tableColumn id="18" name="Date de remise réelle" dataDxfId="1"/>
    <tableColumn id="3" name="Visite sur site" dataDxfId="6"/>
    <tableColumn id="4" name="Jour de retard" dataDxfId="2">
      <calculatedColumnFormula>IF(tbl_Données[[#This Row],[Date de remise réelle]]="",0,tbl_Données[[#This Row],[Date de remise réelle]]-tbl_Données[[#This Row],[Date de remise théorique contractuelle]])</calculatedColumnFormula>
    </tableColumn>
    <tableColumn id="5" name="montant de la pénalité (CHF)" dataDxfId="0">
      <calculatedColumnFormula>valeur_point*tbl_Données[[#This Row],[Jour de retard]]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bl_Deadline" displayName="tbl_Deadline" ref="B3:C6" totalsRowShown="0">
  <autoFilter ref="B3:C6"/>
  <tableColumns count="2">
    <tableColumn id="1" name="Type"/>
    <tableColumn id="2" name="NB jours"/>
  </tableColumns>
  <tableStyleInfo name="TableStyleLight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showGridLines="0" tabSelected="1" zoomScaleNormal="100" workbookViewId="0">
      <selection activeCell="F18" sqref="F18"/>
    </sheetView>
  </sheetViews>
  <sheetFormatPr baseColWidth="10" defaultColWidth="9.140625" defaultRowHeight="15" x14ac:dyDescent="0.25"/>
  <cols>
    <col min="1" max="1" width="13.7109375" style="2" bestFit="1" customWidth="1"/>
    <col min="2" max="2" width="21.7109375" style="2" bestFit="1" customWidth="1"/>
    <col min="3" max="3" width="16.85546875" style="3" customWidth="1"/>
    <col min="4" max="4" width="11.5703125" style="6" customWidth="1"/>
    <col min="5" max="5" width="22.28515625" style="3" customWidth="1"/>
    <col min="6" max="6" width="15.7109375" style="3" customWidth="1"/>
    <col min="7" max="7" width="17.7109375" style="2" bestFit="1" customWidth="1"/>
    <col min="8" max="8" width="19.140625" style="4" customWidth="1"/>
    <col min="9" max="9" width="15.5703125" style="2" bestFit="1" customWidth="1"/>
    <col min="10" max="12" width="11" style="2" customWidth="1"/>
    <col min="13" max="15" width="12" style="2" customWidth="1"/>
    <col min="16" max="16384" width="9.140625" style="2"/>
  </cols>
  <sheetData>
    <row r="1" spans="1:9" s="1" customFormat="1" ht="30" x14ac:dyDescent="0.25">
      <c r="A1" s="10" t="s">
        <v>0</v>
      </c>
      <c r="B1" s="10" t="s">
        <v>2</v>
      </c>
      <c r="C1" s="11" t="s">
        <v>1</v>
      </c>
      <c r="D1" s="12" t="s">
        <v>5</v>
      </c>
      <c r="E1" s="11" t="s">
        <v>8</v>
      </c>
      <c r="F1" s="11" t="s">
        <v>7</v>
      </c>
      <c r="G1" s="10" t="s">
        <v>4</v>
      </c>
      <c r="H1" s="13" t="s">
        <v>3</v>
      </c>
      <c r="I1" s="10" t="s">
        <v>14</v>
      </c>
    </row>
    <row r="2" spans="1:9" x14ac:dyDescent="0.25">
      <c r="A2" s="7"/>
      <c r="B2" s="7"/>
      <c r="C2" s="8">
        <v>43019</v>
      </c>
      <c r="D2" s="9" t="s">
        <v>12</v>
      </c>
      <c r="E2" s="8">
        <f>VLOOKUP(tbl_Données[[#This Row],[Types ODM]],tbl_Deadline[],2,FALSE)+tbl_Données[[#This Row],[Date de création ODM]]</f>
        <v>43027</v>
      </c>
      <c r="F2" s="8"/>
      <c r="G2" s="7"/>
      <c r="H2" s="14">
        <f>IF(tbl_Données[[#This Row],[Date de remise réelle]]="",0,tbl_Données[[#This Row],[Date de remise réelle]]-tbl_Données[[#This Row],[Date de remise théorique contractuelle]])</f>
        <v>0</v>
      </c>
      <c r="I2" s="15">
        <f>valeur_point*tbl_Données[[#This Row],[Jour de retard]]</f>
        <v>0</v>
      </c>
    </row>
    <row r="3" spans="1:9" x14ac:dyDescent="0.25">
      <c r="A3" s="7"/>
      <c r="B3" s="7"/>
      <c r="C3" s="8">
        <v>43022</v>
      </c>
      <c r="D3" s="9" t="s">
        <v>13</v>
      </c>
      <c r="E3" s="8">
        <f>VLOOKUP(tbl_Données[[#This Row],[Types ODM]],tbl_Deadline[],2,FALSE)+tbl_Données[[#This Row],[Date de création ODM]]</f>
        <v>43032</v>
      </c>
      <c r="F3" s="8"/>
      <c r="G3" s="7"/>
      <c r="H3" s="14">
        <f>IF(tbl_Données[[#This Row],[Date de remise réelle]]="",0,tbl_Données[[#This Row],[Date de remise réelle]]-tbl_Données[[#This Row],[Date de remise théorique contractuelle]])</f>
        <v>0</v>
      </c>
      <c r="I3" s="15">
        <f>valeur_point*tbl_Données[[#This Row],[Jour de retard]]</f>
        <v>0</v>
      </c>
    </row>
    <row r="4" spans="1:9" x14ac:dyDescent="0.25">
      <c r="A4" s="7"/>
      <c r="B4" s="7"/>
      <c r="C4" s="8">
        <v>42745</v>
      </c>
      <c r="D4" s="9" t="s">
        <v>6</v>
      </c>
      <c r="E4" s="8">
        <f>VLOOKUP(tbl_Données[[#This Row],[Types ODM]],tbl_Deadline[],2,FALSE)+tbl_Données[[#This Row],[Date de création ODM]]</f>
        <v>42750</v>
      </c>
      <c r="F4" s="8">
        <v>42752</v>
      </c>
      <c r="G4" s="7"/>
      <c r="H4" s="14">
        <f>IF(tbl_Données[[#This Row],[Date de remise réelle]]="",0,tbl_Données[[#This Row],[Date de remise réelle]]-tbl_Données[[#This Row],[Date de remise théorique contractuelle]])</f>
        <v>2</v>
      </c>
      <c r="I4" s="15">
        <f>valeur_point*tbl_Données[[#This Row],[Jour de retard]]</f>
        <v>200</v>
      </c>
    </row>
  </sheetData>
  <dataValidations count="1">
    <dataValidation type="list" allowBlank="1" showInputMessage="1" showErrorMessage="1" sqref="D2:D4">
      <formula1>s.type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workbookViewId="0">
      <selection activeCell="B4" sqref="B4:B6"/>
    </sheetView>
  </sheetViews>
  <sheetFormatPr baseColWidth="10" defaultRowHeight="15" x14ac:dyDescent="0.25"/>
  <sheetData>
    <row r="2" spans="2:3" x14ac:dyDescent="0.25">
      <c r="B2" s="5" t="s">
        <v>9</v>
      </c>
      <c r="C2" s="5"/>
    </row>
    <row r="3" spans="2:3" x14ac:dyDescent="0.25">
      <c r="B3" s="5" t="s">
        <v>10</v>
      </c>
      <c r="C3" s="5" t="s">
        <v>11</v>
      </c>
    </row>
    <row r="4" spans="2:3" x14ac:dyDescent="0.25">
      <c r="B4" s="5" t="s">
        <v>6</v>
      </c>
      <c r="C4" s="5">
        <v>5</v>
      </c>
    </row>
    <row r="5" spans="2:3" x14ac:dyDescent="0.25">
      <c r="B5" s="5" t="s">
        <v>12</v>
      </c>
      <c r="C5" s="5">
        <v>8</v>
      </c>
    </row>
    <row r="6" spans="2:3" x14ac:dyDescent="0.25">
      <c r="B6" s="5" t="s">
        <v>13</v>
      </c>
      <c r="C6" s="5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Listes</vt:lpstr>
      <vt:lpstr>s.type</vt:lpstr>
    </vt:vector>
  </TitlesOfParts>
  <Company>CERN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Farre</dc:creator>
  <cp:lastModifiedBy>Jean-Eric Pelouas</cp:lastModifiedBy>
  <dcterms:created xsi:type="dcterms:W3CDTF">2017-10-11T09:02:48Z</dcterms:created>
  <dcterms:modified xsi:type="dcterms:W3CDTF">2017-10-12T10:17:49Z</dcterms:modified>
</cp:coreProperties>
</file>