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440" windowHeight="7935" activeTab="2"/>
  </bookViews>
  <sheets>
    <sheet name="Fiche de comparaison" sheetId="1" r:id="rId1"/>
    <sheet name="Historique mouvement bouteilles" sheetId="2" r:id="rId2"/>
    <sheet name="Feuil3" sheetId="3" r:id="rId3"/>
  </sheets>
  <definedNames>
    <definedName name="_xlnm._FilterDatabase" localSheetId="2" hidden="1">Feuil3!$A$1:$F$76</definedName>
    <definedName name="_xlnm.Criteria" localSheetId="2">Feuil3!#REF!</definedName>
    <definedName name="_xlnm.Extract" localSheetId="2">Feuil3!#REF!</definedName>
  </definedNames>
  <calcPr calcId="145621"/>
  <pivotCaches>
    <pivotCache cacheId="23" r:id="rId4"/>
  </pivotCaches>
</workbook>
</file>

<file path=xl/calcChain.xml><?xml version="1.0" encoding="utf-8"?>
<calcChain xmlns="http://schemas.openxmlformats.org/spreadsheetml/2006/main"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F11" i="3"/>
  <c r="F12" i="3" s="1"/>
  <c r="F13" i="3"/>
  <c r="F14" i="3"/>
  <c r="F15" i="3" s="1"/>
  <c r="F16" i="3"/>
  <c r="F17" i="3"/>
  <c r="F18" i="3"/>
  <c r="F19" i="3"/>
  <c r="F20" i="3"/>
  <c r="F21" i="3" s="1"/>
  <c r="F22" i="3" s="1"/>
  <c r="F23" i="3"/>
  <c r="F24" i="3" s="1"/>
  <c r="F25" i="3"/>
  <c r="F26" i="3" s="1"/>
  <c r="F27" i="3" s="1"/>
  <c r="F28" i="3" s="1"/>
  <c r="F29" i="3"/>
  <c r="F30" i="3"/>
  <c r="F31" i="3"/>
  <c r="F32" i="3" s="1"/>
  <c r="F33" i="3"/>
  <c r="F34" i="3"/>
  <c r="F35" i="3"/>
  <c r="F36" i="3" s="1"/>
  <c r="F37" i="3"/>
  <c r="F38" i="3"/>
  <c r="F39" i="3"/>
  <c r="F40" i="3"/>
  <c r="F41" i="3"/>
  <c r="F42" i="3"/>
  <c r="F43" i="3" s="1"/>
  <c r="F44" i="3"/>
  <c r="F45" i="3"/>
  <c r="F46" i="3" s="1"/>
  <c r="F47" i="3"/>
  <c r="F48" i="3"/>
  <c r="F49" i="3"/>
  <c r="F50" i="3"/>
  <c r="F51" i="3"/>
  <c r="F52" i="3" s="1"/>
  <c r="F53" i="3"/>
  <c r="F54" i="3"/>
  <c r="F55" i="3" s="1"/>
  <c r="F56" i="3"/>
  <c r="F57" i="3" s="1"/>
  <c r="F58" i="3"/>
  <c r="F59" i="3"/>
  <c r="F60" i="3"/>
  <c r="F61" i="3"/>
  <c r="F62" i="3"/>
  <c r="F63" i="3"/>
  <c r="F64" i="3" s="1"/>
  <c r="F65" i="3" s="1"/>
  <c r="F66" i="3"/>
  <c r="F67" i="3"/>
  <c r="F68" i="3" s="1"/>
  <c r="F69" i="3"/>
  <c r="F70" i="3"/>
  <c r="F71" i="3"/>
  <c r="F72" i="3"/>
  <c r="F73" i="3"/>
  <c r="F74" i="3"/>
  <c r="F75" i="3"/>
  <c r="F76" i="3" s="1"/>
  <c r="F4" i="3"/>
  <c r="F5" i="3"/>
  <c r="F6" i="3" s="1"/>
  <c r="F7" i="3"/>
  <c r="F8" i="3"/>
  <c r="F9" i="3" s="1"/>
  <c r="F10" i="3"/>
  <c r="F3" i="3"/>
  <c r="E6" i="2" l="1"/>
  <c r="F6" i="2" s="1"/>
  <c r="F4" i="2"/>
  <c r="F5" i="2"/>
  <c r="F3" i="2"/>
</calcChain>
</file>

<file path=xl/comments1.xml><?xml version="1.0" encoding="utf-8"?>
<comments xmlns="http://schemas.openxmlformats.org/spreadsheetml/2006/main">
  <authors>
    <author>user</author>
  </authors>
  <commentList>
    <comment ref="E2" authorId="0">
      <text>
        <r>
          <rPr>
            <b/>
            <sz val="9"/>
            <color indexed="81"/>
            <rFont val="Tahoma"/>
            <charset val="1"/>
          </rPr>
          <t>Date retour:</t>
        </r>
        <r>
          <rPr>
            <sz val="9"/>
            <color indexed="81"/>
            <rFont val="Tahoma"/>
            <charset val="1"/>
          </rPr>
          <t xml:space="preserve">
La date la plus rescente (Prochaine sortie)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45464:</t>
        </r>
        <r>
          <rPr>
            <sz val="9"/>
            <color indexed="81"/>
            <rFont val="Tahoma"/>
            <charset val="1"/>
          </rPr>
          <t xml:space="preserve">
Donc je sais que cette bouteille (45464) est chez le client Kissima banjul. C'est ce que je devrais faire pour toutes les bouteilles en double</t>
        </r>
      </text>
    </comment>
  </commentList>
</comments>
</file>

<file path=xl/sharedStrings.xml><?xml version="1.0" encoding="utf-8"?>
<sst xmlns="http://schemas.openxmlformats.org/spreadsheetml/2006/main" count="381" uniqueCount="37">
  <si>
    <t>FICHE DE COMPARAISON DES BOUTEILLES DE 2011 à 2013</t>
  </si>
  <si>
    <t>Date</t>
  </si>
  <si>
    <t>Num_Bouteille</t>
  </si>
  <si>
    <t>Client</t>
  </si>
  <si>
    <t>Produits</t>
  </si>
  <si>
    <t>CC PAPE FAYE</t>
  </si>
  <si>
    <t>OXYGENE</t>
  </si>
  <si>
    <t>SIPLAST</t>
  </si>
  <si>
    <t>OMAR BOYE</t>
  </si>
  <si>
    <t>OX</t>
  </si>
  <si>
    <t>CT CLINIQUE CROIX BLEUE</t>
  </si>
  <si>
    <t>OXYGENE M</t>
  </si>
  <si>
    <t>ACETYLENE</t>
  </si>
  <si>
    <t>ASSANE KANE GOLF</t>
  </si>
  <si>
    <t>CT CIFC</t>
  </si>
  <si>
    <t>ASSANE KANE</t>
  </si>
  <si>
    <t>SCOMATH</t>
  </si>
  <si>
    <t>KISSIMA BANJUL</t>
  </si>
  <si>
    <t>HABIB NDONG</t>
  </si>
  <si>
    <t>OUSMANE KONTE ZGR</t>
  </si>
  <si>
    <t>Num_bouteille</t>
  </si>
  <si>
    <t>Clients</t>
  </si>
  <si>
    <t>Date retour</t>
  </si>
  <si>
    <t>Nombre de jour</t>
  </si>
  <si>
    <t>Reference</t>
  </si>
  <si>
    <t>Disponibilite</t>
  </si>
  <si>
    <t>CC Pape Faye</t>
  </si>
  <si>
    <t>Oxygéne</t>
  </si>
  <si>
    <t>Assane Kane Golf</t>
  </si>
  <si>
    <t>KISSIMA Banjul</t>
  </si>
  <si>
    <t>A recuperer</t>
  </si>
  <si>
    <t>Étiquettes de lignes</t>
  </si>
  <si>
    <t>Total général</t>
  </si>
  <si>
    <t>Rang</t>
  </si>
  <si>
    <t>Somme de Rang</t>
  </si>
  <si>
    <t>(Plusieurs éléments)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</si>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</sst>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40C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164" fontId="5" fillId="3" borderId="4" xfId="0" applyNumberFormat="1" applyFont="1" applyFill="1" applyBorder="1" applyAlignment="1">
      <alignment horizontal="center"/>
    </xf>
    <xf numFmtId="0" fontId="5" fillId="3" borderId="4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/>
    </xf>
    <xf numFmtId="164" fontId="5" fillId="4" borderId="4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64" fontId="5" fillId="5" borderId="4" xfId="0" applyNumberFormat="1" applyFont="1" applyFill="1" applyBorder="1" applyAlignment="1">
      <alignment horizontal="center"/>
    </xf>
    <xf numFmtId="0" fontId="5" fillId="5" borderId="4" xfId="1" applyNumberFormat="1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14" fontId="6" fillId="0" borderId="5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center"/>
    </xf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4" fontId="0" fillId="0" borderId="0" xfId="0" applyNumberFormat="1"/>
    <xf numFmtId="0" fontId="3" fillId="2" borderId="0" xfId="0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4" fillId="3" borderId="2" xfId="0" applyNumberFormat="1" applyFont="1" applyFill="1" applyBorder="1" applyAlignment="1">
      <alignment horizontal="center"/>
    </xf>
    <xf numFmtId="0" fontId="4" fillId="3" borderId="3" xfId="0" applyNumberFormat="1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horizontal="center"/>
    </xf>
    <xf numFmtId="0" fontId="4" fillId="4" borderId="2" xfId="0" applyNumberFormat="1" applyFont="1" applyFill="1" applyBorder="1" applyAlignment="1">
      <alignment horizontal="center"/>
    </xf>
    <xf numFmtId="0" fontId="4" fillId="4" borderId="3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center"/>
    </xf>
    <xf numFmtId="0" fontId="4" fillId="5" borderId="2" xfId="0" applyNumberFormat="1" applyFont="1" applyFill="1" applyBorder="1" applyAlignment="1">
      <alignment horizontal="center"/>
    </xf>
    <xf numFmtId="0" fontId="4" fillId="5" borderId="3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4">
    <dxf>
      <numFmt numFmtId="0" formatCode="General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2.583536574071" createdVersion="4" refreshedVersion="4" minRefreshableVersion="3" recordCount="75">
  <cacheSource type="worksheet">
    <worksheetSource name="Tableau1"/>
  </cacheSource>
  <cacheFields count="6">
    <cacheField name="Date" numFmtId="14">
      <sharedItems containsSemiMixedTypes="0" containsNonDate="0" containsDate="1" containsString="0" minDate="2011-11-02T00:00:00" maxDate="2013-01-26T00:00:00" count="75">
        <d v="2011-11-25T00:00:00"/>
        <d v="2013-01-11T00:00:00"/>
        <d v="2013-01-22T00:00:00"/>
        <d v="2011-11-15T00:00:00"/>
        <d v="2013-01-04T00:00:00"/>
        <d v="2012-02-14T00:00:00"/>
        <d v="2011-11-14T00:00:00"/>
        <d v="2013-01-05T00:00:00"/>
        <d v="2013-01-20T00:00:00"/>
        <d v="2011-11-17T00:00:00"/>
        <d v="2013-01-14T00:00:00"/>
        <d v="2013-01-17T00:00:00"/>
        <d v="2012-02-09T00:00:00"/>
        <d v="2012-02-15T00:00:00"/>
        <d v="2013-01-13T00:00:00"/>
        <d v="2013-01-12T00:00:00"/>
        <d v="2012-02-10T00:00:00"/>
        <d v="2013-01-10T00:00:00"/>
        <d v="2011-11-13T00:00:00"/>
        <d v="2012-02-03T00:00:00"/>
        <d v="2013-01-23T00:00:00"/>
        <d v="2011-11-23T00:00:00"/>
        <d v="2013-01-19T00:00:00"/>
        <d v="2011-11-02T00:00:00"/>
        <d v="2012-02-06T00:00:00"/>
        <d v="2013-01-09T00:00:00"/>
        <d v="2013-01-21T00:00:00"/>
        <d v="2013-01-15T00:00:00"/>
        <d v="2011-11-10T00:00:00"/>
        <d v="2011-11-11T00:00:00"/>
        <d v="2013-01-06T00:00:00"/>
        <d v="2012-02-01T00:00:00"/>
        <d v="2011-11-12T00:00:00"/>
        <d v="2011-11-04T00:00:00"/>
        <d v="2013-01-03T00:00:00"/>
        <d v="2011-11-21T00:00:00"/>
        <d v="2013-01-24T00:00:00"/>
        <d v="2011-11-07T00:00:00"/>
        <d v="2012-02-25T00:00:00"/>
        <d v="2013-01-07T00:00:00"/>
        <d v="2011-11-20T00:00:00"/>
        <d v="2012-02-04T00:00:00"/>
        <d v="2013-01-08T00:00:00"/>
        <d v="2012-02-11T00:00:00"/>
        <d v="2012-02-13T00:00:00"/>
        <d v="2011-11-06T00:00:00"/>
        <d v="2011-11-22T00:00:00"/>
        <d v="2012-02-24T00:00:00"/>
        <d v="2011-11-05T00:00:00"/>
        <d v="2011-11-19T00:00:00"/>
        <d v="2012-02-05T00:00:00"/>
        <d v="2012-02-22T00:00:00"/>
        <d v="2011-11-18T00:00:00"/>
        <d v="2013-01-16T00:00:00"/>
        <d v="2012-02-08T00:00:00"/>
        <d v="2012-02-17T00:00:00"/>
        <d v="2012-02-21T00:00:00"/>
        <d v="2013-01-01T00:00:00"/>
        <d v="2012-02-20T00:00:00"/>
        <d v="2012-02-23T00:00:00"/>
        <d v="2011-11-16T00:00:00"/>
        <d v="2011-11-08T00:00:00"/>
        <d v="2012-02-02T00:00:00"/>
        <d v="2013-01-25T00:00:00"/>
        <d v="2011-11-09T00:00:00"/>
        <d v="2011-11-03T00:00:00"/>
        <d v="2013-01-02T00:00:00"/>
        <d v="2013-01-18T00:00:00"/>
        <d v="2011-11-26T00:00:00"/>
        <d v="2011-11-24T00:00:00"/>
        <d v="2012-02-16T00:00:00"/>
        <d v="2012-02-12T00:00:00"/>
        <d v="2012-02-19T00:00:00"/>
        <d v="2012-02-07T00:00:00"/>
        <d v="2012-02-18T00:00:00"/>
      </sharedItems>
    </cacheField>
    <cacheField name="Num_Bouteille" numFmtId="0">
      <sharedItems containsSemiMixedTypes="0" containsString="0" containsNumber="1" containsInteger="1" minValue="1001" maxValue="631700" count="53">
        <n v="1001"/>
        <n v="2298"/>
        <n v="2338"/>
        <n v="2812"/>
        <n v="3416"/>
        <n v="5844"/>
        <n v="8174"/>
        <n v="10066"/>
        <n v="18340"/>
        <n v="21766"/>
        <n v="24991"/>
        <n v="25462"/>
        <n v="25793"/>
        <n v="30647"/>
        <n v="36589"/>
        <n v="45464"/>
        <n v="45494"/>
        <n v="45601"/>
        <n v="45637"/>
        <n v="47398"/>
        <n v="47621"/>
        <n v="47752"/>
        <n v="50273"/>
        <n v="54019"/>
        <n v="57023"/>
        <n v="57034"/>
        <n v="57185"/>
        <n v="57192"/>
        <n v="57215"/>
        <n v="57281"/>
        <n v="57377"/>
        <n v="59016"/>
        <n v="59070"/>
        <n v="59191"/>
        <n v="59344"/>
        <n v="59348"/>
        <n v="59349"/>
        <n v="59385"/>
        <n v="59389"/>
        <n v="59401"/>
        <n v="59407"/>
        <n v="59461"/>
        <n v="60062"/>
        <n v="68137"/>
        <n v="68239"/>
        <n v="68818"/>
        <n v="129302"/>
        <n v="211383"/>
        <n v="218578"/>
        <n v="631503"/>
        <n v="631624"/>
        <n v="631660"/>
        <n v="631700"/>
      </sharedItems>
    </cacheField>
    <cacheField name="Client" numFmtId="0">
      <sharedItems count="11">
        <s v="CT CIFC"/>
        <s v="ASSANE KANE"/>
        <s v="KISSIMA BANJUL"/>
        <s v="OMAR BOYE"/>
        <s v="SCOMATH"/>
        <s v="ASSANE KANE GOLF"/>
        <s v="HABIB NDONG"/>
        <s v="CC PAPE FAYE"/>
        <s v="SIPLAST"/>
        <s v="CT CLINIQUE CROIX BLEUE"/>
        <s v="OUSMANE KONTE ZGR"/>
      </sharedItems>
    </cacheField>
    <cacheField name="Produits" numFmtId="0">
      <sharedItems/>
    </cacheField>
    <cacheField name="Nombre" numFmtId="0">
      <sharedItems containsSemiMixedTypes="0" containsString="0" containsNumber="1" containsInteger="1" minValue="1" maxValue="4" count="4">
        <n v="2"/>
        <n v="1"/>
        <n v="3"/>
        <n v="4"/>
      </sharedItems>
    </cacheField>
    <cacheField name="Rang" numFmtId="0">
      <sharedItems containsSemiMixedTypes="0" containsString="0" containsNumber="1" containsInteger="1" minValue="1" maxValue="4" count="4">
        <n v="1"/>
        <n v="2"/>
        <n v="3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">
  <r>
    <x v="0"/>
    <x v="0"/>
    <x v="0"/>
    <s v="ACETYLENE"/>
    <x v="0"/>
    <x v="0"/>
  </r>
  <r>
    <x v="1"/>
    <x v="0"/>
    <x v="1"/>
    <s v="OX"/>
    <x v="0"/>
    <x v="1"/>
  </r>
  <r>
    <x v="2"/>
    <x v="1"/>
    <x v="2"/>
    <s v="OX"/>
    <x v="1"/>
    <x v="0"/>
  </r>
  <r>
    <x v="3"/>
    <x v="2"/>
    <x v="0"/>
    <s v="OXYGENE"/>
    <x v="0"/>
    <x v="0"/>
  </r>
  <r>
    <x v="4"/>
    <x v="2"/>
    <x v="3"/>
    <s v="OX"/>
    <x v="0"/>
    <x v="1"/>
  </r>
  <r>
    <x v="5"/>
    <x v="3"/>
    <x v="4"/>
    <s v="OXYGENE"/>
    <x v="1"/>
    <x v="0"/>
  </r>
  <r>
    <x v="6"/>
    <x v="4"/>
    <x v="0"/>
    <s v="OXYGENE"/>
    <x v="0"/>
    <x v="0"/>
  </r>
  <r>
    <x v="7"/>
    <x v="4"/>
    <x v="3"/>
    <s v="OX"/>
    <x v="0"/>
    <x v="1"/>
  </r>
  <r>
    <x v="8"/>
    <x v="5"/>
    <x v="2"/>
    <s v="OX"/>
    <x v="1"/>
    <x v="0"/>
  </r>
  <r>
    <x v="9"/>
    <x v="6"/>
    <x v="0"/>
    <s v="OXYGENE"/>
    <x v="0"/>
    <x v="0"/>
  </r>
  <r>
    <x v="10"/>
    <x v="6"/>
    <x v="2"/>
    <s v="OX"/>
    <x v="0"/>
    <x v="1"/>
  </r>
  <r>
    <x v="11"/>
    <x v="7"/>
    <x v="2"/>
    <s v="OX"/>
    <x v="1"/>
    <x v="0"/>
  </r>
  <r>
    <x v="12"/>
    <x v="8"/>
    <x v="5"/>
    <s v="OXYGENE"/>
    <x v="0"/>
    <x v="0"/>
  </r>
  <r>
    <x v="13"/>
    <x v="8"/>
    <x v="6"/>
    <s v="OXYGENE"/>
    <x v="0"/>
    <x v="1"/>
  </r>
  <r>
    <x v="14"/>
    <x v="9"/>
    <x v="1"/>
    <s v="OX"/>
    <x v="1"/>
    <x v="0"/>
  </r>
  <r>
    <x v="15"/>
    <x v="10"/>
    <x v="1"/>
    <s v="OX"/>
    <x v="1"/>
    <x v="0"/>
  </r>
  <r>
    <x v="16"/>
    <x v="11"/>
    <x v="5"/>
    <s v="OXYGENE"/>
    <x v="1"/>
    <x v="0"/>
  </r>
  <r>
    <x v="17"/>
    <x v="12"/>
    <x v="1"/>
    <s v="OX"/>
    <x v="1"/>
    <x v="0"/>
  </r>
  <r>
    <x v="18"/>
    <x v="13"/>
    <x v="0"/>
    <s v="OXYGENE"/>
    <x v="2"/>
    <x v="0"/>
  </r>
  <r>
    <x v="19"/>
    <x v="13"/>
    <x v="5"/>
    <s v="OXYGENE"/>
    <x v="2"/>
    <x v="1"/>
  </r>
  <r>
    <x v="20"/>
    <x v="13"/>
    <x v="2"/>
    <s v="OX"/>
    <x v="2"/>
    <x v="2"/>
  </r>
  <r>
    <x v="21"/>
    <x v="14"/>
    <x v="0"/>
    <s v="ACETYLENE"/>
    <x v="0"/>
    <x v="0"/>
  </r>
  <r>
    <x v="22"/>
    <x v="14"/>
    <x v="2"/>
    <s v="OX"/>
    <x v="0"/>
    <x v="1"/>
  </r>
  <r>
    <x v="23"/>
    <x v="15"/>
    <x v="7"/>
    <s v="OXYGENE"/>
    <x v="3"/>
    <x v="0"/>
  </r>
  <r>
    <x v="24"/>
    <x v="15"/>
    <x v="5"/>
    <s v="OXYGENE"/>
    <x v="3"/>
    <x v="1"/>
  </r>
  <r>
    <x v="25"/>
    <x v="15"/>
    <x v="3"/>
    <s v="OX"/>
    <x v="3"/>
    <x v="2"/>
  </r>
  <r>
    <x v="26"/>
    <x v="15"/>
    <x v="2"/>
    <s v="OX"/>
    <x v="3"/>
    <x v="3"/>
  </r>
  <r>
    <x v="27"/>
    <x v="16"/>
    <x v="2"/>
    <s v="OX"/>
    <x v="1"/>
    <x v="0"/>
  </r>
  <r>
    <x v="28"/>
    <x v="17"/>
    <x v="0"/>
    <s v="OXYGENE"/>
    <x v="1"/>
    <x v="0"/>
  </r>
  <r>
    <x v="29"/>
    <x v="18"/>
    <x v="0"/>
    <s v="OXYGENE"/>
    <x v="0"/>
    <x v="0"/>
  </r>
  <r>
    <x v="30"/>
    <x v="18"/>
    <x v="3"/>
    <s v="OX"/>
    <x v="0"/>
    <x v="1"/>
  </r>
  <r>
    <x v="31"/>
    <x v="19"/>
    <x v="8"/>
    <s v="OXYGENE"/>
    <x v="1"/>
    <x v="0"/>
  </r>
  <r>
    <x v="32"/>
    <x v="20"/>
    <x v="0"/>
    <s v="OXYGENE"/>
    <x v="1"/>
    <x v="0"/>
  </r>
  <r>
    <x v="33"/>
    <x v="21"/>
    <x v="9"/>
    <s v="OXYGENE M"/>
    <x v="0"/>
    <x v="0"/>
  </r>
  <r>
    <x v="34"/>
    <x v="21"/>
    <x v="3"/>
    <s v="OX"/>
    <x v="0"/>
    <x v="1"/>
  </r>
  <r>
    <x v="35"/>
    <x v="22"/>
    <x v="0"/>
    <s v="OXYGENE"/>
    <x v="1"/>
    <x v="0"/>
  </r>
  <r>
    <x v="36"/>
    <x v="23"/>
    <x v="2"/>
    <s v="OX"/>
    <x v="1"/>
    <x v="0"/>
  </r>
  <r>
    <x v="37"/>
    <x v="24"/>
    <x v="9"/>
    <s v="OXYGENE M"/>
    <x v="1"/>
    <x v="0"/>
  </r>
  <r>
    <x v="38"/>
    <x v="25"/>
    <x v="10"/>
    <s v="OXYGENE"/>
    <x v="1"/>
    <x v="0"/>
  </r>
  <r>
    <x v="39"/>
    <x v="26"/>
    <x v="3"/>
    <s v="OX"/>
    <x v="1"/>
    <x v="0"/>
  </r>
  <r>
    <x v="40"/>
    <x v="27"/>
    <x v="0"/>
    <s v="OXYGENE"/>
    <x v="0"/>
    <x v="0"/>
  </r>
  <r>
    <x v="41"/>
    <x v="27"/>
    <x v="5"/>
    <s v="OXYGENE"/>
    <x v="0"/>
    <x v="1"/>
  </r>
  <r>
    <x v="42"/>
    <x v="28"/>
    <x v="3"/>
    <s v="OX"/>
    <x v="1"/>
    <x v="0"/>
  </r>
  <r>
    <x v="43"/>
    <x v="29"/>
    <x v="4"/>
    <s v="OXYGENE"/>
    <x v="0"/>
    <x v="0"/>
  </r>
  <r>
    <x v="44"/>
    <x v="29"/>
    <x v="4"/>
    <s v="OXYGENE"/>
    <x v="0"/>
    <x v="1"/>
  </r>
  <r>
    <x v="45"/>
    <x v="30"/>
    <x v="9"/>
    <s v="OXYGENE M"/>
    <x v="1"/>
    <x v="0"/>
  </r>
  <r>
    <x v="46"/>
    <x v="31"/>
    <x v="0"/>
    <s v="OXYGENE"/>
    <x v="1"/>
    <x v="0"/>
  </r>
  <r>
    <x v="47"/>
    <x v="32"/>
    <x v="10"/>
    <s v="OXYGENE"/>
    <x v="1"/>
    <x v="0"/>
  </r>
  <r>
    <x v="48"/>
    <x v="33"/>
    <x v="9"/>
    <s v="OXYGENE M"/>
    <x v="1"/>
    <x v="0"/>
  </r>
  <r>
    <x v="49"/>
    <x v="34"/>
    <x v="0"/>
    <s v="OXYGENE"/>
    <x v="0"/>
    <x v="0"/>
  </r>
  <r>
    <x v="50"/>
    <x v="34"/>
    <x v="5"/>
    <s v="OXYGENE"/>
    <x v="0"/>
    <x v="1"/>
  </r>
  <r>
    <x v="51"/>
    <x v="35"/>
    <x v="10"/>
    <s v="OXYGENE"/>
    <x v="1"/>
    <x v="0"/>
  </r>
  <r>
    <x v="52"/>
    <x v="36"/>
    <x v="0"/>
    <s v="OXYGENE"/>
    <x v="0"/>
    <x v="0"/>
  </r>
  <r>
    <x v="53"/>
    <x v="36"/>
    <x v="2"/>
    <s v="OX"/>
    <x v="0"/>
    <x v="1"/>
  </r>
  <r>
    <x v="54"/>
    <x v="37"/>
    <x v="5"/>
    <s v="OXYGENE"/>
    <x v="0"/>
    <x v="0"/>
  </r>
  <r>
    <x v="55"/>
    <x v="37"/>
    <x v="10"/>
    <s v="OXYGENE"/>
    <x v="0"/>
    <x v="1"/>
  </r>
  <r>
    <x v="56"/>
    <x v="38"/>
    <x v="10"/>
    <s v="OXYGENE"/>
    <x v="1"/>
    <x v="0"/>
  </r>
  <r>
    <x v="57"/>
    <x v="39"/>
    <x v="3"/>
    <s v="OX"/>
    <x v="1"/>
    <x v="0"/>
  </r>
  <r>
    <x v="58"/>
    <x v="40"/>
    <x v="10"/>
    <s v="OXYGENE"/>
    <x v="1"/>
    <x v="0"/>
  </r>
  <r>
    <x v="59"/>
    <x v="41"/>
    <x v="10"/>
    <s v="OXYGENE"/>
    <x v="1"/>
    <x v="0"/>
  </r>
  <r>
    <x v="60"/>
    <x v="42"/>
    <x v="0"/>
    <s v="OXYGENE"/>
    <x v="1"/>
    <x v="0"/>
  </r>
  <r>
    <x v="61"/>
    <x v="43"/>
    <x v="0"/>
    <s v="OXYGENE"/>
    <x v="2"/>
    <x v="0"/>
  </r>
  <r>
    <x v="62"/>
    <x v="43"/>
    <x v="8"/>
    <s v="ACETYLENE"/>
    <x v="2"/>
    <x v="1"/>
  </r>
  <r>
    <x v="63"/>
    <x v="43"/>
    <x v="2"/>
    <s v="OX"/>
    <x v="2"/>
    <x v="2"/>
  </r>
  <r>
    <x v="64"/>
    <x v="44"/>
    <x v="0"/>
    <s v="OXYGENE"/>
    <x v="1"/>
    <x v="0"/>
  </r>
  <r>
    <x v="65"/>
    <x v="45"/>
    <x v="9"/>
    <s v="OXYGENE M"/>
    <x v="0"/>
    <x v="0"/>
  </r>
  <r>
    <x v="66"/>
    <x v="45"/>
    <x v="3"/>
    <s v="OX"/>
    <x v="0"/>
    <x v="1"/>
  </r>
  <r>
    <x v="67"/>
    <x v="46"/>
    <x v="2"/>
    <s v="OX"/>
    <x v="1"/>
    <x v="0"/>
  </r>
  <r>
    <x v="68"/>
    <x v="47"/>
    <x v="0"/>
    <s v="ACETYLENE"/>
    <x v="1"/>
    <x v="0"/>
  </r>
  <r>
    <x v="69"/>
    <x v="48"/>
    <x v="0"/>
    <s v="ACETYLENE"/>
    <x v="1"/>
    <x v="0"/>
  </r>
  <r>
    <x v="70"/>
    <x v="49"/>
    <x v="10"/>
    <s v="OXYGENE"/>
    <x v="1"/>
    <x v="0"/>
  </r>
  <r>
    <x v="71"/>
    <x v="50"/>
    <x v="4"/>
    <s v="OXYGENE"/>
    <x v="1"/>
    <x v="0"/>
  </r>
  <r>
    <x v="72"/>
    <x v="51"/>
    <x v="10"/>
    <s v="OXYGENE"/>
    <x v="1"/>
    <x v="0"/>
  </r>
  <r>
    <x v="73"/>
    <x v="52"/>
    <x v="5"/>
    <s v="OXYGENE"/>
    <x v="0"/>
    <x v="0"/>
  </r>
  <r>
    <x v="74"/>
    <x v="52"/>
    <x v="10"/>
    <s v="OXYGENE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4:K63" firstHeaderRow="1" firstDataRow="1" firstDataCol="2" rowPageCount="1" colPageCount="1"/>
  <pivotFields count="6">
    <pivotField axis="axisRow" numFmtId="14" outline="0" showAll="0" defaultSubtotal="0">
      <items count="75">
        <item x="23"/>
        <item x="65"/>
        <item x="33"/>
        <item x="48"/>
        <item x="45"/>
        <item x="37"/>
        <item x="61"/>
        <item x="64"/>
        <item x="28"/>
        <item x="29"/>
        <item x="32"/>
        <item x="18"/>
        <item x="6"/>
        <item x="3"/>
        <item x="60"/>
        <item x="9"/>
        <item x="52"/>
        <item x="49"/>
        <item x="40"/>
        <item x="35"/>
        <item x="46"/>
        <item x="21"/>
        <item x="69"/>
        <item x="0"/>
        <item x="68"/>
        <item x="31"/>
        <item x="62"/>
        <item x="19"/>
        <item x="41"/>
        <item x="50"/>
        <item x="24"/>
        <item x="73"/>
        <item x="54"/>
        <item x="12"/>
        <item x="16"/>
        <item x="43"/>
        <item x="71"/>
        <item x="44"/>
        <item x="5"/>
        <item x="13"/>
        <item x="70"/>
        <item x="55"/>
        <item x="74"/>
        <item x="72"/>
        <item x="58"/>
        <item x="56"/>
        <item x="51"/>
        <item x="59"/>
        <item x="47"/>
        <item x="38"/>
        <item x="57"/>
        <item x="66"/>
        <item x="34"/>
        <item x="4"/>
        <item x="7"/>
        <item x="30"/>
        <item x="39"/>
        <item x="42"/>
        <item x="25"/>
        <item x="17"/>
        <item x="1"/>
        <item x="15"/>
        <item x="14"/>
        <item x="10"/>
        <item x="27"/>
        <item x="53"/>
        <item x="11"/>
        <item x="67"/>
        <item x="22"/>
        <item x="8"/>
        <item x="26"/>
        <item x="2"/>
        <item x="20"/>
        <item x="36"/>
        <item x="63"/>
      </items>
    </pivotField>
    <pivotField axis="axisRow" showAll="0" defaultSubtota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axis="axisRow" outline="0" showAll="0" sortType="ascending" defaultSubtotal="0">
      <items count="11">
        <item x="1"/>
        <item x="5"/>
        <item x="7"/>
        <item x="0"/>
        <item x="9"/>
        <item x="6"/>
        <item x="2"/>
        <item x="3"/>
        <item x="10"/>
        <item x="4"/>
        <item x="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axis="axisPage" multipleItemSelectionAllowed="1" showAll="0" defaultSubtotal="0">
      <items count="4">
        <item h="1" x="1"/>
        <item x="0"/>
        <item x="2"/>
        <item x="3"/>
      </items>
    </pivotField>
    <pivotField dataField="1" multipleItemSelectionAllowed="1" showAll="0" defaultSubtotal="0">
      <items count="4">
        <item h="1" x="0"/>
        <item x="1"/>
        <item x="2"/>
        <item x="3"/>
      </items>
    </pivotField>
  </pivotFields>
  <rowFields count="3">
    <field x="1"/>
    <field x="2"/>
    <field x="0"/>
  </rowFields>
  <rowItems count="59">
    <i>
      <x/>
    </i>
    <i r="1">
      <x v="3"/>
      <x v="23"/>
    </i>
    <i r="1">
      <x/>
      <x v="60"/>
    </i>
    <i>
      <x v="2"/>
    </i>
    <i r="1">
      <x v="3"/>
      <x v="13"/>
    </i>
    <i r="1">
      <x v="7"/>
      <x v="53"/>
    </i>
    <i>
      <x v="4"/>
    </i>
    <i r="1">
      <x v="3"/>
      <x v="12"/>
    </i>
    <i r="1">
      <x v="7"/>
      <x v="54"/>
    </i>
    <i>
      <x v="6"/>
    </i>
    <i r="1">
      <x v="3"/>
      <x v="15"/>
    </i>
    <i r="1">
      <x v="6"/>
      <x v="63"/>
    </i>
    <i>
      <x v="8"/>
    </i>
    <i r="1">
      <x v="1"/>
      <x v="33"/>
    </i>
    <i r="1">
      <x v="5"/>
      <x v="39"/>
    </i>
    <i>
      <x v="13"/>
    </i>
    <i r="1">
      <x v="3"/>
      <x v="11"/>
    </i>
    <i r="1">
      <x v="1"/>
      <x v="27"/>
    </i>
    <i r="1">
      <x v="6"/>
      <x v="72"/>
    </i>
    <i>
      <x v="14"/>
    </i>
    <i r="1">
      <x v="3"/>
      <x v="21"/>
    </i>
    <i r="1">
      <x v="6"/>
      <x v="68"/>
    </i>
    <i>
      <x v="15"/>
    </i>
    <i r="1">
      <x v="2"/>
      <x/>
    </i>
    <i r="1">
      <x v="1"/>
      <x v="30"/>
    </i>
    <i r="1">
      <x v="7"/>
      <x v="58"/>
    </i>
    <i r="1">
      <x v="6"/>
      <x v="70"/>
    </i>
    <i>
      <x v="18"/>
    </i>
    <i r="1">
      <x v="3"/>
      <x v="9"/>
    </i>
    <i r="1">
      <x v="7"/>
      <x v="55"/>
    </i>
    <i>
      <x v="21"/>
    </i>
    <i r="1">
      <x v="4"/>
      <x v="2"/>
    </i>
    <i r="1">
      <x v="7"/>
      <x v="52"/>
    </i>
    <i>
      <x v="27"/>
    </i>
    <i r="1">
      <x v="3"/>
      <x v="18"/>
    </i>
    <i r="1">
      <x v="1"/>
      <x v="28"/>
    </i>
    <i>
      <x v="29"/>
    </i>
    <i r="1">
      <x v="9"/>
      <x v="35"/>
    </i>
    <i r="2">
      <x v="37"/>
    </i>
    <i>
      <x v="34"/>
    </i>
    <i r="1">
      <x v="3"/>
      <x v="17"/>
    </i>
    <i r="1">
      <x v="1"/>
      <x v="29"/>
    </i>
    <i>
      <x v="36"/>
    </i>
    <i r="1">
      <x v="3"/>
      <x v="16"/>
    </i>
    <i r="1">
      <x v="6"/>
      <x v="65"/>
    </i>
    <i>
      <x v="37"/>
    </i>
    <i r="1">
      <x v="1"/>
      <x v="32"/>
    </i>
    <i r="1">
      <x v="8"/>
      <x v="41"/>
    </i>
    <i>
      <x v="43"/>
    </i>
    <i r="1">
      <x v="3"/>
      <x v="6"/>
    </i>
    <i r="1">
      <x v="10"/>
      <x v="26"/>
    </i>
    <i r="1">
      <x v="6"/>
      <x v="74"/>
    </i>
    <i>
      <x v="45"/>
    </i>
    <i r="1">
      <x v="4"/>
      <x v="1"/>
    </i>
    <i r="1">
      <x v="7"/>
      <x v="51"/>
    </i>
    <i>
      <x v="52"/>
    </i>
    <i r="1">
      <x v="1"/>
      <x v="31"/>
    </i>
    <i r="1">
      <x v="8"/>
      <x v="42"/>
    </i>
    <i t="grand">
      <x/>
    </i>
  </rowItems>
  <colItems count="1">
    <i/>
  </colItems>
  <pageFields count="1">
    <pageField fld="4" hier="-1"/>
  </pageFields>
  <dataFields count="1">
    <dataField name="Somme de Rang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6" totalsRowShown="0">
  <sortState ref="A2:D76">
    <sortCondition ref="B2:B76"/>
    <sortCondition ref="A2:A76"/>
  </sortState>
  <tableColumns count="6">
    <tableColumn id="1" name="Date" dataDxfId="3"/>
    <tableColumn id="2" name="Num_Bouteille"/>
    <tableColumn id="3" name="Client"/>
    <tableColumn id="4" name="Produits"/>
    <tableColumn id="6" name="Nombre" dataDxfId="0">
      <calculatedColumnFormula>COUNTIF(Tableau1[Num_Bouteille],Tableau1[[#This Row],[Num_Bouteille]])</calculatedColumnFormula>
    </tableColumn>
    <tableColumn id="5" name="Rang">
      <calculatedColumnFormula>IF(B2=B1,F1+1,1)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G4" workbookViewId="0">
      <selection activeCell="I6" sqref="I6:L30"/>
    </sheetView>
  </sheetViews>
  <sheetFormatPr baseColWidth="10" defaultRowHeight="15" x14ac:dyDescent="0.25"/>
  <cols>
    <col min="2" max="2" width="14.140625" customWidth="1"/>
    <col min="3" max="3" width="22.5703125" customWidth="1"/>
    <col min="4" max="4" width="14.7109375" customWidth="1"/>
    <col min="6" max="6" width="17.28515625" customWidth="1"/>
    <col min="7" max="7" width="18.42578125" customWidth="1"/>
    <col min="8" max="8" width="23.140625" customWidth="1"/>
    <col min="10" max="10" width="15" customWidth="1"/>
    <col min="11" max="11" width="18.42578125" customWidth="1"/>
  </cols>
  <sheetData>
    <row r="1" spans="1:12" s="4" customFormat="1" x14ac:dyDescent="0.25">
      <c r="A1" s="1"/>
      <c r="B1" s="2"/>
      <c r="C1" s="3"/>
      <c r="D1" s="3"/>
      <c r="E1" s="1"/>
      <c r="F1" s="2"/>
      <c r="G1" s="3"/>
      <c r="H1" s="3"/>
      <c r="I1" s="1"/>
      <c r="J1" s="2"/>
      <c r="K1" s="3"/>
      <c r="L1" s="3"/>
    </row>
    <row r="2" spans="1:12" s="4" customFormat="1" ht="21" x14ac:dyDescent="0.35">
      <c r="A2" s="1"/>
      <c r="B2" s="2"/>
      <c r="C2" s="24" t="s">
        <v>0</v>
      </c>
      <c r="D2" s="24"/>
      <c r="E2" s="24"/>
      <c r="F2" s="24"/>
      <c r="G2" s="24"/>
      <c r="H2" s="24"/>
      <c r="I2" s="24"/>
      <c r="J2" s="24"/>
      <c r="K2" s="3"/>
      <c r="L2" s="3"/>
    </row>
    <row r="3" spans="1:12" s="4" customFormat="1" ht="15.75" thickBot="1" x14ac:dyDescent="0.3">
      <c r="A3" s="1"/>
      <c r="B3" s="2"/>
      <c r="C3" s="3"/>
      <c r="D3" s="3"/>
      <c r="E3" s="1"/>
      <c r="F3" s="2"/>
      <c r="G3" s="3"/>
      <c r="H3" s="3"/>
      <c r="I3" s="1"/>
      <c r="J3" s="2"/>
      <c r="K3" s="3"/>
      <c r="L3" s="3"/>
    </row>
    <row r="4" spans="1:12" s="4" customFormat="1" ht="19.5" thickBot="1" x14ac:dyDescent="0.35">
      <c r="A4" s="25">
        <v>2011</v>
      </c>
      <c r="B4" s="26"/>
      <c r="C4" s="26"/>
      <c r="D4" s="27"/>
      <c r="E4" s="28">
        <v>2012</v>
      </c>
      <c r="F4" s="29"/>
      <c r="G4" s="29"/>
      <c r="H4" s="30"/>
      <c r="I4" s="31">
        <v>2013</v>
      </c>
      <c r="J4" s="32"/>
      <c r="K4" s="32"/>
      <c r="L4" s="33"/>
    </row>
    <row r="5" spans="1:12" s="4" customFormat="1" ht="15.75" thickBot="1" x14ac:dyDescent="0.3">
      <c r="A5" s="5" t="s">
        <v>1</v>
      </c>
      <c r="B5" s="6" t="s">
        <v>2</v>
      </c>
      <c r="C5" s="7" t="s">
        <v>3</v>
      </c>
      <c r="D5" s="7" t="s">
        <v>4</v>
      </c>
      <c r="E5" s="8" t="s">
        <v>1</v>
      </c>
      <c r="F5" s="9" t="s">
        <v>2</v>
      </c>
      <c r="G5" s="9" t="s">
        <v>3</v>
      </c>
      <c r="H5" s="9" t="s">
        <v>4</v>
      </c>
      <c r="I5" s="10" t="s">
        <v>1</v>
      </c>
      <c r="J5" s="11" t="s">
        <v>2</v>
      </c>
      <c r="K5" s="12" t="s">
        <v>3</v>
      </c>
      <c r="L5" s="12" t="s">
        <v>4</v>
      </c>
    </row>
    <row r="6" spans="1:12" s="4" customFormat="1" x14ac:dyDescent="0.25">
      <c r="A6" s="13">
        <v>40849</v>
      </c>
      <c r="B6" s="14">
        <v>45464</v>
      </c>
      <c r="C6" s="15" t="s">
        <v>5</v>
      </c>
      <c r="D6" s="15" t="s">
        <v>6</v>
      </c>
      <c r="E6" s="13">
        <v>40940</v>
      </c>
      <c r="F6" s="16">
        <v>47398</v>
      </c>
      <c r="G6" s="17" t="s">
        <v>7</v>
      </c>
      <c r="H6" s="17" t="s">
        <v>6</v>
      </c>
      <c r="I6" s="18">
        <v>41275</v>
      </c>
      <c r="J6" s="19">
        <v>59401</v>
      </c>
      <c r="K6" s="19" t="s">
        <v>8</v>
      </c>
      <c r="L6" s="19" t="s">
        <v>9</v>
      </c>
    </row>
    <row r="7" spans="1:12" s="4" customFormat="1" x14ac:dyDescent="0.25">
      <c r="A7" s="13">
        <v>40850</v>
      </c>
      <c r="B7" s="14">
        <v>68818</v>
      </c>
      <c r="C7" s="15" t="s">
        <v>10</v>
      </c>
      <c r="D7" s="15" t="s">
        <v>11</v>
      </c>
      <c r="E7" s="13">
        <v>40941</v>
      </c>
      <c r="F7" s="16">
        <v>68137</v>
      </c>
      <c r="G7" s="17" t="s">
        <v>7</v>
      </c>
      <c r="H7" s="17" t="s">
        <v>12</v>
      </c>
      <c r="I7" s="18">
        <v>41276</v>
      </c>
      <c r="J7" s="19">
        <v>68818</v>
      </c>
      <c r="K7" s="19" t="s">
        <v>8</v>
      </c>
      <c r="L7" s="19" t="s">
        <v>9</v>
      </c>
    </row>
    <row r="8" spans="1:12" s="4" customFormat="1" x14ac:dyDescent="0.25">
      <c r="A8" s="13">
        <v>40851</v>
      </c>
      <c r="B8" s="14">
        <v>47752</v>
      </c>
      <c r="C8" s="15" t="s">
        <v>10</v>
      </c>
      <c r="D8" s="15" t="s">
        <v>11</v>
      </c>
      <c r="E8" s="13">
        <v>40942</v>
      </c>
      <c r="F8" s="16">
        <v>30647</v>
      </c>
      <c r="G8" s="17" t="s">
        <v>13</v>
      </c>
      <c r="H8" s="17" t="s">
        <v>6</v>
      </c>
      <c r="I8" s="18">
        <v>41277</v>
      </c>
      <c r="J8" s="19">
        <v>47752</v>
      </c>
      <c r="K8" s="19" t="s">
        <v>8</v>
      </c>
      <c r="L8" s="19" t="s">
        <v>9</v>
      </c>
    </row>
    <row r="9" spans="1:12" s="4" customFormat="1" x14ac:dyDescent="0.25">
      <c r="A9" s="13">
        <v>40852</v>
      </c>
      <c r="B9" s="14">
        <v>59191</v>
      </c>
      <c r="C9" s="15" t="s">
        <v>10</v>
      </c>
      <c r="D9" s="15" t="s">
        <v>11</v>
      </c>
      <c r="E9" s="13">
        <v>40943</v>
      </c>
      <c r="F9" s="16">
        <v>57192</v>
      </c>
      <c r="G9" s="17" t="s">
        <v>13</v>
      </c>
      <c r="H9" s="17" t="s">
        <v>6</v>
      </c>
      <c r="I9" s="18">
        <v>41278</v>
      </c>
      <c r="J9" s="19">
        <v>2338</v>
      </c>
      <c r="K9" s="19" t="s">
        <v>8</v>
      </c>
      <c r="L9" s="19" t="s">
        <v>9</v>
      </c>
    </row>
    <row r="10" spans="1:12" s="4" customFormat="1" x14ac:dyDescent="0.25">
      <c r="A10" s="13">
        <v>40853</v>
      </c>
      <c r="B10" s="14">
        <v>57377</v>
      </c>
      <c r="C10" s="15" t="s">
        <v>10</v>
      </c>
      <c r="D10" s="15" t="s">
        <v>11</v>
      </c>
      <c r="E10" s="13">
        <v>40944</v>
      </c>
      <c r="F10" s="16">
        <v>59344</v>
      </c>
      <c r="G10" s="17" t="s">
        <v>13</v>
      </c>
      <c r="H10" s="17" t="s">
        <v>6</v>
      </c>
      <c r="I10" s="18">
        <v>41279</v>
      </c>
      <c r="J10" s="19">
        <v>3416</v>
      </c>
      <c r="K10" s="19" t="s">
        <v>8</v>
      </c>
      <c r="L10" s="19" t="s">
        <v>9</v>
      </c>
    </row>
    <row r="11" spans="1:12" s="4" customFormat="1" x14ac:dyDescent="0.25">
      <c r="A11" s="13">
        <v>40854</v>
      </c>
      <c r="B11" s="14">
        <v>57023</v>
      </c>
      <c r="C11" s="15" t="s">
        <v>10</v>
      </c>
      <c r="D11" s="15" t="s">
        <v>11</v>
      </c>
      <c r="E11" s="13">
        <v>40945</v>
      </c>
      <c r="F11" s="16">
        <v>45464</v>
      </c>
      <c r="G11" s="17" t="s">
        <v>13</v>
      </c>
      <c r="H11" s="17" t="s">
        <v>6</v>
      </c>
      <c r="I11" s="18">
        <v>41280</v>
      </c>
      <c r="J11" s="19">
        <v>45637</v>
      </c>
      <c r="K11" s="19" t="s">
        <v>8</v>
      </c>
      <c r="L11" s="19" t="s">
        <v>9</v>
      </c>
    </row>
    <row r="12" spans="1:12" s="4" customFormat="1" x14ac:dyDescent="0.25">
      <c r="A12" s="13">
        <v>40855</v>
      </c>
      <c r="B12" s="14">
        <v>68137</v>
      </c>
      <c r="C12" s="15" t="s">
        <v>14</v>
      </c>
      <c r="D12" s="15" t="s">
        <v>6</v>
      </c>
      <c r="E12" s="13">
        <v>40946</v>
      </c>
      <c r="F12" s="16">
        <v>631700</v>
      </c>
      <c r="G12" s="17" t="s">
        <v>13</v>
      </c>
      <c r="H12" s="17" t="s">
        <v>6</v>
      </c>
      <c r="I12" s="18">
        <v>41281</v>
      </c>
      <c r="J12" s="19">
        <v>57185</v>
      </c>
      <c r="K12" s="19" t="s">
        <v>8</v>
      </c>
      <c r="L12" s="19" t="s">
        <v>9</v>
      </c>
    </row>
    <row r="13" spans="1:12" s="4" customFormat="1" x14ac:dyDescent="0.25">
      <c r="A13" s="13">
        <v>40856</v>
      </c>
      <c r="B13" s="14">
        <v>68239</v>
      </c>
      <c r="C13" s="15" t="s">
        <v>14</v>
      </c>
      <c r="D13" s="15" t="s">
        <v>6</v>
      </c>
      <c r="E13" s="13">
        <v>40947</v>
      </c>
      <c r="F13" s="16">
        <v>59385</v>
      </c>
      <c r="G13" s="17" t="s">
        <v>13</v>
      </c>
      <c r="H13" s="17" t="s">
        <v>6</v>
      </c>
      <c r="I13" s="18">
        <v>41282</v>
      </c>
      <c r="J13" s="19">
        <v>57215</v>
      </c>
      <c r="K13" s="19" t="s">
        <v>8</v>
      </c>
      <c r="L13" s="19" t="s">
        <v>9</v>
      </c>
    </row>
    <row r="14" spans="1:12" s="4" customFormat="1" x14ac:dyDescent="0.25">
      <c r="A14" s="13">
        <v>40857</v>
      </c>
      <c r="B14" s="14">
        <v>45601</v>
      </c>
      <c r="C14" s="15" t="s">
        <v>14</v>
      </c>
      <c r="D14" s="15" t="s">
        <v>6</v>
      </c>
      <c r="E14" s="13">
        <v>40948</v>
      </c>
      <c r="F14" s="16">
        <v>18340</v>
      </c>
      <c r="G14" s="17" t="s">
        <v>13</v>
      </c>
      <c r="H14" s="17" t="s">
        <v>6</v>
      </c>
      <c r="I14" s="18">
        <v>41283</v>
      </c>
      <c r="J14" s="19">
        <v>45464</v>
      </c>
      <c r="K14" s="19" t="s">
        <v>8</v>
      </c>
      <c r="L14" s="19" t="s">
        <v>9</v>
      </c>
    </row>
    <row r="15" spans="1:12" s="4" customFormat="1" x14ac:dyDescent="0.25">
      <c r="A15" s="13">
        <v>40858</v>
      </c>
      <c r="B15" s="14">
        <v>45637</v>
      </c>
      <c r="C15" s="15" t="s">
        <v>14</v>
      </c>
      <c r="D15" s="15" t="s">
        <v>6</v>
      </c>
      <c r="E15" s="13">
        <v>40949</v>
      </c>
      <c r="F15" s="16">
        <v>25462</v>
      </c>
      <c r="G15" s="17" t="s">
        <v>13</v>
      </c>
      <c r="H15" s="17" t="s">
        <v>6</v>
      </c>
      <c r="I15" s="18">
        <v>41284</v>
      </c>
      <c r="J15" s="19">
        <v>25793</v>
      </c>
      <c r="K15" s="19" t="s">
        <v>15</v>
      </c>
      <c r="L15" s="19" t="s">
        <v>9</v>
      </c>
    </row>
    <row r="16" spans="1:12" s="4" customFormat="1" x14ac:dyDescent="0.25">
      <c r="A16" s="13">
        <v>40859</v>
      </c>
      <c r="B16" s="14">
        <v>47621</v>
      </c>
      <c r="C16" s="15" t="s">
        <v>14</v>
      </c>
      <c r="D16" s="15" t="s">
        <v>6</v>
      </c>
      <c r="E16" s="13">
        <v>40950</v>
      </c>
      <c r="F16" s="16">
        <v>57281</v>
      </c>
      <c r="G16" s="17" t="s">
        <v>16</v>
      </c>
      <c r="H16" s="17" t="s">
        <v>6</v>
      </c>
      <c r="I16" s="18">
        <v>41285</v>
      </c>
      <c r="J16" s="19">
        <v>1001</v>
      </c>
      <c r="K16" s="19" t="s">
        <v>15</v>
      </c>
      <c r="L16" s="19" t="s">
        <v>9</v>
      </c>
    </row>
    <row r="17" spans="1:12" s="4" customFormat="1" x14ac:dyDescent="0.25">
      <c r="A17" s="13">
        <v>40860</v>
      </c>
      <c r="B17" s="14">
        <v>30647</v>
      </c>
      <c r="C17" s="15" t="s">
        <v>14</v>
      </c>
      <c r="D17" s="15" t="s">
        <v>6</v>
      </c>
      <c r="E17" s="13">
        <v>40951</v>
      </c>
      <c r="F17" s="16">
        <v>631624</v>
      </c>
      <c r="G17" s="17" t="s">
        <v>16</v>
      </c>
      <c r="H17" s="17" t="s">
        <v>6</v>
      </c>
      <c r="I17" s="18">
        <v>41286</v>
      </c>
      <c r="J17" s="19">
        <v>24991</v>
      </c>
      <c r="K17" s="19" t="s">
        <v>15</v>
      </c>
      <c r="L17" s="19" t="s">
        <v>9</v>
      </c>
    </row>
    <row r="18" spans="1:12" s="4" customFormat="1" x14ac:dyDescent="0.25">
      <c r="A18" s="13">
        <v>40861</v>
      </c>
      <c r="B18" s="14">
        <v>3416</v>
      </c>
      <c r="C18" s="15" t="s">
        <v>14</v>
      </c>
      <c r="D18" s="15" t="s">
        <v>6</v>
      </c>
      <c r="E18" s="13">
        <v>40952</v>
      </c>
      <c r="F18" s="20">
        <v>57281</v>
      </c>
      <c r="G18" s="17" t="s">
        <v>16</v>
      </c>
      <c r="H18" s="17" t="s">
        <v>6</v>
      </c>
      <c r="I18" s="18">
        <v>41287</v>
      </c>
      <c r="J18" s="19">
        <v>21766</v>
      </c>
      <c r="K18" s="19" t="s">
        <v>15</v>
      </c>
      <c r="L18" s="19" t="s">
        <v>9</v>
      </c>
    </row>
    <row r="19" spans="1:12" s="4" customFormat="1" x14ac:dyDescent="0.25">
      <c r="A19" s="13">
        <v>40862</v>
      </c>
      <c r="B19" s="14">
        <v>2338</v>
      </c>
      <c r="C19" s="15" t="s">
        <v>14</v>
      </c>
      <c r="D19" s="15" t="s">
        <v>6</v>
      </c>
      <c r="E19" s="13">
        <v>40953</v>
      </c>
      <c r="F19" s="20">
        <v>2812</v>
      </c>
      <c r="G19" s="17" t="s">
        <v>16</v>
      </c>
      <c r="H19" s="17" t="s">
        <v>6</v>
      </c>
      <c r="I19" s="18">
        <v>41288</v>
      </c>
      <c r="J19" s="19">
        <v>8174</v>
      </c>
      <c r="K19" s="19" t="s">
        <v>17</v>
      </c>
      <c r="L19" s="19" t="s">
        <v>9</v>
      </c>
    </row>
    <row r="20" spans="1:12" s="4" customFormat="1" x14ac:dyDescent="0.25">
      <c r="A20" s="13">
        <v>40863</v>
      </c>
      <c r="B20" s="14">
        <v>60062</v>
      </c>
      <c r="C20" s="15" t="s">
        <v>14</v>
      </c>
      <c r="D20" s="15" t="s">
        <v>6</v>
      </c>
      <c r="E20" s="13">
        <v>40954</v>
      </c>
      <c r="F20" s="16">
        <v>18340</v>
      </c>
      <c r="G20" s="17" t="s">
        <v>18</v>
      </c>
      <c r="H20" s="17" t="s">
        <v>6</v>
      </c>
      <c r="I20" s="18">
        <v>41289</v>
      </c>
      <c r="J20" s="19">
        <v>45494</v>
      </c>
      <c r="K20" s="19" t="s">
        <v>17</v>
      </c>
      <c r="L20" s="19" t="s">
        <v>9</v>
      </c>
    </row>
    <row r="21" spans="1:12" s="4" customFormat="1" x14ac:dyDescent="0.25">
      <c r="A21" s="13">
        <v>40864</v>
      </c>
      <c r="B21" s="14">
        <v>8174</v>
      </c>
      <c r="C21" s="15" t="s">
        <v>14</v>
      </c>
      <c r="D21" s="15" t="s">
        <v>6</v>
      </c>
      <c r="E21" s="13">
        <v>40955</v>
      </c>
      <c r="F21" s="16">
        <v>631503</v>
      </c>
      <c r="G21" s="17" t="s">
        <v>19</v>
      </c>
      <c r="H21" s="17" t="s">
        <v>6</v>
      </c>
      <c r="I21" s="18">
        <v>41290</v>
      </c>
      <c r="J21" s="19">
        <v>59349</v>
      </c>
      <c r="K21" s="19" t="s">
        <v>17</v>
      </c>
      <c r="L21" s="19" t="s">
        <v>9</v>
      </c>
    </row>
    <row r="22" spans="1:12" s="4" customFormat="1" x14ac:dyDescent="0.25">
      <c r="A22" s="13">
        <v>40865</v>
      </c>
      <c r="B22" s="14">
        <v>59349</v>
      </c>
      <c r="C22" s="15" t="s">
        <v>14</v>
      </c>
      <c r="D22" s="15" t="s">
        <v>6</v>
      </c>
      <c r="E22" s="13">
        <v>40956</v>
      </c>
      <c r="F22" s="16">
        <v>59385</v>
      </c>
      <c r="G22" s="17" t="s">
        <v>19</v>
      </c>
      <c r="H22" s="17" t="s">
        <v>6</v>
      </c>
      <c r="I22" s="18">
        <v>41291</v>
      </c>
      <c r="J22" s="19">
        <v>10066</v>
      </c>
      <c r="K22" s="19" t="s">
        <v>17</v>
      </c>
      <c r="L22" s="19" t="s">
        <v>9</v>
      </c>
    </row>
    <row r="23" spans="1:12" s="4" customFormat="1" x14ac:dyDescent="0.25">
      <c r="A23" s="13">
        <v>40866</v>
      </c>
      <c r="B23" s="14">
        <v>59344</v>
      </c>
      <c r="C23" s="15" t="s">
        <v>14</v>
      </c>
      <c r="D23" s="15" t="s">
        <v>6</v>
      </c>
      <c r="E23" s="13">
        <v>40957</v>
      </c>
      <c r="F23" s="16">
        <v>631700</v>
      </c>
      <c r="G23" s="17" t="s">
        <v>19</v>
      </c>
      <c r="H23" s="17" t="s">
        <v>6</v>
      </c>
      <c r="I23" s="18">
        <v>41292</v>
      </c>
      <c r="J23" s="19">
        <v>129302</v>
      </c>
      <c r="K23" s="19" t="s">
        <v>17</v>
      </c>
      <c r="L23" s="19" t="s">
        <v>9</v>
      </c>
    </row>
    <row r="24" spans="1:12" s="4" customFormat="1" x14ac:dyDescent="0.25">
      <c r="A24" s="13">
        <v>40867</v>
      </c>
      <c r="B24" s="14">
        <v>57192</v>
      </c>
      <c r="C24" s="15" t="s">
        <v>14</v>
      </c>
      <c r="D24" s="15" t="s">
        <v>6</v>
      </c>
      <c r="E24" s="13">
        <v>40958</v>
      </c>
      <c r="F24" s="16">
        <v>631660</v>
      </c>
      <c r="G24" s="17" t="s">
        <v>19</v>
      </c>
      <c r="H24" s="17" t="s">
        <v>6</v>
      </c>
      <c r="I24" s="18">
        <v>41293</v>
      </c>
      <c r="J24" s="19">
        <v>36589</v>
      </c>
      <c r="K24" s="19" t="s">
        <v>17</v>
      </c>
      <c r="L24" s="19" t="s">
        <v>9</v>
      </c>
    </row>
    <row r="25" spans="1:12" s="4" customFormat="1" x14ac:dyDescent="0.25">
      <c r="A25" s="13">
        <v>40868</v>
      </c>
      <c r="B25" s="14">
        <v>50273</v>
      </c>
      <c r="C25" s="15" t="s">
        <v>14</v>
      </c>
      <c r="D25" s="15" t="s">
        <v>6</v>
      </c>
      <c r="E25" s="13">
        <v>40959</v>
      </c>
      <c r="F25" s="16">
        <v>59407</v>
      </c>
      <c r="G25" s="17" t="s">
        <v>19</v>
      </c>
      <c r="H25" s="17" t="s">
        <v>6</v>
      </c>
      <c r="I25" s="18">
        <v>41294</v>
      </c>
      <c r="J25" s="21">
        <v>5844</v>
      </c>
      <c r="K25" s="19" t="s">
        <v>17</v>
      </c>
      <c r="L25" s="19" t="s">
        <v>9</v>
      </c>
    </row>
    <row r="26" spans="1:12" s="4" customFormat="1" x14ac:dyDescent="0.25">
      <c r="A26" s="13">
        <v>40869</v>
      </c>
      <c r="B26" s="14">
        <v>59016</v>
      </c>
      <c r="C26" s="15" t="s">
        <v>14</v>
      </c>
      <c r="D26" s="15" t="s">
        <v>6</v>
      </c>
      <c r="E26" s="13">
        <v>40960</v>
      </c>
      <c r="F26" s="16">
        <v>59389</v>
      </c>
      <c r="G26" s="17" t="s">
        <v>19</v>
      </c>
      <c r="H26" s="17" t="s">
        <v>6</v>
      </c>
      <c r="I26" s="18">
        <v>41295</v>
      </c>
      <c r="J26" s="21">
        <v>45464</v>
      </c>
      <c r="K26" s="19" t="s">
        <v>17</v>
      </c>
      <c r="L26" s="19" t="s">
        <v>9</v>
      </c>
    </row>
    <row r="27" spans="1:12" s="4" customFormat="1" x14ac:dyDescent="0.25">
      <c r="A27" s="13">
        <v>40870</v>
      </c>
      <c r="B27" s="14">
        <v>36589</v>
      </c>
      <c r="C27" s="15" t="s">
        <v>14</v>
      </c>
      <c r="D27" s="15" t="s">
        <v>12</v>
      </c>
      <c r="E27" s="13">
        <v>40961</v>
      </c>
      <c r="F27" s="16">
        <v>59348</v>
      </c>
      <c r="G27" s="17" t="s">
        <v>19</v>
      </c>
      <c r="H27" s="17" t="s">
        <v>6</v>
      </c>
      <c r="I27" s="18">
        <v>41296</v>
      </c>
      <c r="J27" s="21">
        <v>2298</v>
      </c>
      <c r="K27" s="19" t="s">
        <v>17</v>
      </c>
      <c r="L27" s="19" t="s">
        <v>9</v>
      </c>
    </row>
    <row r="28" spans="1:12" s="4" customFormat="1" x14ac:dyDescent="0.25">
      <c r="A28" s="13">
        <v>40871</v>
      </c>
      <c r="B28" s="14">
        <v>218578</v>
      </c>
      <c r="C28" s="15" t="s">
        <v>14</v>
      </c>
      <c r="D28" s="15" t="s">
        <v>12</v>
      </c>
      <c r="E28" s="13">
        <v>40962</v>
      </c>
      <c r="F28" s="16">
        <v>59461</v>
      </c>
      <c r="G28" s="17" t="s">
        <v>19</v>
      </c>
      <c r="H28" s="17" t="s">
        <v>6</v>
      </c>
      <c r="I28" s="18">
        <v>41297</v>
      </c>
      <c r="J28" s="21">
        <v>30647</v>
      </c>
      <c r="K28" s="19" t="s">
        <v>17</v>
      </c>
      <c r="L28" s="19" t="s">
        <v>9</v>
      </c>
    </row>
    <row r="29" spans="1:12" s="4" customFormat="1" x14ac:dyDescent="0.25">
      <c r="A29" s="13">
        <v>40872</v>
      </c>
      <c r="B29" s="14">
        <v>1001</v>
      </c>
      <c r="C29" s="15" t="s">
        <v>14</v>
      </c>
      <c r="D29" s="15" t="s">
        <v>12</v>
      </c>
      <c r="E29" s="13">
        <v>40963</v>
      </c>
      <c r="F29" s="16">
        <v>59070</v>
      </c>
      <c r="G29" s="17" t="s">
        <v>19</v>
      </c>
      <c r="H29" s="17" t="s">
        <v>6</v>
      </c>
      <c r="I29" s="18">
        <v>41298</v>
      </c>
      <c r="J29" s="21">
        <v>54019</v>
      </c>
      <c r="K29" s="19" t="s">
        <v>17</v>
      </c>
      <c r="L29" s="19" t="s">
        <v>9</v>
      </c>
    </row>
    <row r="30" spans="1:12" s="4" customFormat="1" x14ac:dyDescent="0.25">
      <c r="A30" s="13">
        <v>40873</v>
      </c>
      <c r="B30" s="14">
        <v>211383</v>
      </c>
      <c r="C30" s="15" t="s">
        <v>14</v>
      </c>
      <c r="D30" s="15" t="s">
        <v>12</v>
      </c>
      <c r="E30" s="13">
        <v>40964</v>
      </c>
      <c r="F30" s="16">
        <v>57034</v>
      </c>
      <c r="G30" s="17" t="s">
        <v>19</v>
      </c>
      <c r="H30" s="17" t="s">
        <v>6</v>
      </c>
      <c r="I30" s="18">
        <v>41299</v>
      </c>
      <c r="J30" s="21">
        <v>68137</v>
      </c>
      <c r="K30" s="19" t="s">
        <v>17</v>
      </c>
      <c r="L30" s="19" t="s">
        <v>9</v>
      </c>
    </row>
  </sheetData>
  <mergeCells count="4">
    <mergeCell ref="C2:J2"/>
    <mergeCell ref="A4:D4"/>
    <mergeCell ref="E4:H4"/>
    <mergeCell ref="I4:L4"/>
  </mergeCells>
  <conditionalFormatting sqref="F6:F30 B6:B30 B1:B4 F1:F4 J1:J4 J6:J30">
    <cfRule type="uniqueValues" dxfId="2" priority="1"/>
    <cfRule type="duplicateValues" dxfId="1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"/>
  <sheetViews>
    <sheetView workbookViewId="0">
      <selection activeCell="H11" sqref="H11"/>
    </sheetView>
  </sheetViews>
  <sheetFormatPr baseColWidth="10" defaultRowHeight="15" x14ac:dyDescent="0.25"/>
  <cols>
    <col min="1" max="1" width="15.7109375" customWidth="1"/>
    <col min="2" max="2" width="15.140625" customWidth="1"/>
    <col min="3" max="3" width="22.85546875" customWidth="1"/>
    <col min="4" max="4" width="13.140625" customWidth="1"/>
    <col min="5" max="5" width="14.7109375" customWidth="1"/>
    <col min="6" max="6" width="16" customWidth="1"/>
    <col min="8" max="8" width="15.140625" customWidth="1"/>
  </cols>
  <sheetData>
    <row r="1" spans="1:8" ht="15.75" thickBot="1" x14ac:dyDescent="0.3"/>
    <row r="2" spans="1:8" ht="15.75" thickBot="1" x14ac:dyDescent="0.3">
      <c r="A2" s="22" t="s">
        <v>1</v>
      </c>
      <c r="B2" s="22" t="s">
        <v>20</v>
      </c>
      <c r="C2" s="22" t="s">
        <v>21</v>
      </c>
      <c r="D2" s="22" t="s">
        <v>4</v>
      </c>
      <c r="E2" s="22" t="s">
        <v>22</v>
      </c>
      <c r="F2" s="22" t="s">
        <v>23</v>
      </c>
      <c r="G2" s="22" t="s">
        <v>24</v>
      </c>
      <c r="H2" s="22" t="s">
        <v>25</v>
      </c>
    </row>
    <row r="3" spans="1:8" x14ac:dyDescent="0.25">
      <c r="A3" s="23">
        <v>40849</v>
      </c>
      <c r="B3">
        <v>46464</v>
      </c>
      <c r="C3" t="s">
        <v>26</v>
      </c>
      <c r="D3" t="s">
        <v>27</v>
      </c>
      <c r="E3" s="23">
        <v>40945</v>
      </c>
      <c r="F3">
        <f>DATEDIF(A3,E3, "D")</f>
        <v>96</v>
      </c>
    </row>
    <row r="4" spans="1:8" x14ac:dyDescent="0.25">
      <c r="A4" s="23">
        <v>40945</v>
      </c>
      <c r="B4">
        <v>45464</v>
      </c>
      <c r="C4" t="s">
        <v>28</v>
      </c>
      <c r="D4" t="s">
        <v>27</v>
      </c>
      <c r="E4" s="23">
        <v>41283</v>
      </c>
      <c r="F4">
        <f t="shared" ref="F4:F6" si="0">DATEDIF(A4,E4, "D")</f>
        <v>338</v>
      </c>
    </row>
    <row r="5" spans="1:8" x14ac:dyDescent="0.25">
      <c r="A5" s="23">
        <v>41283</v>
      </c>
      <c r="B5">
        <v>45464</v>
      </c>
      <c r="C5" t="s">
        <v>8</v>
      </c>
      <c r="D5" t="s">
        <v>27</v>
      </c>
      <c r="E5" s="23">
        <v>41295</v>
      </c>
      <c r="F5">
        <f t="shared" si="0"/>
        <v>12</v>
      </c>
    </row>
    <row r="6" spans="1:8" x14ac:dyDescent="0.25">
      <c r="A6" s="23">
        <v>41295</v>
      </c>
      <c r="B6">
        <v>45464</v>
      </c>
      <c r="C6" t="s">
        <v>29</v>
      </c>
      <c r="D6" t="s">
        <v>27</v>
      </c>
      <c r="E6" s="23">
        <f ca="1">TODAY()</f>
        <v>41542</v>
      </c>
      <c r="F6">
        <f t="shared" ca="1" si="0"/>
        <v>247</v>
      </c>
      <c r="H6" t="s">
        <v>30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topLeftCell="C1" workbookViewId="0">
      <selection activeCell="M13" sqref="M13"/>
    </sheetView>
  </sheetViews>
  <sheetFormatPr baseColWidth="10" defaultRowHeight="15" x14ac:dyDescent="0.25"/>
  <cols>
    <col min="1" max="1" width="10.7109375" style="23" bestFit="1" customWidth="1"/>
    <col min="2" max="2" width="16.5703125" customWidth="1"/>
    <col min="3" max="3" width="23.7109375" bestFit="1" customWidth="1"/>
    <col min="9" max="9" width="27.7109375" customWidth="1"/>
    <col min="10" max="10" width="21.85546875" customWidth="1"/>
    <col min="11" max="11" width="15.140625" bestFit="1" customWidth="1"/>
  </cols>
  <sheetData>
    <row r="1" spans="1:11" x14ac:dyDescent="0.25">
      <c r="A1" s="23" t="s">
        <v>1</v>
      </c>
      <c r="B1" t="s">
        <v>2</v>
      </c>
      <c r="C1" t="s">
        <v>3</v>
      </c>
      <c r="D1" t="s">
        <v>4</v>
      </c>
      <c r="E1" t="s">
        <v>36</v>
      </c>
      <c r="F1" t="s">
        <v>33</v>
      </c>
    </row>
    <row r="2" spans="1:11" x14ac:dyDescent="0.25">
      <c r="A2" s="23">
        <v>40872</v>
      </c>
      <c r="B2">
        <v>1001</v>
      </c>
      <c r="C2" t="s">
        <v>14</v>
      </c>
      <c r="D2" t="s">
        <v>12</v>
      </c>
      <c r="E2">
        <f>COUNTIF(Tableau1[Num_Bouteille],Tableau1[[#This Row],[Num_Bouteille]])</f>
        <v>2</v>
      </c>
      <c r="F2">
        <v>1</v>
      </c>
      <c r="I2" s="34" t="s">
        <v>36</v>
      </c>
      <c r="J2" t="s">
        <v>35</v>
      </c>
    </row>
    <row r="3" spans="1:11" x14ac:dyDescent="0.25">
      <c r="A3" s="23">
        <v>41285</v>
      </c>
      <c r="B3">
        <v>1001</v>
      </c>
      <c r="C3" t="s">
        <v>15</v>
      </c>
      <c r="D3" t="s">
        <v>9</v>
      </c>
      <c r="E3">
        <f>COUNTIF(Tableau1[Num_Bouteille],Tableau1[[#This Row],[Num_Bouteille]])</f>
        <v>2</v>
      </c>
      <c r="F3">
        <f>IF(B3=B2,F2+1,1)</f>
        <v>2</v>
      </c>
    </row>
    <row r="4" spans="1:11" x14ac:dyDescent="0.25">
      <c r="A4" s="23">
        <v>41296</v>
      </c>
      <c r="B4">
        <v>2298</v>
      </c>
      <c r="C4" t="s">
        <v>17</v>
      </c>
      <c r="D4" t="s">
        <v>9</v>
      </c>
      <c r="E4">
        <f>COUNTIF(Tableau1[Num_Bouteille],Tableau1[[#This Row],[Num_Bouteille]])</f>
        <v>1</v>
      </c>
      <c r="F4">
        <f>IF(B4=B3,F3+1,1)</f>
        <v>1</v>
      </c>
      <c r="I4" s="34" t="s">
        <v>31</v>
      </c>
      <c r="J4" s="34" t="s">
        <v>1</v>
      </c>
      <c r="K4" t="s">
        <v>34</v>
      </c>
    </row>
    <row r="5" spans="1:11" x14ac:dyDescent="0.25">
      <c r="A5" s="23">
        <v>40862</v>
      </c>
      <c r="B5">
        <v>2338</v>
      </c>
      <c r="C5" t="s">
        <v>14</v>
      </c>
      <c r="D5" t="s">
        <v>6</v>
      </c>
      <c r="E5">
        <f>COUNTIF(Tableau1[Num_Bouteille],Tableau1[[#This Row],[Num_Bouteille]])</f>
        <v>2</v>
      </c>
      <c r="F5">
        <f>IF(B5=B4,F4+1,1)</f>
        <v>1</v>
      </c>
      <c r="I5" s="35">
        <v>1001</v>
      </c>
      <c r="K5" s="38"/>
    </row>
    <row r="6" spans="1:11" x14ac:dyDescent="0.25">
      <c r="A6" s="23">
        <v>41278</v>
      </c>
      <c r="B6">
        <v>2338</v>
      </c>
      <c r="C6" t="s">
        <v>8</v>
      </c>
      <c r="D6" t="s">
        <v>9</v>
      </c>
      <c r="E6">
        <f>COUNTIF(Tableau1[Num_Bouteille],Tableau1[[#This Row],[Num_Bouteille]])</f>
        <v>2</v>
      </c>
      <c r="F6">
        <f>IF(B6=B5,F5+1,1)</f>
        <v>2</v>
      </c>
      <c r="I6" s="37" t="s">
        <v>14</v>
      </c>
      <c r="J6" s="36">
        <v>40872</v>
      </c>
      <c r="K6" s="38">
        <v>1</v>
      </c>
    </row>
    <row r="7" spans="1:11" x14ac:dyDescent="0.25">
      <c r="A7" s="23">
        <v>40953</v>
      </c>
      <c r="B7">
        <v>2812</v>
      </c>
      <c r="C7" t="s">
        <v>16</v>
      </c>
      <c r="D7" t="s">
        <v>6</v>
      </c>
      <c r="E7">
        <f>COUNTIF(Tableau1[Num_Bouteille],Tableau1[[#This Row],[Num_Bouteille]])</f>
        <v>1</v>
      </c>
      <c r="F7">
        <f>IF(B7=B6,F6+1,1)</f>
        <v>1</v>
      </c>
      <c r="I7" s="37" t="s">
        <v>15</v>
      </c>
      <c r="J7" s="36">
        <v>41285</v>
      </c>
      <c r="K7" s="38">
        <v>2</v>
      </c>
    </row>
    <row r="8" spans="1:11" x14ac:dyDescent="0.25">
      <c r="A8" s="23">
        <v>40861</v>
      </c>
      <c r="B8">
        <v>3416</v>
      </c>
      <c r="C8" t="s">
        <v>14</v>
      </c>
      <c r="D8" t="s">
        <v>6</v>
      </c>
      <c r="E8">
        <f>COUNTIF(Tableau1[Num_Bouteille],Tableau1[[#This Row],[Num_Bouteille]])</f>
        <v>2</v>
      </c>
      <c r="F8">
        <f>IF(B8=B7,F7+1,1)</f>
        <v>1</v>
      </c>
      <c r="I8" s="35">
        <v>2338</v>
      </c>
      <c r="K8" s="38"/>
    </row>
    <row r="9" spans="1:11" x14ac:dyDescent="0.25">
      <c r="A9" s="23">
        <v>41279</v>
      </c>
      <c r="B9">
        <v>3416</v>
      </c>
      <c r="C9" t="s">
        <v>8</v>
      </c>
      <c r="D9" t="s">
        <v>9</v>
      </c>
      <c r="E9">
        <f>COUNTIF(Tableau1[Num_Bouteille],Tableau1[[#This Row],[Num_Bouteille]])</f>
        <v>2</v>
      </c>
      <c r="F9">
        <f>IF(B9=B8,F8+1,1)</f>
        <v>2</v>
      </c>
      <c r="I9" s="37" t="s">
        <v>14</v>
      </c>
      <c r="J9" s="36">
        <v>40862</v>
      </c>
      <c r="K9" s="38">
        <v>1</v>
      </c>
    </row>
    <row r="10" spans="1:11" x14ac:dyDescent="0.25">
      <c r="A10" s="23">
        <v>41294</v>
      </c>
      <c r="B10">
        <v>5844</v>
      </c>
      <c r="C10" t="s">
        <v>17</v>
      </c>
      <c r="D10" t="s">
        <v>9</v>
      </c>
      <c r="E10">
        <f>COUNTIF(Tableau1[Num_Bouteille],Tableau1[[#This Row],[Num_Bouteille]])</f>
        <v>1</v>
      </c>
      <c r="F10">
        <f>IF(B10=B9,F9+1,1)</f>
        <v>1</v>
      </c>
      <c r="I10" s="37" t="s">
        <v>8</v>
      </c>
      <c r="J10" s="36">
        <v>41278</v>
      </c>
      <c r="K10" s="38">
        <v>2</v>
      </c>
    </row>
    <row r="11" spans="1:11" x14ac:dyDescent="0.25">
      <c r="A11" s="23">
        <v>40864</v>
      </c>
      <c r="B11">
        <v>8174</v>
      </c>
      <c r="C11" t="s">
        <v>14</v>
      </c>
      <c r="D11" t="s">
        <v>6</v>
      </c>
      <c r="E11">
        <f>COUNTIF(Tableau1[Num_Bouteille],Tableau1[[#This Row],[Num_Bouteille]])</f>
        <v>2</v>
      </c>
      <c r="F11">
        <f>IF(B11=B10,F10+1,1)</f>
        <v>1</v>
      </c>
      <c r="I11" s="35">
        <v>3416</v>
      </c>
      <c r="K11" s="38"/>
    </row>
    <row r="12" spans="1:11" x14ac:dyDescent="0.25">
      <c r="A12" s="23">
        <v>41288</v>
      </c>
      <c r="B12">
        <v>8174</v>
      </c>
      <c r="C12" t="s">
        <v>17</v>
      </c>
      <c r="D12" t="s">
        <v>9</v>
      </c>
      <c r="E12">
        <f>COUNTIF(Tableau1[Num_Bouteille],Tableau1[[#This Row],[Num_Bouteille]])</f>
        <v>2</v>
      </c>
      <c r="F12">
        <f>IF(B12=B11,F11+1,1)</f>
        <v>2</v>
      </c>
      <c r="I12" s="37" t="s">
        <v>14</v>
      </c>
      <c r="J12" s="36">
        <v>40861</v>
      </c>
      <c r="K12" s="38">
        <v>1</v>
      </c>
    </row>
    <row r="13" spans="1:11" x14ac:dyDescent="0.25">
      <c r="A13" s="23">
        <v>41291</v>
      </c>
      <c r="B13">
        <v>10066</v>
      </c>
      <c r="C13" t="s">
        <v>17</v>
      </c>
      <c r="D13" t="s">
        <v>9</v>
      </c>
      <c r="E13">
        <f>COUNTIF(Tableau1[Num_Bouteille],Tableau1[[#This Row],[Num_Bouteille]])</f>
        <v>1</v>
      </c>
      <c r="F13">
        <f>IF(B13=B12,F12+1,1)</f>
        <v>1</v>
      </c>
      <c r="I13" s="37" t="s">
        <v>8</v>
      </c>
      <c r="J13" s="36">
        <v>41279</v>
      </c>
      <c r="K13" s="38">
        <v>2</v>
      </c>
    </row>
    <row r="14" spans="1:11" x14ac:dyDescent="0.25">
      <c r="A14" s="23">
        <v>40948</v>
      </c>
      <c r="B14">
        <v>18340</v>
      </c>
      <c r="C14" t="s">
        <v>13</v>
      </c>
      <c r="D14" t="s">
        <v>6</v>
      </c>
      <c r="E14">
        <f>COUNTIF(Tableau1[Num_Bouteille],Tableau1[[#This Row],[Num_Bouteille]])</f>
        <v>2</v>
      </c>
      <c r="F14">
        <f>IF(B14=B13,F13+1,1)</f>
        <v>1</v>
      </c>
      <c r="I14" s="35">
        <v>8174</v>
      </c>
      <c r="K14" s="38"/>
    </row>
    <row r="15" spans="1:11" x14ac:dyDescent="0.25">
      <c r="A15" s="23">
        <v>40954</v>
      </c>
      <c r="B15">
        <v>18340</v>
      </c>
      <c r="C15" t="s">
        <v>18</v>
      </c>
      <c r="D15" t="s">
        <v>6</v>
      </c>
      <c r="E15">
        <f>COUNTIF(Tableau1[Num_Bouteille],Tableau1[[#This Row],[Num_Bouteille]])</f>
        <v>2</v>
      </c>
      <c r="F15">
        <f>IF(B15=B14,F14+1,1)</f>
        <v>2</v>
      </c>
      <c r="I15" s="37" t="s">
        <v>14</v>
      </c>
      <c r="J15" s="36">
        <v>40864</v>
      </c>
      <c r="K15" s="38">
        <v>1</v>
      </c>
    </row>
    <row r="16" spans="1:11" x14ac:dyDescent="0.25">
      <c r="A16" s="23">
        <v>41287</v>
      </c>
      <c r="B16">
        <v>21766</v>
      </c>
      <c r="C16" t="s">
        <v>15</v>
      </c>
      <c r="D16" t="s">
        <v>9</v>
      </c>
      <c r="E16">
        <f>COUNTIF(Tableau1[Num_Bouteille],Tableau1[[#This Row],[Num_Bouteille]])</f>
        <v>1</v>
      </c>
      <c r="F16">
        <f>IF(B16=B15,F15+1,1)</f>
        <v>1</v>
      </c>
      <c r="I16" s="37" t="s">
        <v>17</v>
      </c>
      <c r="J16" s="36">
        <v>41288</v>
      </c>
      <c r="K16" s="38">
        <v>2</v>
      </c>
    </row>
    <row r="17" spans="1:11" x14ac:dyDescent="0.25">
      <c r="A17" s="23">
        <v>41286</v>
      </c>
      <c r="B17">
        <v>24991</v>
      </c>
      <c r="C17" t="s">
        <v>15</v>
      </c>
      <c r="D17" t="s">
        <v>9</v>
      </c>
      <c r="E17">
        <f>COUNTIF(Tableau1[Num_Bouteille],Tableau1[[#This Row],[Num_Bouteille]])</f>
        <v>1</v>
      </c>
      <c r="F17">
        <f>IF(B17=B16,F16+1,1)</f>
        <v>1</v>
      </c>
      <c r="I17" s="35">
        <v>18340</v>
      </c>
      <c r="K17" s="38"/>
    </row>
    <row r="18" spans="1:11" x14ac:dyDescent="0.25">
      <c r="A18" s="23">
        <v>40949</v>
      </c>
      <c r="B18">
        <v>25462</v>
      </c>
      <c r="C18" t="s">
        <v>13</v>
      </c>
      <c r="D18" t="s">
        <v>6</v>
      </c>
      <c r="E18">
        <f>COUNTIF(Tableau1[Num_Bouteille],Tableau1[[#This Row],[Num_Bouteille]])</f>
        <v>1</v>
      </c>
      <c r="F18">
        <f>IF(B18=B17,F17+1,1)</f>
        <v>1</v>
      </c>
      <c r="I18" s="37" t="s">
        <v>13</v>
      </c>
      <c r="J18" s="36">
        <v>40948</v>
      </c>
      <c r="K18" s="38">
        <v>1</v>
      </c>
    </row>
    <row r="19" spans="1:11" x14ac:dyDescent="0.25">
      <c r="A19" s="23">
        <v>41284</v>
      </c>
      <c r="B19">
        <v>25793</v>
      </c>
      <c r="C19" t="s">
        <v>15</v>
      </c>
      <c r="D19" t="s">
        <v>9</v>
      </c>
      <c r="E19">
        <f>COUNTIF(Tableau1[Num_Bouteille],Tableau1[[#This Row],[Num_Bouteille]])</f>
        <v>1</v>
      </c>
      <c r="F19">
        <f>IF(B19=B18,F18+1,1)</f>
        <v>1</v>
      </c>
      <c r="I19" s="37" t="s">
        <v>18</v>
      </c>
      <c r="J19" s="36">
        <v>40954</v>
      </c>
      <c r="K19" s="38">
        <v>2</v>
      </c>
    </row>
    <row r="20" spans="1:11" x14ac:dyDescent="0.25">
      <c r="A20" s="23">
        <v>40860</v>
      </c>
      <c r="B20">
        <v>30647</v>
      </c>
      <c r="C20" t="s">
        <v>14</v>
      </c>
      <c r="D20" t="s">
        <v>6</v>
      </c>
      <c r="E20">
        <f>COUNTIF(Tableau1[Num_Bouteille],Tableau1[[#This Row],[Num_Bouteille]])</f>
        <v>3</v>
      </c>
      <c r="F20">
        <f>IF(B20=B19,F19+1,1)</f>
        <v>1</v>
      </c>
      <c r="I20" s="35">
        <v>30647</v>
      </c>
      <c r="K20" s="38"/>
    </row>
    <row r="21" spans="1:11" x14ac:dyDescent="0.25">
      <c r="A21" s="23">
        <v>40942</v>
      </c>
      <c r="B21">
        <v>30647</v>
      </c>
      <c r="C21" t="s">
        <v>13</v>
      </c>
      <c r="D21" t="s">
        <v>6</v>
      </c>
      <c r="E21">
        <f>COUNTIF(Tableau1[Num_Bouteille],Tableau1[[#This Row],[Num_Bouteille]])</f>
        <v>3</v>
      </c>
      <c r="F21">
        <f>IF(B21=B20,F20+1,1)</f>
        <v>2</v>
      </c>
      <c r="I21" s="37" t="s">
        <v>14</v>
      </c>
      <c r="J21" s="36">
        <v>40860</v>
      </c>
      <c r="K21" s="38">
        <v>1</v>
      </c>
    </row>
    <row r="22" spans="1:11" x14ac:dyDescent="0.25">
      <c r="A22" s="23">
        <v>41297</v>
      </c>
      <c r="B22">
        <v>30647</v>
      </c>
      <c r="C22" t="s">
        <v>17</v>
      </c>
      <c r="D22" t="s">
        <v>9</v>
      </c>
      <c r="E22">
        <f>COUNTIF(Tableau1[Num_Bouteille],Tableau1[[#This Row],[Num_Bouteille]])</f>
        <v>3</v>
      </c>
      <c r="F22">
        <f>IF(B22=B21,F21+1,1)</f>
        <v>3</v>
      </c>
      <c r="I22" s="37" t="s">
        <v>13</v>
      </c>
      <c r="J22" s="36">
        <v>40942</v>
      </c>
      <c r="K22" s="38">
        <v>2</v>
      </c>
    </row>
    <row r="23" spans="1:11" x14ac:dyDescent="0.25">
      <c r="A23" s="23">
        <v>40870</v>
      </c>
      <c r="B23">
        <v>36589</v>
      </c>
      <c r="C23" t="s">
        <v>14</v>
      </c>
      <c r="D23" t="s">
        <v>12</v>
      </c>
      <c r="E23">
        <f>COUNTIF(Tableau1[Num_Bouteille],Tableau1[[#This Row],[Num_Bouteille]])</f>
        <v>2</v>
      </c>
      <c r="F23">
        <f>IF(B23=B22,F22+1,1)</f>
        <v>1</v>
      </c>
      <c r="I23" s="37" t="s">
        <v>17</v>
      </c>
      <c r="J23" s="36">
        <v>41297</v>
      </c>
      <c r="K23" s="38">
        <v>3</v>
      </c>
    </row>
    <row r="24" spans="1:11" x14ac:dyDescent="0.25">
      <c r="A24" s="23">
        <v>41293</v>
      </c>
      <c r="B24">
        <v>36589</v>
      </c>
      <c r="C24" t="s">
        <v>17</v>
      </c>
      <c r="D24" t="s">
        <v>9</v>
      </c>
      <c r="E24">
        <f>COUNTIF(Tableau1[Num_Bouteille],Tableau1[[#This Row],[Num_Bouteille]])</f>
        <v>2</v>
      </c>
      <c r="F24">
        <f>IF(B24=B23,F23+1,1)</f>
        <v>2</v>
      </c>
      <c r="I24" s="35">
        <v>36589</v>
      </c>
      <c r="K24" s="38"/>
    </row>
    <row r="25" spans="1:11" x14ac:dyDescent="0.25">
      <c r="A25" s="23">
        <v>40849</v>
      </c>
      <c r="B25">
        <v>45464</v>
      </c>
      <c r="C25" t="s">
        <v>5</v>
      </c>
      <c r="D25" t="s">
        <v>6</v>
      </c>
      <c r="E25">
        <f>COUNTIF(Tableau1[Num_Bouteille],Tableau1[[#This Row],[Num_Bouteille]])</f>
        <v>4</v>
      </c>
      <c r="F25">
        <f>IF(B25=B24,F24+1,1)</f>
        <v>1</v>
      </c>
      <c r="I25" s="37" t="s">
        <v>14</v>
      </c>
      <c r="J25" s="36">
        <v>40870</v>
      </c>
      <c r="K25" s="38">
        <v>1</v>
      </c>
    </row>
    <row r="26" spans="1:11" x14ac:dyDescent="0.25">
      <c r="A26" s="23">
        <v>40945</v>
      </c>
      <c r="B26">
        <v>45464</v>
      </c>
      <c r="C26" t="s">
        <v>13</v>
      </c>
      <c r="D26" t="s">
        <v>6</v>
      </c>
      <c r="E26">
        <f>COUNTIF(Tableau1[Num_Bouteille],Tableau1[[#This Row],[Num_Bouteille]])</f>
        <v>4</v>
      </c>
      <c r="F26">
        <f>IF(B26=B25,F25+1,1)</f>
        <v>2</v>
      </c>
      <c r="I26" s="37" t="s">
        <v>17</v>
      </c>
      <c r="J26" s="36">
        <v>41293</v>
      </c>
      <c r="K26" s="38">
        <v>2</v>
      </c>
    </row>
    <row r="27" spans="1:11" x14ac:dyDescent="0.25">
      <c r="A27" s="23">
        <v>41283</v>
      </c>
      <c r="B27">
        <v>45464</v>
      </c>
      <c r="C27" t="s">
        <v>8</v>
      </c>
      <c r="D27" t="s">
        <v>9</v>
      </c>
      <c r="E27">
        <f>COUNTIF(Tableau1[Num_Bouteille],Tableau1[[#This Row],[Num_Bouteille]])</f>
        <v>4</v>
      </c>
      <c r="F27">
        <f>IF(B27=B26,F26+1,1)</f>
        <v>3</v>
      </c>
      <c r="I27" s="35">
        <v>45464</v>
      </c>
      <c r="K27" s="38"/>
    </row>
    <row r="28" spans="1:11" x14ac:dyDescent="0.25">
      <c r="A28" s="23">
        <v>41295</v>
      </c>
      <c r="B28">
        <v>45464</v>
      </c>
      <c r="C28" t="s">
        <v>17</v>
      </c>
      <c r="D28" t="s">
        <v>9</v>
      </c>
      <c r="E28">
        <f>COUNTIF(Tableau1[Num_Bouteille],Tableau1[[#This Row],[Num_Bouteille]])</f>
        <v>4</v>
      </c>
      <c r="F28">
        <f>IF(B28=B27,F27+1,1)</f>
        <v>4</v>
      </c>
      <c r="I28" s="37" t="s">
        <v>5</v>
      </c>
      <c r="J28" s="36">
        <v>40849</v>
      </c>
      <c r="K28" s="38">
        <v>1</v>
      </c>
    </row>
    <row r="29" spans="1:11" x14ac:dyDescent="0.25">
      <c r="A29" s="23">
        <v>41289</v>
      </c>
      <c r="B29">
        <v>45494</v>
      </c>
      <c r="C29" t="s">
        <v>17</v>
      </c>
      <c r="D29" t="s">
        <v>9</v>
      </c>
      <c r="E29">
        <f>COUNTIF(Tableau1[Num_Bouteille],Tableau1[[#This Row],[Num_Bouteille]])</f>
        <v>1</v>
      </c>
      <c r="F29">
        <f>IF(B29=B28,F28+1,1)</f>
        <v>1</v>
      </c>
      <c r="I29" s="37" t="s">
        <v>13</v>
      </c>
      <c r="J29" s="36">
        <v>40945</v>
      </c>
      <c r="K29" s="38">
        <v>2</v>
      </c>
    </row>
    <row r="30" spans="1:11" x14ac:dyDescent="0.25">
      <c r="A30" s="23">
        <v>40857</v>
      </c>
      <c r="B30">
        <v>45601</v>
      </c>
      <c r="C30" t="s">
        <v>14</v>
      </c>
      <c r="D30" t="s">
        <v>6</v>
      </c>
      <c r="E30">
        <f>COUNTIF(Tableau1[Num_Bouteille],Tableau1[[#This Row],[Num_Bouteille]])</f>
        <v>1</v>
      </c>
      <c r="F30">
        <f>IF(B30=B29,F29+1,1)</f>
        <v>1</v>
      </c>
      <c r="I30" s="37" t="s">
        <v>8</v>
      </c>
      <c r="J30" s="36">
        <v>41283</v>
      </c>
      <c r="K30" s="38">
        <v>3</v>
      </c>
    </row>
    <row r="31" spans="1:11" x14ac:dyDescent="0.25">
      <c r="A31" s="23">
        <v>40858</v>
      </c>
      <c r="B31">
        <v>45637</v>
      </c>
      <c r="C31" t="s">
        <v>14</v>
      </c>
      <c r="D31" t="s">
        <v>6</v>
      </c>
      <c r="E31">
        <f>COUNTIF(Tableau1[Num_Bouteille],Tableau1[[#This Row],[Num_Bouteille]])</f>
        <v>2</v>
      </c>
      <c r="F31">
        <f>IF(B31=B30,F30+1,1)</f>
        <v>1</v>
      </c>
      <c r="I31" s="37" t="s">
        <v>17</v>
      </c>
      <c r="J31" s="36">
        <v>41295</v>
      </c>
      <c r="K31" s="38">
        <v>4</v>
      </c>
    </row>
    <row r="32" spans="1:11" x14ac:dyDescent="0.25">
      <c r="A32" s="23">
        <v>41280</v>
      </c>
      <c r="B32">
        <v>45637</v>
      </c>
      <c r="C32" t="s">
        <v>8</v>
      </c>
      <c r="D32" t="s">
        <v>9</v>
      </c>
      <c r="E32">
        <f>COUNTIF(Tableau1[Num_Bouteille],Tableau1[[#This Row],[Num_Bouteille]])</f>
        <v>2</v>
      </c>
      <c r="F32">
        <f>IF(B32=B31,F31+1,1)</f>
        <v>2</v>
      </c>
      <c r="I32" s="35">
        <v>45637</v>
      </c>
      <c r="K32" s="38"/>
    </row>
    <row r="33" spans="1:11" x14ac:dyDescent="0.25">
      <c r="A33" s="23">
        <v>40940</v>
      </c>
      <c r="B33">
        <v>47398</v>
      </c>
      <c r="C33" t="s">
        <v>7</v>
      </c>
      <c r="D33" t="s">
        <v>6</v>
      </c>
      <c r="E33">
        <f>COUNTIF(Tableau1[Num_Bouteille],Tableau1[[#This Row],[Num_Bouteille]])</f>
        <v>1</v>
      </c>
      <c r="F33">
        <f>IF(B33=B32,F32+1,1)</f>
        <v>1</v>
      </c>
      <c r="I33" s="37" t="s">
        <v>14</v>
      </c>
      <c r="J33" s="36">
        <v>40858</v>
      </c>
      <c r="K33" s="38">
        <v>1</v>
      </c>
    </row>
    <row r="34" spans="1:11" x14ac:dyDescent="0.25">
      <c r="A34" s="23">
        <v>40859</v>
      </c>
      <c r="B34">
        <v>47621</v>
      </c>
      <c r="C34" t="s">
        <v>14</v>
      </c>
      <c r="D34" t="s">
        <v>6</v>
      </c>
      <c r="E34">
        <f>COUNTIF(Tableau1[Num_Bouteille],Tableau1[[#This Row],[Num_Bouteille]])</f>
        <v>1</v>
      </c>
      <c r="F34">
        <f>IF(B34=B33,F33+1,1)</f>
        <v>1</v>
      </c>
      <c r="I34" s="37" t="s">
        <v>8</v>
      </c>
      <c r="J34" s="36">
        <v>41280</v>
      </c>
      <c r="K34" s="38">
        <v>2</v>
      </c>
    </row>
    <row r="35" spans="1:11" x14ac:dyDescent="0.25">
      <c r="A35" s="23">
        <v>40851</v>
      </c>
      <c r="B35">
        <v>47752</v>
      </c>
      <c r="C35" t="s">
        <v>10</v>
      </c>
      <c r="D35" t="s">
        <v>11</v>
      </c>
      <c r="E35">
        <f>COUNTIF(Tableau1[Num_Bouteille],Tableau1[[#This Row],[Num_Bouteille]])</f>
        <v>2</v>
      </c>
      <c r="F35">
        <f>IF(B35=B34,F34+1,1)</f>
        <v>1</v>
      </c>
      <c r="I35" s="35">
        <v>47752</v>
      </c>
      <c r="K35" s="38"/>
    </row>
    <row r="36" spans="1:11" x14ac:dyDescent="0.25">
      <c r="A36" s="23">
        <v>41277</v>
      </c>
      <c r="B36">
        <v>47752</v>
      </c>
      <c r="C36" t="s">
        <v>8</v>
      </c>
      <c r="D36" t="s">
        <v>9</v>
      </c>
      <c r="E36">
        <f>COUNTIF(Tableau1[Num_Bouteille],Tableau1[[#This Row],[Num_Bouteille]])</f>
        <v>2</v>
      </c>
      <c r="F36">
        <f>IF(B36=B35,F35+1,1)</f>
        <v>2</v>
      </c>
      <c r="I36" s="37" t="s">
        <v>10</v>
      </c>
      <c r="J36" s="36">
        <v>40851</v>
      </c>
      <c r="K36" s="38">
        <v>1</v>
      </c>
    </row>
    <row r="37" spans="1:11" x14ac:dyDescent="0.25">
      <c r="A37" s="23">
        <v>40868</v>
      </c>
      <c r="B37">
        <v>50273</v>
      </c>
      <c r="C37" t="s">
        <v>14</v>
      </c>
      <c r="D37" t="s">
        <v>6</v>
      </c>
      <c r="E37">
        <f>COUNTIF(Tableau1[Num_Bouteille],Tableau1[[#This Row],[Num_Bouteille]])</f>
        <v>1</v>
      </c>
      <c r="F37">
        <f>IF(B37=B36,F36+1,1)</f>
        <v>1</v>
      </c>
      <c r="I37" s="37" t="s">
        <v>8</v>
      </c>
      <c r="J37" s="36">
        <v>41277</v>
      </c>
      <c r="K37" s="38">
        <v>2</v>
      </c>
    </row>
    <row r="38" spans="1:11" x14ac:dyDescent="0.25">
      <c r="A38" s="23">
        <v>41298</v>
      </c>
      <c r="B38">
        <v>54019</v>
      </c>
      <c r="C38" t="s">
        <v>17</v>
      </c>
      <c r="D38" t="s">
        <v>9</v>
      </c>
      <c r="E38">
        <f>COUNTIF(Tableau1[Num_Bouteille],Tableau1[[#This Row],[Num_Bouteille]])</f>
        <v>1</v>
      </c>
      <c r="F38">
        <f>IF(B38=B37,F37+1,1)</f>
        <v>1</v>
      </c>
      <c r="I38" s="35">
        <v>57192</v>
      </c>
      <c r="K38" s="38"/>
    </row>
    <row r="39" spans="1:11" x14ac:dyDescent="0.25">
      <c r="A39" s="23">
        <v>40854</v>
      </c>
      <c r="B39">
        <v>57023</v>
      </c>
      <c r="C39" t="s">
        <v>10</v>
      </c>
      <c r="D39" t="s">
        <v>11</v>
      </c>
      <c r="E39">
        <f>COUNTIF(Tableau1[Num_Bouteille],Tableau1[[#This Row],[Num_Bouteille]])</f>
        <v>1</v>
      </c>
      <c r="F39">
        <f>IF(B39=B38,F38+1,1)</f>
        <v>1</v>
      </c>
      <c r="I39" s="37" t="s">
        <v>14</v>
      </c>
      <c r="J39" s="36">
        <v>40867</v>
      </c>
      <c r="K39" s="38">
        <v>1</v>
      </c>
    </row>
    <row r="40" spans="1:11" x14ac:dyDescent="0.25">
      <c r="A40" s="23">
        <v>40964</v>
      </c>
      <c r="B40">
        <v>57034</v>
      </c>
      <c r="C40" t="s">
        <v>19</v>
      </c>
      <c r="D40" t="s">
        <v>6</v>
      </c>
      <c r="E40">
        <f>COUNTIF(Tableau1[Num_Bouteille],Tableau1[[#This Row],[Num_Bouteille]])</f>
        <v>1</v>
      </c>
      <c r="F40">
        <f>IF(B40=B39,F39+1,1)</f>
        <v>1</v>
      </c>
      <c r="I40" s="37" t="s">
        <v>13</v>
      </c>
      <c r="J40" s="36">
        <v>40943</v>
      </c>
      <c r="K40" s="38">
        <v>2</v>
      </c>
    </row>
    <row r="41" spans="1:11" x14ac:dyDescent="0.25">
      <c r="A41" s="23">
        <v>41281</v>
      </c>
      <c r="B41">
        <v>57185</v>
      </c>
      <c r="C41" t="s">
        <v>8</v>
      </c>
      <c r="D41" t="s">
        <v>9</v>
      </c>
      <c r="E41">
        <f>COUNTIF(Tableau1[Num_Bouteille],Tableau1[[#This Row],[Num_Bouteille]])</f>
        <v>1</v>
      </c>
      <c r="F41">
        <f>IF(B41=B40,F40+1,1)</f>
        <v>1</v>
      </c>
      <c r="I41" s="35">
        <v>57281</v>
      </c>
      <c r="K41" s="38"/>
    </row>
    <row r="42" spans="1:11" x14ac:dyDescent="0.25">
      <c r="A42" s="23">
        <v>40867</v>
      </c>
      <c r="B42">
        <v>57192</v>
      </c>
      <c r="C42" t="s">
        <v>14</v>
      </c>
      <c r="D42" t="s">
        <v>6</v>
      </c>
      <c r="E42">
        <f>COUNTIF(Tableau1[Num_Bouteille],Tableau1[[#This Row],[Num_Bouteille]])</f>
        <v>2</v>
      </c>
      <c r="F42">
        <f>IF(B42=B41,F41+1,1)</f>
        <v>1</v>
      </c>
      <c r="I42" s="37" t="s">
        <v>16</v>
      </c>
      <c r="J42" s="36">
        <v>40950</v>
      </c>
      <c r="K42" s="38">
        <v>1</v>
      </c>
    </row>
    <row r="43" spans="1:11" x14ac:dyDescent="0.25">
      <c r="A43" s="23">
        <v>40943</v>
      </c>
      <c r="B43">
        <v>57192</v>
      </c>
      <c r="C43" t="s">
        <v>13</v>
      </c>
      <c r="D43" t="s">
        <v>6</v>
      </c>
      <c r="E43">
        <f>COUNTIF(Tableau1[Num_Bouteille],Tableau1[[#This Row],[Num_Bouteille]])</f>
        <v>2</v>
      </c>
      <c r="F43">
        <f>IF(B43=B42,F42+1,1)</f>
        <v>2</v>
      </c>
      <c r="J43" s="36">
        <v>40952</v>
      </c>
      <c r="K43" s="38">
        <v>2</v>
      </c>
    </row>
    <row r="44" spans="1:11" x14ac:dyDescent="0.25">
      <c r="A44" s="23">
        <v>41282</v>
      </c>
      <c r="B44">
        <v>57215</v>
      </c>
      <c r="C44" t="s">
        <v>8</v>
      </c>
      <c r="D44" t="s">
        <v>9</v>
      </c>
      <c r="E44">
        <f>COUNTIF(Tableau1[Num_Bouteille],Tableau1[[#This Row],[Num_Bouteille]])</f>
        <v>1</v>
      </c>
      <c r="F44">
        <f>IF(B44=B43,F43+1,1)</f>
        <v>1</v>
      </c>
      <c r="I44" s="35">
        <v>59344</v>
      </c>
      <c r="K44" s="38"/>
    </row>
    <row r="45" spans="1:11" x14ac:dyDescent="0.25">
      <c r="A45" s="23">
        <v>40950</v>
      </c>
      <c r="B45">
        <v>57281</v>
      </c>
      <c r="C45" t="s">
        <v>16</v>
      </c>
      <c r="D45" t="s">
        <v>6</v>
      </c>
      <c r="E45">
        <f>COUNTIF(Tableau1[Num_Bouteille],Tableau1[[#This Row],[Num_Bouteille]])</f>
        <v>2</v>
      </c>
      <c r="F45">
        <f>IF(B45=B44,F44+1,1)</f>
        <v>1</v>
      </c>
      <c r="I45" s="37" t="s">
        <v>14</v>
      </c>
      <c r="J45" s="36">
        <v>40866</v>
      </c>
      <c r="K45" s="38">
        <v>1</v>
      </c>
    </row>
    <row r="46" spans="1:11" x14ac:dyDescent="0.25">
      <c r="A46" s="23">
        <v>40952</v>
      </c>
      <c r="B46">
        <v>57281</v>
      </c>
      <c r="C46" t="s">
        <v>16</v>
      </c>
      <c r="D46" t="s">
        <v>6</v>
      </c>
      <c r="E46">
        <f>COUNTIF(Tableau1[Num_Bouteille],Tableau1[[#This Row],[Num_Bouteille]])</f>
        <v>2</v>
      </c>
      <c r="F46">
        <f>IF(B46=B45,F45+1,1)</f>
        <v>2</v>
      </c>
      <c r="I46" s="37" t="s">
        <v>13</v>
      </c>
      <c r="J46" s="36">
        <v>40944</v>
      </c>
      <c r="K46" s="38">
        <v>2</v>
      </c>
    </row>
    <row r="47" spans="1:11" x14ac:dyDescent="0.25">
      <c r="A47" s="23">
        <v>40853</v>
      </c>
      <c r="B47">
        <v>57377</v>
      </c>
      <c r="C47" t="s">
        <v>10</v>
      </c>
      <c r="D47" t="s">
        <v>11</v>
      </c>
      <c r="E47">
        <f>COUNTIF(Tableau1[Num_Bouteille],Tableau1[[#This Row],[Num_Bouteille]])</f>
        <v>1</v>
      </c>
      <c r="F47">
        <f>IF(B47=B46,F46+1,1)</f>
        <v>1</v>
      </c>
      <c r="I47" s="35">
        <v>59349</v>
      </c>
      <c r="K47" s="38"/>
    </row>
    <row r="48" spans="1:11" x14ac:dyDescent="0.25">
      <c r="A48" s="23">
        <v>40869</v>
      </c>
      <c r="B48">
        <v>59016</v>
      </c>
      <c r="C48" t="s">
        <v>14</v>
      </c>
      <c r="D48" t="s">
        <v>6</v>
      </c>
      <c r="E48">
        <f>COUNTIF(Tableau1[Num_Bouteille],Tableau1[[#This Row],[Num_Bouteille]])</f>
        <v>1</v>
      </c>
      <c r="F48">
        <f>IF(B48=B47,F47+1,1)</f>
        <v>1</v>
      </c>
      <c r="I48" s="37" t="s">
        <v>14</v>
      </c>
      <c r="J48" s="36">
        <v>40865</v>
      </c>
      <c r="K48" s="38">
        <v>1</v>
      </c>
    </row>
    <row r="49" spans="1:11" x14ac:dyDescent="0.25">
      <c r="A49" s="23">
        <v>40963</v>
      </c>
      <c r="B49">
        <v>59070</v>
      </c>
      <c r="C49" t="s">
        <v>19</v>
      </c>
      <c r="D49" t="s">
        <v>6</v>
      </c>
      <c r="E49">
        <f>COUNTIF(Tableau1[Num_Bouteille],Tableau1[[#This Row],[Num_Bouteille]])</f>
        <v>1</v>
      </c>
      <c r="F49">
        <f>IF(B49=B48,F48+1,1)</f>
        <v>1</v>
      </c>
      <c r="I49" s="37" t="s">
        <v>17</v>
      </c>
      <c r="J49" s="36">
        <v>41290</v>
      </c>
      <c r="K49" s="38">
        <v>2</v>
      </c>
    </row>
    <row r="50" spans="1:11" x14ac:dyDescent="0.25">
      <c r="A50" s="23">
        <v>40852</v>
      </c>
      <c r="B50">
        <v>59191</v>
      </c>
      <c r="C50" t="s">
        <v>10</v>
      </c>
      <c r="D50" t="s">
        <v>11</v>
      </c>
      <c r="E50">
        <f>COUNTIF(Tableau1[Num_Bouteille],Tableau1[[#This Row],[Num_Bouteille]])</f>
        <v>1</v>
      </c>
      <c r="F50">
        <f>IF(B50=B49,F49+1,1)</f>
        <v>1</v>
      </c>
      <c r="I50" s="35">
        <v>59385</v>
      </c>
      <c r="K50" s="38"/>
    </row>
    <row r="51" spans="1:11" x14ac:dyDescent="0.25">
      <c r="A51" s="23">
        <v>40866</v>
      </c>
      <c r="B51">
        <v>59344</v>
      </c>
      <c r="C51" t="s">
        <v>14</v>
      </c>
      <c r="D51" t="s">
        <v>6</v>
      </c>
      <c r="E51">
        <f>COUNTIF(Tableau1[Num_Bouteille],Tableau1[[#This Row],[Num_Bouteille]])</f>
        <v>2</v>
      </c>
      <c r="F51">
        <f>IF(B51=B50,F50+1,1)</f>
        <v>1</v>
      </c>
      <c r="I51" s="37" t="s">
        <v>13</v>
      </c>
      <c r="J51" s="36">
        <v>40947</v>
      </c>
      <c r="K51" s="38">
        <v>1</v>
      </c>
    </row>
    <row r="52" spans="1:11" x14ac:dyDescent="0.25">
      <c r="A52" s="23">
        <v>40944</v>
      </c>
      <c r="B52">
        <v>59344</v>
      </c>
      <c r="C52" t="s">
        <v>13</v>
      </c>
      <c r="D52" t="s">
        <v>6</v>
      </c>
      <c r="E52">
        <f>COUNTIF(Tableau1[Num_Bouteille],Tableau1[[#This Row],[Num_Bouteille]])</f>
        <v>2</v>
      </c>
      <c r="F52">
        <f>IF(B52=B51,F51+1,1)</f>
        <v>2</v>
      </c>
      <c r="I52" s="37" t="s">
        <v>19</v>
      </c>
      <c r="J52" s="36">
        <v>40956</v>
      </c>
      <c r="K52" s="38">
        <v>2</v>
      </c>
    </row>
    <row r="53" spans="1:11" x14ac:dyDescent="0.25">
      <c r="A53" s="23">
        <v>40961</v>
      </c>
      <c r="B53">
        <v>59348</v>
      </c>
      <c r="C53" t="s">
        <v>19</v>
      </c>
      <c r="D53" t="s">
        <v>6</v>
      </c>
      <c r="E53">
        <f>COUNTIF(Tableau1[Num_Bouteille],Tableau1[[#This Row],[Num_Bouteille]])</f>
        <v>1</v>
      </c>
      <c r="F53">
        <f>IF(B53=B52,F52+1,1)</f>
        <v>1</v>
      </c>
      <c r="I53" s="35">
        <v>68137</v>
      </c>
      <c r="K53" s="38"/>
    </row>
    <row r="54" spans="1:11" x14ac:dyDescent="0.25">
      <c r="A54" s="23">
        <v>40865</v>
      </c>
      <c r="B54">
        <v>59349</v>
      </c>
      <c r="C54" t="s">
        <v>14</v>
      </c>
      <c r="D54" t="s">
        <v>6</v>
      </c>
      <c r="E54">
        <f>COUNTIF(Tableau1[Num_Bouteille],Tableau1[[#This Row],[Num_Bouteille]])</f>
        <v>2</v>
      </c>
      <c r="F54">
        <f>IF(B54=B53,F53+1,1)</f>
        <v>1</v>
      </c>
      <c r="I54" s="37" t="s">
        <v>14</v>
      </c>
      <c r="J54" s="36">
        <v>40855</v>
      </c>
      <c r="K54" s="38">
        <v>1</v>
      </c>
    </row>
    <row r="55" spans="1:11" x14ac:dyDescent="0.25">
      <c r="A55" s="23">
        <v>41290</v>
      </c>
      <c r="B55">
        <v>59349</v>
      </c>
      <c r="C55" t="s">
        <v>17</v>
      </c>
      <c r="D55" t="s">
        <v>9</v>
      </c>
      <c r="E55">
        <f>COUNTIF(Tableau1[Num_Bouteille],Tableau1[[#This Row],[Num_Bouteille]])</f>
        <v>2</v>
      </c>
      <c r="F55">
        <f>IF(B55=B54,F54+1,1)</f>
        <v>2</v>
      </c>
      <c r="I55" s="37" t="s">
        <v>7</v>
      </c>
      <c r="J55" s="36">
        <v>40941</v>
      </c>
      <c r="K55" s="38">
        <v>2</v>
      </c>
    </row>
    <row r="56" spans="1:11" x14ac:dyDescent="0.25">
      <c r="A56" s="23">
        <v>40947</v>
      </c>
      <c r="B56">
        <v>59385</v>
      </c>
      <c r="C56" t="s">
        <v>13</v>
      </c>
      <c r="D56" t="s">
        <v>6</v>
      </c>
      <c r="E56">
        <f>COUNTIF(Tableau1[Num_Bouteille],Tableau1[[#This Row],[Num_Bouteille]])</f>
        <v>2</v>
      </c>
      <c r="F56">
        <f>IF(B56=B55,F55+1,1)</f>
        <v>1</v>
      </c>
      <c r="I56" s="37" t="s">
        <v>17</v>
      </c>
      <c r="J56" s="36">
        <v>41299</v>
      </c>
      <c r="K56" s="38">
        <v>3</v>
      </c>
    </row>
    <row r="57" spans="1:11" x14ac:dyDescent="0.25">
      <c r="A57" s="23">
        <v>40956</v>
      </c>
      <c r="B57">
        <v>59385</v>
      </c>
      <c r="C57" t="s">
        <v>19</v>
      </c>
      <c r="D57" t="s">
        <v>6</v>
      </c>
      <c r="E57">
        <f>COUNTIF(Tableau1[Num_Bouteille],Tableau1[[#This Row],[Num_Bouteille]])</f>
        <v>2</v>
      </c>
      <c r="F57">
        <f>IF(B57=B56,F56+1,1)</f>
        <v>2</v>
      </c>
      <c r="I57" s="35">
        <v>68818</v>
      </c>
      <c r="K57" s="38"/>
    </row>
    <row r="58" spans="1:11" x14ac:dyDescent="0.25">
      <c r="A58" s="23">
        <v>40960</v>
      </c>
      <c r="B58">
        <v>59389</v>
      </c>
      <c r="C58" t="s">
        <v>19</v>
      </c>
      <c r="D58" t="s">
        <v>6</v>
      </c>
      <c r="E58">
        <f>COUNTIF(Tableau1[Num_Bouteille],Tableau1[[#This Row],[Num_Bouteille]])</f>
        <v>1</v>
      </c>
      <c r="F58">
        <f>IF(B58=B57,F57+1,1)</f>
        <v>1</v>
      </c>
      <c r="I58" s="37" t="s">
        <v>10</v>
      </c>
      <c r="J58" s="36">
        <v>40850</v>
      </c>
      <c r="K58" s="38">
        <v>1</v>
      </c>
    </row>
    <row r="59" spans="1:11" x14ac:dyDescent="0.25">
      <c r="A59" s="23">
        <v>41275</v>
      </c>
      <c r="B59">
        <v>59401</v>
      </c>
      <c r="C59" t="s">
        <v>8</v>
      </c>
      <c r="D59" t="s">
        <v>9</v>
      </c>
      <c r="E59">
        <f>COUNTIF(Tableau1[Num_Bouteille],Tableau1[[#This Row],[Num_Bouteille]])</f>
        <v>1</v>
      </c>
      <c r="F59">
        <f>IF(B59=B58,F58+1,1)</f>
        <v>1</v>
      </c>
      <c r="I59" s="37" t="s">
        <v>8</v>
      </c>
      <c r="J59" s="36">
        <v>41276</v>
      </c>
      <c r="K59" s="38">
        <v>2</v>
      </c>
    </row>
    <row r="60" spans="1:11" x14ac:dyDescent="0.25">
      <c r="A60" s="23">
        <v>40959</v>
      </c>
      <c r="B60">
        <v>59407</v>
      </c>
      <c r="C60" t="s">
        <v>19</v>
      </c>
      <c r="D60" t="s">
        <v>6</v>
      </c>
      <c r="E60">
        <f>COUNTIF(Tableau1[Num_Bouteille],Tableau1[[#This Row],[Num_Bouteille]])</f>
        <v>1</v>
      </c>
      <c r="F60">
        <f>IF(B60=B59,F59+1,1)</f>
        <v>1</v>
      </c>
      <c r="I60" s="35">
        <v>631700</v>
      </c>
      <c r="K60" s="38"/>
    </row>
    <row r="61" spans="1:11" x14ac:dyDescent="0.25">
      <c r="A61" s="23">
        <v>40962</v>
      </c>
      <c r="B61">
        <v>59461</v>
      </c>
      <c r="C61" t="s">
        <v>19</v>
      </c>
      <c r="D61" t="s">
        <v>6</v>
      </c>
      <c r="E61">
        <f>COUNTIF(Tableau1[Num_Bouteille],Tableau1[[#This Row],[Num_Bouteille]])</f>
        <v>1</v>
      </c>
      <c r="F61">
        <f>IF(B61=B60,F60+1,1)</f>
        <v>1</v>
      </c>
      <c r="I61" s="37" t="s">
        <v>13</v>
      </c>
      <c r="J61" s="36">
        <v>40946</v>
      </c>
      <c r="K61" s="38">
        <v>1</v>
      </c>
    </row>
    <row r="62" spans="1:11" x14ac:dyDescent="0.25">
      <c r="A62" s="23">
        <v>40863</v>
      </c>
      <c r="B62">
        <v>60062</v>
      </c>
      <c r="C62" t="s">
        <v>14</v>
      </c>
      <c r="D62" t="s">
        <v>6</v>
      </c>
      <c r="E62">
        <f>COUNTIF(Tableau1[Num_Bouteille],Tableau1[[#This Row],[Num_Bouteille]])</f>
        <v>1</v>
      </c>
      <c r="F62">
        <f>IF(B62=B61,F61+1,1)</f>
        <v>1</v>
      </c>
      <c r="I62" s="37" t="s">
        <v>19</v>
      </c>
      <c r="J62" s="36">
        <v>40957</v>
      </c>
      <c r="K62" s="38">
        <v>2</v>
      </c>
    </row>
    <row r="63" spans="1:11" x14ac:dyDescent="0.25">
      <c r="A63" s="23">
        <v>40855</v>
      </c>
      <c r="B63">
        <v>68137</v>
      </c>
      <c r="C63" t="s">
        <v>14</v>
      </c>
      <c r="D63" t="s">
        <v>6</v>
      </c>
      <c r="E63">
        <f>COUNTIF(Tableau1[Num_Bouteille],Tableau1[[#This Row],[Num_Bouteille]])</f>
        <v>3</v>
      </c>
      <c r="F63">
        <f>IF(B63=B62,F62+1,1)</f>
        <v>1</v>
      </c>
      <c r="I63" s="35" t="s">
        <v>32</v>
      </c>
      <c r="K63" s="38">
        <v>67</v>
      </c>
    </row>
    <row r="64" spans="1:11" x14ac:dyDescent="0.25">
      <c r="A64" s="23">
        <v>40941</v>
      </c>
      <c r="B64">
        <v>68137</v>
      </c>
      <c r="C64" t="s">
        <v>7</v>
      </c>
      <c r="D64" t="s">
        <v>12</v>
      </c>
      <c r="E64">
        <f>COUNTIF(Tableau1[Num_Bouteille],Tableau1[[#This Row],[Num_Bouteille]])</f>
        <v>3</v>
      </c>
      <c r="F64">
        <f>IF(B64=B63,F63+1,1)</f>
        <v>2</v>
      </c>
    </row>
    <row r="65" spans="1:6" x14ac:dyDescent="0.25">
      <c r="A65" s="23">
        <v>41299</v>
      </c>
      <c r="B65">
        <v>68137</v>
      </c>
      <c r="C65" t="s">
        <v>17</v>
      </c>
      <c r="D65" t="s">
        <v>9</v>
      </c>
      <c r="E65">
        <f>COUNTIF(Tableau1[Num_Bouteille],Tableau1[[#This Row],[Num_Bouteille]])</f>
        <v>3</v>
      </c>
      <c r="F65">
        <f>IF(B65=B64,F64+1,1)</f>
        <v>3</v>
      </c>
    </row>
    <row r="66" spans="1:6" x14ac:dyDescent="0.25">
      <c r="A66" s="23">
        <v>40856</v>
      </c>
      <c r="B66">
        <v>68239</v>
      </c>
      <c r="C66" t="s">
        <v>14</v>
      </c>
      <c r="D66" t="s">
        <v>6</v>
      </c>
      <c r="E66">
        <f>COUNTIF(Tableau1[Num_Bouteille],Tableau1[[#This Row],[Num_Bouteille]])</f>
        <v>1</v>
      </c>
      <c r="F66">
        <f>IF(B66=B65,F65+1,1)</f>
        <v>1</v>
      </c>
    </row>
    <row r="67" spans="1:6" x14ac:dyDescent="0.25">
      <c r="A67" s="23">
        <v>40850</v>
      </c>
      <c r="B67">
        <v>68818</v>
      </c>
      <c r="C67" t="s">
        <v>10</v>
      </c>
      <c r="D67" t="s">
        <v>11</v>
      </c>
      <c r="E67">
        <f>COUNTIF(Tableau1[Num_Bouteille],Tableau1[[#This Row],[Num_Bouteille]])</f>
        <v>2</v>
      </c>
      <c r="F67">
        <f>IF(B67=B66,F66+1,1)</f>
        <v>1</v>
      </c>
    </row>
    <row r="68" spans="1:6" x14ac:dyDescent="0.25">
      <c r="A68" s="23">
        <v>41276</v>
      </c>
      <c r="B68">
        <v>68818</v>
      </c>
      <c r="C68" t="s">
        <v>8</v>
      </c>
      <c r="D68" t="s">
        <v>9</v>
      </c>
      <c r="E68">
        <f>COUNTIF(Tableau1[Num_Bouteille],Tableau1[[#This Row],[Num_Bouteille]])</f>
        <v>2</v>
      </c>
      <c r="F68">
        <f>IF(B68=B67,F67+1,1)</f>
        <v>2</v>
      </c>
    </row>
    <row r="69" spans="1:6" x14ac:dyDescent="0.25">
      <c r="A69" s="23">
        <v>41292</v>
      </c>
      <c r="B69">
        <v>129302</v>
      </c>
      <c r="C69" t="s">
        <v>17</v>
      </c>
      <c r="D69" t="s">
        <v>9</v>
      </c>
      <c r="E69">
        <f>COUNTIF(Tableau1[Num_Bouteille],Tableau1[[#This Row],[Num_Bouteille]])</f>
        <v>1</v>
      </c>
      <c r="F69">
        <f>IF(B69=B68,F68+1,1)</f>
        <v>1</v>
      </c>
    </row>
    <row r="70" spans="1:6" x14ac:dyDescent="0.25">
      <c r="A70" s="23">
        <v>40873</v>
      </c>
      <c r="B70">
        <v>211383</v>
      </c>
      <c r="C70" t="s">
        <v>14</v>
      </c>
      <c r="D70" t="s">
        <v>12</v>
      </c>
      <c r="E70">
        <f>COUNTIF(Tableau1[Num_Bouteille],Tableau1[[#This Row],[Num_Bouteille]])</f>
        <v>1</v>
      </c>
      <c r="F70">
        <f>IF(B70=B69,F69+1,1)</f>
        <v>1</v>
      </c>
    </row>
    <row r="71" spans="1:6" x14ac:dyDescent="0.25">
      <c r="A71" s="23">
        <v>40871</v>
      </c>
      <c r="B71">
        <v>218578</v>
      </c>
      <c r="C71" t="s">
        <v>14</v>
      </c>
      <c r="D71" t="s">
        <v>12</v>
      </c>
      <c r="E71">
        <f>COUNTIF(Tableau1[Num_Bouteille],Tableau1[[#This Row],[Num_Bouteille]])</f>
        <v>1</v>
      </c>
      <c r="F71">
        <f>IF(B71=B70,F70+1,1)</f>
        <v>1</v>
      </c>
    </row>
    <row r="72" spans="1:6" x14ac:dyDescent="0.25">
      <c r="A72" s="23">
        <v>40955</v>
      </c>
      <c r="B72">
        <v>631503</v>
      </c>
      <c r="C72" t="s">
        <v>19</v>
      </c>
      <c r="D72" t="s">
        <v>6</v>
      </c>
      <c r="E72">
        <f>COUNTIF(Tableau1[Num_Bouteille],Tableau1[[#This Row],[Num_Bouteille]])</f>
        <v>1</v>
      </c>
      <c r="F72">
        <f>IF(B72=B71,F71+1,1)</f>
        <v>1</v>
      </c>
    </row>
    <row r="73" spans="1:6" x14ac:dyDescent="0.25">
      <c r="A73" s="23">
        <v>40951</v>
      </c>
      <c r="B73">
        <v>631624</v>
      </c>
      <c r="C73" t="s">
        <v>16</v>
      </c>
      <c r="D73" t="s">
        <v>6</v>
      </c>
      <c r="E73">
        <f>COUNTIF(Tableau1[Num_Bouteille],Tableau1[[#This Row],[Num_Bouteille]])</f>
        <v>1</v>
      </c>
      <c r="F73">
        <f>IF(B73=B72,F72+1,1)</f>
        <v>1</v>
      </c>
    </row>
    <row r="74" spans="1:6" x14ac:dyDescent="0.25">
      <c r="A74" s="23">
        <v>40958</v>
      </c>
      <c r="B74">
        <v>631660</v>
      </c>
      <c r="C74" t="s">
        <v>19</v>
      </c>
      <c r="D74" t="s">
        <v>6</v>
      </c>
      <c r="E74">
        <f>COUNTIF(Tableau1[Num_Bouteille],Tableau1[[#This Row],[Num_Bouteille]])</f>
        <v>1</v>
      </c>
      <c r="F74">
        <f>IF(B74=B73,F73+1,1)</f>
        <v>1</v>
      </c>
    </row>
    <row r="75" spans="1:6" x14ac:dyDescent="0.25">
      <c r="A75" s="23">
        <v>40946</v>
      </c>
      <c r="B75">
        <v>631700</v>
      </c>
      <c r="C75" t="s">
        <v>13</v>
      </c>
      <c r="D75" t="s">
        <v>6</v>
      </c>
      <c r="E75">
        <f>COUNTIF(Tableau1[Num_Bouteille],Tableau1[[#This Row],[Num_Bouteille]])</f>
        <v>2</v>
      </c>
      <c r="F75">
        <f>IF(B75=B74,F74+1,1)</f>
        <v>1</v>
      </c>
    </row>
    <row r="76" spans="1:6" x14ac:dyDescent="0.25">
      <c r="A76" s="23">
        <v>40957</v>
      </c>
      <c r="B76">
        <v>631700</v>
      </c>
      <c r="C76" t="s">
        <v>19</v>
      </c>
      <c r="D76" t="s">
        <v>6</v>
      </c>
      <c r="E76">
        <f>COUNTIF(Tableau1[Num_Bouteille],Tableau1[[#This Row],[Num_Bouteille]])</f>
        <v>2</v>
      </c>
      <c r="F76">
        <f>IF(B76=B75,F75+1,1)</f>
        <v>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de comparaison</vt:lpstr>
      <vt:lpstr>Historique mouvement bouteilles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2013-09-25T08:04:19Z</dcterms:created>
  <dcterms:modified xsi:type="dcterms:W3CDTF">2013-09-25T12:05:06Z</dcterms:modified>
</cp:coreProperties>
</file>