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ata" sheetId="1" r:id="rId1"/>
    <sheet name="Analy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2" l="1"/>
  <c r="H16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" i="1"/>
  <c r="F6" i="2" s="1"/>
  <c r="G6" i="2" l="1"/>
  <c r="E6" i="2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G11" i="2" l="1"/>
  <c r="E11" i="2"/>
  <c r="F11" i="2"/>
  <c r="F14" i="2"/>
  <c r="G14" i="2"/>
  <c r="E14" i="2"/>
  <c r="E4" i="2"/>
  <c r="G4" i="2"/>
  <c r="F4" i="2"/>
  <c r="F10" i="2"/>
  <c r="E10" i="2"/>
  <c r="G10" i="2"/>
  <c r="G15" i="2"/>
  <c r="E15" i="2"/>
  <c r="F15" i="2"/>
  <c r="E12" i="2"/>
  <c r="G12" i="2"/>
  <c r="F12" i="2"/>
  <c r="E8" i="2"/>
  <c r="F8" i="2"/>
  <c r="G8" i="2"/>
  <c r="F9" i="2"/>
  <c r="E9" i="2"/>
  <c r="G9" i="2"/>
  <c r="F13" i="2"/>
  <c r="E13" i="2"/>
  <c r="G13" i="2"/>
  <c r="G7" i="2"/>
  <c r="E7" i="2"/>
  <c r="F7" i="2"/>
  <c r="G3" i="2"/>
  <c r="E3" i="2"/>
  <c r="F3" i="2"/>
  <c r="F16" i="2" s="1"/>
  <c r="F5" i="2"/>
  <c r="G5" i="2"/>
  <c r="E5" i="2"/>
  <c r="E16" i="2" l="1"/>
  <c r="G16" i="2"/>
</calcChain>
</file>

<file path=xl/sharedStrings.xml><?xml version="1.0" encoding="utf-8"?>
<sst xmlns="http://schemas.openxmlformats.org/spreadsheetml/2006/main" count="780" uniqueCount="231">
  <si>
    <t>ID</t>
  </si>
  <si>
    <t>INDICATEUR</t>
  </si>
  <si>
    <t>CD_ORGN_EVMT</t>
  </si>
  <si>
    <t>TYPE_PERSONNE</t>
  </si>
  <si>
    <t>EFFECTIF</t>
  </si>
  <si>
    <t>201712_AAQ_IND</t>
  </si>
  <si>
    <t>desktop</t>
  </si>
  <si>
    <t>AFF</t>
  </si>
  <si>
    <t>IND</t>
  </si>
  <si>
    <t>201712_ACC_FOM</t>
  </si>
  <si>
    <t>201712_ADC_FOM</t>
  </si>
  <si>
    <t>201712_ADI_FOM</t>
  </si>
  <si>
    <t>201712_ADM_ACT</t>
  </si>
  <si>
    <t>201712_AF1_IND</t>
  </si>
  <si>
    <t>MOB</t>
  </si>
  <si>
    <t>201712_AF2_IND</t>
  </si>
  <si>
    <t>201712_AFS_IND</t>
  </si>
  <si>
    <t>AFS_IND</t>
  </si>
  <si>
    <t>201712_AFV_IND</t>
  </si>
  <si>
    <t>201712_AMS_IND</t>
  </si>
  <si>
    <t>AMS_IND</t>
  </si>
  <si>
    <t>201712_AMV_IND</t>
  </si>
  <si>
    <t>AMV_IND</t>
  </si>
  <si>
    <t>201712_AOM_IND</t>
  </si>
  <si>
    <t>201712_AOP_IND</t>
  </si>
  <si>
    <t>201712_APD_IND</t>
  </si>
  <si>
    <t>201712_APR_FOM</t>
  </si>
  <si>
    <t>201712_ARB_ACT</t>
  </si>
  <si>
    <t>201712_ARL_IND</t>
  </si>
  <si>
    <t>201712_ARS_IND</t>
  </si>
  <si>
    <t>201712_ARV_IND</t>
  </si>
  <si>
    <t>201712_ATA_IND</t>
  </si>
  <si>
    <t>201712_ATC_IND</t>
  </si>
  <si>
    <t>PM</t>
  </si>
  <si>
    <t>201712_ATP_IND</t>
  </si>
  <si>
    <t>ATP_IND</t>
  </si>
  <si>
    <t>201712_ATR_IND</t>
  </si>
  <si>
    <t>201712_AVA_IND</t>
  </si>
  <si>
    <t>201712_AVL_IND</t>
  </si>
  <si>
    <t>201712_BUR_IND</t>
  </si>
  <si>
    <t>201712_CAG_FOM</t>
  </si>
  <si>
    <t>201712_CAU_IND</t>
  </si>
  <si>
    <t>201712_CCS_IND</t>
  </si>
  <si>
    <t>201712_CFC_FOM</t>
  </si>
  <si>
    <t>201712_CGA_IND</t>
  </si>
  <si>
    <t>201712_CIR_IND</t>
  </si>
  <si>
    <t>201712_COL_IND</t>
  </si>
  <si>
    <t>CGO</t>
  </si>
  <si>
    <t>201712_CPC_IND</t>
  </si>
  <si>
    <t>201712_CPE_FOM</t>
  </si>
  <si>
    <t>201712_CPF_IND</t>
  </si>
  <si>
    <t>201712_CPT_IND</t>
  </si>
  <si>
    <t>201712_CQF_FOM</t>
  </si>
  <si>
    <t>201712_CRI_IND</t>
  </si>
  <si>
    <t>201712_CRS_IND</t>
  </si>
  <si>
    <t>201712_CSA_IND</t>
  </si>
  <si>
    <t>201712_CSC_IND</t>
  </si>
  <si>
    <t>201712_CSD_IND</t>
  </si>
  <si>
    <t>201712_CSS_FOM</t>
  </si>
  <si>
    <t>201712_CTC_FOM</t>
  </si>
  <si>
    <t>201712_CTC_IND</t>
  </si>
  <si>
    <t>201712_CTP_FOM</t>
  </si>
  <si>
    <t>201712_D2R_FOM</t>
  </si>
  <si>
    <t>201712_DDM_ACT</t>
  </si>
  <si>
    <t>201712_DEP_FOM</t>
  </si>
  <si>
    <t>201712_DMC_IND</t>
  </si>
  <si>
    <t>201712_DMD_IND</t>
  </si>
  <si>
    <t>201712_DME_IND</t>
  </si>
  <si>
    <t>201712_DOC_IND</t>
  </si>
  <si>
    <t>201712_DPA_FOM</t>
  </si>
  <si>
    <t>201712_DRC_FOM</t>
  </si>
  <si>
    <t>201712_DRI_FOM</t>
  </si>
  <si>
    <t>201712_DRO_FOM</t>
  </si>
  <si>
    <t>201712_DSN_FOM</t>
  </si>
  <si>
    <t>201712_DSP_FOM</t>
  </si>
  <si>
    <t>201712_DTP_IND</t>
  </si>
  <si>
    <t>201712_E96_IND</t>
  </si>
  <si>
    <t>201712_EC6_ACT</t>
  </si>
  <si>
    <t>201712_EC7_ACT</t>
  </si>
  <si>
    <t>201712_EC9_ACT</t>
  </si>
  <si>
    <t>201712_ECA_FOM</t>
  </si>
  <si>
    <t>201712_ECH_IND</t>
  </si>
  <si>
    <t>201712_ECO_ACT</t>
  </si>
  <si>
    <t>201712_ECP_IND</t>
  </si>
  <si>
    <t>201712_ECR_IND</t>
  </si>
  <si>
    <t>201712_ECT_IND</t>
  </si>
  <si>
    <t>201712_ECV_IND</t>
  </si>
  <si>
    <t>201712_EEE_IND</t>
  </si>
  <si>
    <t>201712_EEM_IND</t>
  </si>
  <si>
    <t>201712_EMA_IND</t>
  </si>
  <si>
    <t>201712_EPG_FOM</t>
  </si>
  <si>
    <t>201712_ERH_IND</t>
  </si>
  <si>
    <t>201712_ESC_IND</t>
  </si>
  <si>
    <t>201712_ETC_FOM</t>
  </si>
  <si>
    <t>201712_ETI_FOM</t>
  </si>
  <si>
    <t>201712_FNO_IND</t>
  </si>
  <si>
    <t>201712_IAM_IND</t>
  </si>
  <si>
    <t>201712_IDE_IND</t>
  </si>
  <si>
    <t>201712_IDM_ACT</t>
  </si>
  <si>
    <t>201712_IFU_IND</t>
  </si>
  <si>
    <t>201712_IHP_IND</t>
  </si>
  <si>
    <t>201712_IPP_IND</t>
  </si>
  <si>
    <t>201712_ISP_IND</t>
  </si>
  <si>
    <t>201712_IYA_IND</t>
  </si>
  <si>
    <t>APP</t>
  </si>
  <si>
    <t>201712_IYC_ACT</t>
  </si>
  <si>
    <t>201712_IYM_ACT</t>
  </si>
  <si>
    <t>201712_IYS_ACT</t>
  </si>
  <si>
    <t>201712_LEO_IND</t>
  </si>
  <si>
    <t>201712_LKS_IND</t>
  </si>
  <si>
    <t>201712_LKV_IND</t>
  </si>
  <si>
    <t>201712_MAC_FOM</t>
  </si>
  <si>
    <t>201712_MBB_IND</t>
  </si>
  <si>
    <t>201712_MCO_FOM</t>
  </si>
  <si>
    <t>201712_MDP_FOM</t>
  </si>
  <si>
    <t>201712_MEL_IND</t>
  </si>
  <si>
    <t>201712_MF0_FOM</t>
  </si>
  <si>
    <t>201712_MF1_FOM</t>
  </si>
  <si>
    <t>201712_MF2_FOM</t>
  </si>
  <si>
    <t>201712_MIN_IND</t>
  </si>
  <si>
    <t>201712_MRC_IND</t>
  </si>
  <si>
    <t>201712_MTM_IND</t>
  </si>
  <si>
    <t>201712_NOE_FOM</t>
  </si>
  <si>
    <t>201712_NYD_IND</t>
  </si>
  <si>
    <t>201712_ORC_FOM</t>
  </si>
  <si>
    <t>201712_PBO_IND</t>
  </si>
  <si>
    <t>201712_PCH_IND</t>
  </si>
  <si>
    <t>201712_PFP_FOM</t>
  </si>
  <si>
    <t>201712_PRS_FOM</t>
  </si>
  <si>
    <t>201712_PSA_FOM</t>
  </si>
  <si>
    <t>201712_PVP_FOM</t>
  </si>
  <si>
    <t>201712_QAG_FOM</t>
  </si>
  <si>
    <t>201712_QMF_FOM</t>
  </si>
  <si>
    <t>201712_RAB_IND</t>
  </si>
  <si>
    <t>AUT</t>
  </si>
  <si>
    <t>201712_RAC_IND</t>
  </si>
  <si>
    <t>201712_RAG_IND</t>
  </si>
  <si>
    <t>201712_RCA_ACT</t>
  </si>
  <si>
    <t>201712_RCL_FOM</t>
  </si>
  <si>
    <t>201712_RDM_ACT</t>
  </si>
  <si>
    <t>201712_RDV_FOM</t>
  </si>
  <si>
    <t>201712_REC_FOM</t>
  </si>
  <si>
    <t>201712_REP_FOM</t>
  </si>
  <si>
    <t>201712_REQ_FOM</t>
  </si>
  <si>
    <t>201712_REQ_IND</t>
  </si>
  <si>
    <t>201712_RET_FOM</t>
  </si>
  <si>
    <t>201712_RFC_IND</t>
  </si>
  <si>
    <t>201712_RPM_IND</t>
  </si>
  <si>
    <t>201712_RVA_FOM</t>
  </si>
  <si>
    <t>201712_RVS_FOM</t>
  </si>
  <si>
    <t>201712_SAF_IND</t>
  </si>
  <si>
    <t>201712_SBG_IND</t>
  </si>
  <si>
    <t>201712_SID_IND</t>
  </si>
  <si>
    <t>201712_SMP_IND</t>
  </si>
  <si>
    <t>201712_SOF_IND</t>
  </si>
  <si>
    <t>201712_SP1_IND</t>
  </si>
  <si>
    <t>201712_SP2_IND</t>
  </si>
  <si>
    <t>201712_SP3_ACT</t>
  </si>
  <si>
    <t>201712_SP4_ACT</t>
  </si>
  <si>
    <t>201712_SP5_ACT</t>
  </si>
  <si>
    <t>201712_SP6_IND</t>
  </si>
  <si>
    <t>201712_SP9_ACT</t>
  </si>
  <si>
    <t>201712_SPA_IND</t>
  </si>
  <si>
    <t>201712_SR2_IND</t>
  </si>
  <si>
    <t>201712_SR3_IND</t>
  </si>
  <si>
    <t>201712_SR4_IND</t>
  </si>
  <si>
    <t>201712_SR6_IND</t>
  </si>
  <si>
    <t>201712_SR7_IND</t>
  </si>
  <si>
    <t>201712_SR8_IND</t>
  </si>
  <si>
    <t>201712_SS5_ACT</t>
  </si>
  <si>
    <t>201712_SS7_ACT</t>
  </si>
  <si>
    <t>201712_SS8_ACT</t>
  </si>
  <si>
    <t>201712_STI_IND</t>
  </si>
  <si>
    <t>201712_TAD_IND</t>
  </si>
  <si>
    <t>TAD_IND</t>
  </si>
  <si>
    <t>201712_TAF_IND</t>
  </si>
  <si>
    <t>201712_TAL_IND</t>
  </si>
  <si>
    <t>201712_TAP_IND</t>
  </si>
  <si>
    <t>201712_TAS_IND</t>
  </si>
  <si>
    <t>201712_TDT_IND</t>
  </si>
  <si>
    <t>TDT_IND</t>
  </si>
  <si>
    <t>201712_TDU_IND</t>
  </si>
  <si>
    <t>201712_TEA_IND</t>
  </si>
  <si>
    <t>TEA_IND</t>
  </si>
  <si>
    <t>201712_TEI_IND</t>
  </si>
  <si>
    <t>TEI_IND</t>
  </si>
  <si>
    <t>201712_TES_IND</t>
  </si>
  <si>
    <t>TES_IND</t>
  </si>
  <si>
    <t>201712_TID_IND</t>
  </si>
  <si>
    <t>201712_TIE_IND</t>
  </si>
  <si>
    <t>201712_TPO_IND</t>
  </si>
  <si>
    <t>201712_TPV_IND</t>
  </si>
  <si>
    <t>201712_TRV_IND</t>
  </si>
  <si>
    <t>201712_TSI_IND</t>
  </si>
  <si>
    <t>201712_TTC_IND</t>
  </si>
  <si>
    <t>201712_TTR_IND</t>
  </si>
  <si>
    <t>201712_VBA_ACT</t>
  </si>
  <si>
    <t>201712_VBN_ACT</t>
  </si>
  <si>
    <t>201712_VCF_IND</t>
  </si>
  <si>
    <t>201712_VCO_IND</t>
  </si>
  <si>
    <t>201712_VCU_IND</t>
  </si>
  <si>
    <t>201712_VDA_IND</t>
  </si>
  <si>
    <t>201712_VDH_IND</t>
  </si>
  <si>
    <t>201712_VPT_IND</t>
  </si>
  <si>
    <t>201712_VV1_ACT</t>
  </si>
  <si>
    <t>indicateur</t>
  </si>
  <si>
    <t>code</t>
  </si>
  <si>
    <t xml:space="preserve">Type de personne </t>
  </si>
  <si>
    <t>type d'appareil</t>
  </si>
  <si>
    <t>indicateur 1</t>
  </si>
  <si>
    <t>Desktop</t>
  </si>
  <si>
    <t>Indicateur 2</t>
  </si>
  <si>
    <t>indicateur 3</t>
  </si>
  <si>
    <t>Indicateur 4</t>
  </si>
  <si>
    <t>ATF_IND</t>
  </si>
  <si>
    <t>Indicateur 5</t>
  </si>
  <si>
    <t>Indicateur 6</t>
  </si>
  <si>
    <t>Indicateur 7</t>
  </si>
  <si>
    <t>Indicateur 8</t>
  </si>
  <si>
    <t>Indicateur 9</t>
  </si>
  <si>
    <t>Indicateur 10</t>
  </si>
  <si>
    <t>Indicateur 11</t>
  </si>
  <si>
    <t>Indicateur 12</t>
  </si>
  <si>
    <t>Indicateur 13</t>
  </si>
  <si>
    <t>Date</t>
  </si>
  <si>
    <t>2017-12</t>
  </si>
  <si>
    <t>2018-02</t>
  </si>
  <si>
    <t>2018-01</t>
  </si>
  <si>
    <t>Total</t>
  </si>
  <si>
    <t>2017-03</t>
  </si>
  <si>
    <t>2018-04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</si>
</sst>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1" fillId="0" borderId="0" xfId="0" applyNumberFormat="1" applyFon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1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strike val="0"/>
        <outline val="0"/>
        <shadow val="0"/>
        <u val="none"/>
        <vertAlign val="baseline"/>
        <sz val="11"/>
        <color rgb="FF0070C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19" formatCode="dd/mm/yyyy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249" totalsRowShown="0">
  <autoFilter ref="A1:F249">
    <filterColumn colId="0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ID"/>
    <tableColumn id="6" name="Date" dataDxfId="6">
      <calculatedColumnFormula>LEFT(Tableau1[[#This Row],[ID]],4)&amp;"-"&amp;MID(Tableau1[[#This Row],[ID]],5,2)</calculatedColumnFormula>
    </tableColumn>
    <tableColumn id="2" name="INDICATEUR" dataDxfId="5"/>
    <tableColumn id="3" name="CD_ORGN_EVMT"/>
    <tableColumn id="4" name="TYPE_PERSONNE"/>
    <tableColumn id="5" name="EFFECTIF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I16" totalsRowCount="1">
  <tableColumns count="9">
    <tableColumn id="1" name="indicateur" totalsRowLabel="Total"/>
    <tableColumn id="2" name="code"/>
    <tableColumn id="3" name="Type de personne "/>
    <tableColumn id="4" name="type d'appareil"/>
    <tableColumn id="5" name="2017-12" totalsRowFunction="sum" dataDxfId="8" totalsRowDxfId="3">
      <calculatedColumnFormula>SUMIFS(Tableau1[EFFECTIF],Tableau1[INDICATEUR],Tableau3[[#This Row],[code]],Tableau1[TYPE_PERSONNE],Tableau3[[#This Row],[Type de personne ]],Tableau1[CD_ORGN_EVMT],Tableau3[[#This Row],[type d''appareil]],Tableau1[Date],$E$2)</calculatedColumnFormula>
    </tableColumn>
    <tableColumn id="6" name="2018-01" totalsRowFunction="sum" dataDxfId="7" totalsRowDxfId="2">
      <calculatedColumnFormula>SUMIFS(Tableau1[EFFECTIF],Tableau1[INDICATEUR],Tableau3[[#This Row],[code]],Tableau1[TYPE_PERSONNE],Tableau3[[#This Row],[Type de personne ]],Tableau1[CD_ORGN_EVMT],Tableau3[[#This Row],[type d''appareil]],Tableau1[Date],$F$2)</calculatedColumnFormula>
    </tableColumn>
    <tableColumn id="7" name="2018-02" totalsRowFunction="sum" dataDxfId="9" totalsRowDxfId="1"/>
    <tableColumn id="8" name="2017-03" totalsRowFunction="sum" dataDxfId="4">
      <calculatedColumnFormula>SUMIFS(Tableau1[EFFECTIF],Tableau1[INDICATEUR],Tableau3[[#This Row],[code]],Tableau1[TYPE_PERSONNE],Tableau3[[#This Row],[Type de personne ]],Tableau1[CD_ORGN_EVMT],Tableau3[[#This Row],[type d''appareil]],Tableau1[Date],$G$2)</calculatedColumnFormula>
    </tableColumn>
    <tableColumn id="9" name="2018-04" totalsRowFunction="sum" dataDxfId="0">
      <calculatedColumnFormula>SUMIFS(Tableau1[EFFECTIF],Tableau1[INDICATEUR],Tableau3[[#This Row],[code]],Tableau1[TYPE_PERSONNE],Tableau3[[#This Row],[Type de personne ]],Tableau1[CD_ORGN_EVMT],Tableau3[[#This Row],[type d''appareil]],Tableau1[Date],$G$2)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9"/>
  <sheetViews>
    <sheetView showGridLines="0" topLeftCell="A231" workbookViewId="0">
      <selection activeCell="C239" sqref="C239"/>
    </sheetView>
  </sheetViews>
  <sheetFormatPr baseColWidth="10" defaultRowHeight="15" x14ac:dyDescent="0.25"/>
  <cols>
    <col min="1" max="1" width="17.42578125" bestFit="1" customWidth="1"/>
    <col min="2" max="2" width="17.42578125" customWidth="1"/>
    <col min="3" max="3" width="13.85546875" customWidth="1"/>
    <col min="4" max="5" width="17.85546875" customWidth="1"/>
    <col min="6" max="6" width="10.85546875" customWidth="1"/>
  </cols>
  <sheetData>
    <row r="1" spans="1:6" x14ac:dyDescent="0.25">
      <c r="A1" t="s">
        <v>0</v>
      </c>
      <c r="B1" t="s">
        <v>224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 s="2" t="str">
        <f>LEFT(Tableau1[[#This Row],[ID]],4)&amp;"-"&amp;MID(Tableau1[[#This Row],[ID]],5,2)</f>
        <v>2017-12</v>
      </c>
      <c r="C2" s="4" t="str">
        <f>MID(Tableau1[[#This Row],[ID]],FIND("_",Tableau1[[#This Row],[ID]])+1,LEN(Tableau1[[#This Row],[ID]]))</f>
        <v>AAQ_IND</v>
      </c>
      <c r="D2" t="s">
        <v>6</v>
      </c>
      <c r="E2" t="s">
        <v>7</v>
      </c>
      <c r="F2">
        <v>2267</v>
      </c>
    </row>
    <row r="3" spans="1:6" x14ac:dyDescent="0.25">
      <c r="A3" t="s">
        <v>5</v>
      </c>
      <c r="B3" s="2" t="str">
        <f>LEFT(Tableau1[[#This Row],[ID]],4)&amp;"-"&amp;MID(Tableau1[[#This Row],[ID]],5,2)</f>
        <v>2017-12</v>
      </c>
      <c r="C3" s="4" t="str">
        <f>MID(Tableau1[[#This Row],[ID]],FIND("_",Tableau1[[#This Row],[ID]])+1,LEN(Tableau1[[#This Row],[ID]]))</f>
        <v>AAQ_IND</v>
      </c>
      <c r="D3" t="s">
        <v>6</v>
      </c>
      <c r="E3" t="s">
        <v>8</v>
      </c>
      <c r="F3">
        <v>7055</v>
      </c>
    </row>
    <row r="4" spans="1:6" x14ac:dyDescent="0.25">
      <c r="A4" t="s">
        <v>9</v>
      </c>
      <c r="B4" s="2" t="str">
        <f>LEFT(Tableau1[[#This Row],[ID]],4)&amp;"-"&amp;MID(Tableau1[[#This Row],[ID]],5,2)</f>
        <v>2017-12</v>
      </c>
      <c r="C4" s="4" t="str">
        <f>MID(Tableau1[[#This Row],[ID]],FIND("_",Tableau1[[#This Row],[ID]])+1,LEN(Tableau1[[#This Row],[ID]]))</f>
        <v>ACC_FOM</v>
      </c>
      <c r="D4" t="s">
        <v>6</v>
      </c>
      <c r="F4">
        <v>1</v>
      </c>
    </row>
    <row r="5" spans="1:6" x14ac:dyDescent="0.25">
      <c r="A5" t="s">
        <v>10</v>
      </c>
      <c r="B5" s="2" t="str">
        <f>LEFT(Tableau1[[#This Row],[ID]],4)&amp;"-"&amp;MID(Tableau1[[#This Row],[ID]],5,2)</f>
        <v>2017-12</v>
      </c>
      <c r="C5" s="4" t="str">
        <f>MID(Tableau1[[#This Row],[ID]],FIND("_",Tableau1[[#This Row],[ID]])+1,LEN(Tableau1[[#This Row],[ID]]))</f>
        <v>ADC_FOM</v>
      </c>
      <c r="D5" t="s">
        <v>6</v>
      </c>
      <c r="E5" t="s">
        <v>7</v>
      </c>
      <c r="F5">
        <v>76</v>
      </c>
    </row>
    <row r="6" spans="1:6" x14ac:dyDescent="0.25">
      <c r="A6" t="s">
        <v>11</v>
      </c>
      <c r="B6" s="2" t="str">
        <f>LEFT(Tableau1[[#This Row],[ID]],4)&amp;"-"&amp;MID(Tableau1[[#This Row],[ID]],5,2)</f>
        <v>2017-12</v>
      </c>
      <c r="C6" s="4" t="str">
        <f>MID(Tableau1[[#This Row],[ID]],FIND("_",Tableau1[[#This Row],[ID]])+1,LEN(Tableau1[[#This Row],[ID]]))</f>
        <v>ADI_FOM</v>
      </c>
      <c r="D6" t="s">
        <v>6</v>
      </c>
      <c r="E6" t="s">
        <v>8</v>
      </c>
      <c r="F6">
        <v>105</v>
      </c>
    </row>
    <row r="7" spans="1:6" x14ac:dyDescent="0.25">
      <c r="A7" t="s">
        <v>12</v>
      </c>
      <c r="B7" s="2" t="str">
        <f>LEFT(Tableau1[[#This Row],[ID]],4)&amp;"-"&amp;MID(Tableau1[[#This Row],[ID]],5,2)</f>
        <v>2017-12</v>
      </c>
      <c r="C7" s="4" t="str">
        <f>MID(Tableau1[[#This Row],[ID]],FIND("_",Tableau1[[#This Row],[ID]])+1,LEN(Tableau1[[#This Row],[ID]]))</f>
        <v>ADM_ACT</v>
      </c>
      <c r="D7" t="s">
        <v>6</v>
      </c>
      <c r="E7" t="s">
        <v>7</v>
      </c>
      <c r="F7">
        <v>3442</v>
      </c>
    </row>
    <row r="8" spans="1:6" x14ac:dyDescent="0.25">
      <c r="A8" t="s">
        <v>12</v>
      </c>
      <c r="B8" s="2" t="str">
        <f>LEFT(Tableau1[[#This Row],[ID]],4)&amp;"-"&amp;MID(Tableau1[[#This Row],[ID]],5,2)</f>
        <v>2017-12</v>
      </c>
      <c r="C8" s="4" t="str">
        <f>MID(Tableau1[[#This Row],[ID]],FIND("_",Tableau1[[#This Row],[ID]])+1,LEN(Tableau1[[#This Row],[ID]]))</f>
        <v>ADM_ACT</v>
      </c>
      <c r="D8" t="s">
        <v>6</v>
      </c>
      <c r="E8" t="s">
        <v>8</v>
      </c>
      <c r="F8">
        <v>22625</v>
      </c>
    </row>
    <row r="9" spans="1:6" x14ac:dyDescent="0.25">
      <c r="A9" t="s">
        <v>13</v>
      </c>
      <c r="B9" s="2" t="str">
        <f>LEFT(Tableau1[[#This Row],[ID]],4)&amp;"-"&amp;MID(Tableau1[[#This Row],[ID]],5,2)</f>
        <v>2017-12</v>
      </c>
      <c r="C9" s="4" t="str">
        <f>MID(Tableau1[[#This Row],[ID]],FIND("_",Tableau1[[#This Row],[ID]])+1,LEN(Tableau1[[#This Row],[ID]]))</f>
        <v>AF1_IND</v>
      </c>
      <c r="D9" t="s">
        <v>14</v>
      </c>
      <c r="E9" t="s">
        <v>7</v>
      </c>
      <c r="F9">
        <v>15077</v>
      </c>
    </row>
    <row r="10" spans="1:6" x14ac:dyDescent="0.25">
      <c r="A10" t="s">
        <v>15</v>
      </c>
      <c r="B10" s="2" t="str">
        <f>LEFT(Tableau1[[#This Row],[ID]],4)&amp;"-"&amp;MID(Tableau1[[#This Row],[ID]],5,2)</f>
        <v>2017-12</v>
      </c>
      <c r="C10" s="4" t="str">
        <f>MID(Tableau1[[#This Row],[ID]],FIND("_",Tableau1[[#This Row],[ID]])+1,LEN(Tableau1[[#This Row],[ID]]))</f>
        <v>AF2_IND</v>
      </c>
      <c r="D10" t="s">
        <v>6</v>
      </c>
      <c r="E10" t="s">
        <v>7</v>
      </c>
      <c r="F10">
        <v>51306</v>
      </c>
    </row>
    <row r="11" spans="1:6" x14ac:dyDescent="0.25">
      <c r="A11" t="s">
        <v>16</v>
      </c>
      <c r="B11" s="2" t="str">
        <f>LEFT(Tableau1[[#This Row],[ID]],4)&amp;"-"&amp;MID(Tableau1[[#This Row],[ID]],5,2)</f>
        <v>2017-12</v>
      </c>
      <c r="C11" s="4" t="str">
        <f>MID(Tableau1[[#This Row],[ID]],FIND("_",Tableau1[[#This Row],[ID]])+1,LEN(Tableau1[[#This Row],[ID]]))</f>
        <v>AFS_IND</v>
      </c>
      <c r="D11" t="s">
        <v>6</v>
      </c>
      <c r="E11" t="s">
        <v>8</v>
      </c>
      <c r="F11">
        <v>55</v>
      </c>
    </row>
    <row r="12" spans="1:6" x14ac:dyDescent="0.25">
      <c r="A12" t="s">
        <v>18</v>
      </c>
      <c r="B12" s="2" t="str">
        <f>LEFT(Tableau1[[#This Row],[ID]],4)&amp;"-"&amp;MID(Tableau1[[#This Row],[ID]],5,2)</f>
        <v>2017-12</v>
      </c>
      <c r="C12" s="4" t="str">
        <f>MID(Tableau1[[#This Row],[ID]],FIND("_",Tableau1[[#This Row],[ID]])+1,LEN(Tableau1[[#This Row],[ID]]))</f>
        <v>AFV_IND</v>
      </c>
      <c r="D12" t="s">
        <v>6</v>
      </c>
      <c r="E12" t="s">
        <v>8</v>
      </c>
      <c r="F12">
        <v>1</v>
      </c>
    </row>
    <row r="13" spans="1:6" x14ac:dyDescent="0.25">
      <c r="A13" t="s">
        <v>19</v>
      </c>
      <c r="B13" s="2" t="str">
        <f>LEFT(Tableau1[[#This Row],[ID]],4)&amp;"-"&amp;MID(Tableau1[[#This Row],[ID]],5,2)</f>
        <v>2017-12</v>
      </c>
      <c r="C13" s="4" t="str">
        <f>MID(Tableau1[[#This Row],[ID]],FIND("_",Tableau1[[#This Row],[ID]])+1,LEN(Tableau1[[#This Row],[ID]]))</f>
        <v>AMS_IND</v>
      </c>
      <c r="D13" t="s">
        <v>6</v>
      </c>
      <c r="E13" t="s">
        <v>8</v>
      </c>
      <c r="F13">
        <v>2281</v>
      </c>
    </row>
    <row r="14" spans="1:6" x14ac:dyDescent="0.25">
      <c r="A14" t="s">
        <v>21</v>
      </c>
      <c r="B14" s="2" t="str">
        <f>LEFT(Tableau1[[#This Row],[ID]],4)&amp;"-"&amp;MID(Tableau1[[#This Row],[ID]],5,2)</f>
        <v>2017-12</v>
      </c>
      <c r="C14" s="4" t="str">
        <f>MID(Tableau1[[#This Row],[ID]],FIND("_",Tableau1[[#This Row],[ID]])+1,LEN(Tableau1[[#This Row],[ID]]))</f>
        <v>AMV_IND</v>
      </c>
      <c r="D14" t="s">
        <v>6</v>
      </c>
      <c r="E14" t="s">
        <v>8</v>
      </c>
      <c r="F14">
        <v>1001</v>
      </c>
    </row>
    <row r="15" spans="1:6" x14ac:dyDescent="0.25">
      <c r="A15" t="s">
        <v>23</v>
      </c>
      <c r="B15" s="2" t="str">
        <f>LEFT(Tableau1[[#This Row],[ID]],4)&amp;"-"&amp;MID(Tableau1[[#This Row],[ID]],5,2)</f>
        <v>2017-12</v>
      </c>
      <c r="C15" s="4" t="str">
        <f>MID(Tableau1[[#This Row],[ID]],FIND("_",Tableau1[[#This Row],[ID]])+1,LEN(Tableau1[[#This Row],[ID]]))</f>
        <v>AOM_IND</v>
      </c>
      <c r="D15" t="s">
        <v>6</v>
      </c>
      <c r="E15" t="s">
        <v>8</v>
      </c>
      <c r="F15">
        <v>300</v>
      </c>
    </row>
    <row r="16" spans="1:6" x14ac:dyDescent="0.25">
      <c r="A16" t="s">
        <v>24</v>
      </c>
      <c r="B16" s="2" t="str">
        <f>LEFT(Tableau1[[#This Row],[ID]],4)&amp;"-"&amp;MID(Tableau1[[#This Row],[ID]],5,2)</f>
        <v>2017-12</v>
      </c>
      <c r="C16" s="4" t="str">
        <f>MID(Tableau1[[#This Row],[ID]],FIND("_",Tableau1[[#This Row],[ID]])+1,LEN(Tableau1[[#This Row],[ID]]))</f>
        <v>AOP_IND</v>
      </c>
      <c r="D16" t="s">
        <v>6</v>
      </c>
      <c r="E16" t="s">
        <v>7</v>
      </c>
      <c r="F16">
        <v>3141</v>
      </c>
    </row>
    <row r="17" spans="1:6" x14ac:dyDescent="0.25">
      <c r="A17" t="s">
        <v>24</v>
      </c>
      <c r="B17" s="2" t="str">
        <f>LEFT(Tableau1[[#This Row],[ID]],4)&amp;"-"&amp;MID(Tableau1[[#This Row],[ID]],5,2)</f>
        <v>2017-12</v>
      </c>
      <c r="C17" s="4" t="str">
        <f>MID(Tableau1[[#This Row],[ID]],FIND("_",Tableau1[[#This Row],[ID]])+1,LEN(Tableau1[[#This Row],[ID]]))</f>
        <v>AOP_IND</v>
      </c>
      <c r="D17" t="s">
        <v>6</v>
      </c>
      <c r="E17" t="s">
        <v>8</v>
      </c>
      <c r="F17">
        <v>12857</v>
      </c>
    </row>
    <row r="18" spans="1:6" x14ac:dyDescent="0.25">
      <c r="A18" t="s">
        <v>25</v>
      </c>
      <c r="B18" s="2" t="str">
        <f>LEFT(Tableau1[[#This Row],[ID]],4)&amp;"-"&amp;MID(Tableau1[[#This Row],[ID]],5,2)</f>
        <v>2017-12</v>
      </c>
      <c r="C18" s="4" t="str">
        <f>MID(Tableau1[[#This Row],[ID]],FIND("_",Tableau1[[#This Row],[ID]])+1,LEN(Tableau1[[#This Row],[ID]]))</f>
        <v>APD_IND</v>
      </c>
      <c r="D18" t="s">
        <v>6</v>
      </c>
      <c r="E18" t="s">
        <v>7</v>
      </c>
      <c r="F18">
        <v>274</v>
      </c>
    </row>
    <row r="19" spans="1:6" x14ac:dyDescent="0.25">
      <c r="A19" t="s">
        <v>25</v>
      </c>
      <c r="B19" s="2" t="str">
        <f>LEFT(Tableau1[[#This Row],[ID]],4)&amp;"-"&amp;MID(Tableau1[[#This Row],[ID]],5,2)</f>
        <v>2017-12</v>
      </c>
      <c r="C19" s="4" t="str">
        <f>MID(Tableau1[[#This Row],[ID]],FIND("_",Tableau1[[#This Row],[ID]])+1,LEN(Tableau1[[#This Row],[ID]]))</f>
        <v>APD_IND</v>
      </c>
      <c r="D19" t="s">
        <v>6</v>
      </c>
      <c r="E19" t="s">
        <v>8</v>
      </c>
      <c r="F19">
        <v>1984</v>
      </c>
    </row>
    <row r="20" spans="1:6" x14ac:dyDescent="0.25">
      <c r="A20" t="s">
        <v>26</v>
      </c>
      <c r="B20" s="2" t="str">
        <f>LEFT(Tableau1[[#This Row],[ID]],4)&amp;"-"&amp;MID(Tableau1[[#This Row],[ID]],5,2)</f>
        <v>2017-12</v>
      </c>
      <c r="C20" s="4" t="str">
        <f>MID(Tableau1[[#This Row],[ID]],FIND("_",Tableau1[[#This Row],[ID]])+1,LEN(Tableau1[[#This Row],[ID]]))</f>
        <v>APR_FOM</v>
      </c>
      <c r="D20" t="s">
        <v>6</v>
      </c>
      <c r="F20">
        <v>1</v>
      </c>
    </row>
    <row r="21" spans="1:6" x14ac:dyDescent="0.25">
      <c r="A21" t="s">
        <v>27</v>
      </c>
      <c r="B21" s="2" t="str">
        <f>LEFT(Tableau1[[#This Row],[ID]],4)&amp;"-"&amp;MID(Tableau1[[#This Row],[ID]],5,2)</f>
        <v>2017-12</v>
      </c>
      <c r="C21" s="4" t="str">
        <f>MID(Tableau1[[#This Row],[ID]],FIND("_",Tableau1[[#This Row],[ID]])+1,LEN(Tableau1[[#This Row],[ID]]))</f>
        <v>ARB_ACT</v>
      </c>
      <c r="D21" t="s">
        <v>6</v>
      </c>
      <c r="E21" t="s">
        <v>8</v>
      </c>
      <c r="F21">
        <v>194</v>
      </c>
    </row>
    <row r="22" spans="1:6" x14ac:dyDescent="0.25">
      <c r="A22" t="s">
        <v>28</v>
      </c>
      <c r="B22" s="2" t="str">
        <f>LEFT(Tableau1[[#This Row],[ID]],4)&amp;"-"&amp;MID(Tableau1[[#This Row],[ID]],5,2)</f>
        <v>2017-12</v>
      </c>
      <c r="C22" s="4" t="str">
        <f>MID(Tableau1[[#This Row],[ID]],FIND("_",Tableau1[[#This Row],[ID]])+1,LEN(Tableau1[[#This Row],[ID]]))</f>
        <v>ARL_IND</v>
      </c>
      <c r="D22" t="s">
        <v>6</v>
      </c>
      <c r="E22" t="s">
        <v>8</v>
      </c>
      <c r="F22">
        <v>1607</v>
      </c>
    </row>
    <row r="23" spans="1:6" x14ac:dyDescent="0.25">
      <c r="A23" t="s">
        <v>29</v>
      </c>
      <c r="B23" s="2" t="str">
        <f>LEFT(Tableau1[[#This Row],[ID]],4)&amp;"-"&amp;MID(Tableau1[[#This Row],[ID]],5,2)</f>
        <v>2017-12</v>
      </c>
      <c r="C23" s="4" t="str">
        <f>MID(Tableau1[[#This Row],[ID]],FIND("_",Tableau1[[#This Row],[ID]])+1,LEN(Tableau1[[#This Row],[ID]]))</f>
        <v>ARS_IND</v>
      </c>
      <c r="D23" t="s">
        <v>6</v>
      </c>
      <c r="E23" t="s">
        <v>8</v>
      </c>
      <c r="F23">
        <v>542</v>
      </c>
    </row>
    <row r="24" spans="1:6" x14ac:dyDescent="0.25">
      <c r="A24" t="s">
        <v>30</v>
      </c>
      <c r="B24" s="2" t="str">
        <f>LEFT(Tableau1[[#This Row],[ID]],4)&amp;"-"&amp;MID(Tableau1[[#This Row],[ID]],5,2)</f>
        <v>2017-12</v>
      </c>
      <c r="C24" s="4" t="str">
        <f>MID(Tableau1[[#This Row],[ID]],FIND("_",Tableau1[[#This Row],[ID]])+1,LEN(Tableau1[[#This Row],[ID]]))</f>
        <v>ARV_IND</v>
      </c>
      <c r="D24" t="s">
        <v>6</v>
      </c>
      <c r="E24" t="s">
        <v>8</v>
      </c>
      <c r="F24">
        <v>187</v>
      </c>
    </row>
    <row r="25" spans="1:6" x14ac:dyDescent="0.25">
      <c r="A25" t="s">
        <v>31</v>
      </c>
      <c r="B25" s="2" t="str">
        <f>LEFT(Tableau1[[#This Row],[ID]],4)&amp;"-"&amp;MID(Tableau1[[#This Row],[ID]],5,2)</f>
        <v>2017-12</v>
      </c>
      <c r="C25" s="4" t="str">
        <f>MID(Tableau1[[#This Row],[ID]],FIND("_",Tableau1[[#This Row],[ID]])+1,LEN(Tableau1[[#This Row],[ID]]))</f>
        <v>ATA_IND</v>
      </c>
      <c r="D25" t="s">
        <v>6</v>
      </c>
      <c r="E25" t="s">
        <v>8</v>
      </c>
      <c r="F25">
        <v>6134</v>
      </c>
    </row>
    <row r="26" spans="1:6" x14ac:dyDescent="0.25">
      <c r="A26" t="s">
        <v>32</v>
      </c>
      <c r="B26" s="2" t="str">
        <f>LEFT(Tableau1[[#This Row],[ID]],4)&amp;"-"&amp;MID(Tableau1[[#This Row],[ID]],5,2)</f>
        <v>2017-12</v>
      </c>
      <c r="C26" s="4" t="str">
        <f>MID(Tableau1[[#This Row],[ID]],FIND("_",Tableau1[[#This Row],[ID]])+1,LEN(Tableau1[[#This Row],[ID]]))</f>
        <v>ATC_IND</v>
      </c>
      <c r="D26" t="s">
        <v>6</v>
      </c>
      <c r="E26" t="s">
        <v>33</v>
      </c>
      <c r="F26">
        <v>112</v>
      </c>
    </row>
    <row r="27" spans="1:6" x14ac:dyDescent="0.25">
      <c r="A27" t="s">
        <v>34</v>
      </c>
      <c r="B27" s="2" t="str">
        <f>LEFT(Tableau1[[#This Row],[ID]],4)&amp;"-"&amp;MID(Tableau1[[#This Row],[ID]],5,2)</f>
        <v>2017-12</v>
      </c>
      <c r="C27" s="4" t="str">
        <f>MID(Tableau1[[#This Row],[ID]],FIND("_",Tableau1[[#This Row],[ID]])+1,LEN(Tableau1[[#This Row],[ID]]))</f>
        <v>ATP_IND</v>
      </c>
      <c r="D27" t="s">
        <v>6</v>
      </c>
      <c r="E27" t="s">
        <v>7</v>
      </c>
      <c r="F27">
        <v>20038</v>
      </c>
    </row>
    <row r="28" spans="1:6" x14ac:dyDescent="0.25">
      <c r="A28" t="s">
        <v>34</v>
      </c>
      <c r="B28" s="2" t="str">
        <f>LEFT(Tableau1[[#This Row],[ID]],4)&amp;"-"&amp;MID(Tableau1[[#This Row],[ID]],5,2)</f>
        <v>2017-12</v>
      </c>
      <c r="C28" s="4" t="str">
        <f>MID(Tableau1[[#This Row],[ID]],FIND("_",Tableau1[[#This Row],[ID]])+1,LEN(Tableau1[[#This Row],[ID]]))</f>
        <v>ATP_IND</v>
      </c>
      <c r="D28" t="s">
        <v>6</v>
      </c>
      <c r="E28" t="s">
        <v>8</v>
      </c>
      <c r="F28">
        <v>35573</v>
      </c>
    </row>
    <row r="29" spans="1:6" x14ac:dyDescent="0.25">
      <c r="A29" t="s">
        <v>36</v>
      </c>
      <c r="B29" s="2" t="str">
        <f>LEFT(Tableau1[[#This Row],[ID]],4)&amp;"-"&amp;MID(Tableau1[[#This Row],[ID]],5,2)</f>
        <v>2017-12</v>
      </c>
      <c r="C29" s="4" t="str">
        <f>MID(Tableau1[[#This Row],[ID]],FIND("_",Tableau1[[#This Row],[ID]])+1,LEN(Tableau1[[#This Row],[ID]]))</f>
        <v>ATR_IND</v>
      </c>
      <c r="D29" t="s">
        <v>6</v>
      </c>
      <c r="E29" t="s">
        <v>33</v>
      </c>
      <c r="F29">
        <v>492</v>
      </c>
    </row>
    <row r="30" spans="1:6" x14ac:dyDescent="0.25">
      <c r="A30" t="s">
        <v>37</v>
      </c>
      <c r="B30" s="2" t="str">
        <f>LEFT(Tableau1[[#This Row],[ID]],4)&amp;"-"&amp;MID(Tableau1[[#This Row],[ID]],5,2)</f>
        <v>2017-12</v>
      </c>
      <c r="C30" s="4" t="str">
        <f>MID(Tableau1[[#This Row],[ID]],FIND("_",Tableau1[[#This Row],[ID]])+1,LEN(Tableau1[[#This Row],[ID]]))</f>
        <v>AVA_IND</v>
      </c>
      <c r="D30" t="s">
        <v>6</v>
      </c>
      <c r="E30" t="s">
        <v>7</v>
      </c>
      <c r="F30">
        <v>1</v>
      </c>
    </row>
    <row r="31" spans="1:6" x14ac:dyDescent="0.25">
      <c r="A31" t="s">
        <v>37</v>
      </c>
      <c r="B31" s="2" t="str">
        <f>LEFT(Tableau1[[#This Row],[ID]],4)&amp;"-"&amp;MID(Tableau1[[#This Row],[ID]],5,2)</f>
        <v>2017-12</v>
      </c>
      <c r="C31" s="4" t="str">
        <f>MID(Tableau1[[#This Row],[ID]],FIND("_",Tableau1[[#This Row],[ID]])+1,LEN(Tableau1[[#This Row],[ID]]))</f>
        <v>AVA_IND</v>
      </c>
      <c r="D31" t="s">
        <v>6</v>
      </c>
      <c r="E31" t="s">
        <v>8</v>
      </c>
      <c r="F31">
        <v>16936</v>
      </c>
    </row>
    <row r="32" spans="1:6" x14ac:dyDescent="0.25">
      <c r="A32" t="s">
        <v>38</v>
      </c>
      <c r="B32" s="2" t="str">
        <f>LEFT(Tableau1[[#This Row],[ID]],4)&amp;"-"&amp;MID(Tableau1[[#This Row],[ID]],5,2)</f>
        <v>2017-12</v>
      </c>
      <c r="C32" s="4" t="str">
        <f>MID(Tableau1[[#This Row],[ID]],FIND("_",Tableau1[[#This Row],[ID]])+1,LEN(Tableau1[[#This Row],[ID]]))</f>
        <v>AVL_IND</v>
      </c>
      <c r="D32" t="s">
        <v>6</v>
      </c>
      <c r="E32" t="s">
        <v>8</v>
      </c>
      <c r="F32">
        <v>1340</v>
      </c>
    </row>
    <row r="33" spans="1:6" x14ac:dyDescent="0.25">
      <c r="A33" t="s">
        <v>39</v>
      </c>
      <c r="B33" s="2" t="str">
        <f>LEFT(Tableau1[[#This Row],[ID]],4)&amp;"-"&amp;MID(Tableau1[[#This Row],[ID]],5,2)</f>
        <v>2017-12</v>
      </c>
      <c r="C33" s="4" t="str">
        <f>MID(Tableau1[[#This Row],[ID]],FIND("_",Tableau1[[#This Row],[ID]])+1,LEN(Tableau1[[#This Row],[ID]]))</f>
        <v>BUR_IND</v>
      </c>
      <c r="D33" t="s">
        <v>6</v>
      </c>
      <c r="E33" t="s">
        <v>8</v>
      </c>
      <c r="F33">
        <v>259191</v>
      </c>
    </row>
    <row r="34" spans="1:6" x14ac:dyDescent="0.25">
      <c r="A34" t="s">
        <v>40</v>
      </c>
      <c r="B34" s="2" t="str">
        <f>LEFT(Tableau1[[#This Row],[ID]],4)&amp;"-"&amp;MID(Tableau1[[#This Row],[ID]],5,2)</f>
        <v>2017-12</v>
      </c>
      <c r="C34" s="4" t="str">
        <f>MID(Tableau1[[#This Row],[ID]],FIND("_",Tableau1[[#This Row],[ID]])+1,LEN(Tableau1[[#This Row],[ID]]))</f>
        <v>CAG_FOM</v>
      </c>
      <c r="D34" t="s">
        <v>6</v>
      </c>
      <c r="F34">
        <v>6</v>
      </c>
    </row>
    <row r="35" spans="1:6" x14ac:dyDescent="0.25">
      <c r="A35" t="s">
        <v>41</v>
      </c>
      <c r="B35" s="2" t="str">
        <f>LEFT(Tableau1[[#This Row],[ID]],4)&amp;"-"&amp;MID(Tableau1[[#This Row],[ID]],5,2)</f>
        <v>2017-12</v>
      </c>
      <c r="C35" s="4" t="str">
        <f>MID(Tableau1[[#This Row],[ID]],FIND("_",Tableau1[[#This Row],[ID]])+1,LEN(Tableau1[[#This Row],[ID]]))</f>
        <v>CAU_IND</v>
      </c>
      <c r="D35" t="s">
        <v>6</v>
      </c>
      <c r="E35" t="s">
        <v>8</v>
      </c>
      <c r="F35">
        <v>29637</v>
      </c>
    </row>
    <row r="36" spans="1:6" x14ac:dyDescent="0.25">
      <c r="A36" t="s">
        <v>41</v>
      </c>
      <c r="B36" s="2" t="str">
        <f>LEFT(Tableau1[[#This Row],[ID]],4)&amp;"-"&amp;MID(Tableau1[[#This Row],[ID]],5,2)</f>
        <v>2017-12</v>
      </c>
      <c r="C36" s="4" t="str">
        <f>MID(Tableau1[[#This Row],[ID]],FIND("_",Tableau1[[#This Row],[ID]])+1,LEN(Tableau1[[#This Row],[ID]]))</f>
        <v>CAU_IND</v>
      </c>
      <c r="D36" t="s">
        <v>14</v>
      </c>
      <c r="E36" t="s">
        <v>8</v>
      </c>
      <c r="F36">
        <v>28995</v>
      </c>
    </row>
    <row r="37" spans="1:6" x14ac:dyDescent="0.25">
      <c r="A37" t="s">
        <v>42</v>
      </c>
      <c r="B37" s="2" t="str">
        <f>LEFT(Tableau1[[#This Row],[ID]],4)&amp;"-"&amp;MID(Tableau1[[#This Row],[ID]],5,2)</f>
        <v>2017-12</v>
      </c>
      <c r="C37" s="4" t="str">
        <f>MID(Tableau1[[#This Row],[ID]],FIND("_",Tableau1[[#This Row],[ID]])+1,LEN(Tableau1[[#This Row],[ID]]))</f>
        <v>CCS_IND</v>
      </c>
      <c r="D37" t="s">
        <v>6</v>
      </c>
      <c r="E37" t="s">
        <v>7</v>
      </c>
      <c r="F37">
        <v>40160</v>
      </c>
    </row>
    <row r="38" spans="1:6" x14ac:dyDescent="0.25">
      <c r="A38" t="s">
        <v>43</v>
      </c>
      <c r="B38" s="2" t="str">
        <f>LEFT(Tableau1[[#This Row],[ID]],4)&amp;"-"&amp;MID(Tableau1[[#This Row],[ID]],5,2)</f>
        <v>2017-12</v>
      </c>
      <c r="C38" s="4" t="str">
        <f>MID(Tableau1[[#This Row],[ID]],FIND("_",Tableau1[[#This Row],[ID]])+1,LEN(Tableau1[[#This Row],[ID]]))</f>
        <v>CFC_FOM</v>
      </c>
      <c r="D38" t="s">
        <v>6</v>
      </c>
      <c r="F38">
        <v>1</v>
      </c>
    </row>
    <row r="39" spans="1:6" x14ac:dyDescent="0.25">
      <c r="A39" t="s">
        <v>44</v>
      </c>
      <c r="B39" s="2" t="str">
        <f>LEFT(Tableau1[[#This Row],[ID]],4)&amp;"-"&amp;MID(Tableau1[[#This Row],[ID]],5,2)</f>
        <v>2017-12</v>
      </c>
      <c r="C39" s="4" t="str">
        <f>MID(Tableau1[[#This Row],[ID]],FIND("_",Tableau1[[#This Row],[ID]])+1,LEN(Tableau1[[#This Row],[ID]]))</f>
        <v>CGA_IND</v>
      </c>
      <c r="D39" t="s">
        <v>6</v>
      </c>
      <c r="E39" t="s">
        <v>8</v>
      </c>
      <c r="F39">
        <v>98</v>
      </c>
    </row>
    <row r="40" spans="1:6" x14ac:dyDescent="0.25">
      <c r="A40" t="s">
        <v>45</v>
      </c>
      <c r="B40" s="2" t="str">
        <f>LEFT(Tableau1[[#This Row],[ID]],4)&amp;"-"&amp;MID(Tableau1[[#This Row],[ID]],5,2)</f>
        <v>2017-12</v>
      </c>
      <c r="C40" s="4" t="str">
        <f>MID(Tableau1[[#This Row],[ID]],FIND("_",Tableau1[[#This Row],[ID]])+1,LEN(Tableau1[[#This Row],[ID]]))</f>
        <v>CIR_IND</v>
      </c>
      <c r="D40" t="s">
        <v>6</v>
      </c>
      <c r="E40" t="s">
        <v>8</v>
      </c>
      <c r="F40">
        <v>21518</v>
      </c>
    </row>
    <row r="41" spans="1:6" x14ac:dyDescent="0.25">
      <c r="A41" t="s">
        <v>45</v>
      </c>
      <c r="B41" s="2" t="str">
        <f>LEFT(Tableau1[[#This Row],[ID]],4)&amp;"-"&amp;MID(Tableau1[[#This Row],[ID]],5,2)</f>
        <v>2017-12</v>
      </c>
      <c r="C41" s="4" t="str">
        <f>MID(Tableau1[[#This Row],[ID]],FIND("_",Tableau1[[#This Row],[ID]])+1,LEN(Tableau1[[#This Row],[ID]]))</f>
        <v>CIR_IND</v>
      </c>
      <c r="D41" t="s">
        <v>14</v>
      </c>
      <c r="E41" t="s">
        <v>8</v>
      </c>
      <c r="F41">
        <v>14826</v>
      </c>
    </row>
    <row r="42" spans="1:6" x14ac:dyDescent="0.25">
      <c r="A42" t="s">
        <v>46</v>
      </c>
      <c r="B42" s="2" t="str">
        <f>LEFT(Tableau1[[#This Row],[ID]],4)&amp;"-"&amp;MID(Tableau1[[#This Row],[ID]],5,2)</f>
        <v>2017-12</v>
      </c>
      <c r="C42" s="4" t="str">
        <f>MID(Tableau1[[#This Row],[ID]],FIND("_",Tableau1[[#This Row],[ID]])+1,LEN(Tableau1[[#This Row],[ID]]))</f>
        <v>COL_IND</v>
      </c>
      <c r="D42" t="s">
        <v>47</v>
      </c>
      <c r="E42" t="s">
        <v>33</v>
      </c>
      <c r="F42">
        <v>1388</v>
      </c>
    </row>
    <row r="43" spans="1:6" x14ac:dyDescent="0.25">
      <c r="A43" t="s">
        <v>46</v>
      </c>
      <c r="B43" s="2" t="str">
        <f>LEFT(Tableau1[[#This Row],[ID]],4)&amp;"-"&amp;MID(Tableau1[[#This Row],[ID]],5,2)</f>
        <v>2017-12</v>
      </c>
      <c r="C43" s="4" t="str">
        <f>MID(Tableau1[[#This Row],[ID]],FIND("_",Tableau1[[#This Row],[ID]])+1,LEN(Tableau1[[#This Row],[ID]]))</f>
        <v>COL_IND</v>
      </c>
      <c r="D43" t="s">
        <v>6</v>
      </c>
      <c r="E43" t="s">
        <v>33</v>
      </c>
      <c r="F43">
        <v>7470</v>
      </c>
    </row>
    <row r="44" spans="1:6" x14ac:dyDescent="0.25">
      <c r="A44" t="s">
        <v>48</v>
      </c>
      <c r="B44" s="2" t="str">
        <f>LEFT(Tableau1[[#This Row],[ID]],4)&amp;"-"&amp;MID(Tableau1[[#This Row],[ID]],5,2)</f>
        <v>2017-12</v>
      </c>
      <c r="C44" s="4" t="str">
        <f>MID(Tableau1[[#This Row],[ID]],FIND("_",Tableau1[[#This Row],[ID]])+1,LEN(Tableau1[[#This Row],[ID]]))</f>
        <v>CPC_IND</v>
      </c>
      <c r="D44" t="s">
        <v>6</v>
      </c>
      <c r="E44" t="s">
        <v>7</v>
      </c>
      <c r="F44">
        <v>1798</v>
      </c>
    </row>
    <row r="45" spans="1:6" x14ac:dyDescent="0.25">
      <c r="A45" t="s">
        <v>48</v>
      </c>
      <c r="B45" s="2" t="str">
        <f>LEFT(Tableau1[[#This Row],[ID]],4)&amp;"-"&amp;MID(Tableau1[[#This Row],[ID]],5,2)</f>
        <v>2017-12</v>
      </c>
      <c r="C45" s="4" t="str">
        <f>MID(Tableau1[[#This Row],[ID]],FIND("_",Tableau1[[#This Row],[ID]])+1,LEN(Tableau1[[#This Row],[ID]]))</f>
        <v>CPC_IND</v>
      </c>
      <c r="D45" t="s">
        <v>6</v>
      </c>
      <c r="E45" t="s">
        <v>8</v>
      </c>
      <c r="F45">
        <v>4897</v>
      </c>
    </row>
    <row r="46" spans="1:6" x14ac:dyDescent="0.25">
      <c r="A46" t="s">
        <v>49</v>
      </c>
      <c r="B46" s="2" t="str">
        <f>LEFT(Tableau1[[#This Row],[ID]],4)&amp;"-"&amp;MID(Tableau1[[#This Row],[ID]],5,2)</f>
        <v>2017-12</v>
      </c>
      <c r="C46" s="4" t="str">
        <f>MID(Tableau1[[#This Row],[ID]],FIND("_",Tableau1[[#This Row],[ID]])+1,LEN(Tableau1[[#This Row],[ID]]))</f>
        <v>CPE_FOM</v>
      </c>
      <c r="D46" t="s">
        <v>6</v>
      </c>
      <c r="F46">
        <v>2</v>
      </c>
    </row>
    <row r="47" spans="1:6" x14ac:dyDescent="0.25">
      <c r="A47" t="s">
        <v>50</v>
      </c>
      <c r="B47" s="2" t="str">
        <f>LEFT(Tableau1[[#This Row],[ID]],4)&amp;"-"&amp;MID(Tableau1[[#This Row],[ID]],5,2)</f>
        <v>2017-12</v>
      </c>
      <c r="C47" s="4" t="str">
        <f>MID(Tableau1[[#This Row],[ID]],FIND("_",Tableau1[[#This Row],[ID]])+1,LEN(Tableau1[[#This Row],[ID]]))</f>
        <v>CPF_IND</v>
      </c>
      <c r="D47" t="s">
        <v>6</v>
      </c>
      <c r="E47" t="s">
        <v>7</v>
      </c>
      <c r="F47">
        <v>6528</v>
      </c>
    </row>
    <row r="48" spans="1:6" x14ac:dyDescent="0.25">
      <c r="A48" t="s">
        <v>50</v>
      </c>
      <c r="B48" s="2" t="str">
        <f>LEFT(Tableau1[[#This Row],[ID]],4)&amp;"-"&amp;MID(Tableau1[[#This Row],[ID]],5,2)</f>
        <v>2017-12</v>
      </c>
      <c r="C48" s="4" t="str">
        <f>MID(Tableau1[[#This Row],[ID]],FIND("_",Tableau1[[#This Row],[ID]])+1,LEN(Tableau1[[#This Row],[ID]]))</f>
        <v>CPF_IND</v>
      </c>
      <c r="D48" t="s">
        <v>6</v>
      </c>
      <c r="E48" t="s">
        <v>8</v>
      </c>
      <c r="F48">
        <v>25930</v>
      </c>
    </row>
    <row r="49" spans="1:6" x14ac:dyDescent="0.25">
      <c r="A49" t="s">
        <v>51</v>
      </c>
      <c r="B49" s="2" t="str">
        <f>LEFT(Tableau1[[#This Row],[ID]],4)&amp;"-"&amp;MID(Tableau1[[#This Row],[ID]],5,2)</f>
        <v>2017-12</v>
      </c>
      <c r="C49" s="4" t="str">
        <f>MID(Tableau1[[#This Row],[ID]],FIND("_",Tableau1[[#This Row],[ID]])+1,LEN(Tableau1[[#This Row],[ID]]))</f>
        <v>CPT_IND</v>
      </c>
      <c r="D49" t="s">
        <v>6</v>
      </c>
      <c r="E49" t="s">
        <v>7</v>
      </c>
      <c r="F49">
        <v>20969</v>
      </c>
    </row>
    <row r="50" spans="1:6" x14ac:dyDescent="0.25">
      <c r="A50" t="s">
        <v>51</v>
      </c>
      <c r="B50" s="2" t="str">
        <f>LEFT(Tableau1[[#This Row],[ID]],4)&amp;"-"&amp;MID(Tableau1[[#This Row],[ID]],5,2)</f>
        <v>2017-12</v>
      </c>
      <c r="C50" s="4" t="str">
        <f>MID(Tableau1[[#This Row],[ID]],FIND("_",Tableau1[[#This Row],[ID]])+1,LEN(Tableau1[[#This Row],[ID]]))</f>
        <v>CPT_IND</v>
      </c>
      <c r="D50" t="s">
        <v>6</v>
      </c>
      <c r="E50" t="s">
        <v>8</v>
      </c>
      <c r="F50">
        <v>118309</v>
      </c>
    </row>
    <row r="51" spans="1:6" x14ac:dyDescent="0.25">
      <c r="A51" t="s">
        <v>52</v>
      </c>
      <c r="B51" s="2" t="str">
        <f>LEFT(Tableau1[[#This Row],[ID]],4)&amp;"-"&amp;MID(Tableau1[[#This Row],[ID]],5,2)</f>
        <v>2017-12</v>
      </c>
      <c r="C51" s="4" t="str">
        <f>MID(Tableau1[[#This Row],[ID]],FIND("_",Tableau1[[#This Row],[ID]])+1,LEN(Tableau1[[#This Row],[ID]]))</f>
        <v>CQF_FOM</v>
      </c>
      <c r="D51" t="s">
        <v>6</v>
      </c>
      <c r="F51">
        <v>1</v>
      </c>
    </row>
    <row r="52" spans="1:6" x14ac:dyDescent="0.25">
      <c r="A52" t="s">
        <v>53</v>
      </c>
      <c r="B52" s="2" t="str">
        <f>LEFT(Tableau1[[#This Row],[ID]],4)&amp;"-"&amp;MID(Tableau1[[#This Row],[ID]],5,2)</f>
        <v>2017-12</v>
      </c>
      <c r="C52" s="4" t="str">
        <f>MID(Tableau1[[#This Row],[ID]],FIND("_",Tableau1[[#This Row],[ID]])+1,LEN(Tableau1[[#This Row],[ID]]))</f>
        <v>CRI_IND</v>
      </c>
      <c r="D52" t="s">
        <v>6</v>
      </c>
      <c r="E52" t="s">
        <v>8</v>
      </c>
      <c r="F52">
        <v>31</v>
      </c>
    </row>
    <row r="53" spans="1:6" x14ac:dyDescent="0.25">
      <c r="A53" t="s">
        <v>54</v>
      </c>
      <c r="B53" s="2" t="str">
        <f>LEFT(Tableau1[[#This Row],[ID]],4)&amp;"-"&amp;MID(Tableau1[[#This Row],[ID]],5,2)</f>
        <v>2017-12</v>
      </c>
      <c r="C53" s="4" t="str">
        <f>MID(Tableau1[[#This Row],[ID]],FIND("_",Tableau1[[#This Row],[ID]])+1,LEN(Tableau1[[#This Row],[ID]]))</f>
        <v>CRS_IND</v>
      </c>
      <c r="D53" t="s">
        <v>6</v>
      </c>
      <c r="E53" t="s">
        <v>8</v>
      </c>
      <c r="F53">
        <v>63879</v>
      </c>
    </row>
    <row r="54" spans="1:6" x14ac:dyDescent="0.25">
      <c r="A54" t="s">
        <v>54</v>
      </c>
      <c r="B54" s="2" t="str">
        <f>LEFT(Tableau1[[#This Row],[ID]],4)&amp;"-"&amp;MID(Tableau1[[#This Row],[ID]],5,2)</f>
        <v>2017-12</v>
      </c>
      <c r="C54" s="4" t="str">
        <f>MID(Tableau1[[#This Row],[ID]],FIND("_",Tableau1[[#This Row],[ID]])+1,LEN(Tableau1[[#This Row],[ID]]))</f>
        <v>CRS_IND</v>
      </c>
      <c r="D54" t="s">
        <v>14</v>
      </c>
      <c r="E54" t="s">
        <v>8</v>
      </c>
      <c r="F54">
        <v>8996</v>
      </c>
    </row>
    <row r="55" spans="1:6" x14ac:dyDescent="0.25">
      <c r="A55" t="s">
        <v>55</v>
      </c>
      <c r="B55" s="2" t="str">
        <f>LEFT(Tableau1[[#This Row],[ID]],4)&amp;"-"&amp;MID(Tableau1[[#This Row],[ID]],5,2)</f>
        <v>2017-12</v>
      </c>
      <c r="C55" s="4" t="str">
        <f>MID(Tableau1[[#This Row],[ID]],FIND("_",Tableau1[[#This Row],[ID]])+1,LEN(Tableau1[[#This Row],[ID]]))</f>
        <v>CSA_IND</v>
      </c>
      <c r="D55" t="s">
        <v>6</v>
      </c>
      <c r="E55" t="s">
        <v>8</v>
      </c>
      <c r="F55">
        <v>23838</v>
      </c>
    </row>
    <row r="56" spans="1:6" x14ac:dyDescent="0.25">
      <c r="A56" t="s">
        <v>55</v>
      </c>
      <c r="B56" s="2" t="str">
        <f>LEFT(Tableau1[[#This Row],[ID]],4)&amp;"-"&amp;MID(Tableau1[[#This Row],[ID]],5,2)</f>
        <v>2017-12</v>
      </c>
      <c r="C56" s="4" t="str">
        <f>MID(Tableau1[[#This Row],[ID]],FIND("_",Tableau1[[#This Row],[ID]])+1,LEN(Tableau1[[#This Row],[ID]]))</f>
        <v>CSA_IND</v>
      </c>
      <c r="D56" t="s">
        <v>14</v>
      </c>
      <c r="E56" t="s">
        <v>8</v>
      </c>
      <c r="F56">
        <v>18552</v>
      </c>
    </row>
    <row r="57" spans="1:6" x14ac:dyDescent="0.25">
      <c r="A57" t="s">
        <v>56</v>
      </c>
      <c r="B57" s="2" t="str">
        <f>LEFT(Tableau1[[#This Row],[ID]],4)&amp;"-"&amp;MID(Tableau1[[#This Row],[ID]],5,2)</f>
        <v>2017-12</v>
      </c>
      <c r="C57" s="4" t="str">
        <f>MID(Tableau1[[#This Row],[ID]],FIND("_",Tableau1[[#This Row],[ID]])+1,LEN(Tableau1[[#This Row],[ID]]))</f>
        <v>CSC_IND</v>
      </c>
      <c r="D57" t="s">
        <v>6</v>
      </c>
      <c r="E57" t="s">
        <v>7</v>
      </c>
      <c r="F57">
        <v>15975</v>
      </c>
    </row>
    <row r="58" spans="1:6" x14ac:dyDescent="0.25">
      <c r="A58" t="s">
        <v>57</v>
      </c>
      <c r="B58" s="2" t="str">
        <f>LEFT(Tableau1[[#This Row],[ID]],4)&amp;"-"&amp;MID(Tableau1[[#This Row],[ID]],5,2)</f>
        <v>2017-12</v>
      </c>
      <c r="C58" s="4" t="str">
        <f>MID(Tableau1[[#This Row],[ID]],FIND("_",Tableau1[[#This Row],[ID]])+1,LEN(Tableau1[[#This Row],[ID]]))</f>
        <v>CSD_IND</v>
      </c>
      <c r="D58" t="s">
        <v>6</v>
      </c>
      <c r="E58" t="s">
        <v>8</v>
      </c>
      <c r="F58">
        <v>10377</v>
      </c>
    </row>
    <row r="59" spans="1:6" x14ac:dyDescent="0.25">
      <c r="A59" t="s">
        <v>57</v>
      </c>
      <c r="B59" s="2" t="str">
        <f>LEFT(Tableau1[[#This Row],[ID]],4)&amp;"-"&amp;MID(Tableau1[[#This Row],[ID]],5,2)</f>
        <v>2017-12</v>
      </c>
      <c r="C59" s="4" t="str">
        <f>MID(Tableau1[[#This Row],[ID]],FIND("_",Tableau1[[#This Row],[ID]])+1,LEN(Tableau1[[#This Row],[ID]]))</f>
        <v>CSD_IND</v>
      </c>
      <c r="D59" t="s">
        <v>14</v>
      </c>
      <c r="E59" t="s">
        <v>8</v>
      </c>
      <c r="F59">
        <v>6682</v>
      </c>
    </row>
    <row r="60" spans="1:6" x14ac:dyDescent="0.25">
      <c r="A60" t="s">
        <v>58</v>
      </c>
      <c r="B60" s="2" t="str">
        <f>LEFT(Tableau1[[#This Row],[ID]],4)&amp;"-"&amp;MID(Tableau1[[#This Row],[ID]],5,2)</f>
        <v>2017-12</v>
      </c>
      <c r="C60" s="4" t="str">
        <f>MID(Tableau1[[#This Row],[ID]],FIND("_",Tableau1[[#This Row],[ID]])+1,LEN(Tableau1[[#This Row],[ID]]))</f>
        <v>CSS_FOM</v>
      </c>
      <c r="D60" t="s">
        <v>6</v>
      </c>
      <c r="F60">
        <v>10</v>
      </c>
    </row>
    <row r="61" spans="1:6" x14ac:dyDescent="0.25">
      <c r="A61" t="s">
        <v>59</v>
      </c>
      <c r="B61" s="2" t="str">
        <f>LEFT(Tableau1[[#This Row],[ID]],4)&amp;"-"&amp;MID(Tableau1[[#This Row],[ID]],5,2)</f>
        <v>2017-12</v>
      </c>
      <c r="C61" s="4" t="str">
        <f>MID(Tableau1[[#This Row],[ID]],FIND("_",Tableau1[[#This Row],[ID]])+1,LEN(Tableau1[[#This Row],[ID]]))</f>
        <v>CTC_FOM</v>
      </c>
      <c r="D61" t="s">
        <v>6</v>
      </c>
      <c r="F61">
        <v>553</v>
      </c>
    </row>
    <row r="62" spans="1:6" x14ac:dyDescent="0.25">
      <c r="A62" t="s">
        <v>60</v>
      </c>
      <c r="B62" s="2" t="str">
        <f>LEFT(Tableau1[[#This Row],[ID]],4)&amp;"-"&amp;MID(Tableau1[[#This Row],[ID]],5,2)</f>
        <v>2017-12</v>
      </c>
      <c r="C62" s="4" t="str">
        <f>MID(Tableau1[[#This Row],[ID]],FIND("_",Tableau1[[#This Row],[ID]])+1,LEN(Tableau1[[#This Row],[ID]]))</f>
        <v>CTC_IND</v>
      </c>
      <c r="D62" t="s">
        <v>6</v>
      </c>
      <c r="E62" t="s">
        <v>8</v>
      </c>
      <c r="F62">
        <v>8196</v>
      </c>
    </row>
    <row r="63" spans="1:6" x14ac:dyDescent="0.25">
      <c r="A63" t="s">
        <v>61</v>
      </c>
      <c r="B63" s="2" t="str">
        <f>LEFT(Tableau1[[#This Row],[ID]],4)&amp;"-"&amp;MID(Tableau1[[#This Row],[ID]],5,2)</f>
        <v>2017-12</v>
      </c>
      <c r="C63" s="4" t="str">
        <f>MID(Tableau1[[#This Row],[ID]],FIND("_",Tableau1[[#This Row],[ID]])+1,LEN(Tableau1[[#This Row],[ID]]))</f>
        <v>CTP_FOM</v>
      </c>
      <c r="D63" t="s">
        <v>6</v>
      </c>
      <c r="F63">
        <v>411</v>
      </c>
    </row>
    <row r="64" spans="1:6" x14ac:dyDescent="0.25">
      <c r="A64" t="s">
        <v>62</v>
      </c>
      <c r="B64" s="2" t="str">
        <f>LEFT(Tableau1[[#This Row],[ID]],4)&amp;"-"&amp;MID(Tableau1[[#This Row],[ID]],5,2)</f>
        <v>2017-12</v>
      </c>
      <c r="C64" s="4" t="str">
        <f>MID(Tableau1[[#This Row],[ID]],FIND("_",Tableau1[[#This Row],[ID]])+1,LEN(Tableau1[[#This Row],[ID]]))</f>
        <v>D2R_FOM</v>
      </c>
      <c r="D64" t="s">
        <v>6</v>
      </c>
      <c r="F64">
        <v>432</v>
      </c>
    </row>
    <row r="65" spans="1:6" x14ac:dyDescent="0.25">
      <c r="A65" t="s">
        <v>63</v>
      </c>
      <c r="B65" s="2" t="str">
        <f>LEFT(Tableau1[[#This Row],[ID]],4)&amp;"-"&amp;MID(Tableau1[[#This Row],[ID]],5,2)</f>
        <v>2017-12</v>
      </c>
      <c r="C65" s="4" t="str">
        <f>MID(Tableau1[[#This Row],[ID]],FIND("_",Tableau1[[#This Row],[ID]])+1,LEN(Tableau1[[#This Row],[ID]]))</f>
        <v>DDM_ACT</v>
      </c>
      <c r="D65" t="s">
        <v>6</v>
      </c>
      <c r="E65" t="s">
        <v>7</v>
      </c>
      <c r="F65">
        <v>543</v>
      </c>
    </row>
    <row r="66" spans="1:6" x14ac:dyDescent="0.25">
      <c r="A66" t="s">
        <v>63</v>
      </c>
      <c r="B66" s="2" t="str">
        <f>LEFT(Tableau1[[#This Row],[ID]],4)&amp;"-"&amp;MID(Tableau1[[#This Row],[ID]],5,2)</f>
        <v>2017-12</v>
      </c>
      <c r="C66" s="4" t="str">
        <f>MID(Tableau1[[#This Row],[ID]],FIND("_",Tableau1[[#This Row],[ID]])+1,LEN(Tableau1[[#This Row],[ID]]))</f>
        <v>DDM_ACT</v>
      </c>
      <c r="D66" t="s">
        <v>6</v>
      </c>
      <c r="E66" t="s">
        <v>8</v>
      </c>
      <c r="F66">
        <v>4340</v>
      </c>
    </row>
    <row r="67" spans="1:6" x14ac:dyDescent="0.25">
      <c r="A67" t="s">
        <v>64</v>
      </c>
      <c r="B67" s="2" t="str">
        <f>LEFT(Tableau1[[#This Row],[ID]],4)&amp;"-"&amp;MID(Tableau1[[#This Row],[ID]],5,2)</f>
        <v>2017-12</v>
      </c>
      <c r="C67" s="4" t="str">
        <f>MID(Tableau1[[#This Row],[ID]],FIND("_",Tableau1[[#This Row],[ID]])+1,LEN(Tableau1[[#This Row],[ID]]))</f>
        <v>DEP_FOM</v>
      </c>
      <c r="D67" t="s">
        <v>6</v>
      </c>
      <c r="F67">
        <v>2</v>
      </c>
    </row>
    <row r="68" spans="1:6" x14ac:dyDescent="0.25">
      <c r="A68" t="s">
        <v>65</v>
      </c>
      <c r="B68" s="2" t="str">
        <f>LEFT(Tableau1[[#This Row],[ID]],4)&amp;"-"&amp;MID(Tableau1[[#This Row],[ID]],5,2)</f>
        <v>2017-12</v>
      </c>
      <c r="C68" s="4" t="str">
        <f>MID(Tableau1[[#This Row],[ID]],FIND("_",Tableau1[[#This Row],[ID]])+1,LEN(Tableau1[[#This Row],[ID]]))</f>
        <v>DMC_IND</v>
      </c>
      <c r="D68" t="s">
        <v>6</v>
      </c>
      <c r="E68" t="s">
        <v>7</v>
      </c>
      <c r="F68">
        <v>2062</v>
      </c>
    </row>
    <row r="69" spans="1:6" x14ac:dyDescent="0.25">
      <c r="A69" t="s">
        <v>65</v>
      </c>
      <c r="B69" s="2" t="str">
        <f>LEFT(Tableau1[[#This Row],[ID]],4)&amp;"-"&amp;MID(Tableau1[[#This Row],[ID]],5,2)</f>
        <v>2017-12</v>
      </c>
      <c r="C69" s="4" t="str">
        <f>MID(Tableau1[[#This Row],[ID]],FIND("_",Tableau1[[#This Row],[ID]])+1,LEN(Tableau1[[#This Row],[ID]]))</f>
        <v>DMC_IND</v>
      </c>
      <c r="D69" t="s">
        <v>6</v>
      </c>
      <c r="E69" t="s">
        <v>8</v>
      </c>
      <c r="F69">
        <v>4051</v>
      </c>
    </row>
    <row r="70" spans="1:6" x14ac:dyDescent="0.25">
      <c r="A70" t="s">
        <v>66</v>
      </c>
      <c r="B70" s="2" t="str">
        <f>LEFT(Tableau1[[#This Row],[ID]],4)&amp;"-"&amp;MID(Tableau1[[#This Row],[ID]],5,2)</f>
        <v>2017-12</v>
      </c>
      <c r="C70" s="4" t="str">
        <f>MID(Tableau1[[#This Row],[ID]],FIND("_",Tableau1[[#This Row],[ID]])+1,LEN(Tableau1[[#This Row],[ID]]))</f>
        <v>DMD_IND</v>
      </c>
      <c r="D70" t="s">
        <v>6</v>
      </c>
      <c r="E70" t="s">
        <v>7</v>
      </c>
      <c r="F70">
        <v>266</v>
      </c>
    </row>
    <row r="71" spans="1:6" x14ac:dyDescent="0.25">
      <c r="A71" t="s">
        <v>66</v>
      </c>
      <c r="B71" s="2" t="str">
        <f>LEFT(Tableau1[[#This Row],[ID]],4)&amp;"-"&amp;MID(Tableau1[[#This Row],[ID]],5,2)</f>
        <v>2017-12</v>
      </c>
      <c r="C71" s="4" t="str">
        <f>MID(Tableau1[[#This Row],[ID]],FIND("_",Tableau1[[#This Row],[ID]])+1,LEN(Tableau1[[#This Row],[ID]]))</f>
        <v>DMD_IND</v>
      </c>
      <c r="D71" t="s">
        <v>6</v>
      </c>
      <c r="E71" t="s">
        <v>8</v>
      </c>
      <c r="F71">
        <v>1566</v>
      </c>
    </row>
    <row r="72" spans="1:6" x14ac:dyDescent="0.25">
      <c r="A72" t="s">
        <v>67</v>
      </c>
      <c r="B72" s="2" t="str">
        <f>LEFT(Tableau1[[#This Row],[ID]],4)&amp;"-"&amp;MID(Tableau1[[#This Row],[ID]],5,2)</f>
        <v>2017-12</v>
      </c>
      <c r="C72" s="4" t="str">
        <f>MID(Tableau1[[#This Row],[ID]],FIND("_",Tableau1[[#This Row],[ID]])+1,LEN(Tableau1[[#This Row],[ID]]))</f>
        <v>DME_IND</v>
      </c>
      <c r="D72" t="s">
        <v>6</v>
      </c>
      <c r="E72" t="s">
        <v>7</v>
      </c>
      <c r="F72">
        <v>152</v>
      </c>
    </row>
    <row r="73" spans="1:6" x14ac:dyDescent="0.25">
      <c r="A73" t="s">
        <v>67</v>
      </c>
      <c r="B73" s="2" t="str">
        <f>LEFT(Tableau1[[#This Row],[ID]],4)&amp;"-"&amp;MID(Tableau1[[#This Row],[ID]],5,2)</f>
        <v>2017-12</v>
      </c>
      <c r="C73" s="4" t="str">
        <f>MID(Tableau1[[#This Row],[ID]],FIND("_",Tableau1[[#This Row],[ID]])+1,LEN(Tableau1[[#This Row],[ID]]))</f>
        <v>DME_IND</v>
      </c>
      <c r="D73" t="s">
        <v>6</v>
      </c>
      <c r="E73" t="s">
        <v>8</v>
      </c>
      <c r="F73">
        <v>1108</v>
      </c>
    </row>
    <row r="74" spans="1:6" x14ac:dyDescent="0.25">
      <c r="A74" t="s">
        <v>68</v>
      </c>
      <c r="B74" s="2" t="str">
        <f>LEFT(Tableau1[[#This Row],[ID]],4)&amp;"-"&amp;MID(Tableau1[[#This Row],[ID]],5,2)</f>
        <v>2017-12</v>
      </c>
      <c r="C74" s="4" t="str">
        <f>MID(Tableau1[[#This Row],[ID]],FIND("_",Tableau1[[#This Row],[ID]])+1,LEN(Tableau1[[#This Row],[ID]]))</f>
        <v>DOC_IND</v>
      </c>
      <c r="D74" t="s">
        <v>6</v>
      </c>
      <c r="E74" t="s">
        <v>7</v>
      </c>
      <c r="F74">
        <v>1537</v>
      </c>
    </row>
    <row r="75" spans="1:6" x14ac:dyDescent="0.25">
      <c r="A75" t="s">
        <v>68</v>
      </c>
      <c r="B75" s="2" t="str">
        <f>LEFT(Tableau1[[#This Row],[ID]],4)&amp;"-"&amp;MID(Tableau1[[#This Row],[ID]],5,2)</f>
        <v>2017-12</v>
      </c>
      <c r="C75" s="4" t="str">
        <f>MID(Tableau1[[#This Row],[ID]],FIND("_",Tableau1[[#This Row],[ID]])+1,LEN(Tableau1[[#This Row],[ID]]))</f>
        <v>DOC_IND</v>
      </c>
      <c r="D75" t="s">
        <v>6</v>
      </c>
      <c r="E75" t="s">
        <v>8</v>
      </c>
      <c r="F75">
        <v>5724</v>
      </c>
    </row>
    <row r="76" spans="1:6" x14ac:dyDescent="0.25">
      <c r="A76" t="s">
        <v>69</v>
      </c>
      <c r="B76" s="2" t="str">
        <f>LEFT(Tableau1[[#This Row],[ID]],4)&amp;"-"&amp;MID(Tableau1[[#This Row],[ID]],5,2)</f>
        <v>2017-12</v>
      </c>
      <c r="C76" s="4" t="str">
        <f>MID(Tableau1[[#This Row],[ID]],FIND("_",Tableau1[[#This Row],[ID]])+1,LEN(Tableau1[[#This Row],[ID]]))</f>
        <v>DPA_FOM</v>
      </c>
      <c r="D76" t="s">
        <v>6</v>
      </c>
      <c r="F76">
        <v>21</v>
      </c>
    </row>
    <row r="77" spans="1:6" x14ac:dyDescent="0.25">
      <c r="A77" t="s">
        <v>70</v>
      </c>
      <c r="B77" s="2" t="str">
        <f>LEFT(Tableau1[[#This Row],[ID]],4)&amp;"-"&amp;MID(Tableau1[[#This Row],[ID]],5,2)</f>
        <v>2017-12</v>
      </c>
      <c r="C77" s="4" t="str">
        <f>MID(Tableau1[[#This Row],[ID]],FIND("_",Tableau1[[#This Row],[ID]])+1,LEN(Tableau1[[#This Row],[ID]]))</f>
        <v>DRC_FOM</v>
      </c>
      <c r="D77" t="s">
        <v>6</v>
      </c>
      <c r="E77" t="s">
        <v>7</v>
      </c>
      <c r="F77">
        <v>4918</v>
      </c>
    </row>
    <row r="78" spans="1:6" x14ac:dyDescent="0.25">
      <c r="A78" t="s">
        <v>70</v>
      </c>
      <c r="B78" s="2" t="str">
        <f>LEFT(Tableau1[[#This Row],[ID]],4)&amp;"-"&amp;MID(Tableau1[[#This Row],[ID]],5,2)</f>
        <v>2017-12</v>
      </c>
      <c r="C78" s="4" t="str">
        <f>MID(Tableau1[[#This Row],[ID]],FIND("_",Tableau1[[#This Row],[ID]])+1,LEN(Tableau1[[#This Row],[ID]]))</f>
        <v>DRC_FOM</v>
      </c>
      <c r="D78" t="s">
        <v>14</v>
      </c>
      <c r="F78">
        <v>1523</v>
      </c>
    </row>
    <row r="79" spans="1:6" x14ac:dyDescent="0.25">
      <c r="A79" t="s">
        <v>71</v>
      </c>
      <c r="B79" s="2" t="str">
        <f>LEFT(Tableau1[[#This Row],[ID]],4)&amp;"-"&amp;MID(Tableau1[[#This Row],[ID]],5,2)</f>
        <v>2017-12</v>
      </c>
      <c r="C79" s="4" t="str">
        <f>MID(Tableau1[[#This Row],[ID]],FIND("_",Tableau1[[#This Row],[ID]])+1,LEN(Tableau1[[#This Row],[ID]]))</f>
        <v>DRI_FOM</v>
      </c>
      <c r="D79" t="s">
        <v>6</v>
      </c>
      <c r="E79" t="s">
        <v>8</v>
      </c>
      <c r="F79">
        <v>4151</v>
      </c>
    </row>
    <row r="80" spans="1:6" x14ac:dyDescent="0.25">
      <c r="A80" t="s">
        <v>71</v>
      </c>
      <c r="B80" s="2" t="str">
        <f>LEFT(Tableau1[[#This Row],[ID]],4)&amp;"-"&amp;MID(Tableau1[[#This Row],[ID]],5,2)</f>
        <v>2017-12</v>
      </c>
      <c r="C80" s="4" t="str">
        <f>MID(Tableau1[[#This Row],[ID]],FIND("_",Tableau1[[#This Row],[ID]])+1,LEN(Tableau1[[#This Row],[ID]]))</f>
        <v>DRI_FOM</v>
      </c>
      <c r="D80" t="s">
        <v>14</v>
      </c>
      <c r="F80">
        <v>702</v>
      </c>
    </row>
    <row r="81" spans="1:6" x14ac:dyDescent="0.25">
      <c r="A81" t="s">
        <v>72</v>
      </c>
      <c r="B81" s="2" t="str">
        <f>LEFT(Tableau1[[#This Row],[ID]],4)&amp;"-"&amp;MID(Tableau1[[#This Row],[ID]],5,2)</f>
        <v>2017-12</v>
      </c>
      <c r="C81" s="4" t="str">
        <f>MID(Tableau1[[#This Row],[ID]],FIND("_",Tableau1[[#This Row],[ID]])+1,LEN(Tableau1[[#This Row],[ID]]))</f>
        <v>DRO_FOM</v>
      </c>
      <c r="D81" t="s">
        <v>6</v>
      </c>
      <c r="F81">
        <v>1</v>
      </c>
    </row>
    <row r="82" spans="1:6" x14ac:dyDescent="0.25">
      <c r="A82" t="s">
        <v>73</v>
      </c>
      <c r="B82" s="2" t="str">
        <f>LEFT(Tableau1[[#This Row],[ID]],4)&amp;"-"&amp;MID(Tableau1[[#This Row],[ID]],5,2)</f>
        <v>2017-12</v>
      </c>
      <c r="C82" s="4" t="str">
        <f>MID(Tableau1[[#This Row],[ID]],FIND("_",Tableau1[[#This Row],[ID]])+1,LEN(Tableau1[[#This Row],[ID]]))</f>
        <v>DSN_FOM</v>
      </c>
      <c r="D82" t="s">
        <v>6</v>
      </c>
      <c r="E82" t="s">
        <v>8</v>
      </c>
      <c r="F82">
        <v>305</v>
      </c>
    </row>
    <row r="83" spans="1:6" x14ac:dyDescent="0.25">
      <c r="A83" t="s">
        <v>74</v>
      </c>
      <c r="B83" s="2" t="str">
        <f>LEFT(Tableau1[[#This Row],[ID]],4)&amp;"-"&amp;MID(Tableau1[[#This Row],[ID]],5,2)</f>
        <v>2017-12</v>
      </c>
      <c r="C83" s="4" t="str">
        <f>MID(Tableau1[[#This Row],[ID]],FIND("_",Tableau1[[#This Row],[ID]])+1,LEN(Tableau1[[#This Row],[ID]]))</f>
        <v>DSP_FOM</v>
      </c>
      <c r="D83" t="s">
        <v>6</v>
      </c>
      <c r="E83" t="s">
        <v>8</v>
      </c>
      <c r="F83">
        <v>555</v>
      </c>
    </row>
    <row r="84" spans="1:6" x14ac:dyDescent="0.25">
      <c r="A84" t="s">
        <v>75</v>
      </c>
      <c r="B84" s="2" t="str">
        <f>LEFT(Tableau1[[#This Row],[ID]],4)&amp;"-"&amp;MID(Tableau1[[#This Row],[ID]],5,2)</f>
        <v>2017-12</v>
      </c>
      <c r="C84" s="4" t="str">
        <f>MID(Tableau1[[#This Row],[ID]],FIND("_",Tableau1[[#This Row],[ID]])+1,LEN(Tableau1[[#This Row],[ID]]))</f>
        <v>DTP_IND</v>
      </c>
      <c r="D84" t="s">
        <v>6</v>
      </c>
      <c r="E84" t="s">
        <v>8</v>
      </c>
      <c r="F84">
        <v>19114</v>
      </c>
    </row>
    <row r="85" spans="1:6" x14ac:dyDescent="0.25">
      <c r="A85" t="s">
        <v>76</v>
      </c>
      <c r="B85" s="2" t="str">
        <f>LEFT(Tableau1[[#This Row],[ID]],4)&amp;"-"&amp;MID(Tableau1[[#This Row],[ID]],5,2)</f>
        <v>2017-12</v>
      </c>
      <c r="C85" s="4" t="str">
        <f>MID(Tableau1[[#This Row],[ID]],FIND("_",Tableau1[[#This Row],[ID]])+1,LEN(Tableau1[[#This Row],[ID]]))</f>
        <v>E96_IND</v>
      </c>
      <c r="D85" t="s">
        <v>6</v>
      </c>
      <c r="E85" t="s">
        <v>8</v>
      </c>
      <c r="F85">
        <v>17497</v>
      </c>
    </row>
    <row r="86" spans="1:6" x14ac:dyDescent="0.25">
      <c r="A86" t="s">
        <v>77</v>
      </c>
      <c r="B86" s="2" t="str">
        <f>LEFT(Tableau1[[#This Row],[ID]],4)&amp;"-"&amp;MID(Tableau1[[#This Row],[ID]],5,2)</f>
        <v>2017-12</v>
      </c>
      <c r="C86" s="4" t="str">
        <f>MID(Tableau1[[#This Row],[ID]],FIND("_",Tableau1[[#This Row],[ID]])+1,LEN(Tableau1[[#This Row],[ID]]))</f>
        <v>EC6_ACT</v>
      </c>
      <c r="D86" t="s">
        <v>6</v>
      </c>
      <c r="E86" t="s">
        <v>33</v>
      </c>
      <c r="F86">
        <v>3</v>
      </c>
    </row>
    <row r="87" spans="1:6" x14ac:dyDescent="0.25">
      <c r="A87" t="s">
        <v>78</v>
      </c>
      <c r="B87" s="2" t="str">
        <f>LEFT(Tableau1[[#This Row],[ID]],4)&amp;"-"&amp;MID(Tableau1[[#This Row],[ID]],5,2)</f>
        <v>2017-12</v>
      </c>
      <c r="C87" s="4" t="str">
        <f>MID(Tableau1[[#This Row],[ID]],FIND("_",Tableau1[[#This Row],[ID]])+1,LEN(Tableau1[[#This Row],[ID]]))</f>
        <v>EC7_ACT</v>
      </c>
      <c r="D87" t="s">
        <v>6</v>
      </c>
      <c r="E87" t="s">
        <v>33</v>
      </c>
      <c r="F87">
        <v>36</v>
      </c>
    </row>
    <row r="88" spans="1:6" x14ac:dyDescent="0.25">
      <c r="A88" t="s">
        <v>79</v>
      </c>
      <c r="B88" s="2" t="str">
        <f>LEFT(Tableau1[[#This Row],[ID]],4)&amp;"-"&amp;MID(Tableau1[[#This Row],[ID]],5,2)</f>
        <v>2017-12</v>
      </c>
      <c r="C88" s="4" t="str">
        <f>MID(Tableau1[[#This Row],[ID]],FIND("_",Tableau1[[#This Row],[ID]])+1,LEN(Tableau1[[#This Row],[ID]]))</f>
        <v>EC9_ACT</v>
      </c>
      <c r="D88" t="s">
        <v>6</v>
      </c>
      <c r="E88" t="s">
        <v>33</v>
      </c>
      <c r="F88">
        <v>10</v>
      </c>
    </row>
    <row r="89" spans="1:6" x14ac:dyDescent="0.25">
      <c r="A89" t="s">
        <v>80</v>
      </c>
      <c r="B89" s="2" t="str">
        <f>LEFT(Tableau1[[#This Row],[ID]],4)&amp;"-"&amp;MID(Tableau1[[#This Row],[ID]],5,2)</f>
        <v>2017-12</v>
      </c>
      <c r="C89" s="4" t="str">
        <f>MID(Tableau1[[#This Row],[ID]],FIND("_",Tableau1[[#This Row],[ID]])+1,LEN(Tableau1[[#This Row],[ID]]))</f>
        <v>ECA_FOM</v>
      </c>
      <c r="D89" t="s">
        <v>6</v>
      </c>
      <c r="F89">
        <v>52</v>
      </c>
    </row>
    <row r="90" spans="1:6" x14ac:dyDescent="0.25">
      <c r="A90" t="s">
        <v>81</v>
      </c>
      <c r="B90" s="2" t="str">
        <f>LEFT(Tableau1[[#This Row],[ID]],4)&amp;"-"&amp;MID(Tableau1[[#This Row],[ID]],5,2)</f>
        <v>2017-12</v>
      </c>
      <c r="C90" s="4" t="str">
        <f>MID(Tableau1[[#This Row],[ID]],FIND("_",Tableau1[[#This Row],[ID]])+1,LEN(Tableau1[[#This Row],[ID]]))</f>
        <v>ECH_IND</v>
      </c>
      <c r="D90" t="s">
        <v>47</v>
      </c>
      <c r="E90" t="s">
        <v>33</v>
      </c>
      <c r="F90">
        <v>1857</v>
      </c>
    </row>
    <row r="91" spans="1:6" x14ac:dyDescent="0.25">
      <c r="A91" t="s">
        <v>81</v>
      </c>
      <c r="B91" s="2" t="str">
        <f>LEFT(Tableau1[[#This Row],[ID]],4)&amp;"-"&amp;MID(Tableau1[[#This Row],[ID]],5,2)</f>
        <v>2017-12</v>
      </c>
      <c r="C91" s="4" t="str">
        <f>MID(Tableau1[[#This Row],[ID]],FIND("_",Tableau1[[#This Row],[ID]])+1,LEN(Tableau1[[#This Row],[ID]]))</f>
        <v>ECH_IND</v>
      </c>
      <c r="D91" t="s">
        <v>6</v>
      </c>
      <c r="E91" t="s">
        <v>33</v>
      </c>
      <c r="F91">
        <v>448</v>
      </c>
    </row>
    <row r="92" spans="1:6" x14ac:dyDescent="0.25">
      <c r="A92" t="s">
        <v>82</v>
      </c>
      <c r="B92" s="2" t="str">
        <f>LEFT(Tableau1[[#This Row],[ID]],4)&amp;"-"&amp;MID(Tableau1[[#This Row],[ID]],5,2)</f>
        <v>2017-12</v>
      </c>
      <c r="C92" s="4" t="str">
        <f>MID(Tableau1[[#This Row],[ID]],FIND("_",Tableau1[[#This Row],[ID]])+1,LEN(Tableau1[[#This Row],[ID]]))</f>
        <v>ECO_ACT</v>
      </c>
      <c r="D92" t="s">
        <v>6</v>
      </c>
      <c r="E92" t="s">
        <v>33</v>
      </c>
      <c r="F92">
        <v>186</v>
      </c>
    </row>
    <row r="93" spans="1:6" x14ac:dyDescent="0.25">
      <c r="A93" t="s">
        <v>83</v>
      </c>
      <c r="B93" s="2" t="str">
        <f>LEFT(Tableau1[[#This Row],[ID]],4)&amp;"-"&amp;MID(Tableau1[[#This Row],[ID]],5,2)</f>
        <v>2017-12</v>
      </c>
      <c r="C93" s="4" t="str">
        <f>MID(Tableau1[[#This Row],[ID]],FIND("_",Tableau1[[#This Row],[ID]])+1,LEN(Tableau1[[#This Row],[ID]]))</f>
        <v>ECP_IND</v>
      </c>
      <c r="D93" t="s">
        <v>6</v>
      </c>
      <c r="E93" t="s">
        <v>33</v>
      </c>
      <c r="F93">
        <v>7285</v>
      </c>
    </row>
    <row r="94" spans="1:6" x14ac:dyDescent="0.25">
      <c r="A94" t="s">
        <v>84</v>
      </c>
      <c r="B94" s="2" t="str">
        <f>LEFT(Tableau1[[#This Row],[ID]],4)&amp;"-"&amp;MID(Tableau1[[#This Row],[ID]],5,2)</f>
        <v>2017-12</v>
      </c>
      <c r="C94" s="4" t="str">
        <f>MID(Tableau1[[#This Row],[ID]],FIND("_",Tableau1[[#This Row],[ID]])+1,LEN(Tableau1[[#This Row],[ID]]))</f>
        <v>ECR_IND</v>
      </c>
      <c r="D94" t="s">
        <v>6</v>
      </c>
      <c r="E94" t="s">
        <v>33</v>
      </c>
      <c r="F94">
        <v>1664</v>
      </c>
    </row>
    <row r="95" spans="1:6" x14ac:dyDescent="0.25">
      <c r="A95" t="s">
        <v>85</v>
      </c>
      <c r="B95" s="2" t="str">
        <f>LEFT(Tableau1[[#This Row],[ID]],4)&amp;"-"&amp;MID(Tableau1[[#This Row],[ID]],5,2)</f>
        <v>2017-12</v>
      </c>
      <c r="C95" s="4" t="str">
        <f>MID(Tableau1[[#This Row],[ID]],FIND("_",Tableau1[[#This Row],[ID]])+1,LEN(Tableau1[[#This Row],[ID]]))</f>
        <v>ECT_IND</v>
      </c>
      <c r="D95" t="s">
        <v>6</v>
      </c>
      <c r="E95" t="s">
        <v>33</v>
      </c>
      <c r="F95">
        <v>2791</v>
      </c>
    </row>
    <row r="96" spans="1:6" x14ac:dyDescent="0.25">
      <c r="A96" t="s">
        <v>86</v>
      </c>
      <c r="B96" s="2" t="str">
        <f>LEFT(Tableau1[[#This Row],[ID]],4)&amp;"-"&amp;MID(Tableau1[[#This Row],[ID]],5,2)</f>
        <v>2017-12</v>
      </c>
      <c r="C96" s="4" t="str">
        <f>MID(Tableau1[[#This Row],[ID]],FIND("_",Tableau1[[#This Row],[ID]])+1,LEN(Tableau1[[#This Row],[ID]]))</f>
        <v>ECV_IND</v>
      </c>
      <c r="D96" t="s">
        <v>6</v>
      </c>
      <c r="E96" t="s">
        <v>8</v>
      </c>
      <c r="F96">
        <v>149781</v>
      </c>
    </row>
    <row r="97" spans="1:6" x14ac:dyDescent="0.25">
      <c r="A97" t="s">
        <v>87</v>
      </c>
      <c r="B97" s="2" t="str">
        <f>LEFT(Tableau1[[#This Row],[ID]],4)&amp;"-"&amp;MID(Tableau1[[#This Row],[ID]],5,2)</f>
        <v>2017-12</v>
      </c>
      <c r="C97" s="4" t="str">
        <f>MID(Tableau1[[#This Row],[ID]],FIND("_",Tableau1[[#This Row],[ID]])+1,LEN(Tableau1[[#This Row],[ID]]))</f>
        <v>EEE_IND</v>
      </c>
      <c r="D97" t="s">
        <v>6</v>
      </c>
      <c r="E97" t="s">
        <v>7</v>
      </c>
      <c r="F97">
        <v>270</v>
      </c>
    </row>
    <row r="98" spans="1:6" x14ac:dyDescent="0.25">
      <c r="A98" t="s">
        <v>87</v>
      </c>
      <c r="B98" s="2" t="str">
        <f>LEFT(Tableau1[[#This Row],[ID]],4)&amp;"-"&amp;MID(Tableau1[[#This Row],[ID]],5,2)</f>
        <v>2017-12</v>
      </c>
      <c r="C98" s="4" t="str">
        <f>MID(Tableau1[[#This Row],[ID]],FIND("_",Tableau1[[#This Row],[ID]])+1,LEN(Tableau1[[#This Row],[ID]]))</f>
        <v>EEE_IND</v>
      </c>
      <c r="D98" t="s">
        <v>6</v>
      </c>
      <c r="E98" t="s">
        <v>8</v>
      </c>
      <c r="F98">
        <v>2279</v>
      </c>
    </row>
    <row r="99" spans="1:6" x14ac:dyDescent="0.25">
      <c r="A99" t="s">
        <v>87</v>
      </c>
      <c r="B99" s="2" t="str">
        <f>LEFT(Tableau1[[#This Row],[ID]],4)&amp;"-"&amp;MID(Tableau1[[#This Row],[ID]],5,2)</f>
        <v>2017-12</v>
      </c>
      <c r="C99" s="4" t="str">
        <f>MID(Tableau1[[#This Row],[ID]],FIND("_",Tableau1[[#This Row],[ID]])+1,LEN(Tableau1[[#This Row],[ID]]))</f>
        <v>EEE_IND</v>
      </c>
      <c r="D99" t="s">
        <v>6</v>
      </c>
      <c r="E99" t="s">
        <v>33</v>
      </c>
      <c r="F99">
        <v>268</v>
      </c>
    </row>
    <row r="100" spans="1:6" x14ac:dyDescent="0.25">
      <c r="A100" t="s">
        <v>87</v>
      </c>
      <c r="B100" s="2" t="str">
        <f>LEFT(Tableau1[[#This Row],[ID]],4)&amp;"-"&amp;MID(Tableau1[[#This Row],[ID]],5,2)</f>
        <v>2017-12</v>
      </c>
      <c r="C100" s="4" t="str">
        <f>MID(Tableau1[[#This Row],[ID]],FIND("_",Tableau1[[#This Row],[ID]])+1,LEN(Tableau1[[#This Row],[ID]]))</f>
        <v>EEE_IND</v>
      </c>
      <c r="D100" t="s">
        <v>14</v>
      </c>
      <c r="E100" t="s">
        <v>8</v>
      </c>
      <c r="F100">
        <v>23</v>
      </c>
    </row>
    <row r="101" spans="1:6" x14ac:dyDescent="0.25">
      <c r="A101" t="s">
        <v>88</v>
      </c>
      <c r="B101" s="2" t="str">
        <f>LEFT(Tableau1[[#This Row],[ID]],4)&amp;"-"&amp;MID(Tableau1[[#This Row],[ID]],5,2)</f>
        <v>2017-12</v>
      </c>
      <c r="C101" s="4" t="str">
        <f>MID(Tableau1[[#This Row],[ID]],FIND("_",Tableau1[[#This Row],[ID]])+1,LEN(Tableau1[[#This Row],[ID]]))</f>
        <v>EEM_IND</v>
      </c>
      <c r="D101" t="s">
        <v>6</v>
      </c>
      <c r="E101" t="s">
        <v>7</v>
      </c>
      <c r="F101">
        <v>19</v>
      </c>
    </row>
    <row r="102" spans="1:6" x14ac:dyDescent="0.25">
      <c r="A102" t="s">
        <v>88</v>
      </c>
      <c r="B102" s="2" t="str">
        <f>LEFT(Tableau1[[#This Row],[ID]],4)&amp;"-"&amp;MID(Tableau1[[#This Row],[ID]],5,2)</f>
        <v>2017-12</v>
      </c>
      <c r="C102" s="4" t="str">
        <f>MID(Tableau1[[#This Row],[ID]],FIND("_",Tableau1[[#This Row],[ID]])+1,LEN(Tableau1[[#This Row],[ID]]))</f>
        <v>EEM_IND</v>
      </c>
      <c r="D102" t="s">
        <v>6</v>
      </c>
      <c r="E102" t="s">
        <v>8</v>
      </c>
      <c r="F102">
        <v>363</v>
      </c>
    </row>
    <row r="103" spans="1:6" x14ac:dyDescent="0.25">
      <c r="A103" t="s">
        <v>89</v>
      </c>
      <c r="B103" s="2" t="str">
        <f>LEFT(Tableau1[[#This Row],[ID]],4)&amp;"-"&amp;MID(Tableau1[[#This Row],[ID]],5,2)</f>
        <v>2017-12</v>
      </c>
      <c r="C103" s="4" t="str">
        <f>MID(Tableau1[[#This Row],[ID]],FIND("_",Tableau1[[#This Row],[ID]])+1,LEN(Tableau1[[#This Row],[ID]]))</f>
        <v>EMA_IND</v>
      </c>
      <c r="D103" t="s">
        <v>6</v>
      </c>
      <c r="E103" t="s">
        <v>7</v>
      </c>
      <c r="F103">
        <v>3703</v>
      </c>
    </row>
    <row r="104" spans="1:6" x14ac:dyDescent="0.25">
      <c r="A104" t="s">
        <v>89</v>
      </c>
      <c r="B104" s="2" t="str">
        <f>LEFT(Tableau1[[#This Row],[ID]],4)&amp;"-"&amp;MID(Tableau1[[#This Row],[ID]],5,2)</f>
        <v>2017-12</v>
      </c>
      <c r="C104" s="4" t="str">
        <f>MID(Tableau1[[#This Row],[ID]],FIND("_",Tableau1[[#This Row],[ID]])+1,LEN(Tableau1[[#This Row],[ID]]))</f>
        <v>EMA_IND</v>
      </c>
      <c r="D104" t="s">
        <v>6</v>
      </c>
      <c r="E104" t="s">
        <v>8</v>
      </c>
      <c r="F104">
        <v>8257</v>
      </c>
    </row>
    <row r="105" spans="1:6" x14ac:dyDescent="0.25">
      <c r="A105" t="s">
        <v>90</v>
      </c>
      <c r="B105" s="2" t="str">
        <f>LEFT(Tableau1[[#This Row],[ID]],4)&amp;"-"&amp;MID(Tableau1[[#This Row],[ID]],5,2)</f>
        <v>2017-12</v>
      </c>
      <c r="C105" s="4" t="str">
        <f>MID(Tableau1[[#This Row],[ID]],FIND("_",Tableau1[[#This Row],[ID]])+1,LEN(Tableau1[[#This Row],[ID]]))</f>
        <v>EPG_FOM</v>
      </c>
      <c r="D105" t="s">
        <v>6</v>
      </c>
      <c r="F105">
        <v>24</v>
      </c>
    </row>
    <row r="106" spans="1:6" x14ac:dyDescent="0.25">
      <c r="A106" t="s">
        <v>91</v>
      </c>
      <c r="B106" s="2" t="str">
        <f>LEFT(Tableau1[[#This Row],[ID]],4)&amp;"-"&amp;MID(Tableau1[[#This Row],[ID]],5,2)</f>
        <v>2017-12</v>
      </c>
      <c r="C106" s="4" t="str">
        <f>MID(Tableau1[[#This Row],[ID]],FIND("_",Tableau1[[#This Row],[ID]])+1,LEN(Tableau1[[#This Row],[ID]]))</f>
        <v>ERH_IND</v>
      </c>
      <c r="D106" t="s">
        <v>47</v>
      </c>
      <c r="E106" t="s">
        <v>33</v>
      </c>
      <c r="F106">
        <v>692</v>
      </c>
    </row>
    <row r="107" spans="1:6" x14ac:dyDescent="0.25">
      <c r="A107" t="s">
        <v>91</v>
      </c>
      <c r="B107" s="2" t="str">
        <f>LEFT(Tableau1[[#This Row],[ID]],4)&amp;"-"&amp;MID(Tableau1[[#This Row],[ID]],5,2)</f>
        <v>2017-12</v>
      </c>
      <c r="C107" s="4" t="str">
        <f>MID(Tableau1[[#This Row],[ID]],FIND("_",Tableau1[[#This Row],[ID]])+1,LEN(Tableau1[[#This Row],[ID]]))</f>
        <v>ERH_IND</v>
      </c>
      <c r="D107" t="s">
        <v>6</v>
      </c>
      <c r="E107" t="s">
        <v>33</v>
      </c>
      <c r="F107">
        <v>181</v>
      </c>
    </row>
    <row r="108" spans="1:6" x14ac:dyDescent="0.25">
      <c r="A108" t="s">
        <v>92</v>
      </c>
      <c r="B108" s="2" t="str">
        <f>LEFT(Tableau1[[#This Row],[ID]],4)&amp;"-"&amp;MID(Tableau1[[#This Row],[ID]],5,2)</f>
        <v>2017-12</v>
      </c>
      <c r="C108" s="4" t="str">
        <f>MID(Tableau1[[#This Row],[ID]],FIND("_",Tableau1[[#This Row],[ID]])+1,LEN(Tableau1[[#This Row],[ID]]))</f>
        <v>ESC_IND</v>
      </c>
      <c r="D108" t="s">
        <v>6</v>
      </c>
      <c r="E108" t="s">
        <v>8</v>
      </c>
      <c r="F108">
        <v>11785</v>
      </c>
    </row>
    <row r="109" spans="1:6" x14ac:dyDescent="0.25">
      <c r="A109" t="s">
        <v>93</v>
      </c>
      <c r="B109" s="2" t="str">
        <f>LEFT(Tableau1[[#This Row],[ID]],4)&amp;"-"&amp;MID(Tableau1[[#This Row],[ID]],5,2)</f>
        <v>2017-12</v>
      </c>
      <c r="C109" s="4" t="str">
        <f>MID(Tableau1[[#This Row],[ID]],FIND("_",Tableau1[[#This Row],[ID]])+1,LEN(Tableau1[[#This Row],[ID]]))</f>
        <v>ETC_FOM</v>
      </c>
      <c r="D109" t="s">
        <v>6</v>
      </c>
      <c r="E109" t="s">
        <v>7</v>
      </c>
      <c r="F109">
        <v>173</v>
      </c>
    </row>
    <row r="110" spans="1:6" x14ac:dyDescent="0.25">
      <c r="A110" t="s">
        <v>94</v>
      </c>
      <c r="B110" s="2" t="str">
        <f>LEFT(Tableau1[[#This Row],[ID]],4)&amp;"-"&amp;MID(Tableau1[[#This Row],[ID]],5,2)</f>
        <v>2017-12</v>
      </c>
      <c r="C110" s="4" t="str">
        <f>MID(Tableau1[[#This Row],[ID]],FIND("_",Tableau1[[#This Row],[ID]])+1,LEN(Tableau1[[#This Row],[ID]]))</f>
        <v>ETI_FOM</v>
      </c>
      <c r="D110" t="s">
        <v>6</v>
      </c>
      <c r="E110" t="s">
        <v>8</v>
      </c>
      <c r="F110">
        <v>101</v>
      </c>
    </row>
    <row r="111" spans="1:6" x14ac:dyDescent="0.25">
      <c r="A111" t="s">
        <v>95</v>
      </c>
      <c r="B111" s="2" t="str">
        <f>LEFT(Tableau1[[#This Row],[ID]],4)&amp;"-"&amp;MID(Tableau1[[#This Row],[ID]],5,2)</f>
        <v>2017-12</v>
      </c>
      <c r="C111" s="4" t="str">
        <f>MID(Tableau1[[#This Row],[ID]],FIND("_",Tableau1[[#This Row],[ID]])+1,LEN(Tableau1[[#This Row],[ID]]))</f>
        <v>FNO_IND</v>
      </c>
      <c r="D111" t="s">
        <v>6</v>
      </c>
      <c r="E111" t="s">
        <v>8</v>
      </c>
      <c r="F111">
        <v>1111</v>
      </c>
    </row>
    <row r="112" spans="1:6" x14ac:dyDescent="0.25">
      <c r="A112" t="s">
        <v>96</v>
      </c>
      <c r="B112" s="2" t="str">
        <f>LEFT(Tableau1[[#This Row],[ID]],4)&amp;"-"&amp;MID(Tableau1[[#This Row],[ID]],5,2)</f>
        <v>2017-12</v>
      </c>
      <c r="C112" s="4" t="str">
        <f>MID(Tableau1[[#This Row],[ID]],FIND("_",Tableau1[[#This Row],[ID]])+1,LEN(Tableau1[[#This Row],[ID]]))</f>
        <v>IAM_IND</v>
      </c>
      <c r="D112" t="s">
        <v>6</v>
      </c>
      <c r="E112" t="s">
        <v>7</v>
      </c>
      <c r="F112">
        <v>126</v>
      </c>
    </row>
    <row r="113" spans="1:6" x14ac:dyDescent="0.25">
      <c r="A113" t="s">
        <v>96</v>
      </c>
      <c r="B113" s="2" t="str">
        <f>LEFT(Tableau1[[#This Row],[ID]],4)&amp;"-"&amp;MID(Tableau1[[#This Row],[ID]],5,2)</f>
        <v>2017-12</v>
      </c>
      <c r="C113" s="4" t="str">
        <f>MID(Tableau1[[#This Row],[ID]],FIND("_",Tableau1[[#This Row],[ID]])+1,LEN(Tableau1[[#This Row],[ID]]))</f>
        <v>IAM_IND</v>
      </c>
      <c r="D113" t="s">
        <v>6</v>
      </c>
      <c r="E113" t="s">
        <v>8</v>
      </c>
      <c r="F113">
        <v>203</v>
      </c>
    </row>
    <row r="114" spans="1:6" x14ac:dyDescent="0.25">
      <c r="A114" t="s">
        <v>97</v>
      </c>
      <c r="B114" s="2" t="str">
        <f>LEFT(Tableau1[[#This Row],[ID]],4)&amp;"-"&amp;MID(Tableau1[[#This Row],[ID]],5,2)</f>
        <v>2017-12</v>
      </c>
      <c r="C114" s="4" t="str">
        <f>MID(Tableau1[[#This Row],[ID]],FIND("_",Tableau1[[#This Row],[ID]])+1,LEN(Tableau1[[#This Row],[ID]]))</f>
        <v>IDE_IND</v>
      </c>
      <c r="D114" t="s">
        <v>6</v>
      </c>
      <c r="E114" t="s">
        <v>7</v>
      </c>
      <c r="F114">
        <v>610</v>
      </c>
    </row>
    <row r="115" spans="1:6" x14ac:dyDescent="0.25">
      <c r="A115" t="s">
        <v>97</v>
      </c>
      <c r="B115" s="2" t="str">
        <f>LEFT(Tableau1[[#This Row],[ID]],4)&amp;"-"&amp;MID(Tableau1[[#This Row],[ID]],5,2)</f>
        <v>2017-12</v>
      </c>
      <c r="C115" s="4" t="str">
        <f>MID(Tableau1[[#This Row],[ID]],FIND("_",Tableau1[[#This Row],[ID]])+1,LEN(Tableau1[[#This Row],[ID]]))</f>
        <v>IDE_IND</v>
      </c>
      <c r="D115" t="s">
        <v>6</v>
      </c>
      <c r="E115" t="s">
        <v>8</v>
      </c>
      <c r="F115">
        <v>773</v>
      </c>
    </row>
    <row r="116" spans="1:6" x14ac:dyDescent="0.25">
      <c r="A116" t="s">
        <v>98</v>
      </c>
      <c r="B116" s="2" t="str">
        <f>LEFT(Tableau1[[#This Row],[ID]],4)&amp;"-"&amp;MID(Tableau1[[#This Row],[ID]],5,2)</f>
        <v>2017-12</v>
      </c>
      <c r="C116" s="4" t="str">
        <f>MID(Tableau1[[#This Row],[ID]],FIND("_",Tableau1[[#This Row],[ID]])+1,LEN(Tableau1[[#This Row],[ID]]))</f>
        <v>IDM_ACT</v>
      </c>
      <c r="D116" t="s">
        <v>6</v>
      </c>
      <c r="E116" t="s">
        <v>7</v>
      </c>
      <c r="F116">
        <v>3057</v>
      </c>
    </row>
    <row r="117" spans="1:6" x14ac:dyDescent="0.25">
      <c r="A117" t="s">
        <v>98</v>
      </c>
      <c r="B117" s="2" t="str">
        <f>LEFT(Tableau1[[#This Row],[ID]],4)&amp;"-"&amp;MID(Tableau1[[#This Row],[ID]],5,2)</f>
        <v>2017-12</v>
      </c>
      <c r="C117" s="4" t="str">
        <f>MID(Tableau1[[#This Row],[ID]],FIND("_",Tableau1[[#This Row],[ID]])+1,LEN(Tableau1[[#This Row],[ID]]))</f>
        <v>IDM_ACT</v>
      </c>
      <c r="D117" t="s">
        <v>6</v>
      </c>
      <c r="E117" t="s">
        <v>8</v>
      </c>
      <c r="F117">
        <v>11406</v>
      </c>
    </row>
    <row r="118" spans="1:6" x14ac:dyDescent="0.25">
      <c r="A118" t="s">
        <v>99</v>
      </c>
      <c r="B118" s="2" t="str">
        <f>LEFT(Tableau1[[#This Row],[ID]],4)&amp;"-"&amp;MID(Tableau1[[#This Row],[ID]],5,2)</f>
        <v>2017-12</v>
      </c>
      <c r="C118" s="4" t="str">
        <f>MID(Tableau1[[#This Row],[ID]],FIND("_",Tableau1[[#This Row],[ID]])+1,LEN(Tableau1[[#This Row],[ID]]))</f>
        <v>IFU_IND</v>
      </c>
      <c r="D118" t="s">
        <v>6</v>
      </c>
      <c r="E118" t="s">
        <v>8</v>
      </c>
      <c r="F118">
        <v>554</v>
      </c>
    </row>
    <row r="119" spans="1:6" x14ac:dyDescent="0.25">
      <c r="A119" t="s">
        <v>100</v>
      </c>
      <c r="B119" s="2" t="str">
        <f>LEFT(Tableau1[[#This Row],[ID]],4)&amp;"-"&amp;MID(Tableau1[[#This Row],[ID]],5,2)</f>
        <v>2017-12</v>
      </c>
      <c r="C119" s="4" t="str">
        <f>MID(Tableau1[[#This Row],[ID]],FIND("_",Tableau1[[#This Row],[ID]])+1,LEN(Tableau1[[#This Row],[ID]]))</f>
        <v>IHP_IND</v>
      </c>
      <c r="D119" t="s">
        <v>6</v>
      </c>
      <c r="E119" t="s">
        <v>7</v>
      </c>
      <c r="F119">
        <v>286</v>
      </c>
    </row>
    <row r="120" spans="1:6" x14ac:dyDescent="0.25">
      <c r="A120" t="s">
        <v>100</v>
      </c>
      <c r="B120" s="2" t="str">
        <f>LEFT(Tableau1[[#This Row],[ID]],4)&amp;"-"&amp;MID(Tableau1[[#This Row],[ID]],5,2)</f>
        <v>2017-12</v>
      </c>
      <c r="C120" s="4" t="str">
        <f>MID(Tableau1[[#This Row],[ID]],FIND("_",Tableau1[[#This Row],[ID]])+1,LEN(Tableau1[[#This Row],[ID]]))</f>
        <v>IHP_IND</v>
      </c>
      <c r="D120" t="s">
        <v>6</v>
      </c>
      <c r="E120" t="s">
        <v>8</v>
      </c>
      <c r="F120">
        <v>879</v>
      </c>
    </row>
    <row r="121" spans="1:6" x14ac:dyDescent="0.25">
      <c r="A121" t="s">
        <v>101</v>
      </c>
      <c r="B121" s="2" t="str">
        <f>LEFT(Tableau1[[#This Row],[ID]],4)&amp;"-"&amp;MID(Tableau1[[#This Row],[ID]],5,2)</f>
        <v>2017-12</v>
      </c>
      <c r="C121" s="4" t="str">
        <f>MID(Tableau1[[#This Row],[ID]],FIND("_",Tableau1[[#This Row],[ID]])+1,LEN(Tableau1[[#This Row],[ID]]))</f>
        <v>IPP_IND</v>
      </c>
      <c r="D121" t="s">
        <v>6</v>
      </c>
      <c r="E121" t="s">
        <v>8</v>
      </c>
      <c r="F121">
        <v>2</v>
      </c>
    </row>
    <row r="122" spans="1:6" x14ac:dyDescent="0.25">
      <c r="A122" t="s">
        <v>102</v>
      </c>
      <c r="B122" s="2" t="str">
        <f>LEFT(Tableau1[[#This Row],[ID]],4)&amp;"-"&amp;MID(Tableau1[[#This Row],[ID]],5,2)</f>
        <v>2017-12</v>
      </c>
      <c r="C122" s="4" t="str">
        <f>MID(Tableau1[[#This Row],[ID]],FIND("_",Tableau1[[#This Row],[ID]])+1,LEN(Tableau1[[#This Row],[ID]]))</f>
        <v>ISP_IND</v>
      </c>
      <c r="D122" t="s">
        <v>6</v>
      </c>
      <c r="E122" t="s">
        <v>7</v>
      </c>
      <c r="F122">
        <v>426</v>
      </c>
    </row>
    <row r="123" spans="1:6" x14ac:dyDescent="0.25">
      <c r="A123" t="s">
        <v>102</v>
      </c>
      <c r="B123" s="2" t="str">
        <f>LEFT(Tableau1[[#This Row],[ID]],4)&amp;"-"&amp;MID(Tableau1[[#This Row],[ID]],5,2)</f>
        <v>2017-12</v>
      </c>
      <c r="C123" s="4" t="str">
        <f>MID(Tableau1[[#This Row],[ID]],FIND("_",Tableau1[[#This Row],[ID]])+1,LEN(Tableau1[[#This Row],[ID]]))</f>
        <v>ISP_IND</v>
      </c>
      <c r="D123" t="s">
        <v>6</v>
      </c>
      <c r="E123" t="s">
        <v>8</v>
      </c>
      <c r="F123">
        <v>970</v>
      </c>
    </row>
    <row r="124" spans="1:6" x14ac:dyDescent="0.25">
      <c r="A124" t="s">
        <v>103</v>
      </c>
      <c r="B124" s="2" t="str">
        <f>LEFT(Tableau1[[#This Row],[ID]],4)&amp;"-"&amp;MID(Tableau1[[#This Row],[ID]],5,2)</f>
        <v>2017-12</v>
      </c>
      <c r="C124" s="4" t="str">
        <f>MID(Tableau1[[#This Row],[ID]],FIND("_",Tableau1[[#This Row],[ID]])+1,LEN(Tableau1[[#This Row],[ID]]))</f>
        <v>IYA_IND</v>
      </c>
      <c r="D124" t="s">
        <v>104</v>
      </c>
      <c r="E124" t="s">
        <v>7</v>
      </c>
      <c r="F124">
        <v>547</v>
      </c>
    </row>
    <row r="125" spans="1:6" x14ac:dyDescent="0.25">
      <c r="A125" t="s">
        <v>105</v>
      </c>
      <c r="B125" s="2" t="str">
        <f>LEFT(Tableau1[[#This Row],[ID]],4)&amp;"-"&amp;MID(Tableau1[[#This Row],[ID]],5,2)</f>
        <v>2017-12</v>
      </c>
      <c r="C125" s="4" t="str">
        <f>MID(Tableau1[[#This Row],[ID]],FIND("_",Tableau1[[#This Row],[ID]])+1,LEN(Tableau1[[#This Row],[ID]]))</f>
        <v>IYC_ACT</v>
      </c>
      <c r="D125" t="s">
        <v>104</v>
      </c>
      <c r="E125" t="s">
        <v>7</v>
      </c>
      <c r="F125">
        <v>109</v>
      </c>
    </row>
    <row r="126" spans="1:6" x14ac:dyDescent="0.25">
      <c r="A126" t="s">
        <v>106</v>
      </c>
      <c r="B126" s="2" t="str">
        <f>LEFT(Tableau1[[#This Row],[ID]],4)&amp;"-"&amp;MID(Tableau1[[#This Row],[ID]],5,2)</f>
        <v>2017-12</v>
      </c>
      <c r="C126" s="4" t="str">
        <f>MID(Tableau1[[#This Row],[ID]],FIND("_",Tableau1[[#This Row],[ID]])+1,LEN(Tableau1[[#This Row],[ID]]))</f>
        <v>IYM_ACT</v>
      </c>
      <c r="D126" t="s">
        <v>104</v>
      </c>
      <c r="E126" t="s">
        <v>7</v>
      </c>
      <c r="F126">
        <v>5</v>
      </c>
    </row>
    <row r="127" spans="1:6" x14ac:dyDescent="0.25">
      <c r="A127" t="s">
        <v>107</v>
      </c>
      <c r="B127" s="2" t="str">
        <f>LEFT(Tableau1[[#This Row],[ID]],4)&amp;"-"&amp;MID(Tableau1[[#This Row],[ID]],5,2)</f>
        <v>2017-12</v>
      </c>
      <c r="C127" s="4" t="str">
        <f>MID(Tableau1[[#This Row],[ID]],FIND("_",Tableau1[[#This Row],[ID]])+1,LEN(Tableau1[[#This Row],[ID]]))</f>
        <v>IYS_ACT</v>
      </c>
      <c r="D127" t="s">
        <v>104</v>
      </c>
      <c r="E127" t="s">
        <v>7</v>
      </c>
      <c r="F127">
        <v>15</v>
      </c>
    </row>
    <row r="128" spans="1:6" x14ac:dyDescent="0.25">
      <c r="A128" t="s">
        <v>108</v>
      </c>
      <c r="B128" s="2" t="str">
        <f>LEFT(Tableau1[[#This Row],[ID]],4)&amp;"-"&amp;MID(Tableau1[[#This Row],[ID]],5,2)</f>
        <v>2017-12</v>
      </c>
      <c r="C128" s="4" t="str">
        <f>MID(Tableau1[[#This Row],[ID]],FIND("_",Tableau1[[#This Row],[ID]])+1,LEN(Tableau1[[#This Row],[ID]]))</f>
        <v>LEO_IND</v>
      </c>
      <c r="D128" t="s">
        <v>6</v>
      </c>
      <c r="E128" t="s">
        <v>8</v>
      </c>
      <c r="F128">
        <v>231</v>
      </c>
    </row>
    <row r="129" spans="1:6" x14ac:dyDescent="0.25">
      <c r="A129" t="s">
        <v>109</v>
      </c>
      <c r="B129" s="2" t="str">
        <f>LEFT(Tableau1[[#This Row],[ID]],4)&amp;"-"&amp;MID(Tableau1[[#This Row],[ID]],5,2)</f>
        <v>2017-12</v>
      </c>
      <c r="C129" s="4" t="str">
        <f>MID(Tableau1[[#This Row],[ID]],FIND("_",Tableau1[[#This Row],[ID]])+1,LEN(Tableau1[[#This Row],[ID]]))</f>
        <v>LKS_IND</v>
      </c>
      <c r="D129" t="s">
        <v>6</v>
      </c>
      <c r="E129" t="s">
        <v>8</v>
      </c>
      <c r="F129">
        <v>945</v>
      </c>
    </row>
    <row r="130" spans="1:6" x14ac:dyDescent="0.25">
      <c r="A130" t="s">
        <v>110</v>
      </c>
      <c r="B130" s="2" t="str">
        <f>LEFT(Tableau1[[#This Row],[ID]],4)&amp;"-"&amp;MID(Tableau1[[#This Row],[ID]],5,2)</f>
        <v>2017-12</v>
      </c>
      <c r="C130" s="4" t="str">
        <f>MID(Tableau1[[#This Row],[ID]],FIND("_",Tableau1[[#This Row],[ID]])+1,LEN(Tableau1[[#This Row],[ID]]))</f>
        <v>LKV_IND</v>
      </c>
      <c r="D130" t="s">
        <v>6</v>
      </c>
      <c r="E130" t="s">
        <v>8</v>
      </c>
      <c r="F130">
        <v>436</v>
      </c>
    </row>
    <row r="131" spans="1:6" x14ac:dyDescent="0.25">
      <c r="A131" t="s">
        <v>111</v>
      </c>
      <c r="B131" s="2" t="str">
        <f>LEFT(Tableau1[[#This Row],[ID]],4)&amp;"-"&amp;MID(Tableau1[[#This Row],[ID]],5,2)</f>
        <v>2017-12</v>
      </c>
      <c r="C131" s="4" t="str">
        <f>MID(Tableau1[[#This Row],[ID]],FIND("_",Tableau1[[#This Row],[ID]])+1,LEN(Tableau1[[#This Row],[ID]]))</f>
        <v>MAC_FOM</v>
      </c>
      <c r="D131" t="s">
        <v>6</v>
      </c>
      <c r="F131">
        <v>35</v>
      </c>
    </row>
    <row r="132" spans="1:6" x14ac:dyDescent="0.25">
      <c r="A132" t="s">
        <v>112</v>
      </c>
      <c r="B132" s="2" t="str">
        <f>LEFT(Tableau1[[#This Row],[ID]],4)&amp;"-"&amp;MID(Tableau1[[#This Row],[ID]],5,2)</f>
        <v>2017-12</v>
      </c>
      <c r="C132" s="4" t="str">
        <f>MID(Tableau1[[#This Row],[ID]],FIND("_",Tableau1[[#This Row],[ID]])+1,LEN(Tableau1[[#This Row],[ID]]))</f>
        <v>MBB_IND</v>
      </c>
      <c r="D132" t="s">
        <v>14</v>
      </c>
      <c r="E132" t="s">
        <v>8</v>
      </c>
      <c r="F132">
        <v>50754</v>
      </c>
    </row>
    <row r="133" spans="1:6" x14ac:dyDescent="0.25">
      <c r="A133" t="s">
        <v>113</v>
      </c>
      <c r="B133" s="2" t="str">
        <f>LEFT(Tableau1[[#This Row],[ID]],4)&amp;"-"&amp;MID(Tableau1[[#This Row],[ID]],5,2)</f>
        <v>2017-12</v>
      </c>
      <c r="C133" s="4" t="str">
        <f>MID(Tableau1[[#This Row],[ID]],FIND("_",Tableau1[[#This Row],[ID]])+1,LEN(Tableau1[[#This Row],[ID]]))</f>
        <v>MCO_FOM</v>
      </c>
      <c r="D133" t="s">
        <v>6</v>
      </c>
      <c r="E133" t="s">
        <v>8</v>
      </c>
      <c r="F133">
        <v>3941</v>
      </c>
    </row>
    <row r="134" spans="1:6" x14ac:dyDescent="0.25">
      <c r="A134" t="s">
        <v>114</v>
      </c>
      <c r="B134" s="2" t="str">
        <f>LEFT(Tableau1[[#This Row],[ID]],4)&amp;"-"&amp;MID(Tableau1[[#This Row],[ID]],5,2)</f>
        <v>2017-12</v>
      </c>
      <c r="C134" s="4" t="str">
        <f>MID(Tableau1[[#This Row],[ID]],FIND("_",Tableau1[[#This Row],[ID]])+1,LEN(Tableau1[[#This Row],[ID]]))</f>
        <v>MDP_FOM</v>
      </c>
      <c r="D134" t="s">
        <v>6</v>
      </c>
      <c r="E134" t="s">
        <v>8</v>
      </c>
      <c r="F134">
        <v>963</v>
      </c>
    </row>
    <row r="135" spans="1:6" x14ac:dyDescent="0.25">
      <c r="A135" t="s">
        <v>115</v>
      </c>
      <c r="B135" s="2" t="str">
        <f>LEFT(Tableau1[[#This Row],[ID]],4)&amp;"-"&amp;MID(Tableau1[[#This Row],[ID]],5,2)</f>
        <v>2017-12</v>
      </c>
      <c r="C135" s="4" t="str">
        <f>MID(Tableau1[[#This Row],[ID]],FIND("_",Tableau1[[#This Row],[ID]])+1,LEN(Tableau1[[#This Row],[ID]]))</f>
        <v>MEL_IND</v>
      </c>
      <c r="D135" t="s">
        <v>6</v>
      </c>
      <c r="E135" t="s">
        <v>7</v>
      </c>
      <c r="F135">
        <v>1339</v>
      </c>
    </row>
    <row r="136" spans="1:6" x14ac:dyDescent="0.25">
      <c r="A136" t="s">
        <v>115</v>
      </c>
      <c r="B136" s="2" t="str">
        <f>LEFT(Tableau1[[#This Row],[ID]],4)&amp;"-"&amp;MID(Tableau1[[#This Row],[ID]],5,2)</f>
        <v>2017-12</v>
      </c>
      <c r="C136" s="4" t="str">
        <f>MID(Tableau1[[#This Row],[ID]],FIND("_",Tableau1[[#This Row],[ID]])+1,LEN(Tableau1[[#This Row],[ID]]))</f>
        <v>MEL_IND</v>
      </c>
      <c r="D136" t="s">
        <v>6</v>
      </c>
      <c r="E136" t="s">
        <v>8</v>
      </c>
      <c r="F136">
        <v>25446</v>
      </c>
    </row>
    <row r="137" spans="1:6" x14ac:dyDescent="0.25">
      <c r="A137" t="s">
        <v>116</v>
      </c>
      <c r="B137" s="2" t="str">
        <f>LEFT(Tableau1[[#This Row],[ID]],4)&amp;"-"&amp;MID(Tableau1[[#This Row],[ID]],5,2)</f>
        <v>2017-12</v>
      </c>
      <c r="C137" s="4" t="str">
        <f>MID(Tableau1[[#This Row],[ID]],FIND("_",Tableau1[[#This Row],[ID]])+1,LEN(Tableau1[[#This Row],[ID]]))</f>
        <v>MF0_FOM</v>
      </c>
      <c r="D137" t="s">
        <v>14</v>
      </c>
      <c r="F137">
        <v>25</v>
      </c>
    </row>
    <row r="138" spans="1:6" x14ac:dyDescent="0.25">
      <c r="A138" t="s">
        <v>117</v>
      </c>
      <c r="B138" s="2" t="str">
        <f>LEFT(Tableau1[[#This Row],[ID]],4)&amp;"-"&amp;MID(Tableau1[[#This Row],[ID]],5,2)</f>
        <v>2017-12</v>
      </c>
      <c r="C138" s="4" t="str">
        <f>MID(Tableau1[[#This Row],[ID]],FIND("_",Tableau1[[#This Row],[ID]])+1,LEN(Tableau1[[#This Row],[ID]]))</f>
        <v>MF1_FOM</v>
      </c>
      <c r="D138" t="s">
        <v>14</v>
      </c>
      <c r="F138">
        <v>27</v>
      </c>
    </row>
    <row r="139" spans="1:6" x14ac:dyDescent="0.25">
      <c r="A139" t="s">
        <v>118</v>
      </c>
      <c r="B139" s="2" t="str">
        <f>LEFT(Tableau1[[#This Row],[ID]],4)&amp;"-"&amp;MID(Tableau1[[#This Row],[ID]],5,2)</f>
        <v>2017-12</v>
      </c>
      <c r="C139" s="4" t="str">
        <f>MID(Tableau1[[#This Row],[ID]],FIND("_",Tableau1[[#This Row],[ID]])+1,LEN(Tableau1[[#This Row],[ID]]))</f>
        <v>MF2_FOM</v>
      </c>
      <c r="D139" t="s">
        <v>14</v>
      </c>
      <c r="F139">
        <v>687</v>
      </c>
    </row>
    <row r="140" spans="1:6" x14ac:dyDescent="0.25">
      <c r="A140" t="s">
        <v>119</v>
      </c>
      <c r="B140" s="2" t="str">
        <f>LEFT(Tableau1[[#This Row],[ID]],4)&amp;"-"&amp;MID(Tableau1[[#This Row],[ID]],5,2)</f>
        <v>2017-12</v>
      </c>
      <c r="C140" s="4" t="str">
        <f>MID(Tableau1[[#This Row],[ID]],FIND("_",Tableau1[[#This Row],[ID]])+1,LEN(Tableau1[[#This Row],[ID]]))</f>
        <v>MIN_IND</v>
      </c>
      <c r="D140" t="s">
        <v>6</v>
      </c>
      <c r="E140" t="s">
        <v>7</v>
      </c>
      <c r="F140">
        <v>6207</v>
      </c>
    </row>
    <row r="141" spans="1:6" x14ac:dyDescent="0.25">
      <c r="A141" t="s">
        <v>119</v>
      </c>
      <c r="B141" s="2" t="str">
        <f>LEFT(Tableau1[[#This Row],[ID]],4)&amp;"-"&amp;MID(Tableau1[[#This Row],[ID]],5,2)</f>
        <v>2017-12</v>
      </c>
      <c r="C141" s="4" t="str">
        <f>MID(Tableau1[[#This Row],[ID]],FIND("_",Tableau1[[#This Row],[ID]])+1,LEN(Tableau1[[#This Row],[ID]]))</f>
        <v>MIN_IND</v>
      </c>
      <c r="D141" t="s">
        <v>6</v>
      </c>
      <c r="E141" t="s">
        <v>8</v>
      </c>
      <c r="F141">
        <v>25218</v>
      </c>
    </row>
    <row r="142" spans="1:6" x14ac:dyDescent="0.25">
      <c r="A142" t="s">
        <v>120</v>
      </c>
      <c r="B142" s="2" t="str">
        <f>LEFT(Tableau1[[#This Row],[ID]],4)&amp;"-"&amp;MID(Tableau1[[#This Row],[ID]],5,2)</f>
        <v>2017-12</v>
      </c>
      <c r="C142" s="4" t="str">
        <f>MID(Tableau1[[#This Row],[ID]],FIND("_",Tableau1[[#This Row],[ID]])+1,LEN(Tableau1[[#This Row],[ID]]))</f>
        <v>MRC_IND</v>
      </c>
      <c r="D142" t="s">
        <v>6</v>
      </c>
      <c r="E142" t="s">
        <v>7</v>
      </c>
      <c r="F142">
        <v>442</v>
      </c>
    </row>
    <row r="143" spans="1:6" x14ac:dyDescent="0.25">
      <c r="A143" t="s">
        <v>120</v>
      </c>
      <c r="B143" s="2" t="str">
        <f>LEFT(Tableau1[[#This Row],[ID]],4)&amp;"-"&amp;MID(Tableau1[[#This Row],[ID]],5,2)</f>
        <v>2017-12</v>
      </c>
      <c r="C143" s="4" t="str">
        <f>MID(Tableau1[[#This Row],[ID]],FIND("_",Tableau1[[#This Row],[ID]])+1,LEN(Tableau1[[#This Row],[ID]]))</f>
        <v>MRC_IND</v>
      </c>
      <c r="D143" t="s">
        <v>6</v>
      </c>
      <c r="E143" t="s">
        <v>8</v>
      </c>
      <c r="F143">
        <v>1234</v>
      </c>
    </row>
    <row r="144" spans="1:6" x14ac:dyDescent="0.25">
      <c r="A144" t="s">
        <v>121</v>
      </c>
      <c r="B144" s="2" t="str">
        <f>LEFT(Tableau1[[#This Row],[ID]],4)&amp;"-"&amp;MID(Tableau1[[#This Row],[ID]],5,2)</f>
        <v>2017-12</v>
      </c>
      <c r="C144" s="4" t="str">
        <f>MID(Tableau1[[#This Row],[ID]],FIND("_",Tableau1[[#This Row],[ID]])+1,LEN(Tableau1[[#This Row],[ID]]))</f>
        <v>MTM_IND</v>
      </c>
      <c r="D144" t="s">
        <v>6</v>
      </c>
      <c r="E144" t="s">
        <v>7</v>
      </c>
      <c r="F144">
        <v>691</v>
      </c>
    </row>
    <row r="145" spans="1:6" x14ac:dyDescent="0.25">
      <c r="A145" t="s">
        <v>121</v>
      </c>
      <c r="B145" s="2" t="str">
        <f>LEFT(Tableau1[[#This Row],[ID]],4)&amp;"-"&amp;MID(Tableau1[[#This Row],[ID]],5,2)</f>
        <v>2017-12</v>
      </c>
      <c r="C145" s="4" t="str">
        <f>MID(Tableau1[[#This Row],[ID]],FIND("_",Tableau1[[#This Row],[ID]])+1,LEN(Tableau1[[#This Row],[ID]]))</f>
        <v>MTM_IND</v>
      </c>
      <c r="D145" t="s">
        <v>6</v>
      </c>
      <c r="E145" t="s">
        <v>8</v>
      </c>
      <c r="F145">
        <v>2769</v>
      </c>
    </row>
    <row r="146" spans="1:6" x14ac:dyDescent="0.25">
      <c r="A146" t="s">
        <v>122</v>
      </c>
      <c r="B146" s="2" t="str">
        <f>LEFT(Tableau1[[#This Row],[ID]],4)&amp;"-"&amp;MID(Tableau1[[#This Row],[ID]],5,2)</f>
        <v>2017-12</v>
      </c>
      <c r="C146" s="4" t="str">
        <f>MID(Tableau1[[#This Row],[ID]],FIND("_",Tableau1[[#This Row],[ID]])+1,LEN(Tableau1[[#This Row],[ID]]))</f>
        <v>NOE_FOM</v>
      </c>
      <c r="D146" t="s">
        <v>6</v>
      </c>
      <c r="F146">
        <v>11</v>
      </c>
    </row>
    <row r="147" spans="1:6" x14ac:dyDescent="0.25">
      <c r="A147" t="s">
        <v>123</v>
      </c>
      <c r="B147" s="2" t="str">
        <f>LEFT(Tableau1[[#This Row],[ID]],4)&amp;"-"&amp;MID(Tableau1[[#This Row],[ID]],5,2)</f>
        <v>2017-12</v>
      </c>
      <c r="C147" s="4" t="str">
        <f>MID(Tableau1[[#This Row],[ID]],FIND("_",Tableau1[[#This Row],[ID]])+1,LEN(Tableau1[[#This Row],[ID]]))</f>
        <v>NYD_IND</v>
      </c>
      <c r="D147" t="s">
        <v>6</v>
      </c>
      <c r="E147" t="s">
        <v>7</v>
      </c>
      <c r="F147">
        <v>1415</v>
      </c>
    </row>
    <row r="148" spans="1:6" x14ac:dyDescent="0.25">
      <c r="A148" t="s">
        <v>123</v>
      </c>
      <c r="B148" s="2" t="str">
        <f>LEFT(Tableau1[[#This Row],[ID]],4)&amp;"-"&amp;MID(Tableau1[[#This Row],[ID]],5,2)</f>
        <v>2017-12</v>
      </c>
      <c r="C148" s="4" t="str">
        <f>MID(Tableau1[[#This Row],[ID]],FIND("_",Tableau1[[#This Row],[ID]])+1,LEN(Tableau1[[#This Row],[ID]]))</f>
        <v>NYD_IND</v>
      </c>
      <c r="D148" t="s">
        <v>6</v>
      </c>
      <c r="E148" t="s">
        <v>8</v>
      </c>
      <c r="F148">
        <v>5892</v>
      </c>
    </row>
    <row r="149" spans="1:6" x14ac:dyDescent="0.25">
      <c r="A149" t="s">
        <v>124</v>
      </c>
      <c r="B149" s="2" t="str">
        <f>LEFT(Tableau1[[#This Row],[ID]],4)&amp;"-"&amp;MID(Tableau1[[#This Row],[ID]],5,2)</f>
        <v>2017-12</v>
      </c>
      <c r="C149" s="4" t="str">
        <f>MID(Tableau1[[#This Row],[ID]],FIND("_",Tableau1[[#This Row],[ID]])+1,LEN(Tableau1[[#This Row],[ID]]))</f>
        <v>ORC_FOM</v>
      </c>
      <c r="D149" t="s">
        <v>6</v>
      </c>
      <c r="E149" t="s">
        <v>8</v>
      </c>
      <c r="F149">
        <v>62</v>
      </c>
    </row>
    <row r="150" spans="1:6" x14ac:dyDescent="0.25">
      <c r="A150" t="s">
        <v>125</v>
      </c>
      <c r="B150" s="2" t="str">
        <f>LEFT(Tableau1[[#This Row],[ID]],4)&amp;"-"&amp;MID(Tableau1[[#This Row],[ID]],5,2)</f>
        <v>2017-12</v>
      </c>
      <c r="C150" s="4" t="str">
        <f>MID(Tableau1[[#This Row],[ID]],FIND("_",Tableau1[[#This Row],[ID]])+1,LEN(Tableau1[[#This Row],[ID]]))</f>
        <v>PBO_IND</v>
      </c>
      <c r="D150" t="s">
        <v>6</v>
      </c>
      <c r="E150" t="s">
        <v>8</v>
      </c>
      <c r="F150">
        <v>1438</v>
      </c>
    </row>
    <row r="151" spans="1:6" x14ac:dyDescent="0.25">
      <c r="A151" t="s">
        <v>126</v>
      </c>
      <c r="B151" s="2" t="str">
        <f>LEFT(Tableau1[[#This Row],[ID]],4)&amp;"-"&amp;MID(Tableau1[[#This Row],[ID]],5,2)</f>
        <v>2017-12</v>
      </c>
      <c r="C151" s="4" t="str">
        <f>MID(Tableau1[[#This Row],[ID]],FIND("_",Tableau1[[#This Row],[ID]])+1,LEN(Tableau1[[#This Row],[ID]]))</f>
        <v>PCH_IND</v>
      </c>
      <c r="D151" t="s">
        <v>6</v>
      </c>
      <c r="E151" t="s">
        <v>7</v>
      </c>
      <c r="F151">
        <v>195</v>
      </c>
    </row>
    <row r="152" spans="1:6" x14ac:dyDescent="0.25">
      <c r="A152" t="s">
        <v>126</v>
      </c>
      <c r="B152" s="2" t="str">
        <f>LEFT(Tableau1[[#This Row],[ID]],4)&amp;"-"&amp;MID(Tableau1[[#This Row],[ID]],5,2)</f>
        <v>2017-12</v>
      </c>
      <c r="C152" s="4" t="str">
        <f>MID(Tableau1[[#This Row],[ID]],FIND("_",Tableau1[[#This Row],[ID]])+1,LEN(Tableau1[[#This Row],[ID]]))</f>
        <v>PCH_IND</v>
      </c>
      <c r="D152" t="s">
        <v>6</v>
      </c>
      <c r="E152" t="s">
        <v>8</v>
      </c>
      <c r="F152">
        <v>468</v>
      </c>
    </row>
    <row r="153" spans="1:6" x14ac:dyDescent="0.25">
      <c r="A153" t="s">
        <v>127</v>
      </c>
      <c r="B153" s="2" t="str">
        <f>LEFT(Tableau1[[#This Row],[ID]],4)&amp;"-"&amp;MID(Tableau1[[#This Row],[ID]],5,2)</f>
        <v>2017-12</v>
      </c>
      <c r="C153" s="4" t="str">
        <f>MID(Tableau1[[#This Row],[ID]],FIND("_",Tableau1[[#This Row],[ID]])+1,LEN(Tableau1[[#This Row],[ID]]))</f>
        <v>PFP_FOM</v>
      </c>
      <c r="D153" t="s">
        <v>6</v>
      </c>
      <c r="F153">
        <v>2</v>
      </c>
    </row>
    <row r="154" spans="1:6" x14ac:dyDescent="0.25">
      <c r="A154" t="s">
        <v>128</v>
      </c>
      <c r="B154" s="2" t="str">
        <f>LEFT(Tableau1[[#This Row],[ID]],4)&amp;"-"&amp;MID(Tableau1[[#This Row],[ID]],5,2)</f>
        <v>2017-12</v>
      </c>
      <c r="C154" s="4" t="str">
        <f>MID(Tableau1[[#This Row],[ID]],FIND("_",Tableau1[[#This Row],[ID]])+1,LEN(Tableau1[[#This Row],[ID]]))</f>
        <v>PRS_FOM</v>
      </c>
      <c r="D154" t="s">
        <v>6</v>
      </c>
      <c r="F154">
        <v>2</v>
      </c>
    </row>
    <row r="155" spans="1:6" x14ac:dyDescent="0.25">
      <c r="A155" t="s">
        <v>129</v>
      </c>
      <c r="B155" s="2" t="str">
        <f>LEFT(Tableau1[[#This Row],[ID]],4)&amp;"-"&amp;MID(Tableau1[[#This Row],[ID]],5,2)</f>
        <v>2017-12</v>
      </c>
      <c r="C155" s="4" t="str">
        <f>MID(Tableau1[[#This Row],[ID]],FIND("_",Tableau1[[#This Row],[ID]])+1,LEN(Tableau1[[#This Row],[ID]]))</f>
        <v>PSA_FOM</v>
      </c>
      <c r="D155" t="s">
        <v>6</v>
      </c>
      <c r="F155">
        <v>1</v>
      </c>
    </row>
    <row r="156" spans="1:6" x14ac:dyDescent="0.25">
      <c r="A156" t="s">
        <v>130</v>
      </c>
      <c r="B156" s="2" t="str">
        <f>LEFT(Tableau1[[#This Row],[ID]],4)&amp;"-"&amp;MID(Tableau1[[#This Row],[ID]],5,2)</f>
        <v>2017-12</v>
      </c>
      <c r="C156" s="4" t="str">
        <f>MID(Tableau1[[#This Row],[ID]],FIND("_",Tableau1[[#This Row],[ID]])+1,LEN(Tableau1[[#This Row],[ID]]))</f>
        <v>PVP_FOM</v>
      </c>
      <c r="D156" t="s">
        <v>6</v>
      </c>
      <c r="F156">
        <v>81</v>
      </c>
    </row>
    <row r="157" spans="1:6" x14ac:dyDescent="0.25">
      <c r="A157" t="s">
        <v>131</v>
      </c>
      <c r="B157" s="2" t="str">
        <f>LEFT(Tableau1[[#This Row],[ID]],4)&amp;"-"&amp;MID(Tableau1[[#This Row],[ID]],5,2)</f>
        <v>2017-12</v>
      </c>
      <c r="C157" s="4" t="str">
        <f>MID(Tableau1[[#This Row],[ID]],FIND("_",Tableau1[[#This Row],[ID]])+1,LEN(Tableau1[[#This Row],[ID]]))</f>
        <v>QAG_FOM</v>
      </c>
      <c r="D157" t="s">
        <v>6</v>
      </c>
      <c r="F157">
        <v>1326</v>
      </c>
    </row>
    <row r="158" spans="1:6" x14ac:dyDescent="0.25">
      <c r="A158" t="s">
        <v>132</v>
      </c>
      <c r="B158" s="2" t="str">
        <f>LEFT(Tableau1[[#This Row],[ID]],4)&amp;"-"&amp;MID(Tableau1[[#This Row],[ID]],5,2)</f>
        <v>2017-12</v>
      </c>
      <c r="C158" s="4" t="str">
        <f>MID(Tableau1[[#This Row],[ID]],FIND("_",Tableau1[[#This Row],[ID]])+1,LEN(Tableau1[[#This Row],[ID]]))</f>
        <v>QMF_FOM</v>
      </c>
      <c r="D158" t="s">
        <v>6</v>
      </c>
      <c r="E158" t="s">
        <v>8</v>
      </c>
      <c r="F158">
        <v>5260</v>
      </c>
    </row>
    <row r="159" spans="1:6" x14ac:dyDescent="0.25">
      <c r="A159" t="s">
        <v>133</v>
      </c>
      <c r="B159" s="2" t="str">
        <f>LEFT(Tableau1[[#This Row],[ID]],4)&amp;"-"&amp;MID(Tableau1[[#This Row],[ID]],5,2)</f>
        <v>2017-12</v>
      </c>
      <c r="C159" s="4" t="str">
        <f>MID(Tableau1[[#This Row],[ID]],FIND("_",Tableau1[[#This Row],[ID]])+1,LEN(Tableau1[[#This Row],[ID]]))</f>
        <v>RAB_IND</v>
      </c>
      <c r="D159" t="s">
        <v>134</v>
      </c>
      <c r="E159" t="s">
        <v>8</v>
      </c>
      <c r="F159">
        <v>5252</v>
      </c>
    </row>
    <row r="160" spans="1:6" x14ac:dyDescent="0.25">
      <c r="A160" t="s">
        <v>135</v>
      </c>
      <c r="B160" s="2" t="str">
        <f>LEFT(Tableau1[[#This Row],[ID]],4)&amp;"-"&amp;MID(Tableau1[[#This Row],[ID]],5,2)</f>
        <v>2017-12</v>
      </c>
      <c r="C160" s="4" t="str">
        <f>MID(Tableau1[[#This Row],[ID]],FIND("_",Tableau1[[#This Row],[ID]])+1,LEN(Tableau1[[#This Row],[ID]]))</f>
        <v>RAC_IND</v>
      </c>
      <c r="D160" t="s">
        <v>6</v>
      </c>
      <c r="E160" t="s">
        <v>8</v>
      </c>
      <c r="F160">
        <v>9111</v>
      </c>
    </row>
    <row r="161" spans="1:6" x14ac:dyDescent="0.25">
      <c r="A161" t="s">
        <v>136</v>
      </c>
      <c r="B161" s="2" t="str">
        <f>LEFT(Tableau1[[#This Row],[ID]],4)&amp;"-"&amp;MID(Tableau1[[#This Row],[ID]],5,2)</f>
        <v>2017-12</v>
      </c>
      <c r="C161" s="4" t="str">
        <f>MID(Tableau1[[#This Row],[ID]],FIND("_",Tableau1[[#This Row],[ID]])+1,LEN(Tableau1[[#This Row],[ID]]))</f>
        <v>RAG_IND</v>
      </c>
      <c r="D161" t="s">
        <v>6</v>
      </c>
      <c r="E161" t="s">
        <v>7</v>
      </c>
      <c r="F161">
        <v>62</v>
      </c>
    </row>
    <row r="162" spans="1:6" x14ac:dyDescent="0.25">
      <c r="A162" t="s">
        <v>136</v>
      </c>
      <c r="B162" s="2" t="str">
        <f>LEFT(Tableau1[[#This Row],[ID]],4)&amp;"-"&amp;MID(Tableau1[[#This Row],[ID]],5,2)</f>
        <v>2017-12</v>
      </c>
      <c r="C162" s="4" t="str">
        <f>MID(Tableau1[[#This Row],[ID]],FIND("_",Tableau1[[#This Row],[ID]])+1,LEN(Tableau1[[#This Row],[ID]]))</f>
        <v>RAG_IND</v>
      </c>
      <c r="D162" t="s">
        <v>6</v>
      </c>
      <c r="E162" t="s">
        <v>8</v>
      </c>
      <c r="F162">
        <v>346</v>
      </c>
    </row>
    <row r="163" spans="1:6" x14ac:dyDescent="0.25">
      <c r="A163" t="s">
        <v>137</v>
      </c>
      <c r="B163" s="2" t="str">
        <f>LEFT(Tableau1[[#This Row],[ID]],4)&amp;"-"&amp;MID(Tableau1[[#This Row],[ID]],5,2)</f>
        <v>2017-12</v>
      </c>
      <c r="C163" s="4" t="str">
        <f>MID(Tableau1[[#This Row],[ID]],FIND("_",Tableau1[[#This Row],[ID]])+1,LEN(Tableau1[[#This Row],[ID]]))</f>
        <v>RCA_ACT</v>
      </c>
      <c r="D163" t="s">
        <v>6</v>
      </c>
      <c r="E163" t="s">
        <v>8</v>
      </c>
      <c r="F163">
        <v>1545</v>
      </c>
    </row>
    <row r="164" spans="1:6" x14ac:dyDescent="0.25">
      <c r="A164" t="s">
        <v>138</v>
      </c>
      <c r="B164" s="2" t="str">
        <f>LEFT(Tableau1[[#This Row],[ID]],4)&amp;"-"&amp;MID(Tableau1[[#This Row],[ID]],5,2)</f>
        <v>2017-12</v>
      </c>
      <c r="C164" s="4" t="str">
        <f>MID(Tableau1[[#This Row],[ID]],FIND("_",Tableau1[[#This Row],[ID]])+1,LEN(Tableau1[[#This Row],[ID]]))</f>
        <v>RCL_FOM</v>
      </c>
      <c r="D164" t="s">
        <v>6</v>
      </c>
      <c r="F164">
        <v>475</v>
      </c>
    </row>
    <row r="165" spans="1:6" x14ac:dyDescent="0.25">
      <c r="A165" t="s">
        <v>139</v>
      </c>
      <c r="B165" s="2" t="str">
        <f>LEFT(Tableau1[[#This Row],[ID]],4)&amp;"-"&amp;MID(Tableau1[[#This Row],[ID]],5,2)</f>
        <v>2017-12</v>
      </c>
      <c r="C165" s="4" t="str">
        <f>MID(Tableau1[[#This Row],[ID]],FIND("_",Tableau1[[#This Row],[ID]])+1,LEN(Tableau1[[#This Row],[ID]]))</f>
        <v>RDM_ACT</v>
      </c>
      <c r="D165" t="s">
        <v>6</v>
      </c>
      <c r="E165" t="s">
        <v>7</v>
      </c>
      <c r="F165">
        <v>406</v>
      </c>
    </row>
    <row r="166" spans="1:6" x14ac:dyDescent="0.25">
      <c r="A166" t="s">
        <v>139</v>
      </c>
      <c r="B166" s="2" t="str">
        <f>LEFT(Tableau1[[#This Row],[ID]],4)&amp;"-"&amp;MID(Tableau1[[#This Row],[ID]],5,2)</f>
        <v>2017-12</v>
      </c>
      <c r="C166" s="4" t="str">
        <f>MID(Tableau1[[#This Row],[ID]],FIND("_",Tableau1[[#This Row],[ID]])+1,LEN(Tableau1[[#This Row],[ID]]))</f>
        <v>RDM_ACT</v>
      </c>
      <c r="D166" t="s">
        <v>6</v>
      </c>
      <c r="E166" t="s">
        <v>8</v>
      </c>
      <c r="F166">
        <v>4400</v>
      </c>
    </row>
    <row r="167" spans="1:6" x14ac:dyDescent="0.25">
      <c r="A167" t="s">
        <v>140</v>
      </c>
      <c r="B167" s="2" t="str">
        <f>LEFT(Tableau1[[#This Row],[ID]],4)&amp;"-"&amp;MID(Tableau1[[#This Row],[ID]],5,2)</f>
        <v>2017-12</v>
      </c>
      <c r="C167" s="4" t="str">
        <f>MID(Tableau1[[#This Row],[ID]],FIND("_",Tableau1[[#This Row],[ID]])+1,LEN(Tableau1[[#This Row],[ID]]))</f>
        <v>RDV_FOM</v>
      </c>
      <c r="D167" t="s">
        <v>6</v>
      </c>
      <c r="F167">
        <v>44</v>
      </c>
    </row>
    <row r="168" spans="1:6" x14ac:dyDescent="0.25">
      <c r="A168" t="s">
        <v>141</v>
      </c>
      <c r="B168" s="2" t="str">
        <f>LEFT(Tableau1[[#This Row],[ID]],4)&amp;"-"&amp;MID(Tableau1[[#This Row],[ID]],5,2)</f>
        <v>2017-12</v>
      </c>
      <c r="C168" s="4" t="str">
        <f>MID(Tableau1[[#This Row],[ID]],FIND("_",Tableau1[[#This Row],[ID]])+1,LEN(Tableau1[[#This Row],[ID]]))</f>
        <v>REC_FOM</v>
      </c>
      <c r="D168" t="s">
        <v>6</v>
      </c>
      <c r="F168">
        <v>26</v>
      </c>
    </row>
    <row r="169" spans="1:6" x14ac:dyDescent="0.25">
      <c r="A169" t="s">
        <v>142</v>
      </c>
      <c r="B169" s="2" t="str">
        <f>LEFT(Tableau1[[#This Row],[ID]],4)&amp;"-"&amp;MID(Tableau1[[#This Row],[ID]],5,2)</f>
        <v>2017-12</v>
      </c>
      <c r="C169" s="4" t="str">
        <f>MID(Tableau1[[#This Row],[ID]],FIND("_",Tableau1[[#This Row],[ID]])+1,LEN(Tableau1[[#This Row],[ID]]))</f>
        <v>REP_FOM</v>
      </c>
      <c r="D169" t="s">
        <v>6</v>
      </c>
      <c r="E169" t="s">
        <v>8</v>
      </c>
      <c r="F169">
        <v>1544</v>
      </c>
    </row>
    <row r="170" spans="1:6" x14ac:dyDescent="0.25">
      <c r="A170" t="s">
        <v>143</v>
      </c>
      <c r="B170" s="2" t="str">
        <f>LEFT(Tableau1[[#This Row],[ID]],4)&amp;"-"&amp;MID(Tableau1[[#This Row],[ID]],5,2)</f>
        <v>2017-12</v>
      </c>
      <c r="C170" s="4" t="str">
        <f>MID(Tableau1[[#This Row],[ID]],FIND("_",Tableau1[[#This Row],[ID]])+1,LEN(Tableau1[[#This Row],[ID]]))</f>
        <v>REQ_FOM</v>
      </c>
      <c r="D170" t="s">
        <v>6</v>
      </c>
      <c r="F170">
        <v>1867</v>
      </c>
    </row>
    <row r="171" spans="1:6" x14ac:dyDescent="0.25">
      <c r="A171" t="s">
        <v>144</v>
      </c>
      <c r="B171" s="2" t="str">
        <f>LEFT(Tableau1[[#This Row],[ID]],4)&amp;"-"&amp;MID(Tableau1[[#This Row],[ID]],5,2)</f>
        <v>2017-12</v>
      </c>
      <c r="C171" s="4" t="str">
        <f>MID(Tableau1[[#This Row],[ID]],FIND("_",Tableau1[[#This Row],[ID]])+1,LEN(Tableau1[[#This Row],[ID]]))</f>
        <v>REQ_IND</v>
      </c>
      <c r="D171" t="s">
        <v>6</v>
      </c>
      <c r="E171" t="s">
        <v>7</v>
      </c>
      <c r="F171">
        <v>19706</v>
      </c>
    </row>
    <row r="172" spans="1:6" x14ac:dyDescent="0.25">
      <c r="A172" t="s">
        <v>144</v>
      </c>
      <c r="B172" s="2" t="str">
        <f>LEFT(Tableau1[[#This Row],[ID]],4)&amp;"-"&amp;MID(Tableau1[[#This Row],[ID]],5,2)</f>
        <v>2017-12</v>
      </c>
      <c r="C172" s="4" t="str">
        <f>MID(Tableau1[[#This Row],[ID]],FIND("_",Tableau1[[#This Row],[ID]])+1,LEN(Tableau1[[#This Row],[ID]]))</f>
        <v>REQ_IND</v>
      </c>
      <c r="D172" t="s">
        <v>6</v>
      </c>
      <c r="E172" t="s">
        <v>8</v>
      </c>
      <c r="F172">
        <v>39510</v>
      </c>
    </row>
    <row r="173" spans="1:6" x14ac:dyDescent="0.25">
      <c r="A173" t="s">
        <v>145</v>
      </c>
      <c r="B173" s="2" t="str">
        <f>LEFT(Tableau1[[#This Row],[ID]],4)&amp;"-"&amp;MID(Tableau1[[#This Row],[ID]],5,2)</f>
        <v>2017-12</v>
      </c>
      <c r="C173" s="4" t="str">
        <f>MID(Tableau1[[#This Row],[ID]],FIND("_",Tableau1[[#This Row],[ID]])+1,LEN(Tableau1[[#This Row],[ID]]))</f>
        <v>RET_FOM</v>
      </c>
      <c r="D173" t="s">
        <v>6</v>
      </c>
      <c r="F173">
        <v>5</v>
      </c>
    </row>
    <row r="174" spans="1:6" x14ac:dyDescent="0.25">
      <c r="A174" t="s">
        <v>146</v>
      </c>
      <c r="B174" s="2" t="str">
        <f>LEFT(Tableau1[[#This Row],[ID]],4)&amp;"-"&amp;MID(Tableau1[[#This Row],[ID]],5,2)</f>
        <v>2017-12</v>
      </c>
      <c r="C174" s="4" t="str">
        <f>MID(Tableau1[[#This Row],[ID]],FIND("_",Tableau1[[#This Row],[ID]])+1,LEN(Tableau1[[#This Row],[ID]]))</f>
        <v>RFC_IND</v>
      </c>
      <c r="D174" t="s">
        <v>6</v>
      </c>
      <c r="E174" t="s">
        <v>8</v>
      </c>
      <c r="F174">
        <v>536</v>
      </c>
    </row>
    <row r="175" spans="1:6" x14ac:dyDescent="0.25">
      <c r="A175" t="s">
        <v>147</v>
      </c>
      <c r="B175" s="2" t="str">
        <f>LEFT(Tableau1[[#This Row],[ID]],4)&amp;"-"&amp;MID(Tableau1[[#This Row],[ID]],5,2)</f>
        <v>2017-12</v>
      </c>
      <c r="C175" s="4" t="str">
        <f>MID(Tableau1[[#This Row],[ID]],FIND("_",Tableau1[[#This Row],[ID]])+1,LEN(Tableau1[[#This Row],[ID]]))</f>
        <v>RPM_IND</v>
      </c>
      <c r="D175" t="s">
        <v>6</v>
      </c>
      <c r="E175" t="s">
        <v>7</v>
      </c>
      <c r="F175">
        <v>74</v>
      </c>
    </row>
    <row r="176" spans="1:6" x14ac:dyDescent="0.25">
      <c r="A176" t="s">
        <v>147</v>
      </c>
      <c r="B176" s="2" t="str">
        <f>LEFT(Tableau1[[#This Row],[ID]],4)&amp;"-"&amp;MID(Tableau1[[#This Row],[ID]],5,2)</f>
        <v>2017-12</v>
      </c>
      <c r="C176" s="4" t="str">
        <f>MID(Tableau1[[#This Row],[ID]],FIND("_",Tableau1[[#This Row],[ID]])+1,LEN(Tableau1[[#This Row],[ID]]))</f>
        <v>RPM_IND</v>
      </c>
      <c r="D176" t="s">
        <v>6</v>
      </c>
      <c r="E176" t="s">
        <v>8</v>
      </c>
      <c r="F176">
        <v>708</v>
      </c>
    </row>
    <row r="177" spans="1:6" x14ac:dyDescent="0.25">
      <c r="A177" t="s">
        <v>148</v>
      </c>
      <c r="B177" s="2" t="str">
        <f>LEFT(Tableau1[[#This Row],[ID]],4)&amp;"-"&amp;MID(Tableau1[[#This Row],[ID]],5,2)</f>
        <v>2017-12</v>
      </c>
      <c r="C177" s="4" t="str">
        <f>MID(Tableau1[[#This Row],[ID]],FIND("_",Tableau1[[#This Row],[ID]])+1,LEN(Tableau1[[#This Row],[ID]]))</f>
        <v>RVA_FOM</v>
      </c>
      <c r="D177" t="s">
        <v>6</v>
      </c>
      <c r="E177" t="s">
        <v>8</v>
      </c>
      <c r="F177">
        <v>110</v>
      </c>
    </row>
    <row r="178" spans="1:6" x14ac:dyDescent="0.25">
      <c r="A178" t="s">
        <v>149</v>
      </c>
      <c r="B178" s="2" t="str">
        <f>LEFT(Tableau1[[#This Row],[ID]],4)&amp;"-"&amp;MID(Tableau1[[#This Row],[ID]],5,2)</f>
        <v>2017-12</v>
      </c>
      <c r="C178" s="4" t="str">
        <f>MID(Tableau1[[#This Row],[ID]],FIND("_",Tableau1[[#This Row],[ID]])+1,LEN(Tableau1[[#This Row],[ID]]))</f>
        <v>RVS_FOM</v>
      </c>
      <c r="D178" t="s">
        <v>6</v>
      </c>
      <c r="E178" t="s">
        <v>8</v>
      </c>
      <c r="F178">
        <v>196</v>
      </c>
    </row>
    <row r="179" spans="1:6" x14ac:dyDescent="0.25">
      <c r="A179" t="s">
        <v>150</v>
      </c>
      <c r="B179" s="2" t="str">
        <f>LEFT(Tableau1[[#This Row],[ID]],4)&amp;"-"&amp;MID(Tableau1[[#This Row],[ID]],5,2)</f>
        <v>2017-12</v>
      </c>
      <c r="C179" s="4" t="str">
        <f>MID(Tableau1[[#This Row],[ID]],FIND("_",Tableau1[[#This Row],[ID]])+1,LEN(Tableau1[[#This Row],[ID]]))</f>
        <v>SAF_IND</v>
      </c>
      <c r="D179" t="s">
        <v>6</v>
      </c>
      <c r="E179" t="s">
        <v>7</v>
      </c>
      <c r="F179">
        <v>7405</v>
      </c>
    </row>
    <row r="180" spans="1:6" x14ac:dyDescent="0.25">
      <c r="A180" t="s">
        <v>150</v>
      </c>
      <c r="B180" s="2" t="str">
        <f>LEFT(Tableau1[[#This Row],[ID]],4)&amp;"-"&amp;MID(Tableau1[[#This Row],[ID]],5,2)</f>
        <v>2017-12</v>
      </c>
      <c r="C180" s="4" t="str">
        <f>MID(Tableau1[[#This Row],[ID]],FIND("_",Tableau1[[#This Row],[ID]])+1,LEN(Tableau1[[#This Row],[ID]]))</f>
        <v>SAF_IND</v>
      </c>
      <c r="D180" t="s">
        <v>6</v>
      </c>
      <c r="E180" t="s">
        <v>8</v>
      </c>
      <c r="F180">
        <v>19509</v>
      </c>
    </row>
    <row r="181" spans="1:6" x14ac:dyDescent="0.25">
      <c r="A181" t="s">
        <v>151</v>
      </c>
      <c r="B181" s="2" t="str">
        <f>LEFT(Tableau1[[#This Row],[ID]],4)&amp;"-"&amp;MID(Tableau1[[#This Row],[ID]],5,2)</f>
        <v>2017-12</v>
      </c>
      <c r="C181" s="4" t="str">
        <f>MID(Tableau1[[#This Row],[ID]],FIND("_",Tableau1[[#This Row],[ID]])+1,LEN(Tableau1[[#This Row],[ID]]))</f>
        <v>SBG_IND</v>
      </c>
      <c r="D181" t="s">
        <v>6</v>
      </c>
      <c r="E181" t="s">
        <v>7</v>
      </c>
      <c r="F181">
        <v>3</v>
      </c>
    </row>
    <row r="182" spans="1:6" x14ac:dyDescent="0.25">
      <c r="A182" t="s">
        <v>151</v>
      </c>
      <c r="B182" s="2" t="str">
        <f>LEFT(Tableau1[[#This Row],[ID]],4)&amp;"-"&amp;MID(Tableau1[[#This Row],[ID]],5,2)</f>
        <v>2017-12</v>
      </c>
      <c r="C182" s="4" t="str">
        <f>MID(Tableau1[[#This Row],[ID]],FIND("_",Tableau1[[#This Row],[ID]])+1,LEN(Tableau1[[#This Row],[ID]]))</f>
        <v>SBG_IND</v>
      </c>
      <c r="D182" t="s">
        <v>6</v>
      </c>
      <c r="E182" t="s">
        <v>8</v>
      </c>
      <c r="F182">
        <v>83</v>
      </c>
    </row>
    <row r="183" spans="1:6" x14ac:dyDescent="0.25">
      <c r="A183" t="s">
        <v>152</v>
      </c>
      <c r="B183" s="2" t="str">
        <f>LEFT(Tableau1[[#This Row],[ID]],4)&amp;"-"&amp;MID(Tableau1[[#This Row],[ID]],5,2)</f>
        <v>2017-12</v>
      </c>
      <c r="C183" s="4" t="str">
        <f>MID(Tableau1[[#This Row],[ID]],FIND("_",Tableau1[[#This Row],[ID]])+1,LEN(Tableau1[[#This Row],[ID]]))</f>
        <v>SID_IND</v>
      </c>
      <c r="D183" t="s">
        <v>6</v>
      </c>
      <c r="E183" t="s">
        <v>7</v>
      </c>
      <c r="F183">
        <v>15255</v>
      </c>
    </row>
    <row r="184" spans="1:6" x14ac:dyDescent="0.25">
      <c r="A184" t="s">
        <v>152</v>
      </c>
      <c r="B184" s="2" t="str">
        <f>LEFT(Tableau1[[#This Row],[ID]],4)&amp;"-"&amp;MID(Tableau1[[#This Row],[ID]],5,2)</f>
        <v>2017-12</v>
      </c>
      <c r="C184" s="4" t="str">
        <f>MID(Tableau1[[#This Row],[ID]],FIND("_",Tableau1[[#This Row],[ID]])+1,LEN(Tableau1[[#This Row],[ID]]))</f>
        <v>SID_IND</v>
      </c>
      <c r="D184" t="s">
        <v>6</v>
      </c>
      <c r="E184" t="s">
        <v>8</v>
      </c>
      <c r="F184">
        <v>91222</v>
      </c>
    </row>
    <row r="185" spans="1:6" x14ac:dyDescent="0.25">
      <c r="A185" t="s">
        <v>152</v>
      </c>
      <c r="B185" s="2" t="str">
        <f>LEFT(Tableau1[[#This Row],[ID]],4)&amp;"-"&amp;MID(Tableau1[[#This Row],[ID]],5,2)</f>
        <v>2017-12</v>
      </c>
      <c r="C185" s="4" t="str">
        <f>MID(Tableau1[[#This Row],[ID]],FIND("_",Tableau1[[#This Row],[ID]])+1,LEN(Tableau1[[#This Row],[ID]]))</f>
        <v>SID_IND</v>
      </c>
      <c r="D185" t="s">
        <v>14</v>
      </c>
      <c r="E185" t="s">
        <v>7</v>
      </c>
      <c r="F185">
        <v>11994</v>
      </c>
    </row>
    <row r="186" spans="1:6" x14ac:dyDescent="0.25">
      <c r="A186" t="s">
        <v>152</v>
      </c>
      <c r="B186" s="2" t="str">
        <f>LEFT(Tableau1[[#This Row],[ID]],4)&amp;"-"&amp;MID(Tableau1[[#This Row],[ID]],5,2)</f>
        <v>2017-12</v>
      </c>
      <c r="C186" s="4" t="str">
        <f>MID(Tableau1[[#This Row],[ID]],FIND("_",Tableau1[[#This Row],[ID]])+1,LEN(Tableau1[[#This Row],[ID]]))</f>
        <v>SID_IND</v>
      </c>
      <c r="D186" t="s">
        <v>14</v>
      </c>
      <c r="E186" t="s">
        <v>8</v>
      </c>
      <c r="F186">
        <v>39657</v>
      </c>
    </row>
    <row r="187" spans="1:6" x14ac:dyDescent="0.25">
      <c r="A187" t="s">
        <v>153</v>
      </c>
      <c r="B187" s="2" t="str">
        <f>LEFT(Tableau1[[#This Row],[ID]],4)&amp;"-"&amp;MID(Tableau1[[#This Row],[ID]],5,2)</f>
        <v>2017-12</v>
      </c>
      <c r="C187" s="4" t="str">
        <f>MID(Tableau1[[#This Row],[ID]],FIND("_",Tableau1[[#This Row],[ID]])+1,LEN(Tableau1[[#This Row],[ID]]))</f>
        <v>SMP_IND</v>
      </c>
      <c r="D187" t="s">
        <v>6</v>
      </c>
      <c r="E187" t="s">
        <v>7</v>
      </c>
      <c r="F187">
        <v>39837</v>
      </c>
    </row>
    <row r="188" spans="1:6" x14ac:dyDescent="0.25">
      <c r="A188" t="s">
        <v>153</v>
      </c>
      <c r="B188" s="2" t="str">
        <f>LEFT(Tableau1[[#This Row],[ID]],4)&amp;"-"&amp;MID(Tableau1[[#This Row],[ID]],5,2)</f>
        <v>2017-12</v>
      </c>
      <c r="C188" s="4" t="str">
        <f>MID(Tableau1[[#This Row],[ID]],FIND("_",Tableau1[[#This Row],[ID]])+1,LEN(Tableau1[[#This Row],[ID]]))</f>
        <v>SMP_IND</v>
      </c>
      <c r="D188" t="s">
        <v>6</v>
      </c>
      <c r="E188" t="s">
        <v>8</v>
      </c>
      <c r="F188">
        <v>191617</v>
      </c>
    </row>
    <row r="189" spans="1:6" x14ac:dyDescent="0.25">
      <c r="A189" t="s">
        <v>153</v>
      </c>
      <c r="B189" s="2" t="str">
        <f>LEFT(Tableau1[[#This Row],[ID]],4)&amp;"-"&amp;MID(Tableau1[[#This Row],[ID]],5,2)</f>
        <v>2017-12</v>
      </c>
      <c r="C189" s="4" t="str">
        <f>MID(Tableau1[[#This Row],[ID]],FIND("_",Tableau1[[#This Row],[ID]])+1,LEN(Tableau1[[#This Row],[ID]]))</f>
        <v>SMP_IND</v>
      </c>
      <c r="D189" t="s">
        <v>14</v>
      </c>
      <c r="E189" t="s">
        <v>7</v>
      </c>
      <c r="F189">
        <v>2513</v>
      </c>
    </row>
    <row r="190" spans="1:6" x14ac:dyDescent="0.25">
      <c r="A190" t="s">
        <v>153</v>
      </c>
      <c r="B190" s="2" t="str">
        <f>LEFT(Tableau1[[#This Row],[ID]],4)&amp;"-"&amp;MID(Tableau1[[#This Row],[ID]],5,2)</f>
        <v>2017-12</v>
      </c>
      <c r="C190" s="4" t="str">
        <f>MID(Tableau1[[#This Row],[ID]],FIND("_",Tableau1[[#This Row],[ID]])+1,LEN(Tableau1[[#This Row],[ID]]))</f>
        <v>SMP_IND</v>
      </c>
      <c r="D190" t="s">
        <v>14</v>
      </c>
      <c r="E190" t="s">
        <v>8</v>
      </c>
      <c r="F190">
        <v>16530</v>
      </c>
    </row>
    <row r="191" spans="1:6" x14ac:dyDescent="0.25">
      <c r="A191" t="s">
        <v>154</v>
      </c>
      <c r="B191" s="2" t="str">
        <f>LEFT(Tableau1[[#This Row],[ID]],4)&amp;"-"&amp;MID(Tableau1[[#This Row],[ID]],5,2)</f>
        <v>2017-12</v>
      </c>
      <c r="C191" s="4" t="str">
        <f>MID(Tableau1[[#This Row],[ID]],FIND("_",Tableau1[[#This Row],[ID]])+1,LEN(Tableau1[[#This Row],[ID]]))</f>
        <v>SOF_IND</v>
      </c>
      <c r="D191" t="s">
        <v>6</v>
      </c>
      <c r="E191" t="s">
        <v>8</v>
      </c>
      <c r="F191">
        <v>5157</v>
      </c>
    </row>
    <row r="192" spans="1:6" x14ac:dyDescent="0.25">
      <c r="A192" t="s">
        <v>155</v>
      </c>
      <c r="B192" s="2" t="str">
        <f>LEFT(Tableau1[[#This Row],[ID]],4)&amp;"-"&amp;MID(Tableau1[[#This Row],[ID]],5,2)</f>
        <v>2017-12</v>
      </c>
      <c r="C192" s="4" t="str">
        <f>MID(Tableau1[[#This Row],[ID]],FIND("_",Tableau1[[#This Row],[ID]])+1,LEN(Tableau1[[#This Row],[ID]]))</f>
        <v>SP1_IND</v>
      </c>
      <c r="D192" t="s">
        <v>6</v>
      </c>
      <c r="E192" t="s">
        <v>33</v>
      </c>
      <c r="F192">
        <v>352</v>
      </c>
    </row>
    <row r="193" spans="1:6" x14ac:dyDescent="0.25">
      <c r="A193" t="s">
        <v>156</v>
      </c>
      <c r="B193" s="2" t="str">
        <f>LEFT(Tableau1[[#This Row],[ID]],4)&amp;"-"&amp;MID(Tableau1[[#This Row],[ID]],5,2)</f>
        <v>2017-12</v>
      </c>
      <c r="C193" s="4" t="str">
        <f>MID(Tableau1[[#This Row],[ID]],FIND("_",Tableau1[[#This Row],[ID]])+1,LEN(Tableau1[[#This Row],[ID]]))</f>
        <v>SP2_IND</v>
      </c>
      <c r="D193" t="s">
        <v>6</v>
      </c>
      <c r="E193" t="s">
        <v>33</v>
      </c>
      <c r="F193">
        <v>282</v>
      </c>
    </row>
    <row r="194" spans="1:6" x14ac:dyDescent="0.25">
      <c r="A194" t="s">
        <v>157</v>
      </c>
      <c r="B194" s="2" t="str">
        <f>LEFT(Tableau1[[#This Row],[ID]],4)&amp;"-"&amp;MID(Tableau1[[#This Row],[ID]],5,2)</f>
        <v>2017-12</v>
      </c>
      <c r="C194" s="4" t="str">
        <f>MID(Tableau1[[#This Row],[ID]],FIND("_",Tableau1[[#This Row],[ID]])+1,LEN(Tableau1[[#This Row],[ID]]))</f>
        <v>SP3_ACT</v>
      </c>
      <c r="D194" t="s">
        <v>6</v>
      </c>
      <c r="E194" t="s">
        <v>33</v>
      </c>
      <c r="F194">
        <v>183</v>
      </c>
    </row>
    <row r="195" spans="1:6" x14ac:dyDescent="0.25">
      <c r="A195" t="s">
        <v>158</v>
      </c>
      <c r="B195" s="2" t="str">
        <f>LEFT(Tableau1[[#This Row],[ID]],4)&amp;"-"&amp;MID(Tableau1[[#This Row],[ID]],5,2)</f>
        <v>2017-12</v>
      </c>
      <c r="C195" s="4" t="str">
        <f>MID(Tableau1[[#This Row],[ID]],FIND("_",Tableau1[[#This Row],[ID]])+1,LEN(Tableau1[[#This Row],[ID]]))</f>
        <v>SP4_ACT</v>
      </c>
      <c r="D195" t="s">
        <v>6</v>
      </c>
      <c r="E195" t="s">
        <v>33</v>
      </c>
      <c r="F195">
        <v>511</v>
      </c>
    </row>
    <row r="196" spans="1:6" x14ac:dyDescent="0.25">
      <c r="A196" t="s">
        <v>159</v>
      </c>
      <c r="B196" s="2" t="str">
        <f>LEFT(Tableau1[[#This Row],[ID]],4)&amp;"-"&amp;MID(Tableau1[[#This Row],[ID]],5,2)</f>
        <v>2017-12</v>
      </c>
      <c r="C196" s="4" t="str">
        <f>MID(Tableau1[[#This Row],[ID]],FIND("_",Tableau1[[#This Row],[ID]])+1,LEN(Tableau1[[#This Row],[ID]]))</f>
        <v>SP5_ACT</v>
      </c>
      <c r="D196" t="s">
        <v>6</v>
      </c>
      <c r="E196" t="s">
        <v>33</v>
      </c>
      <c r="F196">
        <v>103</v>
      </c>
    </row>
    <row r="197" spans="1:6" x14ac:dyDescent="0.25">
      <c r="A197" t="s">
        <v>160</v>
      </c>
      <c r="B197" s="2" t="str">
        <f>LEFT(Tableau1[[#This Row],[ID]],4)&amp;"-"&amp;MID(Tableau1[[#This Row],[ID]],5,2)</f>
        <v>2017-12</v>
      </c>
      <c r="C197" s="4" t="str">
        <f>MID(Tableau1[[#This Row],[ID]],FIND("_",Tableau1[[#This Row],[ID]])+1,LEN(Tableau1[[#This Row],[ID]]))</f>
        <v>SP6_IND</v>
      </c>
      <c r="D197" t="s">
        <v>6</v>
      </c>
      <c r="E197" t="s">
        <v>33</v>
      </c>
      <c r="F197">
        <v>1338</v>
      </c>
    </row>
    <row r="198" spans="1:6" x14ac:dyDescent="0.25">
      <c r="A198" t="s">
        <v>161</v>
      </c>
      <c r="B198" s="2" t="str">
        <f>LEFT(Tableau1[[#This Row],[ID]],4)&amp;"-"&amp;MID(Tableau1[[#This Row],[ID]],5,2)</f>
        <v>2017-12</v>
      </c>
      <c r="C198" s="4" t="str">
        <f>MID(Tableau1[[#This Row],[ID]],FIND("_",Tableau1[[#This Row],[ID]])+1,LEN(Tableau1[[#This Row],[ID]]))</f>
        <v>SP9_ACT</v>
      </c>
      <c r="D198" t="s">
        <v>6</v>
      </c>
      <c r="E198" t="s">
        <v>33</v>
      </c>
      <c r="F198">
        <v>14</v>
      </c>
    </row>
    <row r="199" spans="1:6" x14ac:dyDescent="0.25">
      <c r="A199" t="s">
        <v>162</v>
      </c>
      <c r="B199" s="2" t="str">
        <f>LEFT(Tableau1[[#This Row],[ID]],4)&amp;"-"&amp;MID(Tableau1[[#This Row],[ID]],5,2)</f>
        <v>2017-12</v>
      </c>
      <c r="C199" s="4" t="str">
        <f>MID(Tableau1[[#This Row],[ID]],FIND("_",Tableau1[[#This Row],[ID]])+1,LEN(Tableau1[[#This Row],[ID]]))</f>
        <v>SPA_IND</v>
      </c>
      <c r="D199" t="s">
        <v>6</v>
      </c>
      <c r="E199" t="s">
        <v>33</v>
      </c>
      <c r="F199">
        <v>167</v>
      </c>
    </row>
    <row r="200" spans="1:6" x14ac:dyDescent="0.25">
      <c r="A200" t="s">
        <v>163</v>
      </c>
      <c r="B200" s="2" t="str">
        <f>LEFT(Tableau1[[#This Row],[ID]],4)&amp;"-"&amp;MID(Tableau1[[#This Row],[ID]],5,2)</f>
        <v>2017-12</v>
      </c>
      <c r="C200" s="4" t="str">
        <f>MID(Tableau1[[#This Row],[ID]],FIND("_",Tableau1[[#This Row],[ID]])+1,LEN(Tableau1[[#This Row],[ID]]))</f>
        <v>SR2_IND</v>
      </c>
      <c r="D200" t="s">
        <v>6</v>
      </c>
      <c r="E200" t="s">
        <v>33</v>
      </c>
      <c r="F200">
        <v>21</v>
      </c>
    </row>
    <row r="201" spans="1:6" x14ac:dyDescent="0.25">
      <c r="A201" t="s">
        <v>164</v>
      </c>
      <c r="B201" s="2" t="str">
        <f>LEFT(Tableau1[[#This Row],[ID]],4)&amp;"-"&amp;MID(Tableau1[[#This Row],[ID]],5,2)</f>
        <v>2017-12</v>
      </c>
      <c r="C201" s="4" t="str">
        <f>MID(Tableau1[[#This Row],[ID]],FIND("_",Tableau1[[#This Row],[ID]])+1,LEN(Tableau1[[#This Row],[ID]]))</f>
        <v>SR3_IND</v>
      </c>
      <c r="D201" t="s">
        <v>6</v>
      </c>
      <c r="E201" t="s">
        <v>33</v>
      </c>
      <c r="F201">
        <v>21</v>
      </c>
    </row>
    <row r="202" spans="1:6" x14ac:dyDescent="0.25">
      <c r="A202" t="s">
        <v>165</v>
      </c>
      <c r="B202" s="2" t="str">
        <f>LEFT(Tableau1[[#This Row],[ID]],4)&amp;"-"&amp;MID(Tableau1[[#This Row],[ID]],5,2)</f>
        <v>2017-12</v>
      </c>
      <c r="C202" s="4" t="str">
        <f>MID(Tableau1[[#This Row],[ID]],FIND("_",Tableau1[[#This Row],[ID]])+1,LEN(Tableau1[[#This Row],[ID]]))</f>
        <v>SR4_IND</v>
      </c>
      <c r="D202" t="s">
        <v>6</v>
      </c>
      <c r="E202" t="s">
        <v>33</v>
      </c>
      <c r="F202">
        <v>34</v>
      </c>
    </row>
    <row r="203" spans="1:6" x14ac:dyDescent="0.25">
      <c r="A203" t="s">
        <v>166</v>
      </c>
      <c r="B203" s="2" t="str">
        <f>LEFT(Tableau1[[#This Row],[ID]],4)&amp;"-"&amp;MID(Tableau1[[#This Row],[ID]],5,2)</f>
        <v>2017-12</v>
      </c>
      <c r="C203" s="4" t="str">
        <f>MID(Tableau1[[#This Row],[ID]],FIND("_",Tableau1[[#This Row],[ID]])+1,LEN(Tableau1[[#This Row],[ID]]))</f>
        <v>SR6_IND</v>
      </c>
      <c r="D203" t="s">
        <v>6</v>
      </c>
      <c r="E203" t="s">
        <v>33</v>
      </c>
      <c r="F203">
        <v>35</v>
      </c>
    </row>
    <row r="204" spans="1:6" x14ac:dyDescent="0.25">
      <c r="A204" t="s">
        <v>167</v>
      </c>
      <c r="B204" s="2" t="str">
        <f>LEFT(Tableau1[[#This Row],[ID]],4)&amp;"-"&amp;MID(Tableau1[[#This Row],[ID]],5,2)</f>
        <v>2017-12</v>
      </c>
      <c r="C204" s="4" t="str">
        <f>MID(Tableau1[[#This Row],[ID]],FIND("_",Tableau1[[#This Row],[ID]])+1,LEN(Tableau1[[#This Row],[ID]]))</f>
        <v>SR7_IND</v>
      </c>
      <c r="D204" t="s">
        <v>6</v>
      </c>
      <c r="E204" t="s">
        <v>33</v>
      </c>
      <c r="F204">
        <v>419</v>
      </c>
    </row>
    <row r="205" spans="1:6" x14ac:dyDescent="0.25">
      <c r="A205" t="s">
        <v>168</v>
      </c>
      <c r="B205" s="2" t="str">
        <f>LEFT(Tableau1[[#This Row],[ID]],4)&amp;"-"&amp;MID(Tableau1[[#This Row],[ID]],5,2)</f>
        <v>2017-12</v>
      </c>
      <c r="C205" s="4" t="str">
        <f>MID(Tableau1[[#This Row],[ID]],FIND("_",Tableau1[[#This Row],[ID]])+1,LEN(Tableau1[[#This Row],[ID]]))</f>
        <v>SR8_IND</v>
      </c>
      <c r="D205" t="s">
        <v>6</v>
      </c>
      <c r="E205" t="s">
        <v>33</v>
      </c>
      <c r="F205">
        <v>232</v>
      </c>
    </row>
    <row r="206" spans="1:6" x14ac:dyDescent="0.25">
      <c r="A206" t="s">
        <v>169</v>
      </c>
      <c r="B206" s="2" t="str">
        <f>LEFT(Tableau1[[#This Row],[ID]],4)&amp;"-"&amp;MID(Tableau1[[#This Row],[ID]],5,2)</f>
        <v>2017-12</v>
      </c>
      <c r="C206" s="4" t="str">
        <f>MID(Tableau1[[#This Row],[ID]],FIND("_",Tableau1[[#This Row],[ID]])+1,LEN(Tableau1[[#This Row],[ID]]))</f>
        <v>SS5_ACT</v>
      </c>
      <c r="D206" t="s">
        <v>6</v>
      </c>
      <c r="E206" t="s">
        <v>33</v>
      </c>
      <c r="F206">
        <v>29</v>
      </c>
    </row>
    <row r="207" spans="1:6" x14ac:dyDescent="0.25">
      <c r="A207" t="s">
        <v>170</v>
      </c>
      <c r="B207" s="2" t="str">
        <f>LEFT(Tableau1[[#This Row],[ID]],4)&amp;"-"&amp;MID(Tableau1[[#This Row],[ID]],5,2)</f>
        <v>2017-12</v>
      </c>
      <c r="C207" s="4" t="str">
        <f>MID(Tableau1[[#This Row],[ID]],FIND("_",Tableau1[[#This Row],[ID]])+1,LEN(Tableau1[[#This Row],[ID]]))</f>
        <v>SS7_ACT</v>
      </c>
      <c r="D207" t="s">
        <v>6</v>
      </c>
      <c r="E207" t="s">
        <v>33</v>
      </c>
      <c r="F207">
        <v>170</v>
      </c>
    </row>
    <row r="208" spans="1:6" x14ac:dyDescent="0.25">
      <c r="A208" t="s">
        <v>171</v>
      </c>
      <c r="B208" s="2" t="str">
        <f>LEFT(Tableau1[[#This Row],[ID]],4)&amp;"-"&amp;MID(Tableau1[[#This Row],[ID]],5,2)</f>
        <v>2017-12</v>
      </c>
      <c r="C208" s="4" t="str">
        <f>MID(Tableau1[[#This Row],[ID]],FIND("_",Tableau1[[#This Row],[ID]])+1,LEN(Tableau1[[#This Row],[ID]]))</f>
        <v>SS8_ACT</v>
      </c>
      <c r="D208" t="s">
        <v>6</v>
      </c>
      <c r="E208" t="s">
        <v>33</v>
      </c>
      <c r="F208">
        <v>107</v>
      </c>
    </row>
    <row r="209" spans="1:6" x14ac:dyDescent="0.25">
      <c r="A209" t="s">
        <v>172</v>
      </c>
      <c r="B209" s="2" t="str">
        <f>LEFT(Tableau1[[#This Row],[ID]],4)&amp;"-"&amp;MID(Tableau1[[#This Row],[ID]],5,2)</f>
        <v>2017-12</v>
      </c>
      <c r="C209" s="4" t="str">
        <f>MID(Tableau1[[#This Row],[ID]],FIND("_",Tableau1[[#This Row],[ID]])+1,LEN(Tableau1[[#This Row],[ID]]))</f>
        <v>STI_IND</v>
      </c>
      <c r="D209" t="s">
        <v>14</v>
      </c>
      <c r="E209" t="s">
        <v>7</v>
      </c>
      <c r="F209">
        <v>5332</v>
      </c>
    </row>
    <row r="210" spans="1:6" x14ac:dyDescent="0.25">
      <c r="A210" t="s">
        <v>172</v>
      </c>
      <c r="B210" s="2" t="str">
        <f>LEFT(Tableau1[[#This Row],[ID]],4)&amp;"-"&amp;MID(Tableau1[[#This Row],[ID]],5,2)</f>
        <v>2017-12</v>
      </c>
      <c r="C210" s="4" t="str">
        <f>MID(Tableau1[[#This Row],[ID]],FIND("_",Tableau1[[#This Row],[ID]])+1,LEN(Tableau1[[#This Row],[ID]]))</f>
        <v>STI_IND</v>
      </c>
      <c r="D210" t="s">
        <v>14</v>
      </c>
      <c r="E210" t="s">
        <v>8</v>
      </c>
      <c r="F210">
        <v>16368</v>
      </c>
    </row>
    <row r="211" spans="1:6" x14ac:dyDescent="0.25">
      <c r="A211" t="s">
        <v>173</v>
      </c>
      <c r="B211" s="2" t="str">
        <f>LEFT(Tableau1[[#This Row],[ID]],4)&amp;"-"&amp;MID(Tableau1[[#This Row],[ID]],5,2)</f>
        <v>2017-12</v>
      </c>
      <c r="C211" s="4" t="str">
        <f>MID(Tableau1[[#This Row],[ID]],FIND("_",Tableau1[[#This Row],[ID]])+1,LEN(Tableau1[[#This Row],[ID]]))</f>
        <v>TAD_IND</v>
      </c>
      <c r="D211" t="s">
        <v>6</v>
      </c>
      <c r="E211" t="s">
        <v>7</v>
      </c>
      <c r="F211">
        <v>1762</v>
      </c>
    </row>
    <row r="212" spans="1:6" x14ac:dyDescent="0.25">
      <c r="A212" t="s">
        <v>173</v>
      </c>
      <c r="B212" s="2" t="str">
        <f>LEFT(Tableau1[[#This Row],[ID]],4)&amp;"-"&amp;MID(Tableau1[[#This Row],[ID]],5,2)</f>
        <v>2017-12</v>
      </c>
      <c r="C212" s="4" t="str">
        <f>MID(Tableau1[[#This Row],[ID]],FIND("_",Tableau1[[#This Row],[ID]])+1,LEN(Tableau1[[#This Row],[ID]]))</f>
        <v>TAD_IND</v>
      </c>
      <c r="D212" t="s">
        <v>6</v>
      </c>
      <c r="E212" t="s">
        <v>8</v>
      </c>
      <c r="F212">
        <v>32592</v>
      </c>
    </row>
    <row r="213" spans="1:6" x14ac:dyDescent="0.25">
      <c r="A213" t="s">
        <v>175</v>
      </c>
      <c r="B213" s="2" t="str">
        <f>LEFT(Tableau1[[#This Row],[ID]],4)&amp;"-"&amp;MID(Tableau1[[#This Row],[ID]],5,2)</f>
        <v>2017-12</v>
      </c>
      <c r="C213" s="4" t="str">
        <f>MID(Tableau1[[#This Row],[ID]],FIND("_",Tableau1[[#This Row],[ID]])+1,LEN(Tableau1[[#This Row],[ID]]))</f>
        <v>TAF_IND</v>
      </c>
      <c r="D213" t="s">
        <v>6</v>
      </c>
      <c r="E213" t="s">
        <v>8</v>
      </c>
      <c r="F213">
        <v>10</v>
      </c>
    </row>
    <row r="214" spans="1:6" x14ac:dyDescent="0.25">
      <c r="A214" t="s">
        <v>176</v>
      </c>
      <c r="B214" s="2" t="str">
        <f>LEFT(Tableau1[[#This Row],[ID]],4)&amp;"-"&amp;MID(Tableau1[[#This Row],[ID]],5,2)</f>
        <v>2017-12</v>
      </c>
      <c r="C214" s="4" t="str">
        <f>MID(Tableau1[[#This Row],[ID]],FIND("_",Tableau1[[#This Row],[ID]])+1,LEN(Tableau1[[#This Row],[ID]]))</f>
        <v>TAL_IND</v>
      </c>
      <c r="D214" t="s">
        <v>6</v>
      </c>
      <c r="E214" t="s">
        <v>8</v>
      </c>
      <c r="F214">
        <v>6537</v>
      </c>
    </row>
    <row r="215" spans="1:6" x14ac:dyDescent="0.25">
      <c r="A215" t="s">
        <v>176</v>
      </c>
      <c r="B215" s="2" t="str">
        <f>LEFT(Tableau1[[#This Row],[ID]],4)&amp;"-"&amp;MID(Tableau1[[#This Row],[ID]],5,2)</f>
        <v>2017-12</v>
      </c>
      <c r="C215" s="4" t="str">
        <f>MID(Tableau1[[#This Row],[ID]],FIND("_",Tableau1[[#This Row],[ID]])+1,LEN(Tableau1[[#This Row],[ID]]))</f>
        <v>TAL_IND</v>
      </c>
      <c r="D215" t="s">
        <v>14</v>
      </c>
      <c r="E215" t="s">
        <v>8</v>
      </c>
      <c r="F215">
        <v>2174</v>
      </c>
    </row>
    <row r="216" spans="1:6" x14ac:dyDescent="0.25">
      <c r="A216" t="s">
        <v>177</v>
      </c>
      <c r="B216" s="2" t="str">
        <f>LEFT(Tableau1[[#This Row],[ID]],4)&amp;"-"&amp;MID(Tableau1[[#This Row],[ID]],5,2)</f>
        <v>2017-12</v>
      </c>
      <c r="C216" s="4" t="str">
        <f>MID(Tableau1[[#This Row],[ID]],FIND("_",Tableau1[[#This Row],[ID]])+1,LEN(Tableau1[[#This Row],[ID]]))</f>
        <v>TAP_IND</v>
      </c>
      <c r="D216" t="s">
        <v>6</v>
      </c>
      <c r="E216" t="s">
        <v>8</v>
      </c>
      <c r="F216">
        <v>11820</v>
      </c>
    </row>
    <row r="217" spans="1:6" x14ac:dyDescent="0.25">
      <c r="A217" t="s">
        <v>177</v>
      </c>
      <c r="B217" s="2" t="str">
        <f>LEFT(Tableau1[[#This Row],[ID]],4)&amp;"-"&amp;MID(Tableau1[[#This Row],[ID]],5,2)</f>
        <v>2017-12</v>
      </c>
      <c r="C217" s="4" t="str">
        <f>MID(Tableau1[[#This Row],[ID]],FIND("_",Tableau1[[#This Row],[ID]])+1,LEN(Tableau1[[#This Row],[ID]]))</f>
        <v>TAP_IND</v>
      </c>
      <c r="D217" t="s">
        <v>14</v>
      </c>
      <c r="E217" t="s">
        <v>8</v>
      </c>
      <c r="F217">
        <v>4124</v>
      </c>
    </row>
    <row r="218" spans="1:6" x14ac:dyDescent="0.25">
      <c r="A218" t="s">
        <v>178</v>
      </c>
      <c r="B218" s="2" t="str">
        <f>LEFT(Tableau1[[#This Row],[ID]],4)&amp;"-"&amp;MID(Tableau1[[#This Row],[ID]],5,2)</f>
        <v>2017-12</v>
      </c>
      <c r="C218" s="4" t="str">
        <f>MID(Tableau1[[#This Row],[ID]],FIND("_",Tableau1[[#This Row],[ID]])+1,LEN(Tableau1[[#This Row],[ID]]))</f>
        <v>TAS_IND</v>
      </c>
      <c r="D218" t="s">
        <v>6</v>
      </c>
      <c r="E218" t="s">
        <v>8</v>
      </c>
      <c r="F218">
        <v>2550</v>
      </c>
    </row>
    <row r="219" spans="1:6" x14ac:dyDescent="0.25">
      <c r="A219" t="s">
        <v>178</v>
      </c>
      <c r="B219" s="2" t="str">
        <f>LEFT(Tableau1[[#This Row],[ID]],4)&amp;"-"&amp;MID(Tableau1[[#This Row],[ID]],5,2)</f>
        <v>2017-12</v>
      </c>
      <c r="C219" s="4" t="str">
        <f>MID(Tableau1[[#This Row],[ID]],FIND("_",Tableau1[[#This Row],[ID]])+1,LEN(Tableau1[[#This Row],[ID]]))</f>
        <v>TAS_IND</v>
      </c>
      <c r="D219" t="s">
        <v>14</v>
      </c>
      <c r="E219" t="s">
        <v>8</v>
      </c>
      <c r="F219">
        <v>679</v>
      </c>
    </row>
    <row r="220" spans="1:6" x14ac:dyDescent="0.25">
      <c r="A220" t="s">
        <v>179</v>
      </c>
      <c r="B220" s="2" t="str">
        <f>LEFT(Tableau1[[#This Row],[ID]],4)&amp;"-"&amp;MID(Tableau1[[#This Row],[ID]],5,2)</f>
        <v>2017-12</v>
      </c>
      <c r="C220" s="4" t="str">
        <f>MID(Tableau1[[#This Row],[ID]],FIND("_",Tableau1[[#This Row],[ID]])+1,LEN(Tableau1[[#This Row],[ID]]))</f>
        <v>TDT_IND</v>
      </c>
      <c r="D220" t="s">
        <v>6</v>
      </c>
      <c r="E220" t="s">
        <v>7</v>
      </c>
      <c r="F220">
        <v>14868</v>
      </c>
    </row>
    <row r="221" spans="1:6" x14ac:dyDescent="0.25">
      <c r="A221" t="s">
        <v>179</v>
      </c>
      <c r="B221" s="2" t="str">
        <f>LEFT(Tableau1[[#This Row],[ID]],4)&amp;"-"&amp;MID(Tableau1[[#This Row],[ID]],5,2)</f>
        <v>2017-12</v>
      </c>
      <c r="C221" s="4" t="str">
        <f>MID(Tableau1[[#This Row],[ID]],FIND("_",Tableau1[[#This Row],[ID]])+1,LEN(Tableau1[[#This Row],[ID]]))</f>
        <v>TDT_IND</v>
      </c>
      <c r="D221" t="s">
        <v>6</v>
      </c>
      <c r="E221" t="s">
        <v>8</v>
      </c>
      <c r="F221">
        <v>32722</v>
      </c>
    </row>
    <row r="222" spans="1:6" x14ac:dyDescent="0.25">
      <c r="A222" t="s">
        <v>181</v>
      </c>
      <c r="B222" s="2" t="str">
        <f>LEFT(Tableau1[[#This Row],[ID]],4)&amp;"-"&amp;MID(Tableau1[[#This Row],[ID]],5,2)</f>
        <v>2017-12</v>
      </c>
      <c r="C222" s="4" t="str">
        <f>MID(Tableau1[[#This Row],[ID]],FIND("_",Tableau1[[#This Row],[ID]])+1,LEN(Tableau1[[#This Row],[ID]]))</f>
        <v>TDU_IND</v>
      </c>
      <c r="D222" t="s">
        <v>6</v>
      </c>
      <c r="E222" t="s">
        <v>8</v>
      </c>
      <c r="F222">
        <v>13198</v>
      </c>
    </row>
    <row r="223" spans="1:6" x14ac:dyDescent="0.25">
      <c r="A223" t="s">
        <v>182</v>
      </c>
      <c r="B223" s="2" t="str">
        <f>LEFT(Tableau1[[#This Row],[ID]],4)&amp;"-"&amp;MID(Tableau1[[#This Row],[ID]],5,2)</f>
        <v>2017-12</v>
      </c>
      <c r="C223" s="4" t="str">
        <f>MID(Tableau1[[#This Row],[ID]],FIND("_",Tableau1[[#This Row],[ID]])+1,LEN(Tableau1[[#This Row],[ID]]))</f>
        <v>TEA_IND</v>
      </c>
      <c r="D223" t="s">
        <v>6</v>
      </c>
      <c r="E223" t="s">
        <v>8</v>
      </c>
      <c r="F223">
        <v>36011</v>
      </c>
    </row>
    <row r="224" spans="1:6" x14ac:dyDescent="0.25">
      <c r="A224" t="s">
        <v>184</v>
      </c>
      <c r="B224" s="2" t="str">
        <f>LEFT(Tableau1[[#This Row],[ID]],4)&amp;"-"&amp;MID(Tableau1[[#This Row],[ID]],5,2)</f>
        <v>2017-12</v>
      </c>
      <c r="C224" s="4" t="str">
        <f>MID(Tableau1[[#This Row],[ID]],FIND("_",Tableau1[[#This Row],[ID]])+1,LEN(Tableau1[[#This Row],[ID]]))</f>
        <v>TEI_IND</v>
      </c>
      <c r="D224" t="s">
        <v>6</v>
      </c>
      <c r="E224" t="s">
        <v>8</v>
      </c>
      <c r="F224">
        <v>29783</v>
      </c>
    </row>
    <row r="225" spans="1:6" x14ac:dyDescent="0.25">
      <c r="A225" t="s">
        <v>186</v>
      </c>
      <c r="B225" s="2" t="str">
        <f>LEFT(Tableau1[[#This Row],[ID]],4)&amp;"-"&amp;MID(Tableau1[[#This Row],[ID]],5,2)</f>
        <v>2017-12</v>
      </c>
      <c r="C225" s="4" t="str">
        <f>MID(Tableau1[[#This Row],[ID]],FIND("_",Tableau1[[#This Row],[ID]])+1,LEN(Tableau1[[#This Row],[ID]]))</f>
        <v>TES_IND</v>
      </c>
      <c r="D225" t="s">
        <v>6</v>
      </c>
      <c r="E225" t="s">
        <v>8</v>
      </c>
      <c r="F225">
        <v>36197</v>
      </c>
    </row>
    <row r="226" spans="1:6" x14ac:dyDescent="0.25">
      <c r="A226" t="s">
        <v>188</v>
      </c>
      <c r="B226" s="2" t="str">
        <f>LEFT(Tableau1[[#This Row],[ID]],4)&amp;"-"&amp;MID(Tableau1[[#This Row],[ID]],5,2)</f>
        <v>2017-12</v>
      </c>
      <c r="C226" s="4" t="str">
        <f>MID(Tableau1[[#This Row],[ID]],FIND("_",Tableau1[[#This Row],[ID]])+1,LEN(Tableau1[[#This Row],[ID]]))</f>
        <v>TID_IND</v>
      </c>
      <c r="D226" t="s">
        <v>14</v>
      </c>
      <c r="E226" t="s">
        <v>7</v>
      </c>
      <c r="F226">
        <v>4</v>
      </c>
    </row>
    <row r="227" spans="1:6" x14ac:dyDescent="0.25">
      <c r="A227" t="s">
        <v>188</v>
      </c>
      <c r="B227" s="2" t="str">
        <f>LEFT(Tableau1[[#This Row],[ID]],4)&amp;"-"&amp;MID(Tableau1[[#This Row],[ID]],5,2)</f>
        <v>2017-12</v>
      </c>
      <c r="C227" s="4" t="str">
        <f>MID(Tableau1[[#This Row],[ID]],FIND("_",Tableau1[[#This Row],[ID]])+1,LEN(Tableau1[[#This Row],[ID]]))</f>
        <v>TID_IND</v>
      </c>
      <c r="D227" t="s">
        <v>14</v>
      </c>
      <c r="E227" t="s">
        <v>8</v>
      </c>
      <c r="F227">
        <v>32</v>
      </c>
    </row>
    <row r="228" spans="1:6" x14ac:dyDescent="0.25">
      <c r="A228" t="s">
        <v>189</v>
      </c>
      <c r="B228" s="2" t="str">
        <f>LEFT(Tableau1[[#This Row],[ID]],4)&amp;"-"&amp;MID(Tableau1[[#This Row],[ID]],5,2)</f>
        <v>2017-12</v>
      </c>
      <c r="C228" s="4" t="str">
        <f>MID(Tableau1[[#This Row],[ID]],FIND("_",Tableau1[[#This Row],[ID]])+1,LEN(Tableau1[[#This Row],[ID]]))</f>
        <v>TIE_IND</v>
      </c>
      <c r="D228" t="s">
        <v>14</v>
      </c>
      <c r="E228" t="s">
        <v>7</v>
      </c>
      <c r="F228">
        <v>665</v>
      </c>
    </row>
    <row r="229" spans="1:6" x14ac:dyDescent="0.25">
      <c r="A229" t="s">
        <v>189</v>
      </c>
      <c r="B229" s="2" t="str">
        <f>LEFT(Tableau1[[#This Row],[ID]],4)&amp;"-"&amp;MID(Tableau1[[#This Row],[ID]],5,2)</f>
        <v>2017-12</v>
      </c>
      <c r="C229" s="4" t="str">
        <f>MID(Tableau1[[#This Row],[ID]],FIND("_",Tableau1[[#This Row],[ID]])+1,LEN(Tableau1[[#This Row],[ID]]))</f>
        <v>TIE_IND</v>
      </c>
      <c r="D229" t="s">
        <v>14</v>
      </c>
      <c r="E229" t="s">
        <v>8</v>
      </c>
      <c r="F229">
        <v>3976</v>
      </c>
    </row>
    <row r="230" spans="1:6" x14ac:dyDescent="0.25">
      <c r="A230" t="s">
        <v>190</v>
      </c>
      <c r="B230" s="2" t="str">
        <f>LEFT(Tableau1[[#This Row],[ID]],4)&amp;"-"&amp;MID(Tableau1[[#This Row],[ID]],5,2)</f>
        <v>2017-12</v>
      </c>
      <c r="C230" s="4" t="str">
        <f>MID(Tableau1[[#This Row],[ID]],FIND("_",Tableau1[[#This Row],[ID]])+1,LEN(Tableau1[[#This Row],[ID]]))</f>
        <v>TPO_IND</v>
      </c>
      <c r="D230" t="s">
        <v>6</v>
      </c>
      <c r="E230" t="s">
        <v>8</v>
      </c>
      <c r="F230">
        <v>6842</v>
      </c>
    </row>
    <row r="231" spans="1:6" x14ac:dyDescent="0.25">
      <c r="A231" t="s">
        <v>191</v>
      </c>
      <c r="B231" s="2" t="str">
        <f>LEFT(Tableau1[[#This Row],[ID]],4)&amp;"-"&amp;MID(Tableau1[[#This Row],[ID]],5,2)</f>
        <v>2017-12</v>
      </c>
      <c r="C231" s="4" t="str">
        <f>MID(Tableau1[[#This Row],[ID]],FIND("_",Tableau1[[#This Row],[ID]])+1,LEN(Tableau1[[#This Row],[ID]]))</f>
        <v>TPV_IND</v>
      </c>
      <c r="D231" t="s">
        <v>6</v>
      </c>
      <c r="E231" t="s">
        <v>8</v>
      </c>
      <c r="F231">
        <v>189</v>
      </c>
    </row>
    <row r="232" spans="1:6" x14ac:dyDescent="0.25">
      <c r="A232" t="s">
        <v>192</v>
      </c>
      <c r="B232" s="2" t="str">
        <f>LEFT(Tableau1[[#This Row],[ID]],4)&amp;"-"&amp;MID(Tableau1[[#This Row],[ID]],5,2)</f>
        <v>2017-12</v>
      </c>
      <c r="C232" s="4" t="str">
        <f>MID(Tableau1[[#This Row],[ID]],FIND("_",Tableau1[[#This Row],[ID]])+1,LEN(Tableau1[[#This Row],[ID]]))</f>
        <v>TRV_IND</v>
      </c>
      <c r="D232" t="s">
        <v>6</v>
      </c>
      <c r="E232" t="s">
        <v>8</v>
      </c>
      <c r="F232">
        <v>12660</v>
      </c>
    </row>
    <row r="233" spans="1:6" x14ac:dyDescent="0.25">
      <c r="A233" t="s">
        <v>193</v>
      </c>
      <c r="B233" s="2" t="str">
        <f>LEFT(Tableau1[[#This Row],[ID]],4)&amp;"-"&amp;MID(Tableau1[[#This Row],[ID]],5,2)</f>
        <v>2017-12</v>
      </c>
      <c r="C233" s="4" t="str">
        <f>MID(Tableau1[[#This Row],[ID]],FIND("_",Tableau1[[#This Row],[ID]])+1,LEN(Tableau1[[#This Row],[ID]]))</f>
        <v>TSI_IND</v>
      </c>
      <c r="D233" t="s">
        <v>6</v>
      </c>
      <c r="E233" t="s">
        <v>8</v>
      </c>
      <c r="F233">
        <v>924</v>
      </c>
    </row>
    <row r="234" spans="1:6" x14ac:dyDescent="0.25">
      <c r="A234" t="s">
        <v>194</v>
      </c>
      <c r="B234" s="2" t="str">
        <f>LEFT(Tableau1[[#This Row],[ID]],4)&amp;"-"&amp;MID(Tableau1[[#This Row],[ID]],5,2)</f>
        <v>2017-12</v>
      </c>
      <c r="C234" s="4" t="str">
        <f>MID(Tableau1[[#This Row],[ID]],FIND("_",Tableau1[[#This Row],[ID]])+1,LEN(Tableau1[[#This Row],[ID]]))</f>
        <v>TTC_IND</v>
      </c>
      <c r="D234" t="s">
        <v>6</v>
      </c>
      <c r="E234" t="s">
        <v>33</v>
      </c>
      <c r="F234">
        <v>33</v>
      </c>
    </row>
    <row r="235" spans="1:6" x14ac:dyDescent="0.25">
      <c r="A235" t="s">
        <v>195</v>
      </c>
      <c r="B235" s="2" t="str">
        <f>LEFT(Tableau1[[#This Row],[ID]],4)&amp;"-"&amp;MID(Tableau1[[#This Row],[ID]],5,2)</f>
        <v>2017-12</v>
      </c>
      <c r="C235" s="4" t="str">
        <f>MID(Tableau1[[#This Row],[ID]],FIND("_",Tableau1[[#This Row],[ID]])+1,LEN(Tableau1[[#This Row],[ID]]))</f>
        <v>TTR_IND</v>
      </c>
      <c r="D235" t="s">
        <v>6</v>
      </c>
      <c r="E235" t="s">
        <v>33</v>
      </c>
      <c r="F235">
        <v>518</v>
      </c>
    </row>
    <row r="236" spans="1:6" x14ac:dyDescent="0.25">
      <c r="A236" t="s">
        <v>196</v>
      </c>
      <c r="B236" s="2" t="str">
        <f>LEFT(Tableau1[[#This Row],[ID]],4)&amp;"-"&amp;MID(Tableau1[[#This Row],[ID]],5,2)</f>
        <v>2017-12</v>
      </c>
      <c r="C236" s="4" t="str">
        <f>MID(Tableau1[[#This Row],[ID]],FIND("_",Tableau1[[#This Row],[ID]])+1,LEN(Tableau1[[#This Row],[ID]]))</f>
        <v>VBA_ACT</v>
      </c>
      <c r="D236" t="s">
        <v>6</v>
      </c>
      <c r="E236" t="s">
        <v>8</v>
      </c>
      <c r="F236">
        <v>40</v>
      </c>
    </row>
    <row r="237" spans="1:6" x14ac:dyDescent="0.25">
      <c r="A237" t="s">
        <v>196</v>
      </c>
      <c r="B237" s="2" t="str">
        <f>LEFT(Tableau1[[#This Row],[ID]],4)&amp;"-"&amp;MID(Tableau1[[#This Row],[ID]],5,2)</f>
        <v>2017-12</v>
      </c>
      <c r="C237" s="4" t="str">
        <f>MID(Tableau1[[#This Row],[ID]],FIND("_",Tableau1[[#This Row],[ID]])+1,LEN(Tableau1[[#This Row],[ID]]))</f>
        <v>VBA_ACT</v>
      </c>
      <c r="D237" t="s">
        <v>14</v>
      </c>
      <c r="E237" t="s">
        <v>8</v>
      </c>
      <c r="F237">
        <v>38</v>
      </c>
    </row>
    <row r="238" spans="1:6" x14ac:dyDescent="0.25">
      <c r="A238" t="s">
        <v>197</v>
      </c>
      <c r="B238" s="2" t="str">
        <f>LEFT(Tableau1[[#This Row],[ID]],4)&amp;"-"&amp;MID(Tableau1[[#This Row],[ID]],5,2)</f>
        <v>2017-12</v>
      </c>
      <c r="C238" s="4" t="str">
        <f>MID(Tableau1[[#This Row],[ID]],FIND("_",Tableau1[[#This Row],[ID]])+1,LEN(Tableau1[[#This Row],[ID]]))</f>
        <v>VBN_ACT</v>
      </c>
      <c r="D238" t="s">
        <v>6</v>
      </c>
      <c r="E238" t="s">
        <v>8</v>
      </c>
      <c r="F238">
        <v>92</v>
      </c>
    </row>
    <row r="239" spans="1:6" x14ac:dyDescent="0.25">
      <c r="A239" t="s">
        <v>197</v>
      </c>
      <c r="B239" s="2" t="str">
        <f>LEFT(Tableau1[[#This Row],[ID]],4)&amp;"-"&amp;MID(Tableau1[[#This Row],[ID]],5,2)</f>
        <v>2017-12</v>
      </c>
      <c r="C239" s="4" t="str">
        <f>MID(Tableau1[[#This Row],[ID]],FIND("_",Tableau1[[#This Row],[ID]])+1,LEN(Tableau1[[#This Row],[ID]]))</f>
        <v>VBN_ACT</v>
      </c>
      <c r="D239" t="s">
        <v>14</v>
      </c>
      <c r="E239" t="s">
        <v>8</v>
      </c>
      <c r="F239">
        <v>148</v>
      </c>
    </row>
    <row r="240" spans="1:6" x14ac:dyDescent="0.25">
      <c r="A240" t="s">
        <v>198</v>
      </c>
      <c r="B240" s="2" t="str">
        <f>LEFT(Tableau1[[#This Row],[ID]],4)&amp;"-"&amp;MID(Tableau1[[#This Row],[ID]],5,2)</f>
        <v>2017-12</v>
      </c>
      <c r="C240" s="4" t="str">
        <f>MID(Tableau1[[#This Row],[ID]],FIND("_",Tableau1[[#This Row],[ID]])+1,LEN(Tableau1[[#This Row],[ID]]))</f>
        <v>VCF_IND</v>
      </c>
      <c r="D240" t="s">
        <v>6</v>
      </c>
      <c r="E240" t="s">
        <v>8</v>
      </c>
      <c r="F240">
        <v>2</v>
      </c>
    </row>
    <row r="241" spans="1:6" x14ac:dyDescent="0.25">
      <c r="A241" t="s">
        <v>199</v>
      </c>
      <c r="B241" s="2" t="str">
        <f>LEFT(Tableau1[[#This Row],[ID]],4)&amp;"-"&amp;MID(Tableau1[[#This Row],[ID]],5,2)</f>
        <v>2017-12</v>
      </c>
      <c r="C241" s="4" t="str">
        <f>MID(Tableau1[[#This Row],[ID]],FIND("_",Tableau1[[#This Row],[ID]])+1,LEN(Tableau1[[#This Row],[ID]]))</f>
        <v>VCO_IND</v>
      </c>
      <c r="D241" t="s">
        <v>6</v>
      </c>
      <c r="E241" t="s">
        <v>7</v>
      </c>
      <c r="F241">
        <v>13</v>
      </c>
    </row>
    <row r="242" spans="1:6" x14ac:dyDescent="0.25">
      <c r="A242" t="s">
        <v>199</v>
      </c>
      <c r="B242" s="2" t="str">
        <f>LEFT(Tableau1[[#This Row],[ID]],4)&amp;"-"&amp;MID(Tableau1[[#This Row],[ID]],5,2)</f>
        <v>2017-12</v>
      </c>
      <c r="C242" s="4" t="str">
        <f>MID(Tableau1[[#This Row],[ID]],FIND("_",Tableau1[[#This Row],[ID]])+1,LEN(Tableau1[[#This Row],[ID]]))</f>
        <v>VCO_IND</v>
      </c>
      <c r="D242" t="s">
        <v>6</v>
      </c>
      <c r="E242" t="s">
        <v>8</v>
      </c>
      <c r="F242">
        <v>8791</v>
      </c>
    </row>
    <row r="243" spans="1:6" x14ac:dyDescent="0.25">
      <c r="A243" t="s">
        <v>200</v>
      </c>
      <c r="B243" s="2" t="str">
        <f>LEFT(Tableau1[[#This Row],[ID]],4)&amp;"-"&amp;MID(Tableau1[[#This Row],[ID]],5,2)</f>
        <v>2017-12</v>
      </c>
      <c r="C243" s="4" t="str">
        <f>MID(Tableau1[[#This Row],[ID]],FIND("_",Tableau1[[#This Row],[ID]])+1,LEN(Tableau1[[#This Row],[ID]]))</f>
        <v>VCU_IND</v>
      </c>
      <c r="D243" t="s">
        <v>6</v>
      </c>
      <c r="E243" t="s">
        <v>7</v>
      </c>
      <c r="F243">
        <v>4984</v>
      </c>
    </row>
    <row r="244" spans="1:6" x14ac:dyDescent="0.25">
      <c r="A244" t="s">
        <v>200</v>
      </c>
      <c r="B244" s="2" t="str">
        <f>LEFT(Tableau1[[#This Row],[ID]],4)&amp;"-"&amp;MID(Tableau1[[#This Row],[ID]],5,2)</f>
        <v>2017-12</v>
      </c>
      <c r="C244" s="4" t="str">
        <f>MID(Tableau1[[#This Row],[ID]],FIND("_",Tableau1[[#This Row],[ID]])+1,LEN(Tableau1[[#This Row],[ID]]))</f>
        <v>VCU_IND</v>
      </c>
      <c r="D244" t="s">
        <v>6</v>
      </c>
      <c r="E244" t="s">
        <v>8</v>
      </c>
      <c r="F244">
        <v>31480</v>
      </c>
    </row>
    <row r="245" spans="1:6" x14ac:dyDescent="0.25">
      <c r="A245" t="s">
        <v>200</v>
      </c>
      <c r="B245" s="2" t="str">
        <f>LEFT(Tableau1[[#This Row],[ID]],4)&amp;"-"&amp;MID(Tableau1[[#This Row],[ID]],5,2)</f>
        <v>2017-12</v>
      </c>
      <c r="C245" s="4" t="str">
        <f>MID(Tableau1[[#This Row],[ID]],FIND("_",Tableau1[[#This Row],[ID]])+1,LEN(Tableau1[[#This Row],[ID]]))</f>
        <v>VCU_IND</v>
      </c>
      <c r="D245" t="s">
        <v>14</v>
      </c>
      <c r="E245" t="s">
        <v>8</v>
      </c>
      <c r="F245">
        <v>5</v>
      </c>
    </row>
    <row r="246" spans="1:6" x14ac:dyDescent="0.25">
      <c r="A246" t="s">
        <v>201</v>
      </c>
      <c r="B246" s="2" t="str">
        <f>LEFT(Tableau1[[#This Row],[ID]],4)&amp;"-"&amp;MID(Tableau1[[#This Row],[ID]],5,2)</f>
        <v>2017-12</v>
      </c>
      <c r="C246" s="4" t="str">
        <f>MID(Tableau1[[#This Row],[ID]],FIND("_",Tableau1[[#This Row],[ID]])+1,LEN(Tableau1[[#This Row],[ID]]))</f>
        <v>VDA_IND</v>
      </c>
      <c r="D246" t="s">
        <v>6</v>
      </c>
      <c r="E246" t="s">
        <v>8</v>
      </c>
      <c r="F246">
        <v>52</v>
      </c>
    </row>
    <row r="247" spans="1:6" x14ac:dyDescent="0.25">
      <c r="A247" t="s">
        <v>202</v>
      </c>
      <c r="B247" s="2" t="str">
        <f>LEFT(Tableau1[[#This Row],[ID]],4)&amp;"-"&amp;MID(Tableau1[[#This Row],[ID]],5,2)</f>
        <v>2017-12</v>
      </c>
      <c r="C247" s="4" t="str">
        <f>MID(Tableau1[[#This Row],[ID]],FIND("_",Tableau1[[#This Row],[ID]])+1,LEN(Tableau1[[#This Row],[ID]]))</f>
        <v>VDH_IND</v>
      </c>
      <c r="D247" t="s">
        <v>6</v>
      </c>
      <c r="E247" t="s">
        <v>8</v>
      </c>
      <c r="F247">
        <v>12</v>
      </c>
    </row>
    <row r="248" spans="1:6" x14ac:dyDescent="0.25">
      <c r="A248" t="s">
        <v>203</v>
      </c>
      <c r="B248" s="2" t="str">
        <f>LEFT(Tableau1[[#This Row],[ID]],4)&amp;"-"&amp;MID(Tableau1[[#This Row],[ID]],5,2)</f>
        <v>2017-12</v>
      </c>
      <c r="C248" s="4" t="str">
        <f>MID(Tableau1[[#This Row],[ID]],FIND("_",Tableau1[[#This Row],[ID]])+1,LEN(Tableau1[[#This Row],[ID]]))</f>
        <v>VPT_IND</v>
      </c>
      <c r="D248" t="s">
        <v>6</v>
      </c>
      <c r="E248" t="s">
        <v>8</v>
      </c>
      <c r="F248">
        <v>574</v>
      </c>
    </row>
    <row r="249" spans="1:6" x14ac:dyDescent="0.25">
      <c r="A249" t="s">
        <v>204</v>
      </c>
      <c r="B249" s="2" t="str">
        <f>LEFT(Tableau1[[#This Row],[ID]],4)&amp;"-"&amp;MID(Tableau1[[#This Row],[ID]],5,2)</f>
        <v>2017-12</v>
      </c>
      <c r="C249" s="4" t="str">
        <f>MID(Tableau1[[#This Row],[ID]],FIND("_",Tableau1[[#This Row],[ID]])+1,LEN(Tableau1[[#This Row],[ID]]))</f>
        <v>VV1_ACT</v>
      </c>
      <c r="D249" t="s">
        <v>6</v>
      </c>
      <c r="E249" t="s">
        <v>8</v>
      </c>
      <c r="F249">
        <v>504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tabSelected="1" workbookViewId="0">
      <selection activeCell="H20" sqref="H20"/>
    </sheetView>
  </sheetViews>
  <sheetFormatPr baseColWidth="10" defaultRowHeight="15" x14ac:dyDescent="0.25"/>
  <cols>
    <col min="1" max="1" width="12.140625" customWidth="1"/>
    <col min="3" max="3" width="19.42578125" customWidth="1"/>
    <col min="4" max="4" width="16.42578125" customWidth="1"/>
  </cols>
  <sheetData>
    <row r="1" spans="1:9" x14ac:dyDescent="0.25">
      <c r="E1" s="3"/>
      <c r="F1" s="3"/>
      <c r="G1" s="3"/>
    </row>
    <row r="2" spans="1:9" x14ac:dyDescent="0.25">
      <c r="A2" t="s">
        <v>205</v>
      </c>
      <c r="B2" t="s">
        <v>206</v>
      </c>
      <c r="C2" t="s">
        <v>207</v>
      </c>
      <c r="D2" t="s">
        <v>208</v>
      </c>
      <c r="E2" t="s">
        <v>225</v>
      </c>
      <c r="F2" t="s">
        <v>227</v>
      </c>
      <c r="G2" t="s">
        <v>226</v>
      </c>
      <c r="H2" t="s">
        <v>229</v>
      </c>
      <c r="I2" t="s">
        <v>230</v>
      </c>
    </row>
    <row r="3" spans="1:9" x14ac:dyDescent="0.25">
      <c r="A3" t="s">
        <v>209</v>
      </c>
      <c r="B3" t="s">
        <v>17</v>
      </c>
      <c r="C3" t="s">
        <v>8</v>
      </c>
      <c r="D3" t="s">
        <v>210</v>
      </c>
      <c r="E3" s="1">
        <f>SUMIFS(Tableau1[EFFECTIF],Tableau1[INDICATEUR],Tableau3[[#This Row],[code]],Tableau1[TYPE_PERSONNE],Tableau3[[#This Row],[Type de personne ]],Tableau1[CD_ORGN_EVMT],Tableau3[[#This Row],[type d''appareil]],Tableau1[Date],$E$2)</f>
        <v>55</v>
      </c>
      <c r="F3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3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H3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3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4" spans="1:9" x14ac:dyDescent="0.25">
      <c r="A4" t="s">
        <v>211</v>
      </c>
      <c r="B4" t="s">
        <v>20</v>
      </c>
      <c r="C4" t="s">
        <v>8</v>
      </c>
      <c r="D4" t="s">
        <v>210</v>
      </c>
      <c r="E4" s="1">
        <f>SUMIFS(Tableau1[EFFECTIF],Tableau1[INDICATEUR],Tableau3[[#This Row],[code]],Tableau1[TYPE_PERSONNE],Tableau3[[#This Row],[Type de personne ]],Tableau1[CD_ORGN_EVMT],Tableau3[[#This Row],[type d''appareil]],Tableau1[Date],$E$2)</f>
        <v>2281</v>
      </c>
      <c r="F4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4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4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4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5" spans="1:9" x14ac:dyDescent="0.25">
      <c r="A5" t="s">
        <v>212</v>
      </c>
      <c r="B5" t="s">
        <v>22</v>
      </c>
      <c r="C5" t="s">
        <v>8</v>
      </c>
      <c r="D5" t="s">
        <v>210</v>
      </c>
      <c r="E5" s="1">
        <f>SUMIFS(Tableau1[EFFECTIF],Tableau1[INDICATEUR],Tableau3[[#This Row],[code]],Tableau1[TYPE_PERSONNE],Tableau3[[#This Row],[Type de personne ]],Tableau1[CD_ORGN_EVMT],Tableau3[[#This Row],[type d''appareil]],Tableau1[Date],$E$2)</f>
        <v>1001</v>
      </c>
      <c r="F5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5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5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5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6" spans="1:9" x14ac:dyDescent="0.25">
      <c r="A6" t="s">
        <v>213</v>
      </c>
      <c r="B6" t="s">
        <v>214</v>
      </c>
      <c r="C6" t="s">
        <v>8</v>
      </c>
      <c r="D6" t="s">
        <v>210</v>
      </c>
      <c r="E6" s="1">
        <f>SUMIFS(Tableau1[EFFECTIF],Tableau1[INDICATEUR],Tableau3[[#This Row],[code]],Tableau1[TYPE_PERSONNE],Tableau3[[#This Row],[Type de personne ]],Tableau1[CD_ORGN_EVMT],Tableau3[[#This Row],[type d''appareil]],Tableau1[Date],$E$2)</f>
        <v>0</v>
      </c>
      <c r="F6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6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6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6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7" spans="1:9" x14ac:dyDescent="0.25">
      <c r="A7" t="s">
        <v>215</v>
      </c>
      <c r="B7" t="s">
        <v>35</v>
      </c>
      <c r="C7" t="s">
        <v>7</v>
      </c>
      <c r="D7" t="s">
        <v>210</v>
      </c>
      <c r="E7" s="1">
        <f>SUMIFS(Tableau1[EFFECTIF],Tableau1[INDICATEUR],Tableau3[[#This Row],[code]],Tableau1[TYPE_PERSONNE],Tableau3[[#This Row],[Type de personne ]],Tableau1[CD_ORGN_EVMT],Tableau3[[#This Row],[type d''appareil]],Tableau1[Date],$E$2)</f>
        <v>20038</v>
      </c>
      <c r="F7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7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7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7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8" spans="1:9" x14ac:dyDescent="0.25">
      <c r="A8" t="s">
        <v>216</v>
      </c>
      <c r="B8" t="s">
        <v>35</v>
      </c>
      <c r="C8" t="s">
        <v>8</v>
      </c>
      <c r="D8" t="s">
        <v>210</v>
      </c>
      <c r="E8" s="1">
        <f>SUMIFS(Tableau1[EFFECTIF],Tableau1[INDICATEUR],Tableau3[[#This Row],[code]],Tableau1[TYPE_PERSONNE],Tableau3[[#This Row],[Type de personne ]],Tableau1[CD_ORGN_EVMT],Tableau3[[#This Row],[type d''appareil]],Tableau1[Date],$E$2)</f>
        <v>35573</v>
      </c>
      <c r="F8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8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8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8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9" spans="1:9" x14ac:dyDescent="0.25">
      <c r="A9" t="s">
        <v>217</v>
      </c>
      <c r="B9" t="s">
        <v>183</v>
      </c>
      <c r="C9" t="s">
        <v>8</v>
      </c>
      <c r="D9" t="s">
        <v>210</v>
      </c>
      <c r="E9" s="1">
        <f>SUMIFS(Tableau1[EFFECTIF],Tableau1[INDICATEUR],Tableau3[[#This Row],[code]],Tableau1[TYPE_PERSONNE],Tableau3[[#This Row],[Type de personne ]],Tableau1[CD_ORGN_EVMT],Tableau3[[#This Row],[type d''appareil]],Tableau1[Date],$E$2)</f>
        <v>36011</v>
      </c>
      <c r="F9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9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9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9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0" spans="1:9" x14ac:dyDescent="0.25">
      <c r="A10" t="s">
        <v>218</v>
      </c>
      <c r="B10" t="s">
        <v>185</v>
      </c>
      <c r="C10" t="s">
        <v>8</v>
      </c>
      <c r="D10" t="s">
        <v>210</v>
      </c>
      <c r="E10" s="1">
        <f>SUMIFS(Tableau1[EFFECTIF],Tableau1[INDICATEUR],Tableau3[[#This Row],[code]],Tableau1[TYPE_PERSONNE],Tableau3[[#This Row],[Type de personne ]],Tableau1[CD_ORGN_EVMT],Tableau3[[#This Row],[type d''appareil]],Tableau1[Date],$E$2)</f>
        <v>29783</v>
      </c>
      <c r="F10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0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0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0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1" spans="1:9" x14ac:dyDescent="0.25">
      <c r="A11" t="s">
        <v>219</v>
      </c>
      <c r="B11" t="s">
        <v>187</v>
      </c>
      <c r="C11" t="s">
        <v>8</v>
      </c>
      <c r="D11" t="s">
        <v>210</v>
      </c>
      <c r="E11" s="1">
        <f>SUMIFS(Tableau1[EFFECTIF],Tableau1[INDICATEUR],Tableau3[[#This Row],[code]],Tableau1[TYPE_PERSONNE],Tableau3[[#This Row],[Type de personne ]],Tableau1[CD_ORGN_EVMT],Tableau3[[#This Row],[type d''appareil]],Tableau1[Date],$E$2)</f>
        <v>36197</v>
      </c>
      <c r="F11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1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1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1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2" spans="1:9" x14ac:dyDescent="0.25">
      <c r="A12" t="s">
        <v>220</v>
      </c>
      <c r="B12" t="s">
        <v>174</v>
      </c>
      <c r="C12" t="s">
        <v>8</v>
      </c>
      <c r="D12" t="s">
        <v>210</v>
      </c>
      <c r="E12" s="1">
        <f>SUMIFS(Tableau1[EFFECTIF],Tableau1[INDICATEUR],Tableau3[[#This Row],[code]],Tableau1[TYPE_PERSONNE],Tableau3[[#This Row],[Type de personne ]],Tableau1[CD_ORGN_EVMT],Tableau3[[#This Row],[type d''appareil]],Tableau1[Date],$E$2)</f>
        <v>32592</v>
      </c>
      <c r="F12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2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2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2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3" spans="1:9" x14ac:dyDescent="0.25">
      <c r="A13" t="s">
        <v>221</v>
      </c>
      <c r="B13" t="s">
        <v>174</v>
      </c>
      <c r="C13" t="s">
        <v>7</v>
      </c>
      <c r="D13" t="s">
        <v>210</v>
      </c>
      <c r="E13" s="1">
        <f>SUMIFS(Tableau1[EFFECTIF],Tableau1[INDICATEUR],Tableau3[[#This Row],[code]],Tableau1[TYPE_PERSONNE],Tableau3[[#This Row],[Type de personne ]],Tableau1[CD_ORGN_EVMT],Tableau3[[#This Row],[type d''appareil]],Tableau1[Date],$E$2)</f>
        <v>1762</v>
      </c>
      <c r="F13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3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3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3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4" spans="1:9" x14ac:dyDescent="0.25">
      <c r="A14" t="s">
        <v>222</v>
      </c>
      <c r="B14" t="s">
        <v>180</v>
      </c>
      <c r="C14" t="s">
        <v>8</v>
      </c>
      <c r="D14" t="s">
        <v>210</v>
      </c>
      <c r="E14" s="1">
        <f>SUMIFS(Tableau1[EFFECTIF],Tableau1[INDICATEUR],Tableau3[[#This Row],[code]],Tableau1[TYPE_PERSONNE],Tableau3[[#This Row],[Type de personne ]],Tableau1[CD_ORGN_EVMT],Tableau3[[#This Row],[type d''appareil]],Tableau1[Date],$E$2)</f>
        <v>32722</v>
      </c>
      <c r="F14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4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4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4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5" spans="1:9" x14ac:dyDescent="0.25">
      <c r="A15" t="s">
        <v>223</v>
      </c>
      <c r="B15" t="s">
        <v>180</v>
      </c>
      <c r="C15" t="s">
        <v>7</v>
      </c>
      <c r="D15" t="s">
        <v>210</v>
      </c>
      <c r="E15" s="1">
        <f>SUMIFS(Tableau1[EFFECTIF],Tableau1[INDICATEUR],Tableau3[[#This Row],[code]],Tableau1[TYPE_PERSONNE],Tableau3[[#This Row],[Type de personne ]],Tableau1[CD_ORGN_EVMT],Tableau3[[#This Row],[type d''appareil]],Tableau1[Date],$E$2)</f>
        <v>14868</v>
      </c>
      <c r="F15" s="1">
        <f>SUMIFS(Tableau1[EFFECTIF],Tableau1[INDICATEUR],Tableau3[[#This Row],[code]],Tableau1[TYPE_PERSONNE],Tableau3[[#This Row],[Type de personne ]],Tableau1[CD_ORGN_EVMT],Tableau3[[#This Row],[type d''appareil]],Tableau1[Date],$F$2)</f>
        <v>0</v>
      </c>
      <c r="G15" s="1">
        <f>SUMIFS(Tableau1[EFFECTIF],Tableau1[INDICATEUR],Tableau3[[#This Row],[code]],Tableau1[TYPE_PERSONNE],Tableau3[[#This Row],[Type de personne ]],Tableau1[CD_ORGN_EVMT],Tableau3[[#This Row],[type d''appareil]],Tableau1[Date],$G$1)</f>
        <v>0</v>
      </c>
      <c r="H15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  <c r="I15" s="1">
        <f>SUMIFS(Tableau1[EFFECTIF],Tableau1[INDICATEUR],Tableau3[[#This Row],[code]],Tableau1[TYPE_PERSONNE],Tableau3[[#This Row],[Type de personne ]],Tableau1[CD_ORGN_EVMT],Tableau3[[#This Row],[type d''appareil]],Tableau1[Date],$G$2)</f>
        <v>0</v>
      </c>
    </row>
    <row r="16" spans="1:9" x14ac:dyDescent="0.25">
      <c r="A16" t="s">
        <v>228</v>
      </c>
      <c r="E16" s="1">
        <f>SUBTOTAL(109,Tableau3[2017-12])</f>
        <v>242883</v>
      </c>
      <c r="F16" s="1">
        <f>SUBTOTAL(109,Tableau3[2018-01])</f>
        <v>0</v>
      </c>
      <c r="G16" s="1">
        <f>SUBTOTAL(109,Tableau3[2018-02])</f>
        <v>0</v>
      </c>
      <c r="H16" s="1">
        <f>SUBTOTAL(109,Tableau3[2017-03])</f>
        <v>0</v>
      </c>
      <c r="I16" s="1">
        <f>SUBTOTAL(109,Tableau3[2018-04])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2018-04-08T21:30:41Z</dcterms:created>
  <dcterms:modified xsi:type="dcterms:W3CDTF">2018-04-08T23:53:30Z</dcterms:modified>
</cp:coreProperties>
</file>