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DASHBOARD" sheetId="3" r:id="rId1"/>
    <sheet name="TCDs" sheetId="1" r:id="rId2"/>
    <sheet name="Historiques" sheetId="2" r:id="rId3"/>
  </sheets>
  <definedNames>
    <definedName name="_xlnm._FilterDatabase" localSheetId="2" hidden="1">Historiques!$H$2:$AC$2</definedName>
    <definedName name="_xlnm.Print_Area" localSheetId="0">DASHBOARD!$A$1:$AD$74</definedName>
  </definedNames>
  <calcPr calcId="162913"/>
  <pivotCaches>
    <pivotCache cacheId="0" r:id="rId4"/>
  </pivotCaches>
</workbook>
</file>

<file path=xl/calcChain.xml><?xml version="1.0" encoding="utf-8"?>
<calcChain xmlns="http://schemas.openxmlformats.org/spreadsheetml/2006/main">
  <c r="E6" i="3" l="1"/>
  <c r="D6" i="3"/>
  <c r="C6" i="3"/>
  <c r="C3" i="3"/>
  <c r="C2" i="3"/>
  <c r="B6" i="3"/>
  <c r="A5" i="3" l="1"/>
</calcChain>
</file>

<file path=xl/sharedStrings.xml><?xml version="1.0" encoding="utf-8"?>
<sst xmlns="http://schemas.openxmlformats.org/spreadsheetml/2006/main" count="791" uniqueCount="272">
  <si>
    <t>Étiquettes de lignes</t>
  </si>
  <si>
    <t>Somme de %OEE</t>
  </si>
  <si>
    <t>Somme de %Qualité</t>
  </si>
  <si>
    <t>Somme de Qté produite (4)</t>
  </si>
  <si>
    <t>Somme de Qté théorique (5)</t>
  </si>
  <si>
    <t>Somme de Qté OF</t>
  </si>
  <si>
    <t>Somme de Rebuts (6)</t>
  </si>
  <si>
    <t>Somme de %Productivité</t>
  </si>
  <si>
    <t>Somme de %Fiabilite</t>
  </si>
  <si>
    <t>Somme de Tps anomalie 2</t>
  </si>
  <si>
    <t>Somme de Tps anomalie 3</t>
  </si>
  <si>
    <t>Somme de Tps anomalie 4</t>
  </si>
  <si>
    <t>(vide)</t>
  </si>
  <si>
    <t>Total général</t>
  </si>
  <si>
    <t>Chgmt de série</t>
  </si>
  <si>
    <t>(Tous)</t>
  </si>
  <si>
    <t>Somme de Tps CDS</t>
  </si>
  <si>
    <t>Somme de Objectif Tps CDS</t>
  </si>
  <si>
    <t>Panne</t>
  </si>
  <si>
    <t/>
  </si>
  <si>
    <t>Ajustement</t>
  </si>
  <si>
    <t xml:space="preserve">Composants - Magasinier </t>
  </si>
  <si>
    <t xml:space="preserve">Information Artcile </t>
  </si>
  <si>
    <t>Outillage</t>
  </si>
  <si>
    <t>OEE</t>
  </si>
  <si>
    <t xml:space="preserve">Annomalies </t>
  </si>
  <si>
    <t>Qualité - Feux Vert</t>
  </si>
  <si>
    <t>DATE</t>
  </si>
  <si>
    <t>N°OF</t>
  </si>
  <si>
    <t>OF ID</t>
  </si>
  <si>
    <t>Qté OF</t>
  </si>
  <si>
    <t>EMPLACEMENT Article Fini</t>
  </si>
  <si>
    <t>N°Cde Client</t>
  </si>
  <si>
    <t>PICKING Composants</t>
  </si>
  <si>
    <t>Article</t>
  </si>
  <si>
    <t>Forme</t>
  </si>
  <si>
    <t>Designation</t>
  </si>
  <si>
    <t>N° Tube</t>
  </si>
  <si>
    <t>N° Tube Formé et plaqué</t>
  </si>
  <si>
    <t>Diamètre du tube Ø</t>
  </si>
  <si>
    <t>Tps de Cycle théorique (s)</t>
  </si>
  <si>
    <t>User</t>
  </si>
  <si>
    <t>PICKING Outillage</t>
  </si>
  <si>
    <t>Rangement Outillage</t>
  </si>
  <si>
    <t>Heure Début production (1)</t>
  </si>
  <si>
    <t>Heure Fin production (2)</t>
  </si>
  <si>
    <t>Tps de production (2-1)=(3)</t>
  </si>
  <si>
    <t>Qté produite (4)</t>
  </si>
  <si>
    <t>Qté théorique (5)</t>
  </si>
  <si>
    <t>Rebuts (6)</t>
  </si>
  <si>
    <t>%Qualité</t>
  </si>
  <si>
    <t>%Productivité</t>
  </si>
  <si>
    <t>%Fiabilite</t>
  </si>
  <si>
    <t>%OEE</t>
  </si>
  <si>
    <t xml:space="preserve">Heure début </t>
  </si>
  <si>
    <t>Heure Fin</t>
  </si>
  <si>
    <t>Tps CDS</t>
  </si>
  <si>
    <t>Objectif Tps CDS</t>
  </si>
  <si>
    <t>Anomalie 1</t>
  </si>
  <si>
    <t>Tps anomalie 1</t>
  </si>
  <si>
    <t xml:space="preserve">Cause - Commentaire </t>
  </si>
  <si>
    <t>Anomalie 2</t>
  </si>
  <si>
    <t>Tps anomalie 2</t>
  </si>
  <si>
    <t>Anomalie 3</t>
  </si>
  <si>
    <t>Tps anomalie 3</t>
  </si>
  <si>
    <t>Anomalie 4</t>
  </si>
  <si>
    <t>Tps anomalie 4</t>
  </si>
  <si>
    <t xml:space="preserve">User </t>
  </si>
  <si>
    <t>Contrôle Visuel</t>
  </si>
  <si>
    <t>Concentricité</t>
  </si>
  <si>
    <t>Longueur Totale</t>
  </si>
  <si>
    <t>ØDiamètre Exter 1</t>
  </si>
  <si>
    <t>ØDiamètre Exter 2</t>
  </si>
  <si>
    <t>Rugosité 1</t>
  </si>
  <si>
    <t>Rugosité 2</t>
  </si>
  <si>
    <t>Commentaires</t>
  </si>
  <si>
    <t>Programme 1</t>
  </si>
  <si>
    <t>Programme 2</t>
  </si>
  <si>
    <t>Programme 3</t>
  </si>
  <si>
    <t>Programme 4</t>
  </si>
  <si>
    <t>ADEFINIR</t>
  </si>
  <si>
    <t>PPAP</t>
  </si>
  <si>
    <t>OK</t>
  </si>
  <si>
    <t>1A8DLA6</t>
  </si>
  <si>
    <t>DKO 10 L</t>
  </si>
  <si>
    <t>DKO-L - 6  Bent 45</t>
  </si>
  <si>
    <t>1F40639-0806-01</t>
  </si>
  <si>
    <t>1F40774-0806-01S</t>
  </si>
  <si>
    <t>9,53</t>
  </si>
  <si>
    <t>Vincent</t>
  </si>
  <si>
    <t xml:space="preserve">Vincent </t>
  </si>
  <si>
    <t>NOK</t>
  </si>
  <si>
    <t>1A8BFA8</t>
  </si>
  <si>
    <t>BSP 8</t>
  </si>
  <si>
    <t>BSP - 8  Bent 45</t>
  </si>
  <si>
    <t>1F40643-0808-01</t>
  </si>
  <si>
    <t>1F40776-0808-01S</t>
  </si>
  <si>
    <t>14x2,5</t>
  </si>
  <si>
    <t>1A8BFB8</t>
  </si>
  <si>
    <t>BSP - 8  Bent 90</t>
  </si>
  <si>
    <t>1F40643-0808-02</t>
  </si>
  <si>
    <t>1F40776-0808-02S</t>
  </si>
  <si>
    <t>97.89</t>
  </si>
  <si>
    <t xml:space="preserve">18.42 </t>
  </si>
  <si>
    <t>15.87</t>
  </si>
  <si>
    <t>1A6BFA6</t>
  </si>
  <si>
    <t>BSP 6</t>
  </si>
  <si>
    <t>BSP - 6  Bent 45</t>
  </si>
  <si>
    <t>1F40643-0606-01</t>
  </si>
  <si>
    <t>1F40776-0606-01S</t>
  </si>
  <si>
    <t>1A6BFB6</t>
  </si>
  <si>
    <t>BSP - 6  Bent 90</t>
  </si>
  <si>
    <t>1F40643-0606-02</t>
  </si>
  <si>
    <t>1F40776-0606-02S</t>
  </si>
  <si>
    <t xml:space="preserve">Bernard </t>
  </si>
  <si>
    <t>88.87</t>
  </si>
  <si>
    <t>14.68</t>
  </si>
  <si>
    <t xml:space="preserve">12.23 </t>
  </si>
  <si>
    <t>1A20DLB12</t>
  </si>
  <si>
    <t>DKO 22 L</t>
  </si>
  <si>
    <t>DKO-L - 12  Bent 90</t>
  </si>
  <si>
    <t>1F40639-2012-02</t>
  </si>
  <si>
    <t>1F40774-2012-02S</t>
  </si>
  <si>
    <t>19,05</t>
  </si>
  <si>
    <t>138.13</t>
  </si>
  <si>
    <t xml:space="preserve">24.72 </t>
  </si>
  <si>
    <t>23.89</t>
  </si>
  <si>
    <t>pièce courte côte 24.7</t>
  </si>
  <si>
    <t>1A12DSA8</t>
  </si>
  <si>
    <t>DKO 16 S</t>
  </si>
  <si>
    <t>DKO-S - 8  Bent 45</t>
  </si>
  <si>
    <t>1F40641-1208-01</t>
  </si>
  <si>
    <t>1F40775-1208-01S</t>
  </si>
  <si>
    <t>1A12DSB8</t>
  </si>
  <si>
    <t>DKO-S - 8  Bent 90</t>
  </si>
  <si>
    <t>1F40641-1208-02</t>
  </si>
  <si>
    <t>1F40775-1208-02S</t>
  </si>
  <si>
    <t>1A25DLA16</t>
  </si>
  <si>
    <t>DKO 28 L</t>
  </si>
  <si>
    <t>DKO-L - 16  Bent 45</t>
  </si>
  <si>
    <t>1F40639-2516-01</t>
  </si>
  <si>
    <t>1F40774-2516-01S</t>
  </si>
  <si>
    <t>25,40</t>
  </si>
  <si>
    <t>120.61</t>
  </si>
  <si>
    <t>32.92</t>
  </si>
  <si>
    <t>29.93</t>
  </si>
  <si>
    <t>1A12DLB8</t>
  </si>
  <si>
    <t>DKO 15 L</t>
  </si>
  <si>
    <t>DKO-L - 8  Bent 90</t>
  </si>
  <si>
    <t>1F40639-1208-02</t>
  </si>
  <si>
    <t>1F40774-1208-02S</t>
  </si>
  <si>
    <t>111.15</t>
  </si>
  <si>
    <t>19.91</t>
  </si>
  <si>
    <t>16.88</t>
  </si>
  <si>
    <t>1A16DLB10</t>
  </si>
  <si>
    <t>DKO 18 L</t>
  </si>
  <si>
    <t>DKO-L - 10  Bent 90</t>
  </si>
  <si>
    <t>1F40639-1610-02</t>
  </si>
  <si>
    <t>1F40774-1610-02S</t>
  </si>
  <si>
    <t>15,9x2,1</t>
  </si>
  <si>
    <t>126.15</t>
  </si>
  <si>
    <t>23.91</t>
  </si>
  <si>
    <t>19.88</t>
  </si>
  <si>
    <t>138.47</t>
  </si>
  <si>
    <t>26.88</t>
  </si>
  <si>
    <t>23.87</t>
  </si>
  <si>
    <t>120.65</t>
  </si>
  <si>
    <t>30.9</t>
  </si>
  <si>
    <t>29.89</t>
  </si>
  <si>
    <t>TEST</t>
  </si>
  <si>
    <t>1A10DLB6</t>
  </si>
  <si>
    <t>DKO 12 L</t>
  </si>
  <si>
    <t>DKO-L - 6  Bent 90</t>
  </si>
  <si>
    <t>1F40639-1006-02</t>
  </si>
  <si>
    <t>1F40774-1006-02S</t>
  </si>
  <si>
    <t>1A10DLA6</t>
  </si>
  <si>
    <t>1F40639-1006-01</t>
  </si>
  <si>
    <t>1F40774-1006-01S</t>
  </si>
  <si>
    <t>C27-79</t>
  </si>
  <si>
    <t>1A25DLB16</t>
  </si>
  <si>
    <t>DKO-L - 16  Bent 90</t>
  </si>
  <si>
    <t>1F40639-2516-02</t>
  </si>
  <si>
    <t>1F40774-2516-02S</t>
  </si>
  <si>
    <t>09:30:00</t>
  </si>
  <si>
    <t>16:30:00</t>
  </si>
  <si>
    <t>9:30:00</t>
  </si>
  <si>
    <t>9:45:00</t>
  </si>
  <si>
    <t>09:44:00</t>
  </si>
  <si>
    <t>09:49:00</t>
  </si>
  <si>
    <t>message 265 dysfonctionnement axe de formation de défaut de mesure reb1.  Message 221 soumis à un dysfonctionnement</t>
  </si>
  <si>
    <t>10:00:00</t>
  </si>
  <si>
    <t>14:15:00</t>
  </si>
  <si>
    <t>position initiale impossible, vu avec transfluid, acquiter le défaut</t>
  </si>
  <si>
    <t>14:45:00</t>
  </si>
  <si>
    <t xml:space="preserve">Message 265 + 221 dysfonctionnement axe de formation </t>
  </si>
  <si>
    <t>152.7</t>
  </si>
  <si>
    <t>32.87</t>
  </si>
  <si>
    <t>0.095</t>
  </si>
  <si>
    <t>C27-80</t>
  </si>
  <si>
    <t>1A16DLA10</t>
  </si>
  <si>
    <t>DKO-L - 10  Bent 45</t>
  </si>
  <si>
    <t>1F40639-1610-01</t>
  </si>
  <si>
    <t>1F40774-1610-01S</t>
  </si>
  <si>
    <t>09:15:00</t>
  </si>
  <si>
    <t>10:20:00</t>
  </si>
  <si>
    <t>08:50:00</t>
  </si>
  <si>
    <t>124.25</t>
  </si>
  <si>
    <t>23.9</t>
  </si>
  <si>
    <t>0.081</t>
  </si>
  <si>
    <t>1A12DLA8</t>
  </si>
  <si>
    <t>DKO-L - 8  Bent 45</t>
  </si>
  <si>
    <t>1F40639-1208-01</t>
  </si>
  <si>
    <t>1F40774-1208-01S</t>
  </si>
  <si>
    <t>10:45:00</t>
  </si>
  <si>
    <t>11:51:00</t>
  </si>
  <si>
    <t>96.14</t>
  </si>
  <si>
    <t>0.035</t>
  </si>
  <si>
    <t>STOCK</t>
  </si>
  <si>
    <t>12/11/2018 08:00</t>
  </si>
  <si>
    <t>12/11/2018 08:35</t>
  </si>
  <si>
    <t>12/11/2018 08:15</t>
  </si>
  <si>
    <t>111.07</t>
  </si>
  <si>
    <t>19.87</t>
  </si>
  <si>
    <t>0.014</t>
  </si>
  <si>
    <t>C27-81</t>
  </si>
  <si>
    <t>12/11/2018 16:30</t>
  </si>
  <si>
    <t>12/11/2018 08:30</t>
  </si>
  <si>
    <t>12/11/2018 13:00</t>
  </si>
  <si>
    <t>12/11/2018 14:18</t>
  </si>
  <si>
    <t>13/11/2018 07:50</t>
  </si>
  <si>
    <t>13/11/2018 08:30</t>
  </si>
  <si>
    <t>Réunion</t>
  </si>
  <si>
    <t>13/11/2018 9:30</t>
  </si>
  <si>
    <t>13/11/2018 09:30</t>
  </si>
  <si>
    <t>13/11/2018 10:20</t>
  </si>
  <si>
    <t>Réglage des paramètres SRM et stopper</t>
  </si>
  <si>
    <t>13/11/2018 13:35</t>
  </si>
  <si>
    <t>13/11/2018 13:43</t>
  </si>
  <si>
    <t>pièce coincée dans le convoyeur, volet d ouverture</t>
  </si>
  <si>
    <t>13/11/2018 13:30</t>
  </si>
  <si>
    <t>message 265 et 221 , modifier valeur de transformation REB1 en pourcentage, 30 à 42.</t>
  </si>
  <si>
    <t>152.53</t>
  </si>
  <si>
    <t>32.91</t>
  </si>
  <si>
    <t>0.124</t>
  </si>
  <si>
    <t>N° OF :</t>
  </si>
  <si>
    <t>ARTICLE :</t>
  </si>
  <si>
    <t xml:space="preserve">% OEE </t>
  </si>
  <si>
    <t xml:space="preserve">% QUALITE </t>
  </si>
  <si>
    <t xml:space="preserve">% PRODUCTIVITE </t>
  </si>
  <si>
    <t xml:space="preserve">% FIABILITE </t>
  </si>
  <si>
    <t>AU</t>
  </si>
  <si>
    <t>DU</t>
  </si>
  <si>
    <t>User2</t>
  </si>
  <si>
    <t>Heure début 3</t>
  </si>
  <si>
    <t>Heure Fin4</t>
  </si>
  <si>
    <t>Heure début 5</t>
  </si>
  <si>
    <t>Heure Fin6</t>
  </si>
  <si>
    <t>Cause - Commentaire 7</t>
  </si>
  <si>
    <t>Heure début 8</t>
  </si>
  <si>
    <t>Heure Fin9</t>
  </si>
  <si>
    <t>Cause - Commentaire 10</t>
  </si>
  <si>
    <t>Heure début 11</t>
  </si>
  <si>
    <t>Heure Fin12</t>
  </si>
  <si>
    <t>Cause - Commentaire 13</t>
  </si>
  <si>
    <t>TCD_1</t>
  </si>
  <si>
    <t>TCD_2</t>
  </si>
  <si>
    <t>TCD_3</t>
  </si>
  <si>
    <t>TCD_4</t>
  </si>
  <si>
    <t>TCD_5</t>
  </si>
  <si>
    <t>TCD_6</t>
  </si>
  <si>
    <t>TCD_7</t>
  </si>
  <si>
    <t>TCD_8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</si>
</sst>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b/>
      <sz val="10"/>
      <name val="Arial"/>
      <family val="2"/>
    </font>
    <font>
      <b/>
      <sz val="14"/>
      <color rgb="FF7030A0"/>
      <name val="Calibri"/>
      <family val="2"/>
      <scheme val="minor"/>
    </font>
    <font>
      <b/>
      <sz val="48"/>
      <color rgb="FF7030A0"/>
      <name val="Wingdings"/>
      <charset val="2"/>
    </font>
    <font>
      <b/>
      <sz val="48"/>
      <color rgb="FF7030A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EF79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8">
    <xf numFmtId="0" fontId="0" fillId="0" borderId="0" xfId="0"/>
    <xf numFmtId="14" fontId="0" fillId="0" borderId="0" xfId="0" applyNumberFormat="1" applyAlignment="1">
      <alignment horizontal="left"/>
    </xf>
    <xf numFmtId="1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0" fillId="0" borderId="0" xfId="0" applyAlignment="1">
      <alignment horizontal="left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0" xfId="1" applyFont="1" applyFill="1" applyAlignment="1">
      <alignment horizontal="center" vertical="center" wrapText="1"/>
    </xf>
    <xf numFmtId="9" fontId="0" fillId="0" borderId="0" xfId="1" applyFont="1" applyAlignment="1">
      <alignment horizontal="center" vertical="center" wrapText="1"/>
    </xf>
    <xf numFmtId="22" fontId="0" fillId="0" borderId="0" xfId="0" applyNumberFormat="1" applyAlignment="1">
      <alignment horizontal="center" vertical="center" wrapText="1"/>
    </xf>
    <xf numFmtId="0" fontId="0" fillId="9" borderId="0" xfId="0" applyFill="1" applyBorder="1"/>
    <xf numFmtId="0" fontId="0" fillId="9" borderId="0" xfId="0" applyFill="1"/>
    <xf numFmtId="0" fontId="0" fillId="10" borderId="0" xfId="0" applyFill="1"/>
    <xf numFmtId="0" fontId="5" fillId="9" borderId="0" xfId="0" applyFont="1" applyFill="1" applyBorder="1" applyAlignment="1">
      <alignment vertical="center"/>
    </xf>
    <xf numFmtId="0" fontId="5" fillId="11" borderId="5" xfId="0" applyFont="1" applyFill="1" applyBorder="1" applyAlignment="1">
      <alignment horizontal="right" vertical="center"/>
    </xf>
    <xf numFmtId="0" fontId="5" fillId="11" borderId="6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right" vertical="center"/>
    </xf>
    <xf numFmtId="0" fontId="5" fillId="11" borderId="8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right" vertical="center"/>
    </xf>
    <xf numFmtId="0" fontId="5" fillId="11" borderId="10" xfId="0" applyFont="1" applyFill="1" applyBorder="1" applyAlignment="1">
      <alignment horizontal="center" vertical="center"/>
    </xf>
    <xf numFmtId="0" fontId="9" fillId="10" borderId="0" xfId="0" applyFont="1" applyFill="1" applyBorder="1" applyAlignment="1"/>
    <xf numFmtId="0" fontId="0" fillId="0" borderId="0" xfId="0" pivotButton="1"/>
    <xf numFmtId="0" fontId="10" fillId="9" borderId="0" xfId="0" applyFont="1" applyFill="1" applyAlignment="1">
      <alignment horizontal="center"/>
    </xf>
    <xf numFmtId="0" fontId="11" fillId="9" borderId="0" xfId="0" applyFont="1" applyFill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2" fontId="2" fillId="2" borderId="15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3" borderId="15" xfId="0" applyNumberFormat="1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9" fontId="4" fillId="5" borderId="15" xfId="1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14" fillId="0" borderId="0" xfId="0" applyFont="1"/>
    <xf numFmtId="0" fontId="0" fillId="9" borderId="4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6" fillId="10" borderId="9" xfId="0" applyFont="1" applyFill="1" applyBorder="1" applyAlignment="1">
      <alignment horizontal="center"/>
    </xf>
    <xf numFmtId="0" fontId="7" fillId="10" borderId="11" xfId="0" applyFont="1" applyFill="1" applyBorder="1" applyAlignment="1">
      <alignment horizontal="center"/>
    </xf>
    <xf numFmtId="0" fontId="7" fillId="10" borderId="13" xfId="0" applyFont="1" applyFill="1" applyBorder="1" applyAlignment="1">
      <alignment horizontal="center"/>
    </xf>
    <xf numFmtId="9" fontId="8" fillId="12" borderId="12" xfId="1" applyFont="1" applyFill="1" applyBorder="1" applyAlignment="1">
      <alignment horizontal="center" vertical="center"/>
    </xf>
    <xf numFmtId="9" fontId="8" fillId="12" borderId="13" xfId="1" applyFont="1" applyFill="1" applyBorder="1" applyAlignment="1">
      <alignment horizontal="center" vertical="center"/>
    </xf>
    <xf numFmtId="14" fontId="12" fillId="13" borderId="0" xfId="0" applyNumberFormat="1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103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6"/>
    </mc:Choice>
    <mc:Fallback>
      <c:style val="4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</a:t>
            </a:r>
            <a:r>
              <a:rPr lang="en-US" baseline="0"/>
              <a:t> du %OEE</a:t>
            </a:r>
            <a:endParaRPr lang="en-US"/>
          </a:p>
        </c:rich>
      </c:tx>
      <c:layout>
        <c:manualLayout>
          <c:xMode val="edge"/>
          <c:yMode val="edge"/>
          <c:x val="0.40902231247711079"/>
          <c:y val="1.2574847635570978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5072344747135768E-2"/>
          <c:y val="9.8622047244094485E-2"/>
          <c:w val="0.94533733465189507"/>
          <c:h val="0.78062080163708347"/>
        </c:manualLayout>
      </c:layout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0"/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3.8076341647770219E-2</c:v>
              </c:pt>
              <c:pt idx="16">
                <c:v>0.59171597633136097</c:v>
              </c:pt>
              <c:pt idx="17">
                <c:v>0.59369006520905254</c:v>
              </c:pt>
              <c:pt idx="18">
                <c:v>0.31292517006802723</c:v>
              </c:pt>
              <c:pt idx="19">
                <c:v>4.0176855055747793E-2</c:v>
              </c:pt>
              <c:pt idx="20">
                <c:v>0.42207258556241878</c:v>
              </c:pt>
            </c:numLit>
          </c:val>
          <c:extLst>
            <c:ext xmlns:c16="http://schemas.microsoft.com/office/drawing/2014/chart" uri="{C3380CC4-5D6E-409C-BE32-E72D297353CC}">
              <c16:uniqueId val="{00000000-B783-4965-B87B-6C7C952CD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6952576"/>
        <c:axId val="256962560"/>
      </c:barChart>
      <c:catAx>
        <c:axId val="2569525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6962560"/>
        <c:crosses val="autoZero"/>
        <c:auto val="1"/>
        <c:lblAlgn val="ctr"/>
        <c:lblOffset val="100"/>
        <c:noMultiLvlLbl val="0"/>
      </c:catAx>
      <c:valAx>
        <c:axId val="2569625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69525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5"/>
    </mc:Choice>
    <mc:Fallback>
      <c:style val="4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 du %Qualité</a:t>
            </a:r>
          </a:p>
        </c:rich>
      </c:tx>
      <c:layout>
        <c:manualLayout>
          <c:xMode val="edge"/>
          <c:yMode val="edge"/>
          <c:x val="0.38632772846952984"/>
          <c:y val="2.091017377021416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  <c:spPr>
          <a:solidFill>
            <a:srgbClr val="00B050"/>
          </a:solidFill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2380990826142707E-2"/>
          <c:y val="0.13360993714488015"/>
          <c:w val="0.89981827823430149"/>
          <c:h val="0.64014557885913226"/>
        </c:manualLayout>
      </c:layout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olidFill>
              <a:srgbClr val="00B050"/>
            </a:solidFill>
          </c:spPr>
          <c:invertIfNegative val="0"/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0.99752475247524752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0.82608695652173914</c:v>
              </c:pt>
              <c:pt idx="20">
                <c:v>0.96974522292993626</c:v>
              </c:pt>
            </c:numLit>
          </c:val>
          <c:extLst>
            <c:ext xmlns:c16="http://schemas.microsoft.com/office/drawing/2014/chart" uri="{C3380CC4-5D6E-409C-BE32-E72D297353CC}">
              <c16:uniqueId val="{00000000-0E15-4B02-8C49-8100CD292F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7024384"/>
        <c:axId val="257025920"/>
      </c:barChart>
      <c:catAx>
        <c:axId val="2570243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7025920"/>
        <c:crosses val="autoZero"/>
        <c:auto val="1"/>
        <c:lblAlgn val="ctr"/>
        <c:lblOffset val="100"/>
        <c:noMultiLvlLbl val="0"/>
      </c:catAx>
      <c:valAx>
        <c:axId val="2570259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7024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6"/>
    </mc:Choice>
    <mc:Fallback>
      <c:style val="46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Evolusion</a:t>
            </a:r>
            <a:r>
              <a:rPr lang="fr-FR" baseline="0"/>
              <a:t> des Qté produites - Qté théorique - Qté OF</a:t>
            </a:r>
            <a:endParaRPr lang="fr-FR"/>
          </a:p>
        </c:rich>
      </c:tx>
      <c:layout>
        <c:manualLayout>
          <c:xMode val="edge"/>
          <c:yMode val="edge"/>
          <c:x val="0.2297067214424284"/>
          <c:y val="2.5491146185912281E-2"/>
        </c:manualLayout>
      </c:layout>
      <c:overlay val="0"/>
    </c:title>
    <c:autoTitleDeleted val="0"/>
    <c:pivotFmts>
      <c:pivotFmt>
        <c:idx val="0"/>
      </c:pivotFmt>
      <c:pivotFmt>
        <c:idx val="1"/>
        <c:spPr>
          <a:ln w="63500" cmpd="sng">
            <a:gradFill flip="none" rotWithShape="1">
              <a:gsLst>
                <a:gs pos="0">
                  <a:srgbClr val="FF0000"/>
                </a:gs>
                <a:gs pos="30000">
                  <a:srgbClr val="FF0000"/>
                </a:gs>
                <a:gs pos="64999">
                  <a:srgbClr val="FF0000"/>
                </a:gs>
                <a:gs pos="89999">
                  <a:srgbClr val="FF0000"/>
                </a:gs>
                <a:gs pos="100000">
                  <a:srgbClr val="FF8200"/>
                </a:gs>
              </a:gsLst>
              <a:path path="rect">
                <a:fillToRect l="100000" t="100000"/>
              </a:path>
              <a:tileRect r="-100000" b="-100000"/>
            </a:gradFill>
          </a:ln>
        </c:spPr>
        <c:marker>
          <c:symbol val="none"/>
        </c:marker>
      </c:pivotFmt>
      <c:pivotFmt>
        <c:idx val="2"/>
      </c:pivotFmt>
      <c:pivotFmt>
        <c:idx val="3"/>
      </c:pivotFmt>
      <c:pivotFmt>
        <c:idx val="4"/>
        <c:marker>
          <c:symbol val="none"/>
        </c:marker>
      </c:pivotFmt>
      <c:pivotFmt>
        <c:idx val="5"/>
        <c:spPr>
          <a:solidFill>
            <a:schemeClr val="accent5">
              <a:lumMod val="75000"/>
            </a:schemeClr>
          </a:solidFill>
        </c:spPr>
        <c:marker>
          <c:symbol val="none"/>
        </c:marker>
      </c:pivotFmt>
      <c:pivotFmt>
        <c:idx val="6"/>
        <c:spPr>
          <a:ln w="63500" cmpd="sng">
            <a:gradFill flip="none" rotWithShape="1">
              <a:gsLst>
                <a:gs pos="0">
                  <a:srgbClr val="FF0000"/>
                </a:gs>
                <a:gs pos="30000">
                  <a:srgbClr val="FF0000"/>
                </a:gs>
                <a:gs pos="64999">
                  <a:srgbClr val="FF0000"/>
                </a:gs>
                <a:gs pos="89999">
                  <a:srgbClr val="FF0000"/>
                </a:gs>
                <a:gs pos="100000">
                  <a:srgbClr val="FF8200"/>
                </a:gs>
              </a:gsLst>
              <a:path path="rect">
                <a:fillToRect l="100000" t="100000"/>
              </a:path>
              <a:tileRect r="-100000" b="-100000"/>
            </a:gradFill>
          </a:ln>
        </c:spPr>
        <c:marker>
          <c:symbol val="none"/>
        </c:marker>
      </c:pivotFmt>
      <c:pivotFmt>
        <c:idx val="7"/>
        <c:spPr>
          <a:solidFill>
            <a:schemeClr val="tx2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5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63500" cmpd="sng">
            <a:gradFill flip="none" rotWithShape="1">
              <a:gsLst>
                <a:gs pos="0">
                  <a:srgbClr val="FF0000"/>
                </a:gs>
                <a:gs pos="30000">
                  <a:srgbClr val="FF0000"/>
                </a:gs>
                <a:gs pos="64999">
                  <a:srgbClr val="FF0000"/>
                </a:gs>
                <a:gs pos="89999">
                  <a:srgbClr val="FF0000"/>
                </a:gs>
                <a:gs pos="100000">
                  <a:srgbClr val="FF8200"/>
                </a:gs>
              </a:gsLst>
              <a:path path="rect">
                <a:fillToRect l="100000" t="100000"/>
              </a:path>
              <a:tileRect r="-100000" b="-100000"/>
            </a:gra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7277533179939962E-2"/>
          <c:y val="0.157474815648044"/>
          <c:w val="0.94228078416386019"/>
          <c:h val="0.71254348680965729"/>
        </c:manualLayout>
      </c:layout>
      <c:barChart>
        <c:barDir val="col"/>
        <c:grouping val="clustered"/>
        <c:varyColors val="0"/>
        <c:ser>
          <c:idx val="0"/>
          <c:order val="0"/>
          <c:tx>
            <c:v>Somme de Qté produite (4)</c:v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403</c:v>
              </c:pt>
              <c:pt idx="16">
                <c:v>150</c:v>
              </c:pt>
              <c:pt idx="17">
                <c:v>151</c:v>
              </c:pt>
              <c:pt idx="18">
                <c:v>46</c:v>
              </c:pt>
              <c:pt idx="19">
                <c:v>190</c:v>
              </c:pt>
              <c:pt idx="20">
                <c:v>609</c:v>
              </c:pt>
            </c:numLit>
          </c:val>
          <c:extLst>
            <c:ext xmlns:c16="http://schemas.microsoft.com/office/drawing/2014/chart" uri="{C3380CC4-5D6E-409C-BE32-E72D297353CC}">
              <c16:uniqueId val="{00000000-8EB2-421E-A24F-9A089051E8B1}"/>
            </c:ext>
          </c:extLst>
        </c:ser>
        <c:ser>
          <c:idx val="1"/>
          <c:order val="1"/>
          <c:tx>
            <c:v>Somme de Qté théorique (5)</c:v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1008</c:v>
              </c:pt>
              <c:pt idx="16">
                <c:v>156</c:v>
              </c:pt>
              <c:pt idx="17">
                <c:v>158</c:v>
              </c:pt>
              <c:pt idx="18">
                <c:v>84</c:v>
              </c:pt>
              <c:pt idx="19">
                <c:v>1224</c:v>
              </c:pt>
              <c:pt idx="20">
                <c:v>1126</c:v>
              </c:pt>
            </c:numLit>
          </c:val>
          <c:extLst>
            <c:ext xmlns:c16="http://schemas.microsoft.com/office/drawing/2014/chart" uri="{C3380CC4-5D6E-409C-BE32-E72D297353CC}">
              <c16:uniqueId val="{00000001-8EB2-421E-A24F-9A089051E8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8190336"/>
        <c:axId val="258208512"/>
      </c:barChart>
      <c:lineChart>
        <c:grouping val="standard"/>
        <c:varyColors val="0"/>
        <c:ser>
          <c:idx val="2"/>
          <c:order val="2"/>
          <c:tx>
            <c:v>Somme de Qté OF</c:v>
          </c:tx>
          <c:spPr>
            <a:ln w="63500" cmpd="sng">
              <a:gradFill flip="none" rotWithShape="1">
                <a:gsLst>
                  <a:gs pos="0">
                    <a:srgbClr val="FF0000"/>
                  </a:gs>
                  <a:gs pos="30000">
                    <a:srgbClr val="FF0000"/>
                  </a:gs>
                  <a:gs pos="64999">
                    <a:srgbClr val="FF0000"/>
                  </a:gs>
                  <a:gs pos="89999">
                    <a:srgbClr val="FF0000"/>
                  </a:gs>
                  <a:gs pos="100000">
                    <a:srgbClr val="FF8200"/>
                  </a:gs>
                </a:gsLst>
                <a:path path="rect">
                  <a:fillToRect l="100000" t="100000"/>
                </a:path>
                <a:tileRect r="-100000" b="-100000"/>
              </a:gra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50</c:v>
              </c:pt>
              <c:pt idx="1">
                <c:v>52</c:v>
              </c:pt>
              <c:pt idx="2">
                <c:v>50</c:v>
              </c:pt>
              <c:pt idx="3">
                <c:v>52</c:v>
              </c:pt>
              <c:pt idx="4">
                <c:v>58</c:v>
              </c:pt>
              <c:pt idx="5">
                <c:v>350</c:v>
              </c:pt>
              <c:pt idx="6">
                <c:v>52</c:v>
              </c:pt>
              <c:pt idx="7">
                <c:v>55</c:v>
              </c:pt>
              <c:pt idx="8">
                <c:v>100</c:v>
              </c:pt>
              <c:pt idx="9">
                <c:v>200</c:v>
              </c:pt>
              <c:pt idx="10">
                <c:v>335</c:v>
              </c:pt>
              <c:pt idx="11">
                <c:v>300</c:v>
              </c:pt>
              <c:pt idx="12">
                <c:v>438</c:v>
              </c:pt>
              <c:pt idx="13">
                <c:v>100</c:v>
              </c:pt>
              <c:pt idx="14">
                <c:v>320</c:v>
              </c:pt>
              <c:pt idx="15">
                <c:v>500</c:v>
              </c:pt>
              <c:pt idx="16">
                <c:v>150</c:v>
              </c:pt>
              <c:pt idx="17">
                <c:v>150</c:v>
              </c:pt>
              <c:pt idx="18">
                <c:v>46</c:v>
              </c:pt>
              <c:pt idx="19">
                <c:v>190</c:v>
              </c:pt>
              <c:pt idx="20">
                <c:v>600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8EB2-421E-A24F-9A089051E8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211840"/>
        <c:axId val="258210048"/>
      </c:lineChart>
      <c:catAx>
        <c:axId val="2581903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8208512"/>
        <c:crosses val="autoZero"/>
        <c:auto val="1"/>
        <c:lblAlgn val="ctr"/>
        <c:lblOffset val="100"/>
        <c:noMultiLvlLbl val="0"/>
      </c:catAx>
      <c:valAx>
        <c:axId val="2582085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8190336"/>
        <c:crosses val="autoZero"/>
        <c:crossBetween val="between"/>
      </c:valAx>
      <c:valAx>
        <c:axId val="25821004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58211840"/>
        <c:crosses val="max"/>
        <c:crossBetween val="between"/>
      </c:valAx>
      <c:catAx>
        <c:axId val="258211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58210048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78817490277057567"/>
          <c:y val="1.4395411621355547E-2"/>
          <c:w val="0.17007391817580189"/>
          <c:h val="0.14309261342332208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 des Rebuts</a:t>
            </a:r>
            <a:r>
              <a:rPr lang="en-US" baseline="0"/>
              <a:t> </a:t>
            </a:r>
            <a:endParaRPr lang="en-US"/>
          </a:p>
        </c:rich>
      </c:tx>
      <c:layout>
        <c:manualLayout>
          <c:xMode val="edge"/>
          <c:yMode val="edge"/>
          <c:x val="0.45021071370440369"/>
          <c:y val="7.0567935660846544E-3"/>
        </c:manualLayout>
      </c:layout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</c:pivotFmt>
      <c:pivotFmt>
        <c:idx val="2"/>
        <c:spPr>
          <a:solidFill>
            <a:srgbClr val="FF0000"/>
          </a:solidFill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3524197552055904E-2"/>
          <c:y val="0.11750549559150725"/>
          <c:w val="0.92394057468970525"/>
          <c:h val="0.67604036574444515"/>
        </c:manualLayout>
      </c:layout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olidFill>
              <a:srgbClr val="FF0000"/>
            </a:solidFill>
          </c:spPr>
          <c:invertIfNegative val="0"/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1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40</c:v>
              </c:pt>
              <c:pt idx="20">
                <c:v>19</c:v>
              </c:pt>
            </c:numLit>
          </c:val>
          <c:extLst>
            <c:ext xmlns:c16="http://schemas.microsoft.com/office/drawing/2014/chart" uri="{C3380CC4-5D6E-409C-BE32-E72D297353CC}">
              <c16:uniqueId val="{00000000-8F0E-4437-9AB8-BF3B1DD26B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8261376"/>
        <c:axId val="258262912"/>
      </c:barChart>
      <c:catAx>
        <c:axId val="2582613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58262912"/>
        <c:crosses val="autoZero"/>
        <c:auto val="1"/>
        <c:lblAlgn val="ctr"/>
        <c:lblOffset val="100"/>
        <c:noMultiLvlLbl val="0"/>
      </c:catAx>
      <c:valAx>
        <c:axId val="258262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82613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7"/>
    </mc:Choice>
    <mc:Fallback>
      <c:style val="47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 du %Productivité</a:t>
            </a:r>
          </a:p>
        </c:rich>
      </c:tx>
      <c:layout>
        <c:manualLayout>
          <c:xMode val="edge"/>
          <c:yMode val="edge"/>
          <c:x val="0.39109305482323203"/>
          <c:y val="1.2709269089424255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7.0563610165292681E-2"/>
          <c:y val="0.12729469309507166"/>
          <c:w val="0.91146693892699271"/>
          <c:h val="0.64366033178537074"/>
        </c:manualLayout>
      </c:layout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0"/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0.40079365079365081</c:v>
              </c:pt>
              <c:pt idx="16">
                <c:v>0.96153846153846156</c:v>
              </c:pt>
              <c:pt idx="17">
                <c:v>0.95569620253164556</c:v>
              </c:pt>
              <c:pt idx="18">
                <c:v>0.54761904761904767</c:v>
              </c:pt>
              <c:pt idx="19">
                <c:v>0.18790849673202614</c:v>
              </c:pt>
              <c:pt idx="20">
                <c:v>0.55772646536412074</c:v>
              </c:pt>
            </c:numLit>
          </c:val>
          <c:extLst>
            <c:ext xmlns:c16="http://schemas.microsoft.com/office/drawing/2014/chart" uri="{C3380CC4-5D6E-409C-BE32-E72D297353CC}">
              <c16:uniqueId val="{00000000-F0AE-485D-8EDB-9D07CAE559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8287488"/>
        <c:axId val="258289024"/>
      </c:barChart>
      <c:catAx>
        <c:axId val="2582874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8289024"/>
        <c:crosses val="autoZero"/>
        <c:auto val="1"/>
        <c:lblAlgn val="ctr"/>
        <c:lblOffset val="100"/>
        <c:noMultiLvlLbl val="0"/>
      </c:catAx>
      <c:valAx>
        <c:axId val="2582890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8287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8"/>
    </mc:Choice>
    <mc:Fallback>
      <c:style val="4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Evolution du %Fiabilité</a:t>
            </a:r>
          </a:p>
        </c:rich>
      </c:tx>
      <c:layout>
        <c:manualLayout>
          <c:xMode val="edge"/>
          <c:yMode val="edge"/>
          <c:x val="0.45699329034243374"/>
          <c:y val="2.8212509876563319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  <c:spPr>
          <a:solidFill>
            <a:schemeClr val="bg2">
              <a:lumMod val="50000"/>
            </a:schemeClr>
          </a:solidFill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3190826513978157E-2"/>
          <c:y val="0.1400136277388184"/>
          <c:w val="0.91653770161235681"/>
          <c:h val="0.6167567139776976"/>
        </c:manualLayout>
      </c:layout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9.5238095238095233E-2</c:v>
              </c:pt>
              <c:pt idx="16">
                <c:v>0.61538461538461542</c:v>
              </c:pt>
              <c:pt idx="17">
                <c:v>0.62121212121212122</c:v>
              </c:pt>
              <c:pt idx="18">
                <c:v>0.5714285714285714</c:v>
              </c:pt>
              <c:pt idx="19">
                <c:v>0.25882352941176473</c:v>
              </c:pt>
              <c:pt idx="20">
                <c:v>0.78038379530916846</c:v>
              </c:pt>
            </c:numLit>
          </c:val>
          <c:extLst>
            <c:ext xmlns:c16="http://schemas.microsoft.com/office/drawing/2014/chart" uri="{C3380CC4-5D6E-409C-BE32-E72D297353CC}">
              <c16:uniqueId val="{00000000-5FCD-4963-B658-95D601E8E3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8330624"/>
        <c:axId val="258332160"/>
      </c:barChart>
      <c:catAx>
        <c:axId val="2583306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8332160"/>
        <c:crosses val="autoZero"/>
        <c:auto val="1"/>
        <c:lblAlgn val="ctr"/>
        <c:lblOffset val="100"/>
        <c:noMultiLvlLbl val="0"/>
      </c:catAx>
      <c:valAx>
        <c:axId val="2583321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833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  <c:extLst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Les Arrêts en Seconde</a:t>
            </a:r>
          </a:p>
        </c:rich>
      </c:tx>
      <c:layout>
        <c:manualLayout>
          <c:xMode val="edge"/>
          <c:yMode val="edge"/>
          <c:x val="0.42660857966524679"/>
          <c:y val="0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0755245390680477E-2"/>
          <c:y val="6.1782246278015276E-2"/>
          <c:w val="0.90448295238195309"/>
          <c:h val="0.88019586197439781"/>
        </c:manualLayout>
      </c:layout>
      <c:barChart>
        <c:barDir val="bar"/>
        <c:grouping val="clustered"/>
        <c:varyColors val="0"/>
        <c:ser>
          <c:idx val="0"/>
          <c:order val="0"/>
          <c:tx>
            <c:v>Somme de Tps anomalie 2</c:v>
          </c:tx>
          <c:invertIfNegative val="0"/>
          <c:cat>
            <c:strLit>
              <c:ptCount val="21"/>
              <c:pt idx="0">
                <c:v>15/10/2018 455531 (vide) (vide) (vide)</c:v>
              </c:pt>
              <c:pt idx="1">
                <c:v>16/10/2018 455555 (vide) (vide) (vide)</c:v>
              </c:pt>
              <c:pt idx="2">
                <c:v>16/10/2018 455556 (vide) (vide) (vide)</c:v>
              </c:pt>
              <c:pt idx="3">
                <c:v>16/10/2018 455553 (vide) (vide) (vide)</c:v>
              </c:pt>
              <c:pt idx="4">
                <c:v>16/10/2018 455554 (vide) (vide) (vide)</c:v>
              </c:pt>
              <c:pt idx="5">
                <c:v>16/10/2018 455486 (vide) (vide) (vide)</c:v>
              </c:pt>
              <c:pt idx="6">
                <c:v>17/10/2018 455557 (vide) (vide) (vide)</c:v>
              </c:pt>
              <c:pt idx="7">
                <c:v>17/10/2018 455558 (vide) (vide) (vide)</c:v>
              </c:pt>
              <c:pt idx="8">
                <c:v>17/10/2018 455530 (vide) (vide) (vide)</c:v>
              </c:pt>
              <c:pt idx="9">
                <c:v>18/10/2018 455614 (vide) (vide) (vide)</c:v>
              </c:pt>
              <c:pt idx="10">
                <c:v>18/10/2018 455613 (vide) (vide) (vide)</c:v>
              </c:pt>
              <c:pt idx="11">
                <c:v>19/10/2018 455619 (vide) (vide) (vide)</c:v>
              </c:pt>
              <c:pt idx="12">
                <c:v>22/10/2018 455651 (vide) (vide) (vide)</c:v>
              </c:pt>
              <c:pt idx="13">
                <c:v>07/11/2018 455487 (vide) (vide) (vide)</c:v>
              </c:pt>
              <c:pt idx="14">
                <c:v>07/11/2018 455620 (vide) (vide) (vide)</c:v>
              </c:pt>
              <c:pt idx="15">
                <c:v>08/11/2018 455672 Panne Panne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 Ajustement</c:v>
              </c:pt>
              <c:pt idx="20">
                <c:v>13/11/2018 455919 Ajustement Panne Ajustement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15300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4680</c:v>
              </c:pt>
              <c:pt idx="20">
                <c:v>3000</c:v>
              </c:pt>
            </c:numLit>
          </c:val>
          <c:extLst>
            <c:ext xmlns:c16="http://schemas.microsoft.com/office/drawing/2014/chart" uri="{C3380CC4-5D6E-409C-BE32-E72D297353CC}">
              <c16:uniqueId val="{00000000-2DDF-4272-A65C-C19E525C1007}"/>
            </c:ext>
          </c:extLst>
        </c:ser>
        <c:ser>
          <c:idx val="1"/>
          <c:order val="1"/>
          <c:tx>
            <c:v>Somme de Tps anomalie 3</c:v>
          </c:tx>
          <c:invertIfNegative val="0"/>
          <c:cat>
            <c:strLit>
              <c:ptCount val="21"/>
              <c:pt idx="0">
                <c:v>15/10/2018 455531 (vide) (vide) (vide)</c:v>
              </c:pt>
              <c:pt idx="1">
                <c:v>16/10/2018 455555 (vide) (vide) (vide)</c:v>
              </c:pt>
              <c:pt idx="2">
                <c:v>16/10/2018 455556 (vide) (vide) (vide)</c:v>
              </c:pt>
              <c:pt idx="3">
                <c:v>16/10/2018 455553 (vide) (vide) (vide)</c:v>
              </c:pt>
              <c:pt idx="4">
                <c:v>16/10/2018 455554 (vide) (vide) (vide)</c:v>
              </c:pt>
              <c:pt idx="5">
                <c:v>16/10/2018 455486 (vide) (vide) (vide)</c:v>
              </c:pt>
              <c:pt idx="6">
                <c:v>17/10/2018 455557 (vide) (vide) (vide)</c:v>
              </c:pt>
              <c:pt idx="7">
                <c:v>17/10/2018 455558 (vide) (vide) (vide)</c:v>
              </c:pt>
              <c:pt idx="8">
                <c:v>17/10/2018 455530 (vide) (vide) (vide)</c:v>
              </c:pt>
              <c:pt idx="9">
                <c:v>18/10/2018 455614 (vide) (vide) (vide)</c:v>
              </c:pt>
              <c:pt idx="10">
                <c:v>18/10/2018 455613 (vide) (vide) (vide)</c:v>
              </c:pt>
              <c:pt idx="11">
                <c:v>19/10/2018 455619 (vide) (vide) (vide)</c:v>
              </c:pt>
              <c:pt idx="12">
                <c:v>22/10/2018 455651 (vide) (vide) (vide)</c:v>
              </c:pt>
              <c:pt idx="13">
                <c:v>07/11/2018 455487 (vide) (vide) (vide)</c:v>
              </c:pt>
              <c:pt idx="14">
                <c:v>07/11/2018 455620 (vide) (vide) (vide)</c:v>
              </c:pt>
              <c:pt idx="15">
                <c:v>08/11/2018 455672 Panne Panne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 Ajustement</c:v>
              </c:pt>
              <c:pt idx="20">
                <c:v>13/11/2018 455919 Ajustement Panne Ajustement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6300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480</c:v>
              </c:pt>
            </c:numLit>
          </c:val>
          <c:extLst>
            <c:ext xmlns:c16="http://schemas.microsoft.com/office/drawing/2014/chart" uri="{C3380CC4-5D6E-409C-BE32-E72D297353CC}">
              <c16:uniqueId val="{00000001-2DDF-4272-A65C-C19E525C1007}"/>
            </c:ext>
          </c:extLst>
        </c:ser>
        <c:ser>
          <c:idx val="2"/>
          <c:order val="2"/>
          <c:tx>
            <c:v>Somme de Tps anomalie 4</c:v>
          </c:tx>
          <c:invertIfNegative val="0"/>
          <c:cat>
            <c:strLit>
              <c:ptCount val="21"/>
              <c:pt idx="0">
                <c:v>15/10/2018 455531 (vide) (vide) (vide)</c:v>
              </c:pt>
              <c:pt idx="1">
                <c:v>16/10/2018 455555 (vide) (vide) (vide)</c:v>
              </c:pt>
              <c:pt idx="2">
                <c:v>16/10/2018 455556 (vide) (vide) (vide)</c:v>
              </c:pt>
              <c:pt idx="3">
                <c:v>16/10/2018 455553 (vide) (vide) (vide)</c:v>
              </c:pt>
              <c:pt idx="4">
                <c:v>16/10/2018 455554 (vide) (vide) (vide)</c:v>
              </c:pt>
              <c:pt idx="5">
                <c:v>16/10/2018 455486 (vide) (vide) (vide)</c:v>
              </c:pt>
              <c:pt idx="6">
                <c:v>17/10/2018 455557 (vide) (vide) (vide)</c:v>
              </c:pt>
              <c:pt idx="7">
                <c:v>17/10/2018 455558 (vide) (vide) (vide)</c:v>
              </c:pt>
              <c:pt idx="8">
                <c:v>17/10/2018 455530 (vide) (vide) (vide)</c:v>
              </c:pt>
              <c:pt idx="9">
                <c:v>18/10/2018 455614 (vide) (vide) (vide)</c:v>
              </c:pt>
              <c:pt idx="10">
                <c:v>18/10/2018 455613 (vide) (vide) (vide)</c:v>
              </c:pt>
              <c:pt idx="11">
                <c:v>19/10/2018 455619 (vide) (vide) (vide)</c:v>
              </c:pt>
              <c:pt idx="12">
                <c:v>22/10/2018 455651 (vide) (vide) (vide)</c:v>
              </c:pt>
              <c:pt idx="13">
                <c:v>07/11/2018 455487 (vide) (vide) (vide)</c:v>
              </c:pt>
              <c:pt idx="14">
                <c:v>07/11/2018 455620 (vide) (vide) (vide)</c:v>
              </c:pt>
              <c:pt idx="15">
                <c:v>08/11/2018 455672 Panne Panne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 Ajustement</c:v>
              </c:pt>
              <c:pt idx="20">
                <c:v>13/11/2018 455919 Ajustement Panne Ajustement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300</c:v>
              </c:pt>
            </c:numLit>
          </c:val>
          <c:extLst>
            <c:ext xmlns:c16="http://schemas.microsoft.com/office/drawing/2014/chart" uri="{C3380CC4-5D6E-409C-BE32-E72D297353CC}">
              <c16:uniqueId val="{00000002-2DDF-4272-A65C-C19E525C1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8376448"/>
        <c:axId val="258377984"/>
      </c:barChart>
      <c:catAx>
        <c:axId val="258376448"/>
        <c:scaling>
          <c:orientation val="minMax"/>
        </c:scaling>
        <c:delete val="0"/>
        <c:axPos val="l"/>
        <c:majorGridlines/>
        <c:numFmt formatCode="General" sourceLinked="0"/>
        <c:majorTickMark val="none"/>
        <c:minorTickMark val="none"/>
        <c:tickLblPos val="nextTo"/>
        <c:crossAx val="258377984"/>
        <c:crosses val="autoZero"/>
        <c:auto val="1"/>
        <c:lblAlgn val="ctr"/>
        <c:lblOffset val="100"/>
        <c:noMultiLvlLbl val="0"/>
      </c:catAx>
      <c:valAx>
        <c:axId val="258377984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2583764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Changement de Série </a:t>
            </a:r>
            <a:endParaRPr lang="fr-FR"/>
          </a:p>
        </c:rich>
      </c:tx>
      <c:layout/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marker>
          <c:symbol val="none"/>
        </c:marker>
      </c:pivotFmt>
      <c:pivotFmt>
        <c:idx val="4"/>
      </c:pivotFmt>
      <c:pivotFmt>
        <c:idx val="5"/>
        <c:spPr>
          <a:solidFill>
            <a:schemeClr val="accent6">
              <a:lumMod val="75000"/>
            </a:schemeClr>
          </a:solidFill>
        </c:spPr>
        <c:marker>
          <c:symbol val="none"/>
        </c:marker>
      </c:pivotFmt>
      <c:pivotFmt>
        <c:idx val="6"/>
        <c:spPr>
          <a:ln w="50800" cmpd="sng">
            <a:solidFill>
              <a:srgbClr val="FF0000"/>
            </a:solidFill>
          </a:ln>
        </c:spPr>
      </c:pivotFmt>
    </c:pivotFmts>
    <c:plotArea>
      <c:layout>
        <c:manualLayout>
          <c:layoutTarget val="inner"/>
          <c:xMode val="edge"/>
          <c:yMode val="edge"/>
          <c:x val="2.8513901950844345E-2"/>
          <c:y val="8.0367559265512659E-2"/>
          <c:w val="0.95245108091649311"/>
          <c:h val="0.80312393816504402"/>
        </c:manualLayout>
      </c:layout>
      <c:barChart>
        <c:barDir val="col"/>
        <c:grouping val="clustered"/>
        <c:varyColors val="0"/>
        <c:ser>
          <c:idx val="0"/>
          <c:order val="0"/>
          <c:tx>
            <c:v>Somme de Tps CDS</c:v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900</c:v>
              </c:pt>
              <c:pt idx="16">
                <c:v>1500</c:v>
              </c:pt>
              <c:pt idx="17">
                <c:v>1500</c:v>
              </c:pt>
              <c:pt idx="18">
                <c:v>900</c:v>
              </c:pt>
              <c:pt idx="19">
                <c:v>1800</c:v>
              </c:pt>
              <c:pt idx="20">
                <c:v>2400</c:v>
              </c:pt>
            </c:numLit>
          </c:val>
          <c:extLst>
            <c:ext xmlns:c16="http://schemas.microsoft.com/office/drawing/2014/chart" uri="{C3380CC4-5D6E-409C-BE32-E72D297353CC}">
              <c16:uniqueId val="{00000000-3E1C-4590-BF2E-1CBB65BB5E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8036864"/>
        <c:axId val="258038400"/>
      </c:barChart>
      <c:lineChart>
        <c:grouping val="standard"/>
        <c:varyColors val="0"/>
        <c:ser>
          <c:idx val="1"/>
          <c:order val="1"/>
          <c:tx>
            <c:v>Somme de Objectif Tps CDS</c:v>
          </c:tx>
          <c:spPr>
            <a:ln w="50800" cmpd="sng">
              <a:solidFill>
                <a:srgbClr val="FF0000"/>
              </a:solidFill>
            </a:ln>
          </c:spPr>
          <c:cat>
            <c:strLit>
              <c:ptCount val="21"/>
              <c:pt idx="0">
                <c:v>15/10/2018 455531</c:v>
              </c:pt>
              <c:pt idx="1">
                <c:v>16/10/2018 455555</c:v>
              </c:pt>
              <c:pt idx="2">
                <c:v>16/10/2018 455556</c:v>
              </c:pt>
              <c:pt idx="3">
                <c:v>16/10/2018 455553</c:v>
              </c:pt>
              <c:pt idx="4">
                <c:v>16/10/2018 455554</c:v>
              </c:pt>
              <c:pt idx="5">
                <c:v>16/10/2018 455486</c:v>
              </c:pt>
              <c:pt idx="6">
                <c:v>17/10/2018 455557</c:v>
              </c:pt>
              <c:pt idx="7">
                <c:v>17/10/2018 455558</c:v>
              </c:pt>
              <c:pt idx="8">
                <c:v>17/10/2018 455530</c:v>
              </c:pt>
              <c:pt idx="9">
                <c:v>18/10/2018 455614</c:v>
              </c:pt>
              <c:pt idx="10">
                <c:v>18/10/2018 455613</c:v>
              </c:pt>
              <c:pt idx="11">
                <c:v>19/10/2018 455619</c:v>
              </c:pt>
              <c:pt idx="12">
                <c:v>22/10/2018 455651</c:v>
              </c:pt>
              <c:pt idx="13">
                <c:v>07/11/2018 455487</c:v>
              </c:pt>
              <c:pt idx="14">
                <c:v>07/11/2018 455620</c:v>
              </c:pt>
              <c:pt idx="15">
                <c:v>08/11/2018 455672</c:v>
              </c:pt>
              <c:pt idx="16">
                <c:v>09/11/2018 455860</c:v>
              </c:pt>
              <c:pt idx="17">
                <c:v>09/11/2018 455861</c:v>
              </c:pt>
              <c:pt idx="18">
                <c:v>12/11/2018 455896</c:v>
              </c:pt>
              <c:pt idx="19">
                <c:v>12/11/2018 455897</c:v>
              </c:pt>
              <c:pt idx="20">
                <c:v>13/11/2018 455919</c:v>
              </c:pt>
            </c:strLit>
          </c:cat>
          <c:val>
            <c:numLit>
              <c:formatCode>General</c:formatCode>
              <c:ptCount val="21"/>
              <c:pt idx="0">
                <c:v>1391.7</c:v>
              </c:pt>
              <c:pt idx="1">
                <c:v>1492.4</c:v>
              </c:pt>
              <c:pt idx="2">
                <c:v>1492.4</c:v>
              </c:pt>
              <c:pt idx="3">
                <c:v>1372.4</c:v>
              </c:pt>
              <c:pt idx="4">
                <c:v>1372.4</c:v>
              </c:pt>
              <c:pt idx="5">
                <c:v>1523</c:v>
              </c:pt>
              <c:pt idx="6">
                <c:v>1523</c:v>
              </c:pt>
              <c:pt idx="7">
                <c:v>1463</c:v>
              </c:pt>
              <c:pt idx="8">
                <c:v>1391.7</c:v>
              </c:pt>
              <c:pt idx="9">
                <c:v>1319.7</c:v>
              </c:pt>
              <c:pt idx="10">
                <c:v>1319.7</c:v>
              </c:pt>
              <c:pt idx="11">
                <c:v>1391.7</c:v>
              </c:pt>
              <c:pt idx="12">
                <c:v>1463</c:v>
              </c:pt>
              <c:pt idx="13">
                <c:v>600</c:v>
              </c:pt>
              <c:pt idx="14">
                <c:v>1563.6999999999998</c:v>
              </c:pt>
              <c:pt idx="15">
                <c:v>600</c:v>
              </c:pt>
              <c:pt idx="16">
                <c:v>1523</c:v>
              </c:pt>
              <c:pt idx="17">
                <c:v>600</c:v>
              </c:pt>
              <c:pt idx="18">
                <c:v>600</c:v>
              </c:pt>
              <c:pt idx="19">
                <c:v>2035</c:v>
              </c:pt>
              <c:pt idx="20">
                <c:v>1750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E1C-4590-BF2E-1CBB65BB5E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049920"/>
        <c:axId val="258048384"/>
      </c:lineChart>
      <c:catAx>
        <c:axId val="2580368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8038400"/>
        <c:crosses val="autoZero"/>
        <c:auto val="1"/>
        <c:lblAlgn val="ctr"/>
        <c:lblOffset val="100"/>
        <c:noMultiLvlLbl val="0"/>
      </c:catAx>
      <c:valAx>
        <c:axId val="2580384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8036864"/>
        <c:crosses val="autoZero"/>
        <c:crossBetween val="between"/>
      </c:valAx>
      <c:valAx>
        <c:axId val="25804838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58049920"/>
        <c:crosses val="max"/>
        <c:crossBetween val="between"/>
      </c:valAx>
      <c:catAx>
        <c:axId val="258049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58048384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75572914853707374"/>
          <c:y val="1.1395599598146424E-2"/>
          <c:w val="0.1137844850932014"/>
          <c:h val="0.1354585286057679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198664</xdr:rowOff>
    </xdr:from>
    <xdr:to>
      <xdr:col>17</xdr:col>
      <xdr:colOff>68036</xdr:colOff>
      <xdr:row>26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54429</xdr:colOff>
      <xdr:row>20</xdr:row>
      <xdr:rowOff>54427</xdr:rowOff>
    </xdr:from>
    <xdr:to>
      <xdr:col>29</xdr:col>
      <xdr:colOff>707571</xdr:colOff>
      <xdr:row>34</xdr:row>
      <xdr:rowOff>68036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666750</xdr:colOff>
      <xdr:row>0</xdr:row>
      <xdr:rowOff>73478</xdr:rowOff>
    </xdr:from>
    <xdr:to>
      <xdr:col>29</xdr:col>
      <xdr:colOff>721179</xdr:colOff>
      <xdr:row>20</xdr:row>
      <xdr:rowOff>93890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3</xdr:col>
      <xdr:colOff>68035</xdr:colOff>
      <xdr:row>0</xdr:row>
      <xdr:rowOff>0</xdr:rowOff>
    </xdr:from>
    <xdr:ext cx="12817929" cy="802820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230335" y="0"/>
          <a:ext cx="12817929" cy="802820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solidFill>
                <a:schemeClr val="accent4">
                  <a:lumMod val="60000"/>
                  <a:lumOff val="40000"/>
                </a:schemeClr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DASHBOARD - SUIVI DE PRODUCTION</a:t>
          </a:r>
        </a:p>
      </xdr:txBody>
    </xdr:sp>
    <xdr:clientData/>
  </xdr:oneCellAnchor>
  <xdr:twoCellAnchor>
    <xdr:from>
      <xdr:col>17</xdr:col>
      <xdr:colOff>40820</xdr:colOff>
      <xdr:row>34</xdr:row>
      <xdr:rowOff>59870</xdr:rowOff>
    </xdr:from>
    <xdr:to>
      <xdr:col>29</xdr:col>
      <xdr:colOff>734786</xdr:colOff>
      <xdr:row>48</xdr:row>
      <xdr:rowOff>13607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703488</xdr:colOff>
      <xdr:row>47</xdr:row>
      <xdr:rowOff>137430</xdr:rowOff>
    </xdr:from>
    <xdr:to>
      <xdr:col>29</xdr:col>
      <xdr:colOff>748393</xdr:colOff>
      <xdr:row>59</xdr:row>
      <xdr:rowOff>163286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748390</xdr:colOff>
      <xdr:row>59</xdr:row>
      <xdr:rowOff>163286</xdr:rowOff>
    </xdr:from>
    <xdr:to>
      <xdr:col>30</xdr:col>
      <xdr:colOff>0</xdr:colOff>
      <xdr:row>73</xdr:row>
      <xdr:rowOff>86591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27215</xdr:colOff>
      <xdr:row>49</xdr:row>
      <xdr:rowOff>136071</xdr:rowOff>
    </xdr:from>
    <xdr:to>
      <xdr:col>17</xdr:col>
      <xdr:colOff>13607</xdr:colOff>
      <xdr:row>73</xdr:row>
      <xdr:rowOff>27214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40313</xdr:colOff>
      <xdr:row>26</xdr:row>
      <xdr:rowOff>95250</xdr:rowOff>
    </xdr:from>
    <xdr:to>
      <xdr:col>17</xdr:col>
      <xdr:colOff>81643</xdr:colOff>
      <xdr:row>49</xdr:row>
      <xdr:rowOff>149680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4</xdr:row>
          <xdr:rowOff>0</xdr:rowOff>
        </xdr:from>
        <xdr:to>
          <xdr:col>6</xdr:col>
          <xdr:colOff>257175</xdr:colOff>
          <xdr:row>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923925</xdr:colOff>
          <xdr:row>4</xdr:row>
          <xdr:rowOff>0</xdr:rowOff>
        </xdr:from>
        <xdr:to>
          <xdr:col>8</xdr:col>
          <xdr:colOff>533400</xdr:colOff>
          <xdr:row>6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24.437104976852" createdVersion="6" refreshedVersion="6" minRefreshableVersion="3" recordCount="21">
  <cacheSource type="worksheet">
    <worksheetSource name="T_Données"/>
  </cacheSource>
  <cacheFields count="66">
    <cacheField name="DATE" numFmtId="14">
      <sharedItems containsSemiMixedTypes="0" containsNonDate="0" containsDate="1" containsString="0" minDate="2018-10-15T00:00:00" maxDate="2018-11-14T00:00:00" count="11">
        <d v="2018-10-15T00:00:00"/>
        <d v="2018-10-16T00:00:00"/>
        <d v="2018-10-17T00:00:00"/>
        <d v="2018-10-18T00:00:00"/>
        <d v="2018-10-19T00:00:00"/>
        <d v="2018-10-22T00:00:00"/>
        <d v="2018-11-07T00:00:00"/>
        <d v="2018-11-08T00:00:00"/>
        <d v="2018-11-09T00:00:00"/>
        <d v="2018-11-12T00:00:00"/>
        <d v="2018-11-13T00:00:00"/>
      </sharedItems>
    </cacheField>
    <cacheField name="N°OF" numFmtId="0">
      <sharedItems containsSemiMixedTypes="0" containsString="0" containsNumber="1" containsInteger="1" minValue="455486" maxValue="455919" count="21">
        <n v="455531"/>
        <n v="455555"/>
        <n v="455556"/>
        <n v="455553"/>
        <n v="455554"/>
        <n v="455486"/>
        <n v="455557"/>
        <n v="455558"/>
        <n v="455530"/>
        <n v="455614"/>
        <n v="455613"/>
        <n v="455619"/>
        <n v="455651"/>
        <n v="455620"/>
        <n v="455487"/>
        <n v="455672"/>
        <n v="455860"/>
        <n v="455861"/>
        <n v="455896"/>
        <n v="455897"/>
        <n v="455919"/>
      </sharedItems>
    </cacheField>
    <cacheField name="OF ID" numFmtId="0">
      <sharedItems containsSemiMixedTypes="0" containsString="0" containsNumber="1" containsInteger="1" minValue="20539776" maxValue="20721202"/>
    </cacheField>
    <cacheField name="Qté OF" numFmtId="0">
      <sharedItems containsSemiMixedTypes="0" containsString="0" containsNumber="1" containsInteger="1" minValue="46" maxValue="600"/>
    </cacheField>
    <cacheField name="EMPLACEMENT Article Fini" numFmtId="0">
      <sharedItems/>
    </cacheField>
    <cacheField name="N°Cde Client" numFmtId="0">
      <sharedItems/>
    </cacheField>
    <cacheField name="PICKING Composants" numFmtId="0">
      <sharedItems/>
    </cacheField>
    <cacheField name="Article" numFmtId="0">
      <sharedItems/>
    </cacheField>
    <cacheField name="Forme" numFmtId="0">
      <sharedItems/>
    </cacheField>
    <cacheField name="Designation" numFmtId="0">
      <sharedItems/>
    </cacheField>
    <cacheField name="N° Tube" numFmtId="0">
      <sharedItems/>
    </cacheField>
    <cacheField name="N° Tube Formé et plaqué" numFmtId="0">
      <sharedItems/>
    </cacheField>
    <cacheField name="Diamètre du tube Ø" numFmtId="0">
      <sharedItems/>
    </cacheField>
    <cacheField name="Tps de Cycle théorique (s)" numFmtId="0">
      <sharedItems containsSemiMixedTypes="0" containsString="0" containsNumber="1" containsInteger="1" minValue="25" maxValue="25"/>
    </cacheField>
    <cacheField name="User" numFmtId="0">
      <sharedItems/>
    </cacheField>
    <cacheField name="PICKING Outillage" numFmtId="0">
      <sharedItems/>
    </cacheField>
    <cacheField name="Rangement Outillage" numFmtId="0">
      <sharedItems/>
    </cacheField>
    <cacheField name="User2" numFmtId="0">
      <sharedItems/>
    </cacheField>
    <cacheField name="Heure Début production (1)" numFmtId="0">
      <sharedItems containsBlank="1"/>
    </cacheField>
    <cacheField name="Heure Fin production (2)" numFmtId="0">
      <sharedItems containsDate="1" containsBlank="1" containsMixedTypes="1" minDate="2018-11-13T15:39:00" maxDate="2018-11-13T15:39:00"/>
    </cacheField>
    <cacheField name="Tps de production (2-1)=(3)" numFmtId="0">
      <sharedItems containsString="0" containsBlank="1" containsNumber="1" containsInteger="1" minValue="2100" maxValue="30600"/>
    </cacheField>
    <cacheField name="Qté produite (4)" numFmtId="0">
      <sharedItems containsString="0" containsBlank="1" containsNumber="1" containsInteger="1" minValue="46" maxValue="609"/>
    </cacheField>
    <cacheField name="Qté théorique (5)" numFmtId="0">
      <sharedItems containsString="0" containsBlank="1" containsNumber="1" containsInteger="1" minValue="84" maxValue="1224"/>
    </cacheField>
    <cacheField name="Rebuts (6)" numFmtId="0">
      <sharedItems containsString="0" containsBlank="1" containsNumber="1" containsInteger="1" minValue="0" maxValue="40"/>
    </cacheField>
    <cacheField name="%Qualité" numFmtId="9">
      <sharedItems containsString="0" containsBlank="1" containsNumber="1" minValue="0.82608695652173914" maxValue="1"/>
    </cacheField>
    <cacheField name="%Productivité" numFmtId="9">
      <sharedItems containsString="0" containsBlank="1" containsNumber="1" minValue="0.18790849673202614" maxValue="0.96153846153846156"/>
    </cacheField>
    <cacheField name="%Fiabilite" numFmtId="9">
      <sharedItems containsString="0" containsBlank="1" containsNumber="1" minValue="9.5238095238095233E-2" maxValue="0.78038379530916846"/>
    </cacheField>
    <cacheField name="%OEE" numFmtId="9">
      <sharedItems containsString="0" containsBlank="1" containsNumber="1" minValue="3.8076341647770219E-2" maxValue="0.59369006520905254"/>
    </cacheField>
    <cacheField name="Chgmt de série" numFmtId="0">
      <sharedItems containsBlank="1" count="2">
        <m/>
        <s v="Chgmt de série"/>
      </sharedItems>
    </cacheField>
    <cacheField name="Heure début " numFmtId="0">
      <sharedItems containsBlank="1"/>
    </cacheField>
    <cacheField name="Heure Fin" numFmtId="0">
      <sharedItems containsBlank="1"/>
    </cacheField>
    <cacheField name="Tps CDS" numFmtId="0">
      <sharedItems containsString="0" containsBlank="1" containsNumber="1" containsInteger="1" minValue="900" maxValue="2400"/>
    </cacheField>
    <cacheField name="Objectif Tps CDS" numFmtId="0">
      <sharedItems containsSemiMixedTypes="0" containsString="0" containsNumber="1" minValue="600" maxValue="2035"/>
    </cacheField>
    <cacheField name="Anomalie 1" numFmtId="0">
      <sharedItems containsBlank="1"/>
    </cacheField>
    <cacheField name="Heure début 3" numFmtId="0">
      <sharedItems containsBlank="1"/>
    </cacheField>
    <cacheField name="Heure Fin4" numFmtId="0">
      <sharedItems containsBlank="1"/>
    </cacheField>
    <cacheField name="Tps anomalie 1" numFmtId="0">
      <sharedItems containsBlank="1" containsMixedTypes="1" containsNumber="1" containsInteger="1" minValue="300" maxValue="16200"/>
    </cacheField>
    <cacheField name="Cause - Commentaire " numFmtId="0">
      <sharedItems containsBlank="1"/>
    </cacheField>
    <cacheField name="Anomalie 2" numFmtId="0">
      <sharedItems containsBlank="1" count="4">
        <m/>
        <s v="Panne"/>
        <s v=""/>
        <s v="Ajustement"/>
      </sharedItems>
    </cacheField>
    <cacheField name="Heure début 5" numFmtId="0">
      <sharedItems containsBlank="1"/>
    </cacheField>
    <cacheField name="Heure Fin6" numFmtId="0">
      <sharedItems containsBlank="1"/>
    </cacheField>
    <cacheField name="Tps anomalie 2" numFmtId="0">
      <sharedItems containsString="0" containsBlank="1" containsNumber="1" containsInteger="1" minValue="3000" maxValue="15300"/>
    </cacheField>
    <cacheField name="Cause - Commentaire 7" numFmtId="0">
      <sharedItems containsBlank="1"/>
    </cacheField>
    <cacheField name="Anomalie 3" numFmtId="0">
      <sharedItems containsBlank="1" count="3">
        <m/>
        <s v="Panne"/>
        <s v=""/>
      </sharedItems>
    </cacheField>
    <cacheField name="Heure début 8" numFmtId="0">
      <sharedItems containsBlank="1"/>
    </cacheField>
    <cacheField name="Heure Fin9" numFmtId="0">
      <sharedItems containsBlank="1"/>
    </cacheField>
    <cacheField name="Tps anomalie 3" numFmtId="0">
      <sharedItems containsString="0" containsBlank="1" containsNumber="1" containsInteger="1" minValue="480" maxValue="6300"/>
    </cacheField>
    <cacheField name="Cause - Commentaire 10" numFmtId="0">
      <sharedItems containsBlank="1"/>
    </cacheField>
    <cacheField name="Anomalie 4" numFmtId="0">
      <sharedItems containsBlank="1" count="3">
        <m/>
        <s v=""/>
        <s v="Ajustement"/>
      </sharedItems>
    </cacheField>
    <cacheField name="Heure début 11" numFmtId="0">
      <sharedItems containsBlank="1" containsMixedTypes="1" containsNumber="1" minValue="1563.6999999999998" maxValue="1563.6999999999998"/>
    </cacheField>
    <cacheField name="Heure Fin12" numFmtId="0">
      <sharedItems containsBlank="1"/>
    </cacheField>
    <cacheField name="Tps anomalie 4" numFmtId="0">
      <sharedItems containsString="0" containsBlank="1" containsNumber="1" containsInteger="1" minValue="300" maxValue="300"/>
    </cacheField>
    <cacheField name="Cause - Commentaire 13" numFmtId="0">
      <sharedItems containsBlank="1"/>
    </cacheField>
    <cacheField name="User " numFmtId="0">
      <sharedItems/>
    </cacheField>
    <cacheField name="Contrôle Visuel" numFmtId="0">
      <sharedItems/>
    </cacheField>
    <cacheField name="Concentricité" numFmtId="0">
      <sharedItems/>
    </cacheField>
    <cacheField name="Longueur Totale" numFmtId="0">
      <sharedItems containsBlank="1"/>
    </cacheField>
    <cacheField name="ØDiamètre Exter 1" numFmtId="0">
      <sharedItems containsBlank="1"/>
    </cacheField>
    <cacheField name="ØDiamètre Exter 2" numFmtId="0">
      <sharedItems containsBlank="1"/>
    </cacheField>
    <cacheField name="Rugosité 1" numFmtId="0">
      <sharedItems containsBlank="1"/>
    </cacheField>
    <cacheField name="Rugosité 2" numFmtId="0">
      <sharedItems containsBlank="1"/>
    </cacheField>
    <cacheField name="Commentaires" numFmtId="0">
      <sharedItems containsBlank="1"/>
    </cacheField>
    <cacheField name="Programme 1" numFmtId="0">
      <sharedItems containsBlank="1"/>
    </cacheField>
    <cacheField name="Programme 2" numFmtId="0">
      <sharedItems containsBlank="1"/>
    </cacheField>
    <cacheField name="Programme 3" numFmtId="0">
      <sharedItems containsBlank="1"/>
    </cacheField>
    <cacheField name="Programme 4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n v="20572235"/>
    <n v="50"/>
    <s v="ADEFINIR"/>
    <s v="PPAP"/>
    <s v="OK"/>
    <s v="1A8DLA6"/>
    <s v="DKO 10 L"/>
    <s v="DKO-L - 6  Bent 45"/>
    <s v="1F40639-0806-01"/>
    <s v="1F40774-0806-01S"/>
    <s v="9,53"/>
    <n v="25"/>
    <s v="Vincent"/>
    <s v="OK"/>
    <s v="OK"/>
    <s v="Vincent "/>
    <m/>
    <m/>
    <m/>
    <m/>
    <m/>
    <m/>
    <m/>
    <m/>
    <m/>
    <m/>
    <x v="0"/>
    <m/>
    <m/>
    <m/>
    <n v="1391.7"/>
    <m/>
    <s v="Vincent "/>
    <s v=""/>
    <s v=""/>
    <m/>
    <x v="0"/>
    <m/>
    <m/>
    <m/>
    <m/>
    <x v="0"/>
    <m/>
    <m/>
    <m/>
    <m/>
    <x v="0"/>
    <n v="1563.6999999999998"/>
    <m/>
    <m/>
    <m/>
    <s v="Vincent "/>
    <s v="OK"/>
    <s v="NOK"/>
    <m/>
    <m/>
    <m/>
    <m/>
    <m/>
    <m/>
    <s v="NOK"/>
    <s v="NOK"/>
    <s v="NOK"/>
    <s v="NOK"/>
  </r>
  <r>
    <x v="1"/>
    <x v="1"/>
    <n v="20579161"/>
    <n v="52"/>
    <s v="ADEFINIR"/>
    <s v="PPAP"/>
    <s v="OK"/>
    <s v="1A8BFA8"/>
    <s v="BSP 8"/>
    <s v="BSP - 8  Bent 45"/>
    <s v="1F40643-0808-01"/>
    <s v="1F40776-0808-01S"/>
    <s v="14x2,5"/>
    <n v="25"/>
    <s v="Vincent"/>
    <s v="OK"/>
    <s v="OK"/>
    <s v="Vincent "/>
    <m/>
    <m/>
    <m/>
    <m/>
    <m/>
    <m/>
    <m/>
    <m/>
    <m/>
    <m/>
    <x v="0"/>
    <m/>
    <m/>
    <m/>
    <n v="1492.4"/>
    <m/>
    <m/>
    <m/>
    <m/>
    <m/>
    <x v="0"/>
    <m/>
    <m/>
    <m/>
    <m/>
    <x v="0"/>
    <m/>
    <m/>
    <m/>
    <m/>
    <x v="0"/>
    <m/>
    <m/>
    <m/>
    <m/>
    <s v="Vincent "/>
    <s v="OK"/>
    <s v="NOK"/>
    <m/>
    <m/>
    <m/>
    <m/>
    <m/>
    <m/>
    <s v="NOK"/>
    <s v="NOK"/>
    <s v="NOK"/>
    <s v="NOK"/>
  </r>
  <r>
    <x v="1"/>
    <x v="2"/>
    <n v="20579163"/>
    <n v="50"/>
    <s v="ADEFINIR"/>
    <s v="PPAP"/>
    <s v="OK"/>
    <s v="1A8BFB8"/>
    <s v="BSP 8"/>
    <s v="BSP - 8  Bent 90"/>
    <s v="1F40643-0808-02"/>
    <s v="1F40776-0808-02S"/>
    <s v="14x2,5"/>
    <n v="25"/>
    <s v="Vincent"/>
    <s v="OK"/>
    <s v="OK"/>
    <s v="Vincent "/>
    <m/>
    <m/>
    <m/>
    <m/>
    <m/>
    <m/>
    <m/>
    <m/>
    <m/>
    <m/>
    <x v="0"/>
    <m/>
    <m/>
    <m/>
    <n v="1492.4"/>
    <m/>
    <m/>
    <m/>
    <m/>
    <m/>
    <x v="0"/>
    <m/>
    <m/>
    <m/>
    <m/>
    <x v="0"/>
    <m/>
    <m/>
    <m/>
    <m/>
    <x v="0"/>
    <m/>
    <m/>
    <m/>
    <m/>
    <s v="Vincent "/>
    <s v="OK"/>
    <s v="NOK"/>
    <s v="97.89"/>
    <s v="18.42 "/>
    <s v="15.87"/>
    <s v=""/>
    <s v=""/>
    <s v=""/>
    <s v="NOK"/>
    <s v="NOK"/>
    <s v="NOK"/>
    <s v="NOK"/>
  </r>
  <r>
    <x v="1"/>
    <x v="3"/>
    <n v="20579158"/>
    <n v="52"/>
    <s v="ADEFINIR"/>
    <s v="PPAP"/>
    <s v="OK"/>
    <s v="1A6BFA6"/>
    <s v="BSP 6"/>
    <s v="BSP - 6  Bent 45"/>
    <s v="1F40643-0606-01"/>
    <s v="1F40776-0606-01S"/>
    <s v="9,53"/>
    <n v="25"/>
    <s v="Vincent"/>
    <s v="OK"/>
    <s v="OK"/>
    <s v="Vincent "/>
    <m/>
    <m/>
    <m/>
    <m/>
    <m/>
    <m/>
    <m/>
    <m/>
    <m/>
    <m/>
    <x v="0"/>
    <m/>
    <m/>
    <m/>
    <n v="1372.4"/>
    <m/>
    <m/>
    <m/>
    <m/>
    <m/>
    <x v="0"/>
    <m/>
    <m/>
    <m/>
    <m/>
    <x v="0"/>
    <m/>
    <m/>
    <m/>
    <m/>
    <x v="0"/>
    <m/>
    <m/>
    <m/>
    <m/>
    <s v="Vincent "/>
    <s v="OK"/>
    <s v="NOK"/>
    <m/>
    <m/>
    <m/>
    <m/>
    <m/>
    <m/>
    <s v="NOK"/>
    <s v="NOK"/>
    <s v="NOK"/>
    <s v="NOK"/>
  </r>
  <r>
    <x v="1"/>
    <x v="4"/>
    <n v="20579159"/>
    <n v="58"/>
    <s v="ADEFINIR"/>
    <s v="PPAP"/>
    <s v="OK"/>
    <s v="1A6BFB6"/>
    <s v="BSP 6"/>
    <s v="BSP - 6  Bent 90"/>
    <s v="1F40643-0606-02"/>
    <s v="1F40776-0606-02S"/>
    <s v="9,53"/>
    <n v="25"/>
    <s v="Vincent"/>
    <s v="OK"/>
    <s v="OK"/>
    <s v="Vincent "/>
    <m/>
    <m/>
    <m/>
    <m/>
    <m/>
    <m/>
    <m/>
    <m/>
    <m/>
    <m/>
    <x v="0"/>
    <m/>
    <m/>
    <m/>
    <n v="1372.4"/>
    <m/>
    <m/>
    <m/>
    <m/>
    <m/>
    <x v="0"/>
    <m/>
    <m/>
    <m/>
    <m/>
    <x v="0"/>
    <m/>
    <m/>
    <m/>
    <m/>
    <x v="0"/>
    <m/>
    <m/>
    <m/>
    <m/>
    <s v="Bernard "/>
    <s v="OK"/>
    <s v="NOK"/>
    <s v="88.87"/>
    <s v="14.68"/>
    <s v="12.23 "/>
    <s v=""/>
    <s v=""/>
    <s v=""/>
    <s v="NOK"/>
    <s v="NOK"/>
    <s v="NOK"/>
    <s v="NOK"/>
  </r>
  <r>
    <x v="1"/>
    <x v="5"/>
    <n v="20539776"/>
    <n v="350"/>
    <s v="ADEFINIR"/>
    <s v="PPAP"/>
    <s v="OK"/>
    <s v="1A20DLB12"/>
    <s v="DKO 22 L"/>
    <s v="DKO-L - 12  Bent 90"/>
    <s v="1F40639-2012-02"/>
    <s v="1F40774-2012-02S"/>
    <s v="19,05"/>
    <n v="25"/>
    <s v="Vincent"/>
    <s v="OK"/>
    <s v="OK"/>
    <s v="Vincent "/>
    <m/>
    <m/>
    <m/>
    <m/>
    <m/>
    <m/>
    <m/>
    <m/>
    <m/>
    <m/>
    <x v="0"/>
    <m/>
    <m/>
    <m/>
    <n v="1523"/>
    <m/>
    <m/>
    <m/>
    <m/>
    <m/>
    <x v="0"/>
    <m/>
    <m/>
    <m/>
    <m/>
    <x v="0"/>
    <m/>
    <m/>
    <m/>
    <m/>
    <x v="0"/>
    <m/>
    <m/>
    <m/>
    <m/>
    <s v="Vincent "/>
    <s v="OK"/>
    <s v="NOK"/>
    <s v="138.13"/>
    <s v="24.72 "/>
    <s v="23.89"/>
    <s v=""/>
    <s v=""/>
    <s v="pièce courte côte 24.7"/>
    <s v="NOK"/>
    <s v="NOK"/>
    <s v="NOK"/>
    <s v="NOK"/>
  </r>
  <r>
    <x v="2"/>
    <x v="6"/>
    <n v="20579164"/>
    <n v="52"/>
    <s v="ADEFINIR"/>
    <s v="PPAP"/>
    <s v="OK"/>
    <s v="1A12DSA8"/>
    <s v="DKO 16 S"/>
    <s v="DKO-S - 8  Bent 45"/>
    <s v="1F40641-1208-01"/>
    <s v="1F40775-1208-01S"/>
    <s v="14x2,5"/>
    <n v="25"/>
    <s v="Vincent"/>
    <s v="OK"/>
    <s v="OK"/>
    <s v="Vincent "/>
    <m/>
    <m/>
    <m/>
    <m/>
    <m/>
    <m/>
    <m/>
    <m/>
    <m/>
    <m/>
    <x v="0"/>
    <m/>
    <m/>
    <m/>
    <n v="1523"/>
    <m/>
    <m/>
    <m/>
    <m/>
    <m/>
    <x v="0"/>
    <m/>
    <m/>
    <m/>
    <m/>
    <x v="0"/>
    <m/>
    <m/>
    <m/>
    <m/>
    <x v="0"/>
    <m/>
    <m/>
    <m/>
    <m/>
    <s v="Vincent "/>
    <s v="OK"/>
    <s v="NOK"/>
    <m/>
    <m/>
    <m/>
    <m/>
    <m/>
    <m/>
    <s v="NOK"/>
    <s v="NOK"/>
    <s v="NOK"/>
    <s v="NOK"/>
  </r>
  <r>
    <x v="2"/>
    <x v="7"/>
    <n v="20579166"/>
    <n v="55"/>
    <s v="ADEFINIR"/>
    <s v="PPAP"/>
    <s v="OK"/>
    <s v="1A12DSB8"/>
    <s v="DKO 16 S"/>
    <s v="DKO-S - 8  Bent 90"/>
    <s v="1F40641-1208-02"/>
    <s v="1F40775-1208-02S"/>
    <s v="14x2,5"/>
    <n v="25"/>
    <s v="Vincent"/>
    <s v="OK"/>
    <s v="OK"/>
    <s v="Vincent "/>
    <m/>
    <m/>
    <m/>
    <m/>
    <m/>
    <m/>
    <m/>
    <m/>
    <m/>
    <m/>
    <x v="0"/>
    <m/>
    <m/>
    <m/>
    <n v="1463"/>
    <m/>
    <m/>
    <m/>
    <m/>
    <m/>
    <x v="0"/>
    <m/>
    <m/>
    <m/>
    <m/>
    <x v="0"/>
    <m/>
    <m/>
    <m/>
    <m/>
    <x v="0"/>
    <m/>
    <m/>
    <m/>
    <m/>
    <s v="Vincent "/>
    <s v="OK"/>
    <s v="NOK"/>
    <m/>
    <m/>
    <m/>
    <m/>
    <m/>
    <m/>
    <s v="NOK"/>
    <s v="NOK"/>
    <s v="NOK"/>
    <s v="NOK"/>
  </r>
  <r>
    <x v="2"/>
    <x v="8"/>
    <n v="20572232"/>
    <n v="100"/>
    <s v="ADEFINIR"/>
    <s v="PPAP"/>
    <s v="OK"/>
    <s v="1A25DLA16"/>
    <s v="DKO 28 L"/>
    <s v="DKO-L - 16  Bent 45"/>
    <s v="1F40639-2516-01"/>
    <s v="1F40774-2516-01S"/>
    <s v="25,40"/>
    <n v="25"/>
    <s v="Vincent"/>
    <s v="OK"/>
    <s v="OK"/>
    <s v="Vincent "/>
    <m/>
    <m/>
    <m/>
    <m/>
    <m/>
    <m/>
    <m/>
    <m/>
    <m/>
    <m/>
    <x v="0"/>
    <m/>
    <m/>
    <m/>
    <n v="1391.7"/>
    <m/>
    <m/>
    <m/>
    <m/>
    <m/>
    <x v="0"/>
    <m/>
    <m/>
    <m/>
    <m/>
    <x v="0"/>
    <m/>
    <m/>
    <m/>
    <m/>
    <x v="0"/>
    <m/>
    <m/>
    <m/>
    <m/>
    <s v="Vincent "/>
    <s v="OK"/>
    <s v="NOK"/>
    <s v="120.61"/>
    <s v="32.92"/>
    <s v="29.93"/>
    <s v=""/>
    <s v=""/>
    <s v=""/>
    <s v="NOK"/>
    <s v="NOK"/>
    <s v="NOK"/>
    <s v="NOK"/>
  </r>
  <r>
    <x v="3"/>
    <x v="9"/>
    <n v="20593200"/>
    <n v="200"/>
    <s v="ADEFINIR"/>
    <s v="PPAP"/>
    <s v="OK"/>
    <s v="1A12DLB8"/>
    <s v="DKO 15 L"/>
    <s v="DKO-L - 8  Bent 90"/>
    <s v="1F40639-1208-02"/>
    <s v="1F40774-1208-02S"/>
    <s v="14x2,5"/>
    <n v="25"/>
    <s v="Vincent"/>
    <s v="OK"/>
    <s v="OK"/>
    <s v="Vincent "/>
    <m/>
    <m/>
    <m/>
    <m/>
    <m/>
    <m/>
    <m/>
    <m/>
    <m/>
    <m/>
    <x v="0"/>
    <m/>
    <m/>
    <m/>
    <n v="1319.7"/>
    <m/>
    <m/>
    <m/>
    <m/>
    <m/>
    <x v="0"/>
    <m/>
    <m/>
    <m/>
    <m/>
    <x v="0"/>
    <m/>
    <m/>
    <m/>
    <m/>
    <x v="0"/>
    <m/>
    <m/>
    <m/>
    <m/>
    <s v="Vincent "/>
    <s v="OK"/>
    <s v="NOK"/>
    <s v="111.15"/>
    <s v="19.91"/>
    <s v="16.88"/>
    <s v=""/>
    <s v=""/>
    <s v=""/>
    <s v="NOK"/>
    <s v="NOK"/>
    <s v="NOK"/>
    <s v="NOK"/>
  </r>
  <r>
    <x v="3"/>
    <x v="10"/>
    <n v="20593198"/>
    <n v="335"/>
    <s v="ADEFINIR"/>
    <s v="PPAP"/>
    <s v="OK"/>
    <s v="1A16DLB10"/>
    <s v="DKO 18 L"/>
    <s v="DKO-L - 10  Bent 90"/>
    <s v="1F40639-1610-02"/>
    <s v="1F40774-1610-02S"/>
    <s v="15,9x2,1"/>
    <n v="25"/>
    <s v="Vincent"/>
    <s v="OK"/>
    <s v="OK"/>
    <s v="Vincent "/>
    <m/>
    <m/>
    <m/>
    <m/>
    <m/>
    <m/>
    <m/>
    <m/>
    <m/>
    <m/>
    <x v="0"/>
    <m/>
    <m/>
    <m/>
    <n v="1319.7"/>
    <m/>
    <m/>
    <m/>
    <m/>
    <m/>
    <x v="0"/>
    <m/>
    <m/>
    <m/>
    <m/>
    <x v="0"/>
    <m/>
    <m/>
    <m/>
    <m/>
    <x v="0"/>
    <m/>
    <m/>
    <m/>
    <m/>
    <s v="Vincent "/>
    <s v="OK"/>
    <s v="NOK"/>
    <s v="126.15"/>
    <s v="23.91"/>
    <s v="19.88"/>
    <s v=""/>
    <s v=""/>
    <s v=""/>
    <s v="NOK"/>
    <s v="NOK"/>
    <s v="NOK"/>
    <s v="NOK"/>
  </r>
  <r>
    <x v="4"/>
    <x v="11"/>
    <n v="20593430"/>
    <n v="300"/>
    <s v="ADEFINIR"/>
    <s v="PPAP"/>
    <s v="OK"/>
    <s v="1A20DLB12"/>
    <s v="DKO 22 L"/>
    <s v="DKO-L - 12  Bent 90"/>
    <s v="1F40639-2012-02"/>
    <s v="1F40774-2012-02S"/>
    <s v="19,05"/>
    <n v="25"/>
    <s v="Vincent"/>
    <s v="OK"/>
    <s v="OK"/>
    <s v="Vincent "/>
    <m/>
    <m/>
    <m/>
    <m/>
    <m/>
    <m/>
    <m/>
    <m/>
    <m/>
    <m/>
    <x v="0"/>
    <m/>
    <m/>
    <m/>
    <n v="1391.7"/>
    <m/>
    <m/>
    <m/>
    <m/>
    <m/>
    <x v="0"/>
    <m/>
    <m/>
    <m/>
    <m/>
    <x v="0"/>
    <m/>
    <m/>
    <m/>
    <m/>
    <x v="0"/>
    <m/>
    <m/>
    <m/>
    <m/>
    <s v="Vincent "/>
    <s v="OK"/>
    <s v="NOK"/>
    <s v="138.47"/>
    <s v="26.88"/>
    <s v="23.87"/>
    <s v=""/>
    <s v=""/>
    <s v=""/>
    <s v="NOK"/>
    <s v="NOK"/>
    <s v="NOK"/>
    <s v="NOK"/>
  </r>
  <r>
    <x v="5"/>
    <x v="12"/>
    <n v="20604330"/>
    <n v="438"/>
    <s v="ADEFINIR"/>
    <s v="PPAP"/>
    <s v="OK"/>
    <s v="1A25DLA16"/>
    <s v="DKO 28 L"/>
    <s v="DKO-L - 16  Bent 45"/>
    <s v="1F40639-2516-01"/>
    <s v="1F40774-2516-01S"/>
    <s v="25,40"/>
    <n v="25"/>
    <s v="Vincent"/>
    <s v="OK"/>
    <s v="OK"/>
    <s v="Vincent "/>
    <m/>
    <m/>
    <m/>
    <m/>
    <m/>
    <m/>
    <m/>
    <m/>
    <m/>
    <m/>
    <x v="0"/>
    <m/>
    <m/>
    <m/>
    <n v="1463"/>
    <m/>
    <m/>
    <m/>
    <m/>
    <m/>
    <x v="0"/>
    <m/>
    <m/>
    <m/>
    <m/>
    <x v="0"/>
    <m/>
    <m/>
    <m/>
    <m/>
    <x v="0"/>
    <m/>
    <m/>
    <m/>
    <m/>
    <s v="Vincent "/>
    <s v="OK"/>
    <s v="NOK"/>
    <s v="120.65"/>
    <s v="30.9"/>
    <s v="29.89"/>
    <s v=""/>
    <s v=""/>
    <s v=""/>
    <s v="NOK"/>
    <s v="NOK"/>
    <s v="NOK"/>
    <s v="NOK"/>
  </r>
  <r>
    <x v="6"/>
    <x v="13"/>
    <n v="20593431"/>
    <n v="320"/>
    <s v="ADEFINIR"/>
    <s v="TEST"/>
    <s v="OK"/>
    <s v="1A10DLB6"/>
    <s v="DKO 12 L"/>
    <s v="DKO-L - 6  Bent 90"/>
    <s v="1F40639-1006-02"/>
    <s v="1F40774-1006-02S"/>
    <s v="9,53"/>
    <n v="25"/>
    <s v="Vincent"/>
    <s v="OK"/>
    <s v="OK"/>
    <s v="Vincent "/>
    <m/>
    <m/>
    <m/>
    <m/>
    <m/>
    <m/>
    <m/>
    <m/>
    <m/>
    <m/>
    <x v="0"/>
    <m/>
    <m/>
    <m/>
    <n v="1563.6999999999998"/>
    <m/>
    <m/>
    <m/>
    <m/>
    <m/>
    <x v="0"/>
    <m/>
    <m/>
    <m/>
    <m/>
    <x v="0"/>
    <m/>
    <m/>
    <m/>
    <m/>
    <x v="0"/>
    <m/>
    <m/>
    <m/>
    <m/>
    <s v="Vincent "/>
    <s v="OK"/>
    <s v="NOK"/>
    <m/>
    <m/>
    <m/>
    <m/>
    <m/>
    <m/>
    <m/>
    <m/>
    <m/>
    <m/>
  </r>
  <r>
    <x v="6"/>
    <x v="14"/>
    <n v="20539807"/>
    <n v="100"/>
    <s v="ADEFINIR"/>
    <s v="TEST"/>
    <s v="OK"/>
    <s v="1A10DLA6"/>
    <s v="DKO 12 L"/>
    <s v="DKO-L - 6  Bent 45"/>
    <s v="1F40639-1006-01"/>
    <s v="1F40774-1006-01S"/>
    <s v="9,53"/>
    <n v="25"/>
    <s v="Vincent"/>
    <s v="OK"/>
    <s v="OK"/>
    <s v="Vincent "/>
    <m/>
    <m/>
    <m/>
    <m/>
    <m/>
    <m/>
    <m/>
    <m/>
    <m/>
    <m/>
    <x v="0"/>
    <m/>
    <m/>
    <m/>
    <n v="600"/>
    <m/>
    <m/>
    <m/>
    <m/>
    <m/>
    <x v="0"/>
    <m/>
    <m/>
    <m/>
    <m/>
    <x v="0"/>
    <m/>
    <m/>
    <m/>
    <m/>
    <x v="0"/>
    <m/>
    <m/>
    <m/>
    <m/>
    <s v="Vincent "/>
    <s v="OK"/>
    <s v="NOK"/>
    <m/>
    <m/>
    <m/>
    <m/>
    <m/>
    <m/>
    <m/>
    <m/>
    <m/>
    <m/>
  </r>
  <r>
    <x v="7"/>
    <x v="15"/>
    <n v="20611813"/>
    <n v="500"/>
    <s v="C27-79"/>
    <s v="TEST"/>
    <s v="OK"/>
    <s v="1A25DLB16"/>
    <s v="DKO 28 L"/>
    <s v="DKO-L - 16  Bent 90"/>
    <s v="1F40639-2516-02"/>
    <s v="1F40774-2516-02S"/>
    <s v="25,40"/>
    <n v="25"/>
    <s v="Vincent"/>
    <s v="OK"/>
    <s v="OK"/>
    <s v="Vincent "/>
    <s v="09:30:00"/>
    <s v="16:30:00"/>
    <n v="25200"/>
    <n v="403"/>
    <n v="1008"/>
    <n v="1"/>
    <n v="0.99752475247524752"/>
    <n v="0.40079365079365081"/>
    <n v="9.5238095238095233E-2"/>
    <n v="3.8076341647770219E-2"/>
    <x v="1"/>
    <s v="9:30:00"/>
    <s v="9:45:00"/>
    <n v="900"/>
    <n v="600"/>
    <s v="Panne"/>
    <s v="09:44:00"/>
    <s v="09:49:00"/>
    <n v="300"/>
    <s v="message 265 dysfonctionnement axe de formation de défaut de mesure reb1.  Message 221 soumis à un dysfonctionnement"/>
    <x v="1"/>
    <s v="10:00:00"/>
    <s v="14:15:00"/>
    <n v="15300"/>
    <s v="position initiale impossible, vu avec transfluid, acquiter le défaut"/>
    <x v="1"/>
    <s v="14:45:00"/>
    <s v="16:30:00"/>
    <n v="6300"/>
    <s v="Message 265 + 221 dysfonctionnement axe de formation "/>
    <x v="1"/>
    <s v=""/>
    <s v=""/>
    <m/>
    <s v=""/>
    <s v="Vincent "/>
    <s v="OK"/>
    <s v="NOK"/>
    <s v="152.7"/>
    <s v="32.87"/>
    <s v="0.095"/>
    <s v=""/>
    <s v=""/>
    <s v=""/>
    <s v="OK"/>
    <s v="NOK"/>
    <s v="NOK"/>
    <s v="NOK"/>
  </r>
  <r>
    <x v="8"/>
    <x v="16"/>
    <n v="20707874"/>
    <n v="150"/>
    <s v="C27-80"/>
    <s v="TEST"/>
    <s v="OK"/>
    <s v="1A16DLA10"/>
    <s v="DKO 18 L"/>
    <s v="DKO-L - 10  Bent 45"/>
    <s v="1F40639-1610-01"/>
    <s v="1F40774-1610-01S"/>
    <s v="15,9x2,1"/>
    <n v="25"/>
    <s v="Vincent"/>
    <s v="OK"/>
    <s v="OK"/>
    <s v="Vincent "/>
    <s v="09:15:00"/>
    <s v="10:20:00"/>
    <n v="3900"/>
    <n v="150"/>
    <n v="156"/>
    <n v="0"/>
    <n v="1"/>
    <n v="0.96153846153846156"/>
    <n v="0.61538461538461542"/>
    <n v="0.59171597633136097"/>
    <x v="1"/>
    <s v="08:50:00"/>
    <s v="09:15:00"/>
    <n v="1500"/>
    <n v="1523"/>
    <s v=""/>
    <s v=""/>
    <s v=""/>
    <m/>
    <s v=""/>
    <x v="2"/>
    <s v=""/>
    <s v=""/>
    <m/>
    <s v=""/>
    <x v="2"/>
    <s v=""/>
    <s v=""/>
    <m/>
    <s v=""/>
    <x v="1"/>
    <s v=""/>
    <s v=""/>
    <m/>
    <s v=""/>
    <s v="Vincent "/>
    <s v="OK"/>
    <s v="NOK"/>
    <s v="124.25"/>
    <s v="23.9"/>
    <s v="0.081"/>
    <s v=""/>
    <s v=""/>
    <s v=""/>
    <s v="OK"/>
    <s v="NOK"/>
    <s v="NOK"/>
    <s v="NOK"/>
  </r>
  <r>
    <x v="8"/>
    <x v="17"/>
    <n v="20707876"/>
    <n v="150"/>
    <s v="C27-80"/>
    <s v="TEST"/>
    <s v="OK"/>
    <s v="1A12DLA8"/>
    <s v="DKO 15 L"/>
    <s v="DKO-L - 8  Bent 45"/>
    <s v="1F40639-1208-01"/>
    <s v="1F40774-1208-01S"/>
    <s v="14x2,5"/>
    <n v="25"/>
    <s v="Vincent"/>
    <s v="OK"/>
    <s v="OK"/>
    <s v="Vincent "/>
    <s v="10:45:00"/>
    <s v="11:51:00"/>
    <n v="3960"/>
    <n v="151"/>
    <n v="158"/>
    <n v="0"/>
    <n v="1"/>
    <n v="0.95569620253164556"/>
    <n v="0.62121212121212122"/>
    <n v="0.59369006520905254"/>
    <x v="1"/>
    <s v="10:20:00"/>
    <s v="10:45:00"/>
    <n v="1500"/>
    <n v="600"/>
    <s v=""/>
    <s v=""/>
    <s v=""/>
    <m/>
    <s v=""/>
    <x v="2"/>
    <s v=""/>
    <s v=""/>
    <m/>
    <s v=""/>
    <x v="2"/>
    <s v=""/>
    <s v=""/>
    <m/>
    <s v=""/>
    <x v="1"/>
    <s v=""/>
    <s v=""/>
    <m/>
    <s v=""/>
    <s v="Vincent "/>
    <s v="OK"/>
    <s v="NOK"/>
    <s v="96.14"/>
    <s v="19.88"/>
    <s v="0.035"/>
    <s v=""/>
    <s v=""/>
    <s v=""/>
    <s v="OK"/>
    <s v="NOK"/>
    <s v="NOK"/>
    <s v="NOK"/>
  </r>
  <r>
    <x v="9"/>
    <x v="18"/>
    <n v="20711344"/>
    <n v="46"/>
    <s v="C27-80"/>
    <s v="STOCK"/>
    <s v="OK"/>
    <s v="1A12DLB8"/>
    <s v="DKO 15 L"/>
    <s v="DKO-L - 8  Bent 90"/>
    <s v="1F40639-1208-02"/>
    <s v="1F40774-1208-02S"/>
    <s v="14x2,5"/>
    <n v="25"/>
    <s v="Vincent"/>
    <s v="OK"/>
    <s v="OK"/>
    <s v="Vincent "/>
    <s v="12/11/2018 08:00"/>
    <s v="12/11/2018 08:35"/>
    <n v="2100"/>
    <n v="46"/>
    <n v="84"/>
    <n v="0"/>
    <n v="1"/>
    <n v="0.54761904761904767"/>
    <n v="0.5714285714285714"/>
    <n v="0.31292517006802723"/>
    <x v="1"/>
    <s v="12/11/2018 08:00"/>
    <s v="12/11/2018 08:15"/>
    <n v="900"/>
    <n v="600"/>
    <s v=""/>
    <s v=""/>
    <s v=""/>
    <m/>
    <s v=""/>
    <x v="2"/>
    <s v=""/>
    <s v=""/>
    <m/>
    <s v=""/>
    <x v="2"/>
    <s v=""/>
    <s v=""/>
    <m/>
    <s v=""/>
    <x v="1"/>
    <s v=""/>
    <s v=""/>
    <m/>
    <s v=""/>
    <s v="Vincent "/>
    <s v="OK"/>
    <s v="NOK"/>
    <s v="111.07"/>
    <s v="19.87"/>
    <s v="0.014"/>
    <s v=""/>
    <s v=""/>
    <s v=""/>
    <s v="OK"/>
    <s v="NOK"/>
    <s v="NOK"/>
    <s v="NOK"/>
  </r>
  <r>
    <x v="9"/>
    <x v="19"/>
    <n v="20711348"/>
    <n v="190"/>
    <s v="C27-81"/>
    <s v="STOCK"/>
    <s v="OK"/>
    <s v="1A20DLB12"/>
    <s v="DKO 22 L"/>
    <s v="DKO-L - 12  Bent 90"/>
    <s v="1F40639-2012-02"/>
    <s v="1F40774-2012-02S"/>
    <s v="19,05"/>
    <n v="25"/>
    <s v="Vincent"/>
    <s v="OK"/>
    <s v="OK"/>
    <s v="Vincent "/>
    <s v="12/11/2018 08:00"/>
    <s v="12/11/2018 16:30"/>
    <n v="30600"/>
    <n v="190"/>
    <n v="1224"/>
    <n v="40"/>
    <n v="0.82608695652173914"/>
    <n v="0.18790849673202614"/>
    <n v="0.25882352941176473"/>
    <n v="4.0176855055747793E-2"/>
    <x v="1"/>
    <s v="12/11/2018 08:00"/>
    <s v="12/11/2018 08:30"/>
    <n v="1800"/>
    <n v="2035"/>
    <s v="Panne"/>
    <s v="12/11/2018 08:30"/>
    <s v="12/11/2018 13:00"/>
    <n v="16200"/>
    <s v=""/>
    <x v="3"/>
    <s v="12/11/2018 13:00"/>
    <s v="12/11/2018 14:18"/>
    <n v="4680"/>
    <s v=""/>
    <x v="2"/>
    <s v=""/>
    <s v=""/>
    <m/>
    <s v=""/>
    <x v="1"/>
    <s v=""/>
    <s v=""/>
    <m/>
    <s v=""/>
    <s v="Vincent "/>
    <s v="OK"/>
    <s v="NOK"/>
    <m/>
    <m/>
    <m/>
    <m/>
    <m/>
    <m/>
    <m/>
    <m/>
    <m/>
    <m/>
  </r>
  <r>
    <x v="10"/>
    <x v="20"/>
    <n v="20721202"/>
    <n v="600"/>
    <s v="C27-80"/>
    <s v="STOCK"/>
    <s v="OK"/>
    <s v="1A25DLB16"/>
    <s v="DKO 28 L"/>
    <s v="DKO-L - 16  Bent 90"/>
    <s v="1F40639-2516-02"/>
    <s v="1F40774-2516-02S"/>
    <s v="25,40"/>
    <n v="25"/>
    <s v="Vincent"/>
    <s v="OK"/>
    <s v="OK"/>
    <s v="Vincent "/>
    <s v="13/11/2018 07:50"/>
    <d v="2018-11-13T15:39:00"/>
    <n v="28140"/>
    <n v="609"/>
    <n v="1126"/>
    <n v="19"/>
    <n v="0.96974522292993626"/>
    <n v="0.55772646536412074"/>
    <n v="0.78038379530916846"/>
    <n v="0.42207258556241878"/>
    <x v="1"/>
    <s v="13/11/2018 07:50"/>
    <s v="13/11/2018 08:30"/>
    <n v="2400"/>
    <n v="1750"/>
    <s v="Réunion"/>
    <s v="13/11/2018 08:30"/>
    <s v="13/11/2018 9:30"/>
    <n v="3600"/>
    <s v=""/>
    <x v="3"/>
    <s v="13/11/2018 09:30"/>
    <s v="13/11/2018 10:20"/>
    <n v="3000"/>
    <s v="Réglage des paramètres SRM et stopper"/>
    <x v="1"/>
    <s v="13/11/2018 13:35"/>
    <s v="13/11/2018 13:43"/>
    <n v="480"/>
    <s v="pièce coincée dans le convoyeur, volet d ouverture"/>
    <x v="2"/>
    <s v="13/11/2018 13:30"/>
    <s v="13/11/2018 13:35"/>
    <n v="300"/>
    <s v="message 265 et 221 , modifier valeur de transformation REB1 en pourcentage, 30 à 42."/>
    <s v="Vincent "/>
    <s v="OK"/>
    <s v="NOK"/>
    <s v="152.53"/>
    <s v="32.91"/>
    <s v="0.124"/>
    <s v=""/>
    <s v=""/>
    <s v=""/>
    <s v="OK"/>
    <s v="NOK"/>
    <s v="NOK"/>
    <s v="N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7">
  <location ref="A4:B37" firstHeaderRow="1" firstDataRow="1" firstDataCol="1"/>
  <pivotFields count="66">
    <pivotField axis="axisRow" multipleItemSelectionAllowed="1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22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3"/>
        <item x="11"/>
        <item x="12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"/>
  </rowFields>
  <rowItems count="33">
    <i>
      <x/>
    </i>
    <i r="1">
      <x v="1"/>
    </i>
    <i>
      <x v="1"/>
    </i>
    <i r="1">
      <x v="2"/>
    </i>
    <i r="1">
      <x v="3"/>
    </i>
    <i r="1">
      <x v="4"/>
    </i>
    <i r="1">
      <x v="5"/>
    </i>
    <i r="1">
      <x v="6"/>
    </i>
    <i>
      <x v="2"/>
    </i>
    <i r="1">
      <x v="7"/>
    </i>
    <i r="1">
      <x v="8"/>
    </i>
    <i r="1">
      <x v="9"/>
    </i>
    <i>
      <x v="3"/>
    </i>
    <i r="1">
      <x v="10"/>
    </i>
    <i r="1">
      <x v="11"/>
    </i>
    <i>
      <x v="4"/>
    </i>
    <i r="1">
      <x v="13"/>
    </i>
    <i>
      <x v="5"/>
    </i>
    <i r="1">
      <x v="14"/>
    </i>
    <i>
      <x v="6"/>
    </i>
    <i r="1">
      <x/>
    </i>
    <i r="1">
      <x v="12"/>
    </i>
    <i>
      <x v="7"/>
    </i>
    <i r="1">
      <x v="15"/>
    </i>
    <i>
      <x v="8"/>
    </i>
    <i r="1">
      <x v="16"/>
    </i>
    <i r="1">
      <x v="17"/>
    </i>
    <i>
      <x v="9"/>
    </i>
    <i r="1">
      <x v="18"/>
    </i>
    <i r="1">
      <x v="19"/>
    </i>
    <i>
      <x v="10"/>
    </i>
    <i r="1">
      <x v="20"/>
    </i>
    <i t="grand">
      <x/>
    </i>
  </rowItems>
  <colItems count="1">
    <i/>
  </colItems>
  <dataFields count="1">
    <dataField name="Somme de %OEE" fld="27" baseField="0" baseItem="0" numFmtId="10"/>
  </dataFields>
  <chartFormats count="1"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>
  <location ref="D4:E37" firstHeaderRow="1" firstDataRow="1" firstDataCol="1"/>
  <pivotFields count="66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22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3"/>
        <item x="11"/>
        <item x="12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"/>
  </rowFields>
  <rowItems count="33">
    <i>
      <x/>
    </i>
    <i r="1">
      <x v="1"/>
    </i>
    <i>
      <x v="1"/>
    </i>
    <i r="1">
      <x v="2"/>
    </i>
    <i r="1">
      <x v="3"/>
    </i>
    <i r="1">
      <x v="4"/>
    </i>
    <i r="1">
      <x v="5"/>
    </i>
    <i r="1">
      <x v="6"/>
    </i>
    <i>
      <x v="2"/>
    </i>
    <i r="1">
      <x v="7"/>
    </i>
    <i r="1">
      <x v="8"/>
    </i>
    <i r="1">
      <x v="9"/>
    </i>
    <i>
      <x v="3"/>
    </i>
    <i r="1">
      <x v="10"/>
    </i>
    <i r="1">
      <x v="11"/>
    </i>
    <i>
      <x v="4"/>
    </i>
    <i r="1">
      <x v="13"/>
    </i>
    <i>
      <x v="5"/>
    </i>
    <i r="1">
      <x v="14"/>
    </i>
    <i>
      <x v="6"/>
    </i>
    <i r="1">
      <x/>
    </i>
    <i r="1">
      <x v="12"/>
    </i>
    <i>
      <x v="7"/>
    </i>
    <i r="1">
      <x v="15"/>
    </i>
    <i>
      <x v="8"/>
    </i>
    <i r="1">
      <x v="16"/>
    </i>
    <i r="1">
      <x v="17"/>
    </i>
    <i>
      <x v="9"/>
    </i>
    <i r="1">
      <x v="18"/>
    </i>
    <i r="1">
      <x v="19"/>
    </i>
    <i>
      <x v="10"/>
    </i>
    <i r="1">
      <x v="20"/>
    </i>
    <i t="grand">
      <x/>
    </i>
  </rowItems>
  <colItems count="1">
    <i/>
  </colItems>
  <dataFields count="1">
    <dataField name="Somme de %Qualité" fld="24" baseField="0" baseItem="0" numFmtId="10"/>
  </dataFields>
  <chartFormats count="1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_7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>
  <location ref="U4:X100" firstHeaderRow="0" firstDataRow="1" firstDataCol="1"/>
  <pivotFields count="66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22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3"/>
        <item x="11"/>
        <item x="12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axis="axisRow" showAll="0">
      <items count="5">
        <item x="2"/>
        <item x="1"/>
        <item x="0"/>
        <item x="3"/>
        <item t="default"/>
      </items>
    </pivotField>
    <pivotField showAll="0"/>
    <pivotField showAll="0" defaultSubtotal="0"/>
    <pivotField dataField="1" showAll="0"/>
    <pivotField showAll="0" defaultSubtotal="0"/>
    <pivotField axis="axisRow" showAll="0">
      <items count="4">
        <item x="2"/>
        <item x="0"/>
        <item x="1"/>
        <item t="default"/>
      </items>
    </pivotField>
    <pivotField showAll="0" defaultSubtotal="0"/>
    <pivotField showAll="0" defaultSubtotal="0"/>
    <pivotField dataField="1" showAll="0"/>
    <pivotField showAll="0" defaultSubtotal="0"/>
    <pivotField axis="axisRow" showAll="0">
      <items count="4">
        <item x="1"/>
        <item x="0"/>
        <item x="2"/>
        <item t="default"/>
      </items>
    </pivotField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5">
    <field x="0"/>
    <field x="1"/>
    <field x="38"/>
    <field x="43"/>
    <field x="48"/>
  </rowFields>
  <rowItems count="96">
    <i>
      <x/>
    </i>
    <i r="1">
      <x v="1"/>
    </i>
    <i r="2">
      <x v="2"/>
    </i>
    <i r="3">
      <x v="1"/>
    </i>
    <i r="4">
      <x v="1"/>
    </i>
    <i>
      <x v="1"/>
    </i>
    <i r="1">
      <x v="2"/>
    </i>
    <i r="2">
      <x v="2"/>
    </i>
    <i r="3">
      <x v="1"/>
    </i>
    <i r="4">
      <x v="1"/>
    </i>
    <i r="1">
      <x v="3"/>
    </i>
    <i r="2">
      <x v="2"/>
    </i>
    <i r="3">
      <x v="1"/>
    </i>
    <i r="4">
      <x v="1"/>
    </i>
    <i r="1">
      <x v="4"/>
    </i>
    <i r="2">
      <x v="2"/>
    </i>
    <i r="3">
      <x v="1"/>
    </i>
    <i r="4">
      <x v="1"/>
    </i>
    <i r="1">
      <x v="5"/>
    </i>
    <i r="2">
      <x v="2"/>
    </i>
    <i r="3">
      <x v="1"/>
    </i>
    <i r="4">
      <x v="1"/>
    </i>
    <i r="1">
      <x v="6"/>
    </i>
    <i r="2">
      <x v="2"/>
    </i>
    <i r="3">
      <x v="1"/>
    </i>
    <i r="4">
      <x v="1"/>
    </i>
    <i>
      <x v="2"/>
    </i>
    <i r="1">
      <x v="7"/>
    </i>
    <i r="2">
      <x v="2"/>
    </i>
    <i r="3">
      <x v="1"/>
    </i>
    <i r="4">
      <x v="1"/>
    </i>
    <i r="1">
      <x v="8"/>
    </i>
    <i r="2">
      <x v="2"/>
    </i>
    <i r="3">
      <x v="1"/>
    </i>
    <i r="4">
      <x v="1"/>
    </i>
    <i r="1">
      <x v="9"/>
    </i>
    <i r="2">
      <x v="2"/>
    </i>
    <i r="3">
      <x v="1"/>
    </i>
    <i r="4">
      <x v="1"/>
    </i>
    <i>
      <x v="3"/>
    </i>
    <i r="1">
      <x v="10"/>
    </i>
    <i r="2">
      <x v="2"/>
    </i>
    <i r="3">
      <x v="1"/>
    </i>
    <i r="4">
      <x v="1"/>
    </i>
    <i r="1">
      <x v="11"/>
    </i>
    <i r="2">
      <x v="2"/>
    </i>
    <i r="3">
      <x v="1"/>
    </i>
    <i r="4">
      <x v="1"/>
    </i>
    <i>
      <x v="4"/>
    </i>
    <i r="1">
      <x v="13"/>
    </i>
    <i r="2">
      <x v="2"/>
    </i>
    <i r="3">
      <x v="1"/>
    </i>
    <i r="4">
      <x v="1"/>
    </i>
    <i>
      <x v="5"/>
    </i>
    <i r="1">
      <x v="14"/>
    </i>
    <i r="2">
      <x v="2"/>
    </i>
    <i r="3">
      <x v="1"/>
    </i>
    <i r="4">
      <x v="1"/>
    </i>
    <i>
      <x v="6"/>
    </i>
    <i r="1">
      <x/>
    </i>
    <i r="2">
      <x v="2"/>
    </i>
    <i r="3">
      <x v="1"/>
    </i>
    <i r="4">
      <x v="1"/>
    </i>
    <i r="1">
      <x v="12"/>
    </i>
    <i r="2">
      <x v="2"/>
    </i>
    <i r="3">
      <x v="1"/>
    </i>
    <i r="4">
      <x v="1"/>
    </i>
    <i>
      <x v="7"/>
    </i>
    <i r="1">
      <x v="15"/>
    </i>
    <i r="2">
      <x v="1"/>
    </i>
    <i r="3">
      <x v="2"/>
    </i>
    <i r="4">
      <x/>
    </i>
    <i>
      <x v="8"/>
    </i>
    <i r="1">
      <x v="16"/>
    </i>
    <i r="2">
      <x/>
    </i>
    <i r="3">
      <x/>
    </i>
    <i r="4">
      <x/>
    </i>
    <i r="1">
      <x v="17"/>
    </i>
    <i r="2">
      <x/>
    </i>
    <i r="3">
      <x/>
    </i>
    <i r="4">
      <x/>
    </i>
    <i>
      <x v="9"/>
    </i>
    <i r="1">
      <x v="18"/>
    </i>
    <i r="2">
      <x/>
    </i>
    <i r="3">
      <x/>
    </i>
    <i r="4">
      <x/>
    </i>
    <i r="1">
      <x v="19"/>
    </i>
    <i r="2">
      <x v="3"/>
    </i>
    <i r="3">
      <x/>
    </i>
    <i r="4">
      <x/>
    </i>
    <i>
      <x v="10"/>
    </i>
    <i r="1">
      <x v="20"/>
    </i>
    <i r="2">
      <x v="3"/>
    </i>
    <i r="3">
      <x v="2"/>
    </i>
    <i r="4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ps anomalie 2" fld="41" baseField="0" baseItem="4"/>
    <dataField name="Somme de Tps anomalie 3" fld="46" baseField="0" baseItem="0"/>
    <dataField name="Somme de Tps anomalie 4" fld="51" baseField="0" baseItem="0"/>
  </dataFields>
  <chartFormats count="3">
    <chartFormat chart="2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4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CD_8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6">
  <location ref="Z4:AB37" firstHeaderRow="0" firstDataRow="1" firstDataCol="1" rowPageCount="1" colPageCount="1"/>
  <pivotFields count="66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22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3"/>
        <item x="11"/>
        <item x="12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 defaultSubtotal="0">
      <items count="2">
        <item x="1"/>
        <item x="0"/>
      </items>
    </pivotField>
    <pivotField showAll="0"/>
    <pivotField showAll="0"/>
    <pivotField dataField="1" showAll="0" defaultSubtotal="0"/>
    <pivotField dataField="1"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 defaultSubtotal="0"/>
    <pivotField multipleItemSelectionAllowed="1" showAll="0"/>
    <pivotField showAll="0" defaultSubtotal="0"/>
    <pivotField showAll="0" defaultSubtotal="0"/>
    <pivotField showAll="0"/>
    <pivotField showAll="0" defaultSubtotal="0"/>
    <pivotField multipleItemSelectionAllowed="1"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"/>
  </rowFields>
  <rowItems count="33">
    <i>
      <x/>
    </i>
    <i r="1">
      <x v="1"/>
    </i>
    <i>
      <x v="1"/>
    </i>
    <i r="1">
      <x v="2"/>
    </i>
    <i r="1">
      <x v="3"/>
    </i>
    <i r="1">
      <x v="4"/>
    </i>
    <i r="1">
      <x v="5"/>
    </i>
    <i r="1">
      <x v="6"/>
    </i>
    <i>
      <x v="2"/>
    </i>
    <i r="1">
      <x v="7"/>
    </i>
    <i r="1">
      <x v="8"/>
    </i>
    <i r="1">
      <x v="9"/>
    </i>
    <i>
      <x v="3"/>
    </i>
    <i r="1">
      <x v="10"/>
    </i>
    <i r="1">
      <x v="11"/>
    </i>
    <i>
      <x v="4"/>
    </i>
    <i r="1">
      <x v="13"/>
    </i>
    <i>
      <x v="5"/>
    </i>
    <i r="1">
      <x v="14"/>
    </i>
    <i>
      <x v="6"/>
    </i>
    <i r="1">
      <x/>
    </i>
    <i r="1">
      <x v="12"/>
    </i>
    <i>
      <x v="7"/>
    </i>
    <i r="1">
      <x v="15"/>
    </i>
    <i>
      <x v="8"/>
    </i>
    <i r="1">
      <x v="16"/>
    </i>
    <i r="1">
      <x v="17"/>
    </i>
    <i>
      <x v="9"/>
    </i>
    <i r="1">
      <x v="18"/>
    </i>
    <i r="1">
      <x v="19"/>
    </i>
    <i>
      <x v="10"/>
    </i>
    <i r="1">
      <x v="20"/>
    </i>
    <i t="grand">
      <x/>
    </i>
  </rowItems>
  <colFields count="1">
    <field x="-2"/>
  </colFields>
  <colItems count="2">
    <i>
      <x/>
    </i>
    <i i="1">
      <x v="1"/>
    </i>
  </colItems>
  <pageFields count="1">
    <pageField fld="28" hier="-1"/>
  </pageFields>
  <dataFields count="2">
    <dataField name="Somme de Tps CDS" fld="31" baseField="0" baseItem="3"/>
    <dataField name="Somme de Objectif Tps CDS" fld="32" baseField="0" baseItem="3"/>
  </dataFields>
  <chartFormats count="2">
    <chartFormat chart="5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CD_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>
  <location ref="L4:M37" firstHeaderRow="1" firstDataRow="1" firstDataCol="1"/>
  <pivotFields count="66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22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3"/>
        <item x="11"/>
        <item x="12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"/>
  </rowFields>
  <rowItems count="33">
    <i>
      <x/>
    </i>
    <i r="1">
      <x v="1"/>
    </i>
    <i>
      <x v="1"/>
    </i>
    <i r="1">
      <x v="2"/>
    </i>
    <i r="1">
      <x v="3"/>
    </i>
    <i r="1">
      <x v="4"/>
    </i>
    <i r="1">
      <x v="5"/>
    </i>
    <i r="1">
      <x v="6"/>
    </i>
    <i>
      <x v="2"/>
    </i>
    <i r="1">
      <x v="7"/>
    </i>
    <i r="1">
      <x v="8"/>
    </i>
    <i r="1">
      <x v="9"/>
    </i>
    <i>
      <x v="3"/>
    </i>
    <i r="1">
      <x v="10"/>
    </i>
    <i r="1">
      <x v="11"/>
    </i>
    <i>
      <x v="4"/>
    </i>
    <i r="1">
      <x v="13"/>
    </i>
    <i>
      <x v="5"/>
    </i>
    <i r="1">
      <x v="14"/>
    </i>
    <i>
      <x v="6"/>
    </i>
    <i r="1">
      <x/>
    </i>
    <i r="1">
      <x v="12"/>
    </i>
    <i>
      <x v="7"/>
    </i>
    <i r="1">
      <x v="15"/>
    </i>
    <i>
      <x v="8"/>
    </i>
    <i r="1">
      <x v="16"/>
    </i>
    <i r="1">
      <x v="17"/>
    </i>
    <i>
      <x v="9"/>
    </i>
    <i r="1">
      <x v="18"/>
    </i>
    <i r="1">
      <x v="19"/>
    </i>
    <i>
      <x v="10"/>
    </i>
    <i r="1">
      <x v="20"/>
    </i>
    <i t="grand">
      <x/>
    </i>
  </rowItems>
  <colItems count="1">
    <i/>
  </colItems>
  <dataFields count="1">
    <dataField name="Somme de Rebuts (6)" fld="23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CD_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>
  <location ref="R4:S37" firstHeaderRow="1" firstDataRow="1" firstDataCol="1"/>
  <pivotFields count="66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22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3"/>
        <item x="11"/>
        <item x="12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"/>
  </rowFields>
  <rowItems count="33">
    <i>
      <x/>
    </i>
    <i r="1">
      <x v="1"/>
    </i>
    <i>
      <x v="1"/>
    </i>
    <i r="1">
      <x v="2"/>
    </i>
    <i r="1">
      <x v="3"/>
    </i>
    <i r="1">
      <x v="4"/>
    </i>
    <i r="1">
      <x v="5"/>
    </i>
    <i r="1">
      <x v="6"/>
    </i>
    <i>
      <x v="2"/>
    </i>
    <i r="1">
      <x v="7"/>
    </i>
    <i r="1">
      <x v="8"/>
    </i>
    <i r="1">
      <x v="9"/>
    </i>
    <i>
      <x v="3"/>
    </i>
    <i r="1">
      <x v="10"/>
    </i>
    <i r="1">
      <x v="11"/>
    </i>
    <i>
      <x v="4"/>
    </i>
    <i r="1">
      <x v="13"/>
    </i>
    <i>
      <x v="5"/>
    </i>
    <i r="1">
      <x v="14"/>
    </i>
    <i>
      <x v="6"/>
    </i>
    <i r="1">
      <x/>
    </i>
    <i r="1">
      <x v="12"/>
    </i>
    <i>
      <x v="7"/>
    </i>
    <i r="1">
      <x v="15"/>
    </i>
    <i>
      <x v="8"/>
    </i>
    <i r="1">
      <x v="16"/>
    </i>
    <i r="1">
      <x v="17"/>
    </i>
    <i>
      <x v="9"/>
    </i>
    <i r="1">
      <x v="18"/>
    </i>
    <i r="1">
      <x v="19"/>
    </i>
    <i>
      <x v="10"/>
    </i>
    <i r="1">
      <x v="20"/>
    </i>
    <i t="grand">
      <x/>
    </i>
  </rowItems>
  <colItems count="1">
    <i/>
  </colItems>
  <dataFields count="1">
    <dataField name="Somme de %Fiabilite" fld="26" baseField="0" baseItem="0" numFmtId="10"/>
  </dataFields>
  <chartFormats count="1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CD_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>
  <location ref="G4:J37" firstHeaderRow="0" firstDataRow="1" firstDataCol="1"/>
  <pivotFields count="66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22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3"/>
        <item x="11"/>
        <item x="12"/>
        <item x="15"/>
        <item x="16"/>
        <item x="17"/>
        <item x="18"/>
        <item x="19"/>
        <item x="20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"/>
  </rowFields>
  <rowItems count="33">
    <i>
      <x/>
    </i>
    <i r="1">
      <x v="1"/>
    </i>
    <i>
      <x v="1"/>
    </i>
    <i r="1">
      <x v="2"/>
    </i>
    <i r="1">
      <x v="3"/>
    </i>
    <i r="1">
      <x v="4"/>
    </i>
    <i r="1">
      <x v="5"/>
    </i>
    <i r="1">
      <x v="6"/>
    </i>
    <i>
      <x v="2"/>
    </i>
    <i r="1">
      <x v="7"/>
    </i>
    <i r="1">
      <x v="8"/>
    </i>
    <i r="1">
      <x v="9"/>
    </i>
    <i>
      <x v="3"/>
    </i>
    <i r="1">
      <x v="10"/>
    </i>
    <i r="1">
      <x v="11"/>
    </i>
    <i>
      <x v="4"/>
    </i>
    <i r="1">
      <x v="13"/>
    </i>
    <i>
      <x v="5"/>
    </i>
    <i r="1">
      <x v="14"/>
    </i>
    <i>
      <x v="6"/>
    </i>
    <i r="1">
      <x/>
    </i>
    <i r="1">
      <x v="12"/>
    </i>
    <i>
      <x v="7"/>
    </i>
    <i r="1">
      <x v="15"/>
    </i>
    <i>
      <x v="8"/>
    </i>
    <i r="1">
      <x v="16"/>
    </i>
    <i r="1">
      <x v="17"/>
    </i>
    <i>
      <x v="9"/>
    </i>
    <i r="1">
      <x v="18"/>
    </i>
    <i r="1">
      <x v="19"/>
    </i>
    <i>
      <x v="10"/>
    </i>
    <i r="1">
      <x v="2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té produite (4)" fld="21" baseField="0" baseItem="3338888"/>
    <dataField name="Somme de Qté théorique (5)" fld="22" baseField="0" baseItem="0"/>
    <dataField name="Somme de Qté OF" fld="3" baseField="0" baseItem="0"/>
  </dataFields>
  <chartFormats count="3">
    <chartFormat chart="2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CD_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>
  <location ref="O4:P37" firstHeaderRow="1" firstDataRow="1" firstDataCol="1"/>
  <pivotFields count="66"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>
      <items count="22">
        <item x="14"/>
        <item x="0"/>
        <item x="1"/>
        <item x="2"/>
        <item x="3"/>
        <item x="4"/>
        <item x="5"/>
        <item x="6"/>
        <item x="7"/>
        <item x="8"/>
        <item x="9"/>
        <item x="10"/>
        <item x="13"/>
        <item x="11"/>
        <item x="12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"/>
  </rowFields>
  <rowItems count="33">
    <i>
      <x/>
    </i>
    <i r="1">
      <x v="1"/>
    </i>
    <i>
      <x v="1"/>
    </i>
    <i r="1">
      <x v="2"/>
    </i>
    <i r="1">
      <x v="3"/>
    </i>
    <i r="1">
      <x v="4"/>
    </i>
    <i r="1">
      <x v="5"/>
    </i>
    <i r="1">
      <x v="6"/>
    </i>
    <i>
      <x v="2"/>
    </i>
    <i r="1">
      <x v="7"/>
    </i>
    <i r="1">
      <x v="8"/>
    </i>
    <i r="1">
      <x v="9"/>
    </i>
    <i>
      <x v="3"/>
    </i>
    <i r="1">
      <x v="10"/>
    </i>
    <i r="1">
      <x v="11"/>
    </i>
    <i>
      <x v="4"/>
    </i>
    <i r="1">
      <x v="13"/>
    </i>
    <i>
      <x v="5"/>
    </i>
    <i r="1">
      <x v="14"/>
    </i>
    <i>
      <x v="6"/>
    </i>
    <i r="1">
      <x/>
    </i>
    <i r="1">
      <x v="12"/>
    </i>
    <i>
      <x v="7"/>
    </i>
    <i r="1">
      <x v="15"/>
    </i>
    <i>
      <x v="8"/>
    </i>
    <i r="1">
      <x v="16"/>
    </i>
    <i r="1">
      <x v="17"/>
    </i>
    <i>
      <x v="9"/>
    </i>
    <i r="1">
      <x v="18"/>
    </i>
    <i r="1">
      <x v="19"/>
    </i>
    <i>
      <x v="10"/>
    </i>
    <i r="1">
      <x v="20"/>
    </i>
    <i t="grand">
      <x/>
    </i>
  </rowItems>
  <colItems count="1">
    <i/>
  </colItems>
  <dataFields count="1">
    <dataField name="Somme de %Productivité" fld="25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onnées" displayName="T_Données" ref="A2:BN23" totalsRowShown="0" headerRowDxfId="69" dataDxfId="67" headerRowBorderDxfId="68" tableBorderDxfId="66">
  <autoFilter ref="A2:BN23"/>
  <tableColumns count="66">
    <tableColumn id="1" name="DATE" dataDxfId="65"/>
    <tableColumn id="2" name="N°OF" dataDxfId="64"/>
    <tableColumn id="3" name="OF ID" dataDxfId="63"/>
    <tableColumn id="4" name="Qté OF" dataDxfId="62"/>
    <tableColumn id="5" name="EMPLACEMENT Article Fini" dataDxfId="61"/>
    <tableColumn id="6" name="N°Cde Client" dataDxfId="60"/>
    <tableColumn id="7" name="PICKING Composants" dataDxfId="59"/>
    <tableColumn id="8" name="Article" dataDxfId="58"/>
    <tableColumn id="9" name="Forme" dataDxfId="57"/>
    <tableColumn id="10" name="Designation" dataDxfId="56"/>
    <tableColumn id="11" name="N° Tube" dataDxfId="55"/>
    <tableColumn id="12" name="N° Tube Formé et plaqué" dataDxfId="54"/>
    <tableColumn id="13" name="Diamètre du tube Ø" dataDxfId="53"/>
    <tableColumn id="14" name="Tps de Cycle théorique (s)" dataDxfId="52"/>
    <tableColumn id="15" name="User" dataDxfId="51"/>
    <tableColumn id="16" name="PICKING Outillage" dataDxfId="50"/>
    <tableColumn id="17" name="Rangement Outillage" dataDxfId="49"/>
    <tableColumn id="18" name="User2" dataDxfId="48"/>
    <tableColumn id="19" name="Heure Début production (1)" dataDxfId="47"/>
    <tableColumn id="20" name="Heure Fin production (2)" dataDxfId="46"/>
    <tableColumn id="21" name="Tps de production (2-1)=(3)" dataDxfId="45"/>
    <tableColumn id="22" name="Qté produite (4)" dataDxfId="44"/>
    <tableColumn id="23" name="Qté théorique (5)" dataDxfId="43"/>
    <tableColumn id="24" name="Rebuts (6)" dataDxfId="42"/>
    <tableColumn id="25" name="%Qualité" dataDxfId="41" dataCellStyle="Pourcentage"/>
    <tableColumn id="26" name="%Productivité" dataDxfId="40" dataCellStyle="Pourcentage"/>
    <tableColumn id="27" name="%Fiabilite" dataDxfId="39" dataCellStyle="Pourcentage"/>
    <tableColumn id="28" name="%OEE" dataDxfId="38" dataCellStyle="Pourcentage"/>
    <tableColumn id="29" name="Chgmt de série" dataDxfId="37"/>
    <tableColumn id="30" name="Heure début " dataDxfId="36"/>
    <tableColumn id="31" name="Heure Fin" dataDxfId="35"/>
    <tableColumn id="32" name="Tps CDS" dataDxfId="34"/>
    <tableColumn id="33" name="Objectif Tps CDS" dataDxfId="33"/>
    <tableColumn id="34" name="Anomalie 1" dataDxfId="32"/>
    <tableColumn id="35" name="Heure début 3" dataDxfId="31"/>
    <tableColumn id="36" name="Heure Fin4" dataDxfId="30"/>
    <tableColumn id="37" name="Tps anomalie 1" dataDxfId="29"/>
    <tableColumn id="38" name="Cause - Commentaire " dataDxfId="28"/>
    <tableColumn id="39" name="Anomalie 2" dataDxfId="27"/>
    <tableColumn id="40" name="Heure début 5" dataDxfId="26"/>
    <tableColumn id="41" name="Heure Fin6" dataDxfId="25"/>
    <tableColumn id="42" name="Tps anomalie 2" dataDxfId="24"/>
    <tableColumn id="43" name="Cause - Commentaire 7" dataDxfId="23"/>
    <tableColumn id="44" name="Anomalie 3" dataDxfId="22"/>
    <tableColumn id="45" name="Heure début 8" dataDxfId="21"/>
    <tableColumn id="46" name="Heure Fin9" dataDxfId="20"/>
    <tableColumn id="47" name="Tps anomalie 3" dataDxfId="19"/>
    <tableColumn id="48" name="Cause - Commentaire 10" dataDxfId="18"/>
    <tableColumn id="49" name="Anomalie 4" dataDxfId="17"/>
    <tableColumn id="50" name="Heure début 11" dataDxfId="16"/>
    <tableColumn id="51" name="Heure Fin12" dataDxfId="15"/>
    <tableColumn id="52" name="Tps anomalie 4" dataDxfId="14"/>
    <tableColumn id="53" name="Cause - Commentaire 13" dataDxfId="13"/>
    <tableColumn id="54" name="User " dataDxfId="12"/>
    <tableColumn id="55" name="Contrôle Visuel" dataDxfId="11"/>
    <tableColumn id="56" name="Concentricité" dataDxfId="10"/>
    <tableColumn id="57" name="Longueur Totale" dataDxfId="9"/>
    <tableColumn id="58" name="ØDiamètre Exter 1" dataDxfId="8"/>
    <tableColumn id="59" name="ØDiamètre Exter 2" dataDxfId="7"/>
    <tableColumn id="60" name="Rugosité 1" dataDxfId="6"/>
    <tableColumn id="61" name="Rugosité 2" dataDxfId="5"/>
    <tableColumn id="62" name="Commentaires" dataDxfId="4"/>
    <tableColumn id="63" name="Programme 1" dataDxfId="3"/>
    <tableColumn id="64" name="Programme 2" dataDxfId="2"/>
    <tableColumn id="65" name="Programme 3" dataDxfId="1"/>
    <tableColumn id="66" name="Programme 4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7030A0"/>
    <pageSetUpPr fitToPage="1"/>
  </sheetPr>
  <dimension ref="A1:R20"/>
  <sheetViews>
    <sheetView showGridLines="0" tabSelected="1" zoomScale="70" zoomScaleNormal="70" workbookViewId="0">
      <selection activeCell="C2" sqref="C2"/>
    </sheetView>
  </sheetViews>
  <sheetFormatPr baseColWidth="10" defaultColWidth="11.42578125" defaultRowHeight="15" x14ac:dyDescent="0.25"/>
  <cols>
    <col min="1" max="1" width="10.85546875" style="17" customWidth="1"/>
    <col min="2" max="2" width="17.7109375" style="17" customWidth="1"/>
    <col min="3" max="3" width="18.85546875" style="17" customWidth="1"/>
    <col min="4" max="4" width="21" style="17" customWidth="1"/>
    <col min="5" max="5" width="18.85546875" style="17" customWidth="1"/>
    <col min="6" max="6" width="21.140625" style="17" bestFit="1" customWidth="1"/>
    <col min="7" max="7" width="17.42578125" style="17" customWidth="1"/>
    <col min="8" max="16384" width="11.42578125" style="17"/>
  </cols>
  <sheetData>
    <row r="1" spans="1:18" ht="15.75" customHeight="1" thickBot="1" x14ac:dyDescent="0.3">
      <c r="A1" s="15"/>
      <c r="B1" s="16"/>
      <c r="C1" s="16"/>
      <c r="D1" s="60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16"/>
    </row>
    <row r="2" spans="1:18" ht="19.5" customHeight="1" thickBot="1" x14ac:dyDescent="0.3">
      <c r="A2" s="18"/>
      <c r="B2" s="19" t="s">
        <v>244</v>
      </c>
      <c r="C2" s="20">
        <f>LOOKUP(9^9,T_Données[N°OF])</f>
        <v>455919</v>
      </c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16"/>
    </row>
    <row r="3" spans="1:18" ht="19.5" customHeight="1" x14ac:dyDescent="0.25">
      <c r="A3" s="18"/>
      <c r="B3" s="21" t="s">
        <v>245</v>
      </c>
      <c r="C3" s="22" t="str">
        <f>VLOOKUP(C2,CHOOSE({1,2},T_Données[N°OF],T_Données[Article]),2,FALSE)</f>
        <v>1A25DLB16</v>
      </c>
      <c r="D3" s="60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16"/>
    </row>
    <row r="4" spans="1:18" ht="19.5" thickBot="1" x14ac:dyDescent="0.3">
      <c r="A4" s="16"/>
      <c r="B4" s="23"/>
      <c r="C4" s="18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ht="18.75" customHeight="1" x14ac:dyDescent="0.25">
      <c r="A5" s="62" t="str">
        <f>IF(B6="","",IF(B6&lt;=40%,"L",IF(B6&lt;=80%,"K","J")))</f>
        <v>K</v>
      </c>
      <c r="B5" s="24" t="s">
        <v>246</v>
      </c>
      <c r="C5" s="24" t="s">
        <v>247</v>
      </c>
      <c r="D5" s="24" t="s">
        <v>248</v>
      </c>
      <c r="E5" s="24" t="s">
        <v>249</v>
      </c>
      <c r="F5" s="16"/>
      <c r="G5" s="16"/>
      <c r="H5" s="18"/>
      <c r="I5" s="16"/>
      <c r="J5" s="16"/>
      <c r="K5" s="67">
        <v>43412</v>
      </c>
      <c r="L5" s="67"/>
      <c r="M5" s="16"/>
      <c r="N5" s="67">
        <v>43417</v>
      </c>
      <c r="O5" s="67"/>
      <c r="P5" s="16"/>
      <c r="Q5" s="16"/>
      <c r="R5" s="16"/>
    </row>
    <row r="6" spans="1:18" ht="18.75" customHeight="1" x14ac:dyDescent="0.35">
      <c r="A6" s="63"/>
      <c r="B6" s="65">
        <f>LOOKUP(9^9,T_Données[%OEE])</f>
        <v>0.42207258556241878</v>
      </c>
      <c r="C6" s="65">
        <f>LOOKUP(9^9,T_Données[%Qualité])</f>
        <v>0.96974522292993626</v>
      </c>
      <c r="D6" s="65">
        <f>LOOKUP(9^9,T_Données[%Productivité])</f>
        <v>0.55772646536412074</v>
      </c>
      <c r="E6" s="65">
        <f>LOOKUP(9^9,T_Données[%Fiabilite])</f>
        <v>0.78038379530916846</v>
      </c>
      <c r="F6" s="16"/>
      <c r="G6" s="16"/>
      <c r="H6" s="18"/>
      <c r="I6" s="16"/>
      <c r="J6" s="28" t="s">
        <v>251</v>
      </c>
      <c r="K6" s="67"/>
      <c r="L6" s="67"/>
      <c r="M6" s="27" t="s">
        <v>250</v>
      </c>
      <c r="N6" s="67"/>
      <c r="O6" s="67"/>
      <c r="P6" s="16"/>
      <c r="Q6" s="16"/>
      <c r="R6" s="16"/>
    </row>
    <row r="7" spans="1:18" ht="15.75" thickBot="1" x14ac:dyDescent="0.3">
      <c r="A7" s="64"/>
      <c r="B7" s="66"/>
      <c r="C7" s="66"/>
      <c r="D7" s="66"/>
      <c r="E7" s="6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8" ht="36" x14ac:dyDescent="0.55000000000000004">
      <c r="D8" s="25"/>
      <c r="R8" s="16"/>
    </row>
    <row r="9" spans="1:18" x14ac:dyDescent="0.25">
      <c r="R9" s="16"/>
    </row>
    <row r="10" spans="1:18" x14ac:dyDescent="0.25">
      <c r="R10" s="16"/>
    </row>
    <row r="11" spans="1:18" x14ac:dyDescent="0.25">
      <c r="R11" s="16"/>
    </row>
    <row r="12" spans="1:18" x14ac:dyDescent="0.25">
      <c r="R12" s="16"/>
    </row>
    <row r="13" spans="1:18" x14ac:dyDescent="0.25">
      <c r="R13" s="16"/>
    </row>
    <row r="14" spans="1:18" x14ac:dyDescent="0.25">
      <c r="R14" s="16"/>
    </row>
    <row r="15" spans="1:18" x14ac:dyDescent="0.25">
      <c r="R15" s="16"/>
    </row>
    <row r="16" spans="1:18" x14ac:dyDescent="0.25">
      <c r="R16" s="16"/>
    </row>
    <row r="17" spans="18:18" x14ac:dyDescent="0.25">
      <c r="R17" s="16"/>
    </row>
    <row r="18" spans="18:18" x14ac:dyDescent="0.25">
      <c r="R18" s="16"/>
    </row>
    <row r="19" spans="18:18" x14ac:dyDescent="0.25">
      <c r="R19" s="16"/>
    </row>
    <row r="20" spans="18:18" x14ac:dyDescent="0.25">
      <c r="R20" s="16"/>
    </row>
  </sheetData>
  <sheetProtection selectLockedCells="1" selectUnlockedCells="1"/>
  <mergeCells count="8">
    <mergeCell ref="D1:Q3"/>
    <mergeCell ref="A5:A7"/>
    <mergeCell ref="B6:B7"/>
    <mergeCell ref="C6:C7"/>
    <mergeCell ref="D6:D7"/>
    <mergeCell ref="E6:E7"/>
    <mergeCell ref="N5:O6"/>
    <mergeCell ref="K5:L6"/>
  </mergeCells>
  <conditionalFormatting sqref="B6:E7">
    <cfRule type="cellIs" dxfId="102" priority="1" operator="greaterThanOrEqual">
      <formula>0.8</formula>
    </cfRule>
    <cfRule type="cellIs" dxfId="101" priority="2" operator="between">
      <formula>0.41</formula>
      <formula>0.79</formula>
    </cfRule>
    <cfRule type="cellIs" dxfId="100" priority="3" operator="lessThanOrEqual">
      <formula>0.4</formula>
    </cfRule>
  </conditionalFormatting>
  <pageMargins left="0.17" right="0.17" top="1.1000000000000001" bottom="0.75" header="0.3" footer="0.3"/>
  <pageSetup paperSize="8" scale="5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ivotFiltersAdd">
                <anchor moveWithCells="1" sizeWithCells="1">
                  <from>
                    <xdr:col>5</xdr:col>
                    <xdr:colOff>190500</xdr:colOff>
                    <xdr:row>4</xdr:row>
                    <xdr:rowOff>0</xdr:rowOff>
                  </from>
                  <to>
                    <xdr:col>6</xdr:col>
                    <xdr:colOff>257175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923925</xdr:colOff>
                    <xdr:row>4</xdr:row>
                    <xdr:rowOff>0</xdr:rowOff>
                  </from>
                  <to>
                    <xdr:col>8</xdr:col>
                    <xdr:colOff>533400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2:AB100"/>
  <sheetViews>
    <sheetView showGridLines="0" zoomScale="85" zoomScaleNormal="85" workbookViewId="0">
      <selection activeCell="B19" sqref="B19"/>
    </sheetView>
  </sheetViews>
  <sheetFormatPr baseColWidth="10" defaultColWidth="11.42578125" defaultRowHeight="15" x14ac:dyDescent="0.25"/>
  <cols>
    <col min="1" max="1" width="21" customWidth="1"/>
    <col min="2" max="2" width="15.85546875" customWidth="1"/>
    <col min="3" max="3" width="2.7109375" customWidth="1"/>
    <col min="4" max="4" width="21" customWidth="1"/>
    <col min="5" max="5" width="19.140625" customWidth="1"/>
    <col min="6" max="6" width="3.28515625" customWidth="1"/>
    <col min="7" max="7" width="21" customWidth="1"/>
    <col min="8" max="8" width="25.42578125" customWidth="1"/>
    <col min="9" max="9" width="26.7109375" customWidth="1"/>
    <col min="10" max="10" width="17.140625" customWidth="1"/>
    <col min="11" max="11" width="4.5703125" customWidth="1"/>
    <col min="12" max="12" width="21" customWidth="1"/>
    <col min="13" max="13" width="20" customWidth="1"/>
    <col min="14" max="14" width="6" customWidth="1"/>
    <col min="15" max="15" width="21" customWidth="1"/>
    <col min="16" max="16" width="23.5703125" customWidth="1"/>
    <col min="17" max="17" width="6.42578125" customWidth="1"/>
    <col min="18" max="18" width="21" customWidth="1"/>
    <col min="19" max="19" width="19.85546875" customWidth="1"/>
    <col min="20" max="20" width="6.42578125" customWidth="1"/>
    <col min="21" max="21" width="21.140625" customWidth="1"/>
    <col min="22" max="24" width="24.28515625" customWidth="1"/>
    <col min="25" max="25" width="6.42578125" customWidth="1"/>
    <col min="26" max="26" width="21" customWidth="1"/>
    <col min="27" max="27" width="17.85546875" customWidth="1"/>
    <col min="28" max="28" width="25.5703125" customWidth="1"/>
    <col min="29" max="31" width="24.28515625" customWidth="1"/>
    <col min="32" max="32" width="24.28515625" bestFit="1" customWidth="1"/>
    <col min="33" max="33" width="6.5703125" customWidth="1"/>
    <col min="34" max="34" width="6.28515625" customWidth="1"/>
    <col min="35" max="39" width="29.28515625" bestFit="1" customWidth="1"/>
  </cols>
  <sheetData>
    <row r="2" spans="1:28" x14ac:dyDescent="0.25">
      <c r="Z2" s="26" t="s">
        <v>14</v>
      </c>
      <c r="AA2" t="s">
        <v>15</v>
      </c>
    </row>
    <row r="3" spans="1:28" x14ac:dyDescent="0.25">
      <c r="A3" s="59" t="s">
        <v>264</v>
      </c>
      <c r="D3" s="59" t="s">
        <v>265</v>
      </c>
      <c r="G3" s="59" t="s">
        <v>266</v>
      </c>
      <c r="L3" s="59" t="s">
        <v>267</v>
      </c>
      <c r="O3" s="59" t="s">
        <v>268</v>
      </c>
      <c r="R3" s="59" t="s">
        <v>269</v>
      </c>
      <c r="U3" s="59" t="s">
        <v>270</v>
      </c>
      <c r="Z3" s="59" t="s">
        <v>271</v>
      </c>
    </row>
    <row r="4" spans="1:28" x14ac:dyDescent="0.25">
      <c r="A4" s="26" t="s">
        <v>0</v>
      </c>
      <c r="B4" t="s">
        <v>1</v>
      </c>
      <c r="D4" s="26" t="s">
        <v>0</v>
      </c>
      <c r="E4" t="s">
        <v>2</v>
      </c>
      <c r="G4" s="26" t="s">
        <v>0</v>
      </c>
      <c r="H4" t="s">
        <v>3</v>
      </c>
      <c r="I4" t="s">
        <v>4</v>
      </c>
      <c r="J4" t="s">
        <v>5</v>
      </c>
      <c r="L4" s="26" t="s">
        <v>0</v>
      </c>
      <c r="M4" t="s">
        <v>6</v>
      </c>
      <c r="O4" s="26" t="s">
        <v>0</v>
      </c>
      <c r="P4" t="s">
        <v>7</v>
      </c>
      <c r="R4" s="26" t="s">
        <v>0</v>
      </c>
      <c r="S4" t="s">
        <v>8</v>
      </c>
      <c r="U4" s="26" t="s">
        <v>0</v>
      </c>
      <c r="V4" t="s">
        <v>9</v>
      </c>
      <c r="W4" t="s">
        <v>10</v>
      </c>
      <c r="X4" t="s">
        <v>11</v>
      </c>
      <c r="Z4" s="26" t="s">
        <v>0</v>
      </c>
      <c r="AA4" t="s">
        <v>16</v>
      </c>
      <c r="AB4" t="s">
        <v>17</v>
      </c>
    </row>
    <row r="5" spans="1:28" x14ac:dyDescent="0.25">
      <c r="A5" s="1">
        <v>43388</v>
      </c>
      <c r="B5" s="2"/>
      <c r="D5" s="1">
        <v>43388</v>
      </c>
      <c r="E5" s="2"/>
      <c r="G5" s="1">
        <v>43388</v>
      </c>
      <c r="H5" s="4"/>
      <c r="I5" s="4"/>
      <c r="J5" s="4">
        <v>50</v>
      </c>
      <c r="L5" s="1">
        <v>43388</v>
      </c>
      <c r="M5" s="4"/>
      <c r="O5" s="1">
        <v>43388</v>
      </c>
      <c r="P5" s="2"/>
      <c r="R5" s="1">
        <v>43388</v>
      </c>
      <c r="S5" s="2"/>
      <c r="U5" s="1">
        <v>43388</v>
      </c>
      <c r="V5" s="4"/>
      <c r="W5" s="4"/>
      <c r="X5" s="4"/>
      <c r="Z5" s="1">
        <v>43388</v>
      </c>
      <c r="AA5" s="4"/>
      <c r="AB5" s="4">
        <v>1391.7</v>
      </c>
    </row>
    <row r="6" spans="1:28" x14ac:dyDescent="0.25">
      <c r="A6" s="3">
        <v>455531</v>
      </c>
      <c r="B6" s="2"/>
      <c r="D6" s="3">
        <v>455531</v>
      </c>
      <c r="E6" s="2"/>
      <c r="G6" s="3">
        <v>455531</v>
      </c>
      <c r="H6" s="4"/>
      <c r="I6" s="4"/>
      <c r="J6" s="4">
        <v>50</v>
      </c>
      <c r="L6" s="3">
        <v>455531</v>
      </c>
      <c r="M6" s="4"/>
      <c r="O6" s="3">
        <v>455531</v>
      </c>
      <c r="P6" s="2"/>
      <c r="R6" s="3">
        <v>455531</v>
      </c>
      <c r="S6" s="2"/>
      <c r="U6" s="3">
        <v>455531</v>
      </c>
      <c r="V6" s="4"/>
      <c r="W6" s="4"/>
      <c r="X6" s="4"/>
      <c r="Z6" s="3">
        <v>455531</v>
      </c>
      <c r="AA6" s="4"/>
      <c r="AB6" s="4">
        <v>1391.7</v>
      </c>
    </row>
    <row r="7" spans="1:28" x14ac:dyDescent="0.25">
      <c r="A7" s="1">
        <v>43389</v>
      </c>
      <c r="B7" s="2"/>
      <c r="D7" s="1">
        <v>43389</v>
      </c>
      <c r="E7" s="2"/>
      <c r="G7" s="1">
        <v>43389</v>
      </c>
      <c r="H7" s="4"/>
      <c r="I7" s="4"/>
      <c r="J7" s="4">
        <v>562</v>
      </c>
      <c r="L7" s="1">
        <v>43389</v>
      </c>
      <c r="M7" s="4"/>
      <c r="O7" s="1">
        <v>43389</v>
      </c>
      <c r="P7" s="2"/>
      <c r="R7" s="1">
        <v>43389</v>
      </c>
      <c r="S7" s="2"/>
      <c r="U7" s="5" t="s">
        <v>12</v>
      </c>
      <c r="V7" s="4"/>
      <c r="W7" s="4"/>
      <c r="X7" s="4"/>
      <c r="Z7" s="1">
        <v>43389</v>
      </c>
      <c r="AA7" s="4"/>
      <c r="AB7" s="4">
        <v>7252.6</v>
      </c>
    </row>
    <row r="8" spans="1:28" x14ac:dyDescent="0.25">
      <c r="A8" s="3">
        <v>455555</v>
      </c>
      <c r="B8" s="2"/>
      <c r="D8" s="3">
        <v>455555</v>
      </c>
      <c r="E8" s="2"/>
      <c r="G8" s="3">
        <v>455555</v>
      </c>
      <c r="H8" s="4"/>
      <c r="I8" s="4"/>
      <c r="J8" s="4">
        <v>52</v>
      </c>
      <c r="L8" s="3">
        <v>455555</v>
      </c>
      <c r="M8" s="4"/>
      <c r="O8" s="3">
        <v>455555</v>
      </c>
      <c r="P8" s="2"/>
      <c r="R8" s="3">
        <v>455555</v>
      </c>
      <c r="S8" s="2"/>
      <c r="U8" s="7" t="s">
        <v>12</v>
      </c>
      <c r="V8" s="4"/>
      <c r="W8" s="4"/>
      <c r="X8" s="4"/>
      <c r="Z8" s="3">
        <v>455555</v>
      </c>
      <c r="AA8" s="4"/>
      <c r="AB8" s="4">
        <v>1492.4</v>
      </c>
    </row>
    <row r="9" spans="1:28" x14ac:dyDescent="0.25">
      <c r="A9" s="3">
        <v>455556</v>
      </c>
      <c r="B9" s="2"/>
      <c r="D9" s="3">
        <v>455556</v>
      </c>
      <c r="E9" s="2"/>
      <c r="G9" s="3">
        <v>455556</v>
      </c>
      <c r="H9" s="4"/>
      <c r="I9" s="4"/>
      <c r="J9" s="4">
        <v>50</v>
      </c>
      <c r="L9" s="3">
        <v>455556</v>
      </c>
      <c r="M9" s="4"/>
      <c r="O9" s="3">
        <v>455556</v>
      </c>
      <c r="P9" s="2"/>
      <c r="R9" s="3">
        <v>455556</v>
      </c>
      <c r="S9" s="2"/>
      <c r="U9" s="8" t="s">
        <v>12</v>
      </c>
      <c r="V9" s="4"/>
      <c r="W9" s="4"/>
      <c r="X9" s="4"/>
      <c r="Z9" s="3">
        <v>455556</v>
      </c>
      <c r="AA9" s="4"/>
      <c r="AB9" s="4">
        <v>1492.4</v>
      </c>
    </row>
    <row r="10" spans="1:28" x14ac:dyDescent="0.25">
      <c r="A10" s="3">
        <v>455553</v>
      </c>
      <c r="B10" s="2"/>
      <c r="D10" s="3">
        <v>455553</v>
      </c>
      <c r="E10" s="2"/>
      <c r="G10" s="3">
        <v>455553</v>
      </c>
      <c r="H10" s="4"/>
      <c r="I10" s="4"/>
      <c r="J10" s="4">
        <v>52</v>
      </c>
      <c r="L10" s="3">
        <v>455553</v>
      </c>
      <c r="M10" s="4"/>
      <c r="O10" s="3">
        <v>455553</v>
      </c>
      <c r="P10" s="2"/>
      <c r="R10" s="3">
        <v>455553</v>
      </c>
      <c r="S10" s="2"/>
      <c r="U10" s="1">
        <v>43389</v>
      </c>
      <c r="V10" s="4"/>
      <c r="W10" s="4"/>
      <c r="X10" s="4"/>
      <c r="Z10" s="3">
        <v>455553</v>
      </c>
      <c r="AA10" s="4"/>
      <c r="AB10" s="4">
        <v>1372.4</v>
      </c>
    </row>
    <row r="11" spans="1:28" x14ac:dyDescent="0.25">
      <c r="A11" s="3">
        <v>455554</v>
      </c>
      <c r="B11" s="2"/>
      <c r="D11" s="3">
        <v>455554</v>
      </c>
      <c r="E11" s="2"/>
      <c r="G11" s="3">
        <v>455554</v>
      </c>
      <c r="H11" s="4"/>
      <c r="I11" s="4"/>
      <c r="J11" s="4">
        <v>58</v>
      </c>
      <c r="L11" s="3">
        <v>455554</v>
      </c>
      <c r="M11" s="4"/>
      <c r="O11" s="3">
        <v>455554</v>
      </c>
      <c r="P11" s="2"/>
      <c r="R11" s="3">
        <v>455554</v>
      </c>
      <c r="S11" s="2"/>
      <c r="U11" s="3">
        <v>455555</v>
      </c>
      <c r="V11" s="4"/>
      <c r="W11" s="4"/>
      <c r="X11" s="4"/>
      <c r="Z11" s="3">
        <v>455554</v>
      </c>
      <c r="AA11" s="4"/>
      <c r="AB11" s="4">
        <v>1372.4</v>
      </c>
    </row>
    <row r="12" spans="1:28" x14ac:dyDescent="0.25">
      <c r="A12" s="3">
        <v>455486</v>
      </c>
      <c r="B12" s="2"/>
      <c r="D12" s="3">
        <v>455486</v>
      </c>
      <c r="E12" s="2"/>
      <c r="G12" s="3">
        <v>455486</v>
      </c>
      <c r="H12" s="4"/>
      <c r="I12" s="4"/>
      <c r="J12" s="4">
        <v>350</v>
      </c>
      <c r="L12" s="3">
        <v>455486</v>
      </c>
      <c r="M12" s="4"/>
      <c r="O12" s="3">
        <v>455486</v>
      </c>
      <c r="P12" s="2"/>
      <c r="R12" s="3">
        <v>455486</v>
      </c>
      <c r="S12" s="2"/>
      <c r="U12" s="5" t="s">
        <v>12</v>
      </c>
      <c r="V12" s="4"/>
      <c r="W12" s="4"/>
      <c r="X12" s="4"/>
      <c r="Z12" s="3">
        <v>455486</v>
      </c>
      <c r="AA12" s="4"/>
      <c r="AB12" s="4">
        <v>1523</v>
      </c>
    </row>
    <row r="13" spans="1:28" x14ac:dyDescent="0.25">
      <c r="A13" s="1">
        <v>43390</v>
      </c>
      <c r="B13" s="2"/>
      <c r="D13" s="1">
        <v>43390</v>
      </c>
      <c r="E13" s="2"/>
      <c r="G13" s="1">
        <v>43390</v>
      </c>
      <c r="H13" s="4"/>
      <c r="I13" s="4"/>
      <c r="J13" s="4">
        <v>207</v>
      </c>
      <c r="L13" s="1">
        <v>43390</v>
      </c>
      <c r="M13" s="4"/>
      <c r="O13" s="1">
        <v>43390</v>
      </c>
      <c r="P13" s="2"/>
      <c r="R13" s="1">
        <v>43390</v>
      </c>
      <c r="S13" s="2"/>
      <c r="U13" s="7" t="s">
        <v>12</v>
      </c>
      <c r="V13" s="4"/>
      <c r="W13" s="4"/>
      <c r="X13" s="4"/>
      <c r="Z13" s="1">
        <v>43390</v>
      </c>
      <c r="AA13" s="4"/>
      <c r="AB13" s="4">
        <v>4377.7</v>
      </c>
    </row>
    <row r="14" spans="1:28" x14ac:dyDescent="0.25">
      <c r="A14" s="3">
        <v>455557</v>
      </c>
      <c r="B14" s="2"/>
      <c r="D14" s="3">
        <v>455557</v>
      </c>
      <c r="E14" s="2"/>
      <c r="G14" s="3">
        <v>455557</v>
      </c>
      <c r="H14" s="4"/>
      <c r="I14" s="4"/>
      <c r="J14" s="4">
        <v>52</v>
      </c>
      <c r="L14" s="3">
        <v>455557</v>
      </c>
      <c r="M14" s="4"/>
      <c r="O14" s="3">
        <v>455557</v>
      </c>
      <c r="P14" s="2"/>
      <c r="R14" s="3">
        <v>455557</v>
      </c>
      <c r="S14" s="2"/>
      <c r="U14" s="8" t="s">
        <v>12</v>
      </c>
      <c r="V14" s="4"/>
      <c r="W14" s="4"/>
      <c r="X14" s="4"/>
      <c r="Z14" s="3">
        <v>455557</v>
      </c>
      <c r="AA14" s="4"/>
      <c r="AB14" s="4">
        <v>1523</v>
      </c>
    </row>
    <row r="15" spans="1:28" x14ac:dyDescent="0.25">
      <c r="A15" s="3">
        <v>455558</v>
      </c>
      <c r="B15" s="2"/>
      <c r="D15" s="3">
        <v>455558</v>
      </c>
      <c r="E15" s="2"/>
      <c r="G15" s="3">
        <v>455558</v>
      </c>
      <c r="H15" s="4"/>
      <c r="I15" s="4"/>
      <c r="J15" s="4">
        <v>55</v>
      </c>
      <c r="L15" s="3">
        <v>455558</v>
      </c>
      <c r="M15" s="4"/>
      <c r="O15" s="3">
        <v>455558</v>
      </c>
      <c r="P15" s="2"/>
      <c r="R15" s="3">
        <v>455558</v>
      </c>
      <c r="S15" s="2"/>
      <c r="U15" s="3">
        <v>455556</v>
      </c>
      <c r="V15" s="4"/>
      <c r="W15" s="4"/>
      <c r="X15" s="4"/>
      <c r="Z15" s="3">
        <v>455558</v>
      </c>
      <c r="AA15" s="4"/>
      <c r="AB15" s="4">
        <v>1463</v>
      </c>
    </row>
    <row r="16" spans="1:28" x14ac:dyDescent="0.25">
      <c r="A16" s="3">
        <v>455530</v>
      </c>
      <c r="B16" s="2"/>
      <c r="D16" s="3">
        <v>455530</v>
      </c>
      <c r="E16" s="2"/>
      <c r="G16" s="3">
        <v>455530</v>
      </c>
      <c r="H16" s="4"/>
      <c r="I16" s="4"/>
      <c r="J16" s="4">
        <v>100</v>
      </c>
      <c r="L16" s="3">
        <v>455530</v>
      </c>
      <c r="M16" s="4"/>
      <c r="O16" s="3">
        <v>455530</v>
      </c>
      <c r="P16" s="2"/>
      <c r="R16" s="3">
        <v>455530</v>
      </c>
      <c r="S16" s="2"/>
      <c r="U16" s="5" t="s">
        <v>12</v>
      </c>
      <c r="V16" s="4"/>
      <c r="W16" s="4"/>
      <c r="X16" s="4"/>
      <c r="Z16" s="3">
        <v>455530</v>
      </c>
      <c r="AA16" s="4"/>
      <c r="AB16" s="4">
        <v>1391.7</v>
      </c>
    </row>
    <row r="17" spans="1:28" x14ac:dyDescent="0.25">
      <c r="A17" s="1">
        <v>43391</v>
      </c>
      <c r="B17" s="2"/>
      <c r="D17" s="1">
        <v>43391</v>
      </c>
      <c r="E17" s="2"/>
      <c r="G17" s="1">
        <v>43391</v>
      </c>
      <c r="H17" s="4"/>
      <c r="I17" s="4"/>
      <c r="J17" s="4">
        <v>535</v>
      </c>
      <c r="L17" s="1">
        <v>43391</v>
      </c>
      <c r="M17" s="4"/>
      <c r="O17" s="1">
        <v>43391</v>
      </c>
      <c r="P17" s="2"/>
      <c r="R17" s="1">
        <v>43391</v>
      </c>
      <c r="S17" s="2"/>
      <c r="U17" s="7" t="s">
        <v>12</v>
      </c>
      <c r="V17" s="4"/>
      <c r="W17" s="4"/>
      <c r="X17" s="4"/>
      <c r="Z17" s="1">
        <v>43391</v>
      </c>
      <c r="AA17" s="4"/>
      <c r="AB17" s="4">
        <v>2639.4</v>
      </c>
    </row>
    <row r="18" spans="1:28" x14ac:dyDescent="0.25">
      <c r="A18" s="3">
        <v>455614</v>
      </c>
      <c r="B18" s="2"/>
      <c r="D18" s="3">
        <v>455614</v>
      </c>
      <c r="E18" s="2"/>
      <c r="G18" s="3">
        <v>455614</v>
      </c>
      <c r="H18" s="4"/>
      <c r="I18" s="4"/>
      <c r="J18" s="4">
        <v>200</v>
      </c>
      <c r="L18" s="3">
        <v>455614</v>
      </c>
      <c r="M18" s="4"/>
      <c r="O18" s="3">
        <v>455614</v>
      </c>
      <c r="P18" s="2"/>
      <c r="R18" s="3">
        <v>455614</v>
      </c>
      <c r="S18" s="2"/>
      <c r="U18" s="8" t="s">
        <v>12</v>
      </c>
      <c r="V18" s="4"/>
      <c r="W18" s="4"/>
      <c r="X18" s="4"/>
      <c r="Z18" s="3">
        <v>455614</v>
      </c>
      <c r="AA18" s="4"/>
      <c r="AB18" s="4">
        <v>1319.7</v>
      </c>
    </row>
    <row r="19" spans="1:28" x14ac:dyDescent="0.25">
      <c r="A19" s="3">
        <v>455613</v>
      </c>
      <c r="B19" s="2"/>
      <c r="D19" s="3">
        <v>455613</v>
      </c>
      <c r="E19" s="2"/>
      <c r="G19" s="3">
        <v>455613</v>
      </c>
      <c r="H19" s="4"/>
      <c r="I19" s="4"/>
      <c r="J19" s="4">
        <v>335</v>
      </c>
      <c r="L19" s="3">
        <v>455613</v>
      </c>
      <c r="M19" s="4"/>
      <c r="O19" s="3">
        <v>455613</v>
      </c>
      <c r="P19" s="2"/>
      <c r="R19" s="3">
        <v>455613</v>
      </c>
      <c r="S19" s="2"/>
      <c r="U19" s="3">
        <v>455553</v>
      </c>
      <c r="V19" s="4"/>
      <c r="W19" s="4"/>
      <c r="X19" s="4"/>
      <c r="Z19" s="3">
        <v>455613</v>
      </c>
      <c r="AA19" s="4"/>
      <c r="AB19" s="4">
        <v>1319.7</v>
      </c>
    </row>
    <row r="20" spans="1:28" x14ac:dyDescent="0.25">
      <c r="A20" s="1">
        <v>43392</v>
      </c>
      <c r="B20" s="2"/>
      <c r="D20" s="1">
        <v>43392</v>
      </c>
      <c r="E20" s="2"/>
      <c r="G20" s="1">
        <v>43392</v>
      </c>
      <c r="H20" s="4"/>
      <c r="I20" s="4"/>
      <c r="J20" s="4">
        <v>300</v>
      </c>
      <c r="L20" s="1">
        <v>43392</v>
      </c>
      <c r="M20" s="4"/>
      <c r="O20" s="1">
        <v>43392</v>
      </c>
      <c r="P20" s="2"/>
      <c r="R20" s="1">
        <v>43392</v>
      </c>
      <c r="S20" s="2"/>
      <c r="U20" s="5" t="s">
        <v>12</v>
      </c>
      <c r="V20" s="4"/>
      <c r="W20" s="4"/>
      <c r="X20" s="4"/>
      <c r="Z20" s="1">
        <v>43392</v>
      </c>
      <c r="AA20" s="4"/>
      <c r="AB20" s="4">
        <v>1391.7</v>
      </c>
    </row>
    <row r="21" spans="1:28" x14ac:dyDescent="0.25">
      <c r="A21" s="3">
        <v>455619</v>
      </c>
      <c r="B21" s="2"/>
      <c r="D21" s="3">
        <v>455619</v>
      </c>
      <c r="E21" s="2"/>
      <c r="G21" s="3">
        <v>455619</v>
      </c>
      <c r="H21" s="4"/>
      <c r="I21" s="4"/>
      <c r="J21" s="4">
        <v>300</v>
      </c>
      <c r="L21" s="3">
        <v>455619</v>
      </c>
      <c r="M21" s="4"/>
      <c r="O21" s="3">
        <v>455619</v>
      </c>
      <c r="P21" s="2"/>
      <c r="R21" s="3">
        <v>455619</v>
      </c>
      <c r="S21" s="2"/>
      <c r="U21" s="7" t="s">
        <v>12</v>
      </c>
      <c r="V21" s="4"/>
      <c r="W21" s="4"/>
      <c r="X21" s="4"/>
      <c r="Z21" s="3">
        <v>455619</v>
      </c>
      <c r="AA21" s="4"/>
      <c r="AB21" s="4">
        <v>1391.7</v>
      </c>
    </row>
    <row r="22" spans="1:28" x14ac:dyDescent="0.25">
      <c r="A22" s="1">
        <v>43395</v>
      </c>
      <c r="B22" s="2"/>
      <c r="D22" s="1">
        <v>43395</v>
      </c>
      <c r="E22" s="2"/>
      <c r="G22" s="1">
        <v>43395</v>
      </c>
      <c r="H22" s="4"/>
      <c r="I22" s="4"/>
      <c r="J22" s="4">
        <v>438</v>
      </c>
      <c r="L22" s="1">
        <v>43395</v>
      </c>
      <c r="M22" s="4"/>
      <c r="O22" s="1">
        <v>43395</v>
      </c>
      <c r="P22" s="2"/>
      <c r="R22" s="1">
        <v>43395</v>
      </c>
      <c r="S22" s="2"/>
      <c r="U22" s="8" t="s">
        <v>12</v>
      </c>
      <c r="V22" s="4"/>
      <c r="W22" s="4"/>
      <c r="X22" s="4"/>
      <c r="Z22" s="1">
        <v>43395</v>
      </c>
      <c r="AA22" s="4"/>
      <c r="AB22" s="4">
        <v>1463</v>
      </c>
    </row>
    <row r="23" spans="1:28" x14ac:dyDescent="0.25">
      <c r="A23" s="3">
        <v>455651</v>
      </c>
      <c r="B23" s="2"/>
      <c r="D23" s="3">
        <v>455651</v>
      </c>
      <c r="E23" s="2"/>
      <c r="G23" s="3">
        <v>455651</v>
      </c>
      <c r="H23" s="4"/>
      <c r="I23" s="4"/>
      <c r="J23" s="4">
        <v>438</v>
      </c>
      <c r="L23" s="3">
        <v>455651</v>
      </c>
      <c r="M23" s="4"/>
      <c r="O23" s="3">
        <v>455651</v>
      </c>
      <c r="P23" s="2"/>
      <c r="R23" s="3">
        <v>455651</v>
      </c>
      <c r="S23" s="2"/>
      <c r="U23" s="3">
        <v>455554</v>
      </c>
      <c r="V23" s="4"/>
      <c r="W23" s="4"/>
      <c r="X23" s="4"/>
      <c r="Z23" s="3">
        <v>455651</v>
      </c>
      <c r="AA23" s="4"/>
      <c r="AB23" s="4">
        <v>1463</v>
      </c>
    </row>
    <row r="24" spans="1:28" x14ac:dyDescent="0.25">
      <c r="A24" s="1">
        <v>43411</v>
      </c>
      <c r="B24" s="2"/>
      <c r="D24" s="1">
        <v>43411</v>
      </c>
      <c r="E24" s="2"/>
      <c r="G24" s="1">
        <v>43411</v>
      </c>
      <c r="H24" s="4"/>
      <c r="I24" s="4"/>
      <c r="J24" s="4">
        <v>420</v>
      </c>
      <c r="L24" s="1">
        <v>43411</v>
      </c>
      <c r="M24" s="4"/>
      <c r="O24" s="1">
        <v>43411</v>
      </c>
      <c r="P24" s="2"/>
      <c r="R24" s="1">
        <v>43411</v>
      </c>
      <c r="S24" s="2"/>
      <c r="U24" s="5" t="s">
        <v>12</v>
      </c>
      <c r="V24" s="4"/>
      <c r="W24" s="4"/>
      <c r="X24" s="4"/>
      <c r="Z24" s="1">
        <v>43411</v>
      </c>
      <c r="AA24" s="4"/>
      <c r="AB24" s="4">
        <v>2163.6999999999998</v>
      </c>
    </row>
    <row r="25" spans="1:28" x14ac:dyDescent="0.25">
      <c r="A25" s="3">
        <v>455487</v>
      </c>
      <c r="B25" s="2"/>
      <c r="D25" s="3">
        <v>455487</v>
      </c>
      <c r="E25" s="2"/>
      <c r="G25" s="3">
        <v>455487</v>
      </c>
      <c r="H25" s="4"/>
      <c r="I25" s="4"/>
      <c r="J25" s="4">
        <v>100</v>
      </c>
      <c r="L25" s="3">
        <v>455487</v>
      </c>
      <c r="M25" s="4"/>
      <c r="O25" s="3">
        <v>455487</v>
      </c>
      <c r="P25" s="2"/>
      <c r="R25" s="3">
        <v>455487</v>
      </c>
      <c r="S25" s="2"/>
      <c r="U25" s="7" t="s">
        <v>12</v>
      </c>
      <c r="V25" s="4"/>
      <c r="W25" s="4"/>
      <c r="X25" s="4"/>
      <c r="Z25" s="3">
        <v>455487</v>
      </c>
      <c r="AA25" s="4"/>
      <c r="AB25" s="4">
        <v>600</v>
      </c>
    </row>
    <row r="26" spans="1:28" x14ac:dyDescent="0.25">
      <c r="A26" s="3">
        <v>455620</v>
      </c>
      <c r="B26" s="2"/>
      <c r="D26" s="3">
        <v>455620</v>
      </c>
      <c r="E26" s="2"/>
      <c r="G26" s="3">
        <v>455620</v>
      </c>
      <c r="H26" s="4"/>
      <c r="I26" s="4"/>
      <c r="J26" s="4">
        <v>320</v>
      </c>
      <c r="L26" s="3">
        <v>455620</v>
      </c>
      <c r="M26" s="4"/>
      <c r="O26" s="3">
        <v>455620</v>
      </c>
      <c r="P26" s="2"/>
      <c r="R26" s="3">
        <v>455620</v>
      </c>
      <c r="S26" s="2"/>
      <c r="U26" s="8" t="s">
        <v>12</v>
      </c>
      <c r="V26" s="4"/>
      <c r="W26" s="4"/>
      <c r="X26" s="4"/>
      <c r="Z26" s="3">
        <v>455620</v>
      </c>
      <c r="AA26" s="4"/>
      <c r="AB26" s="4">
        <v>1563.6999999999998</v>
      </c>
    </row>
    <row r="27" spans="1:28" x14ac:dyDescent="0.25">
      <c r="A27" s="1">
        <v>43412</v>
      </c>
      <c r="B27" s="2">
        <v>3.8076341647770219E-2</v>
      </c>
      <c r="D27" s="1">
        <v>43412</v>
      </c>
      <c r="E27" s="2">
        <v>0.99752475247524752</v>
      </c>
      <c r="G27" s="1">
        <v>43412</v>
      </c>
      <c r="H27" s="4">
        <v>403</v>
      </c>
      <c r="I27" s="4">
        <v>1008</v>
      </c>
      <c r="J27" s="4">
        <v>500</v>
      </c>
      <c r="L27" s="1">
        <v>43412</v>
      </c>
      <c r="M27" s="4">
        <v>1</v>
      </c>
      <c r="O27" s="1">
        <v>43412</v>
      </c>
      <c r="P27" s="2">
        <v>0.40079365079365081</v>
      </c>
      <c r="R27" s="1">
        <v>43412</v>
      </c>
      <c r="S27" s="2">
        <v>9.5238095238095233E-2</v>
      </c>
      <c r="U27" s="3">
        <v>455486</v>
      </c>
      <c r="V27" s="4"/>
      <c r="W27" s="4"/>
      <c r="X27" s="4"/>
      <c r="Z27" s="1">
        <v>43412</v>
      </c>
      <c r="AA27" s="4">
        <v>900</v>
      </c>
      <c r="AB27" s="4">
        <v>600</v>
      </c>
    </row>
    <row r="28" spans="1:28" x14ac:dyDescent="0.25">
      <c r="A28" s="3">
        <v>455672</v>
      </c>
      <c r="B28" s="2">
        <v>3.8076341647770219E-2</v>
      </c>
      <c r="D28" s="3">
        <v>455672</v>
      </c>
      <c r="E28" s="2">
        <v>0.99752475247524752</v>
      </c>
      <c r="G28" s="3">
        <v>455672</v>
      </c>
      <c r="H28" s="4">
        <v>403</v>
      </c>
      <c r="I28" s="4">
        <v>1008</v>
      </c>
      <c r="J28" s="4">
        <v>500</v>
      </c>
      <c r="L28" s="3">
        <v>455672</v>
      </c>
      <c r="M28" s="4">
        <v>1</v>
      </c>
      <c r="O28" s="3">
        <v>455672</v>
      </c>
      <c r="P28" s="2">
        <v>0.40079365079365081</v>
      </c>
      <c r="R28" s="3">
        <v>455672</v>
      </c>
      <c r="S28" s="2">
        <v>9.5238095238095233E-2</v>
      </c>
      <c r="U28" s="5" t="s">
        <v>12</v>
      </c>
      <c r="V28" s="4"/>
      <c r="W28" s="4"/>
      <c r="X28" s="4"/>
      <c r="Z28" s="3">
        <v>455672</v>
      </c>
      <c r="AA28" s="4">
        <v>900</v>
      </c>
      <c r="AB28" s="4">
        <v>600</v>
      </c>
    </row>
    <row r="29" spans="1:28" x14ac:dyDescent="0.25">
      <c r="A29" s="1">
        <v>43413</v>
      </c>
      <c r="B29" s="2">
        <v>1.1854060415404135</v>
      </c>
      <c r="D29" s="1">
        <v>43413</v>
      </c>
      <c r="E29" s="2">
        <v>2</v>
      </c>
      <c r="G29" s="1">
        <v>43413</v>
      </c>
      <c r="H29" s="4">
        <v>301</v>
      </c>
      <c r="I29" s="4">
        <v>314</v>
      </c>
      <c r="J29" s="4">
        <v>300</v>
      </c>
      <c r="L29" s="1">
        <v>43413</v>
      </c>
      <c r="M29" s="4">
        <v>0</v>
      </c>
      <c r="O29" s="1">
        <v>43413</v>
      </c>
      <c r="P29" s="2">
        <v>1.917234664070107</v>
      </c>
      <c r="R29" s="1">
        <v>43413</v>
      </c>
      <c r="S29" s="2">
        <v>1.2365967365967365</v>
      </c>
      <c r="U29" s="7" t="s">
        <v>12</v>
      </c>
      <c r="V29" s="4"/>
      <c r="W29" s="4"/>
      <c r="X29" s="4"/>
      <c r="Z29" s="1">
        <v>43413</v>
      </c>
      <c r="AA29" s="4">
        <v>3000</v>
      </c>
      <c r="AB29" s="4">
        <v>2123</v>
      </c>
    </row>
    <row r="30" spans="1:28" x14ac:dyDescent="0.25">
      <c r="A30" s="3">
        <v>455860</v>
      </c>
      <c r="B30" s="2">
        <v>0.59171597633136097</v>
      </c>
      <c r="D30" s="3">
        <v>455860</v>
      </c>
      <c r="E30" s="2">
        <v>1</v>
      </c>
      <c r="G30" s="3">
        <v>455860</v>
      </c>
      <c r="H30" s="4">
        <v>150</v>
      </c>
      <c r="I30" s="4">
        <v>156</v>
      </c>
      <c r="J30" s="4">
        <v>150</v>
      </c>
      <c r="L30" s="3">
        <v>455860</v>
      </c>
      <c r="M30" s="4">
        <v>0</v>
      </c>
      <c r="O30" s="3">
        <v>455860</v>
      </c>
      <c r="P30" s="2">
        <v>0.96153846153846156</v>
      </c>
      <c r="R30" s="3">
        <v>455860</v>
      </c>
      <c r="S30" s="2">
        <v>0.61538461538461542</v>
      </c>
      <c r="U30" s="8" t="s">
        <v>12</v>
      </c>
      <c r="V30" s="4"/>
      <c r="W30" s="4"/>
      <c r="X30" s="4"/>
      <c r="Z30" s="3">
        <v>455860</v>
      </c>
      <c r="AA30" s="4">
        <v>1500</v>
      </c>
      <c r="AB30" s="4">
        <v>1523</v>
      </c>
    </row>
    <row r="31" spans="1:28" x14ac:dyDescent="0.25">
      <c r="A31" s="3">
        <v>455861</v>
      </c>
      <c r="B31" s="2">
        <v>0.59369006520905254</v>
      </c>
      <c r="D31" s="3">
        <v>455861</v>
      </c>
      <c r="E31" s="2">
        <v>1</v>
      </c>
      <c r="G31" s="3">
        <v>455861</v>
      </c>
      <c r="H31" s="4">
        <v>151</v>
      </c>
      <c r="I31" s="4">
        <v>158</v>
      </c>
      <c r="J31" s="4">
        <v>150</v>
      </c>
      <c r="L31" s="3">
        <v>455861</v>
      </c>
      <c r="M31" s="4">
        <v>0</v>
      </c>
      <c r="O31" s="3">
        <v>455861</v>
      </c>
      <c r="P31" s="2">
        <v>0.95569620253164556</v>
      </c>
      <c r="R31" s="3">
        <v>455861</v>
      </c>
      <c r="S31" s="2">
        <v>0.62121212121212122</v>
      </c>
      <c r="U31" s="1">
        <v>43390</v>
      </c>
      <c r="V31" s="4"/>
      <c r="W31" s="4"/>
      <c r="X31" s="4"/>
      <c r="Z31" s="3">
        <v>455861</v>
      </c>
      <c r="AA31" s="4">
        <v>1500</v>
      </c>
      <c r="AB31" s="4">
        <v>600</v>
      </c>
    </row>
    <row r="32" spans="1:28" x14ac:dyDescent="0.25">
      <c r="A32" s="1">
        <v>43416</v>
      </c>
      <c r="B32" s="2">
        <v>0.35310202512377503</v>
      </c>
      <c r="D32" s="1">
        <v>43416</v>
      </c>
      <c r="E32" s="2">
        <v>1.8260869565217392</v>
      </c>
      <c r="G32" s="1">
        <v>43416</v>
      </c>
      <c r="H32" s="4">
        <v>236</v>
      </c>
      <c r="I32" s="4">
        <v>1308</v>
      </c>
      <c r="J32" s="4">
        <v>236</v>
      </c>
      <c r="L32" s="1">
        <v>43416</v>
      </c>
      <c r="M32" s="4">
        <v>40</v>
      </c>
      <c r="O32" s="1">
        <v>43416</v>
      </c>
      <c r="P32" s="2">
        <v>0.73552754435107381</v>
      </c>
      <c r="R32" s="1">
        <v>43416</v>
      </c>
      <c r="S32" s="2">
        <v>0.83025210084033607</v>
      </c>
      <c r="U32" s="3">
        <v>455557</v>
      </c>
      <c r="V32" s="4"/>
      <c r="W32" s="4"/>
      <c r="X32" s="4"/>
      <c r="Z32" s="1">
        <v>43416</v>
      </c>
      <c r="AA32" s="4">
        <v>2700</v>
      </c>
      <c r="AB32" s="4">
        <v>2635</v>
      </c>
    </row>
    <row r="33" spans="1:28" x14ac:dyDescent="0.25">
      <c r="A33" s="3">
        <v>455896</v>
      </c>
      <c r="B33" s="2">
        <v>0.31292517006802723</v>
      </c>
      <c r="D33" s="3">
        <v>455896</v>
      </c>
      <c r="E33" s="2">
        <v>1</v>
      </c>
      <c r="G33" s="3">
        <v>455896</v>
      </c>
      <c r="H33" s="4">
        <v>46</v>
      </c>
      <c r="I33" s="4">
        <v>84</v>
      </c>
      <c r="J33" s="4">
        <v>46</v>
      </c>
      <c r="L33" s="3">
        <v>455896</v>
      </c>
      <c r="M33" s="4">
        <v>0</v>
      </c>
      <c r="O33" s="3">
        <v>455896</v>
      </c>
      <c r="P33" s="2">
        <v>0.54761904761904767</v>
      </c>
      <c r="R33" s="3">
        <v>455896</v>
      </c>
      <c r="S33" s="2">
        <v>0.5714285714285714</v>
      </c>
      <c r="U33" s="5" t="s">
        <v>12</v>
      </c>
      <c r="V33" s="4"/>
      <c r="W33" s="4"/>
      <c r="X33" s="4"/>
      <c r="Z33" s="3">
        <v>455896</v>
      </c>
      <c r="AA33" s="4">
        <v>900</v>
      </c>
      <c r="AB33" s="4">
        <v>600</v>
      </c>
    </row>
    <row r="34" spans="1:28" x14ac:dyDescent="0.25">
      <c r="A34" s="3">
        <v>455897</v>
      </c>
      <c r="B34" s="2">
        <v>4.0176855055747793E-2</v>
      </c>
      <c r="D34" s="3">
        <v>455897</v>
      </c>
      <c r="E34" s="2">
        <v>0.82608695652173914</v>
      </c>
      <c r="G34" s="3">
        <v>455897</v>
      </c>
      <c r="H34" s="4">
        <v>190</v>
      </c>
      <c r="I34" s="4">
        <v>1224</v>
      </c>
      <c r="J34" s="4">
        <v>190</v>
      </c>
      <c r="L34" s="3">
        <v>455897</v>
      </c>
      <c r="M34" s="4">
        <v>40</v>
      </c>
      <c r="O34" s="3">
        <v>455897</v>
      </c>
      <c r="P34" s="2">
        <v>0.18790849673202614</v>
      </c>
      <c r="R34" s="3">
        <v>455897</v>
      </c>
      <c r="S34" s="2">
        <v>0.25882352941176473</v>
      </c>
      <c r="U34" s="7" t="s">
        <v>12</v>
      </c>
      <c r="V34" s="4"/>
      <c r="W34" s="4"/>
      <c r="X34" s="4"/>
      <c r="Z34" s="3">
        <v>455897</v>
      </c>
      <c r="AA34" s="4">
        <v>1800</v>
      </c>
      <c r="AB34" s="4">
        <v>2035</v>
      </c>
    </row>
    <row r="35" spans="1:28" x14ac:dyDescent="0.25">
      <c r="A35" s="1">
        <v>43417</v>
      </c>
      <c r="B35" s="2">
        <v>0.42207258556241878</v>
      </c>
      <c r="D35" s="1">
        <v>43417</v>
      </c>
      <c r="E35" s="2">
        <v>0.96974522292993626</v>
      </c>
      <c r="G35" s="1">
        <v>43417</v>
      </c>
      <c r="H35" s="4">
        <v>609</v>
      </c>
      <c r="I35" s="4">
        <v>1126</v>
      </c>
      <c r="J35" s="4">
        <v>600</v>
      </c>
      <c r="L35" s="1">
        <v>43417</v>
      </c>
      <c r="M35" s="4">
        <v>19</v>
      </c>
      <c r="O35" s="1">
        <v>43417</v>
      </c>
      <c r="P35" s="2">
        <v>0.55772646536412074</v>
      </c>
      <c r="R35" s="1">
        <v>43417</v>
      </c>
      <c r="S35" s="2">
        <v>0.78038379530916846</v>
      </c>
      <c r="U35" s="8" t="s">
        <v>12</v>
      </c>
      <c r="V35" s="4"/>
      <c r="W35" s="4"/>
      <c r="X35" s="4"/>
      <c r="Z35" s="1">
        <v>43417</v>
      </c>
      <c r="AA35" s="4">
        <v>2400</v>
      </c>
      <c r="AB35" s="4">
        <v>1750</v>
      </c>
    </row>
    <row r="36" spans="1:28" x14ac:dyDescent="0.25">
      <c r="A36" s="3">
        <v>455919</v>
      </c>
      <c r="B36" s="2">
        <v>0.42207258556241878</v>
      </c>
      <c r="D36" s="3">
        <v>455919</v>
      </c>
      <c r="E36" s="2">
        <v>0.96974522292993626</v>
      </c>
      <c r="G36" s="3">
        <v>455919</v>
      </c>
      <c r="H36" s="4">
        <v>609</v>
      </c>
      <c r="I36" s="4">
        <v>1126</v>
      </c>
      <c r="J36" s="4">
        <v>600</v>
      </c>
      <c r="L36" s="3">
        <v>455919</v>
      </c>
      <c r="M36" s="4">
        <v>19</v>
      </c>
      <c r="O36" s="3">
        <v>455919</v>
      </c>
      <c r="P36" s="2">
        <v>0.55772646536412074</v>
      </c>
      <c r="R36" s="3">
        <v>455919</v>
      </c>
      <c r="S36" s="2">
        <v>0.78038379530916846</v>
      </c>
      <c r="U36" s="3">
        <v>455558</v>
      </c>
      <c r="V36" s="4"/>
      <c r="W36" s="4"/>
      <c r="X36" s="4"/>
      <c r="Z36" s="3">
        <v>455919</v>
      </c>
      <c r="AA36" s="4">
        <v>2400</v>
      </c>
      <c r="AB36" s="4">
        <v>1750</v>
      </c>
    </row>
    <row r="37" spans="1:28" x14ac:dyDescent="0.25">
      <c r="A37" s="6" t="s">
        <v>13</v>
      </c>
      <c r="B37" s="2">
        <v>1.9986569938743772</v>
      </c>
      <c r="D37" s="6" t="s">
        <v>13</v>
      </c>
      <c r="E37" s="2">
        <v>5.7933569319269234</v>
      </c>
      <c r="G37" s="6" t="s">
        <v>13</v>
      </c>
      <c r="H37" s="4">
        <v>1549</v>
      </c>
      <c r="I37" s="4">
        <v>3756</v>
      </c>
      <c r="J37" s="4">
        <v>4148</v>
      </c>
      <c r="L37" s="6" t="s">
        <v>13</v>
      </c>
      <c r="M37" s="4">
        <v>60</v>
      </c>
      <c r="O37" s="6" t="s">
        <v>13</v>
      </c>
      <c r="P37" s="2">
        <v>3.6112823245789527</v>
      </c>
      <c r="R37" s="6" t="s">
        <v>13</v>
      </c>
      <c r="S37" s="2">
        <v>2.9424707279843365</v>
      </c>
      <c r="U37" s="5" t="s">
        <v>12</v>
      </c>
      <c r="V37" s="4"/>
      <c r="W37" s="4"/>
      <c r="X37" s="4"/>
      <c r="Z37" s="6" t="s">
        <v>13</v>
      </c>
      <c r="AA37" s="4">
        <v>9000</v>
      </c>
      <c r="AB37" s="4">
        <v>27787.800000000003</v>
      </c>
    </row>
    <row r="38" spans="1:28" x14ac:dyDescent="0.25">
      <c r="U38" s="7" t="s">
        <v>12</v>
      </c>
      <c r="V38" s="4"/>
      <c r="W38" s="4"/>
      <c r="X38" s="4"/>
    </row>
    <row r="39" spans="1:28" x14ac:dyDescent="0.25">
      <c r="U39" s="8" t="s">
        <v>12</v>
      </c>
      <c r="V39" s="4"/>
      <c r="W39" s="4"/>
      <c r="X39" s="4"/>
    </row>
    <row r="40" spans="1:28" x14ac:dyDescent="0.25">
      <c r="U40" s="3">
        <v>455530</v>
      </c>
      <c r="V40" s="4"/>
      <c r="W40" s="4"/>
      <c r="X40" s="4"/>
    </row>
    <row r="41" spans="1:28" x14ac:dyDescent="0.25">
      <c r="U41" s="5" t="s">
        <v>12</v>
      </c>
      <c r="V41" s="4"/>
      <c r="W41" s="4"/>
      <c r="X41" s="4"/>
    </row>
    <row r="42" spans="1:28" x14ac:dyDescent="0.25">
      <c r="U42" s="7" t="s">
        <v>12</v>
      </c>
      <c r="V42" s="4"/>
      <c r="W42" s="4"/>
      <c r="X42" s="4"/>
    </row>
    <row r="43" spans="1:28" x14ac:dyDescent="0.25">
      <c r="U43" s="8" t="s">
        <v>12</v>
      </c>
      <c r="V43" s="4"/>
      <c r="W43" s="4"/>
      <c r="X43" s="4"/>
    </row>
    <row r="44" spans="1:28" x14ac:dyDescent="0.25">
      <c r="U44" s="1">
        <v>43391</v>
      </c>
      <c r="V44" s="4"/>
      <c r="W44" s="4"/>
      <c r="X44" s="4"/>
    </row>
    <row r="45" spans="1:28" x14ac:dyDescent="0.25">
      <c r="U45" s="3">
        <v>455614</v>
      </c>
      <c r="V45" s="4"/>
      <c r="W45" s="4"/>
      <c r="X45" s="4"/>
    </row>
    <row r="46" spans="1:28" x14ac:dyDescent="0.25">
      <c r="U46" s="5" t="s">
        <v>12</v>
      </c>
      <c r="V46" s="4"/>
      <c r="W46" s="4"/>
      <c r="X46" s="4"/>
    </row>
    <row r="47" spans="1:28" x14ac:dyDescent="0.25">
      <c r="U47" s="7" t="s">
        <v>12</v>
      </c>
      <c r="V47" s="4"/>
      <c r="W47" s="4"/>
      <c r="X47" s="4"/>
    </row>
    <row r="48" spans="1:28" x14ac:dyDescent="0.25">
      <c r="U48" s="8" t="s">
        <v>12</v>
      </c>
      <c r="V48" s="4"/>
      <c r="W48" s="4"/>
      <c r="X48" s="4"/>
    </row>
    <row r="49" spans="21:24" x14ac:dyDescent="0.25">
      <c r="U49" s="3">
        <v>455613</v>
      </c>
      <c r="V49" s="4"/>
      <c r="W49" s="4"/>
      <c r="X49" s="4"/>
    </row>
    <row r="50" spans="21:24" x14ac:dyDescent="0.25">
      <c r="U50" s="5" t="s">
        <v>12</v>
      </c>
      <c r="V50" s="4"/>
      <c r="W50" s="4"/>
      <c r="X50" s="4"/>
    </row>
    <row r="51" spans="21:24" x14ac:dyDescent="0.25">
      <c r="U51" s="7" t="s">
        <v>12</v>
      </c>
      <c r="V51" s="4"/>
      <c r="W51" s="4"/>
      <c r="X51" s="4"/>
    </row>
    <row r="52" spans="21:24" x14ac:dyDescent="0.25">
      <c r="U52" s="8" t="s">
        <v>12</v>
      </c>
      <c r="V52" s="4"/>
      <c r="W52" s="4"/>
      <c r="X52" s="4"/>
    </row>
    <row r="53" spans="21:24" x14ac:dyDescent="0.25">
      <c r="U53" s="1">
        <v>43392</v>
      </c>
      <c r="V53" s="4"/>
      <c r="W53" s="4"/>
      <c r="X53" s="4"/>
    </row>
    <row r="54" spans="21:24" x14ac:dyDescent="0.25">
      <c r="U54" s="3">
        <v>455619</v>
      </c>
      <c r="V54" s="4"/>
      <c r="W54" s="4"/>
      <c r="X54" s="4"/>
    </row>
    <row r="55" spans="21:24" x14ac:dyDescent="0.25">
      <c r="U55" s="5" t="s">
        <v>12</v>
      </c>
      <c r="V55" s="4"/>
      <c r="W55" s="4"/>
      <c r="X55" s="4"/>
    </row>
    <row r="56" spans="21:24" x14ac:dyDescent="0.25">
      <c r="U56" s="7" t="s">
        <v>12</v>
      </c>
      <c r="V56" s="4"/>
      <c r="W56" s="4"/>
      <c r="X56" s="4"/>
    </row>
    <row r="57" spans="21:24" x14ac:dyDescent="0.25">
      <c r="U57" s="8" t="s">
        <v>12</v>
      </c>
      <c r="V57" s="4"/>
      <c r="W57" s="4"/>
      <c r="X57" s="4"/>
    </row>
    <row r="58" spans="21:24" x14ac:dyDescent="0.25">
      <c r="U58" s="1">
        <v>43395</v>
      </c>
      <c r="V58" s="4"/>
      <c r="W58" s="4"/>
      <c r="X58" s="4"/>
    </row>
    <row r="59" spans="21:24" x14ac:dyDescent="0.25">
      <c r="U59" s="3">
        <v>455651</v>
      </c>
      <c r="V59" s="4"/>
      <c r="W59" s="4"/>
      <c r="X59" s="4"/>
    </row>
    <row r="60" spans="21:24" x14ac:dyDescent="0.25">
      <c r="U60" s="5" t="s">
        <v>12</v>
      </c>
      <c r="V60" s="4"/>
      <c r="W60" s="4"/>
      <c r="X60" s="4"/>
    </row>
    <row r="61" spans="21:24" x14ac:dyDescent="0.25">
      <c r="U61" s="7" t="s">
        <v>12</v>
      </c>
      <c r="V61" s="4"/>
      <c r="W61" s="4"/>
      <c r="X61" s="4"/>
    </row>
    <row r="62" spans="21:24" x14ac:dyDescent="0.25">
      <c r="U62" s="8" t="s">
        <v>12</v>
      </c>
      <c r="V62" s="4"/>
      <c r="W62" s="4"/>
      <c r="X62" s="4"/>
    </row>
    <row r="63" spans="21:24" x14ac:dyDescent="0.25">
      <c r="U63" s="1">
        <v>43411</v>
      </c>
      <c r="V63" s="4"/>
      <c r="W63" s="4"/>
      <c r="X63" s="4"/>
    </row>
    <row r="64" spans="21:24" x14ac:dyDescent="0.25">
      <c r="U64" s="3">
        <v>455487</v>
      </c>
      <c r="V64" s="4"/>
      <c r="W64" s="4"/>
      <c r="X64" s="4"/>
    </row>
    <row r="65" spans="21:24" x14ac:dyDescent="0.25">
      <c r="U65" s="5" t="s">
        <v>12</v>
      </c>
      <c r="V65" s="4"/>
      <c r="W65" s="4"/>
      <c r="X65" s="4"/>
    </row>
    <row r="66" spans="21:24" x14ac:dyDescent="0.25">
      <c r="U66" s="7" t="s">
        <v>12</v>
      </c>
      <c r="V66" s="4"/>
      <c r="W66" s="4"/>
      <c r="X66" s="4"/>
    </row>
    <row r="67" spans="21:24" x14ac:dyDescent="0.25">
      <c r="U67" s="8" t="s">
        <v>12</v>
      </c>
      <c r="V67" s="4"/>
      <c r="W67" s="4"/>
      <c r="X67" s="4"/>
    </row>
    <row r="68" spans="21:24" x14ac:dyDescent="0.25">
      <c r="U68" s="3">
        <v>455620</v>
      </c>
      <c r="V68" s="4"/>
      <c r="W68" s="4"/>
      <c r="X68" s="4"/>
    </row>
    <row r="69" spans="21:24" x14ac:dyDescent="0.25">
      <c r="U69" s="5" t="s">
        <v>12</v>
      </c>
      <c r="V69" s="4"/>
      <c r="W69" s="4"/>
      <c r="X69" s="4"/>
    </row>
    <row r="70" spans="21:24" x14ac:dyDescent="0.25">
      <c r="U70" s="7" t="s">
        <v>12</v>
      </c>
      <c r="V70" s="4"/>
      <c r="W70" s="4"/>
      <c r="X70" s="4"/>
    </row>
    <row r="71" spans="21:24" x14ac:dyDescent="0.25">
      <c r="U71" s="8" t="s">
        <v>12</v>
      </c>
      <c r="V71" s="4"/>
      <c r="W71" s="4"/>
      <c r="X71" s="4"/>
    </row>
    <row r="72" spans="21:24" x14ac:dyDescent="0.25">
      <c r="U72" s="1">
        <v>43412</v>
      </c>
      <c r="V72" s="4">
        <v>15300</v>
      </c>
      <c r="W72" s="4">
        <v>6300</v>
      </c>
      <c r="X72" s="4"/>
    </row>
    <row r="73" spans="21:24" x14ac:dyDescent="0.25">
      <c r="U73" s="3">
        <v>455672</v>
      </c>
      <c r="V73" s="4">
        <v>15300</v>
      </c>
      <c r="W73" s="4">
        <v>6300</v>
      </c>
      <c r="X73" s="4"/>
    </row>
    <row r="74" spans="21:24" x14ac:dyDescent="0.25">
      <c r="U74" s="5" t="s">
        <v>18</v>
      </c>
      <c r="V74" s="4">
        <v>15300</v>
      </c>
      <c r="W74" s="4">
        <v>6300</v>
      </c>
      <c r="X74" s="4"/>
    </row>
    <row r="75" spans="21:24" x14ac:dyDescent="0.25">
      <c r="U75" s="7" t="s">
        <v>18</v>
      </c>
      <c r="V75" s="4">
        <v>15300</v>
      </c>
      <c r="W75" s="4">
        <v>6300</v>
      </c>
      <c r="X75" s="4"/>
    </row>
    <row r="76" spans="21:24" x14ac:dyDescent="0.25">
      <c r="U76" s="8"/>
      <c r="V76" s="4">
        <v>15300</v>
      </c>
      <c r="W76" s="4">
        <v>6300</v>
      </c>
      <c r="X76" s="4"/>
    </row>
    <row r="77" spans="21:24" x14ac:dyDescent="0.25">
      <c r="U77" s="1">
        <v>43413</v>
      </c>
      <c r="V77" s="4"/>
      <c r="W77" s="4"/>
      <c r="X77" s="4"/>
    </row>
    <row r="78" spans="21:24" x14ac:dyDescent="0.25">
      <c r="U78" s="3">
        <v>455860</v>
      </c>
      <c r="V78" s="4"/>
      <c r="W78" s="4"/>
      <c r="X78" s="4"/>
    </row>
    <row r="79" spans="21:24" x14ac:dyDescent="0.25">
      <c r="U79" s="5" t="s">
        <v>19</v>
      </c>
      <c r="V79" s="4"/>
      <c r="W79" s="4"/>
      <c r="X79" s="4"/>
    </row>
    <row r="80" spans="21:24" x14ac:dyDescent="0.25">
      <c r="U80" s="7" t="s">
        <v>19</v>
      </c>
      <c r="V80" s="4"/>
      <c r="W80" s="4"/>
      <c r="X80" s="4"/>
    </row>
    <row r="81" spans="21:24" x14ac:dyDescent="0.25">
      <c r="U81" s="8"/>
      <c r="V81" s="4"/>
      <c r="W81" s="4"/>
      <c r="X81" s="4"/>
    </row>
    <row r="82" spans="21:24" x14ac:dyDescent="0.25">
      <c r="U82" s="3">
        <v>455861</v>
      </c>
      <c r="V82" s="4"/>
      <c r="W82" s="4"/>
      <c r="X82" s="4"/>
    </row>
    <row r="83" spans="21:24" x14ac:dyDescent="0.25">
      <c r="U83" s="5" t="s">
        <v>19</v>
      </c>
      <c r="V83" s="4"/>
      <c r="W83" s="4"/>
      <c r="X83" s="4"/>
    </row>
    <row r="84" spans="21:24" x14ac:dyDescent="0.25">
      <c r="U84" s="7" t="s">
        <v>19</v>
      </c>
      <c r="V84" s="4"/>
      <c r="W84" s="4"/>
      <c r="X84" s="4"/>
    </row>
    <row r="85" spans="21:24" x14ac:dyDescent="0.25">
      <c r="U85" s="8"/>
      <c r="V85" s="4"/>
      <c r="W85" s="4"/>
      <c r="X85" s="4"/>
    </row>
    <row r="86" spans="21:24" x14ac:dyDescent="0.25">
      <c r="U86" s="1">
        <v>43416</v>
      </c>
      <c r="V86" s="4">
        <v>4680</v>
      </c>
      <c r="W86" s="4"/>
      <c r="X86" s="4"/>
    </row>
    <row r="87" spans="21:24" x14ac:dyDescent="0.25">
      <c r="U87" s="3">
        <v>455896</v>
      </c>
      <c r="V87" s="4"/>
      <c r="W87" s="4"/>
      <c r="X87" s="4"/>
    </row>
    <row r="88" spans="21:24" x14ac:dyDescent="0.25">
      <c r="U88" s="5" t="s">
        <v>19</v>
      </c>
      <c r="V88" s="4"/>
      <c r="W88" s="4"/>
      <c r="X88" s="4"/>
    </row>
    <row r="89" spans="21:24" x14ac:dyDescent="0.25">
      <c r="U89" s="7" t="s">
        <v>19</v>
      </c>
      <c r="V89" s="4"/>
      <c r="W89" s="4"/>
      <c r="X89" s="4"/>
    </row>
    <row r="90" spans="21:24" x14ac:dyDescent="0.25">
      <c r="U90" s="8"/>
      <c r="V90" s="4"/>
      <c r="W90" s="4"/>
      <c r="X90" s="4"/>
    </row>
    <row r="91" spans="21:24" x14ac:dyDescent="0.25">
      <c r="U91" s="3">
        <v>455897</v>
      </c>
      <c r="V91" s="4">
        <v>4680</v>
      </c>
      <c r="W91" s="4"/>
      <c r="X91" s="4"/>
    </row>
    <row r="92" spans="21:24" x14ac:dyDescent="0.25">
      <c r="U92" s="5" t="s">
        <v>20</v>
      </c>
      <c r="V92" s="4">
        <v>4680</v>
      </c>
      <c r="W92" s="4"/>
      <c r="X92" s="4"/>
    </row>
    <row r="93" spans="21:24" x14ac:dyDescent="0.25">
      <c r="U93" s="7" t="s">
        <v>19</v>
      </c>
      <c r="V93" s="4">
        <v>4680</v>
      </c>
      <c r="W93" s="4"/>
      <c r="X93" s="4"/>
    </row>
    <row r="94" spans="21:24" x14ac:dyDescent="0.25">
      <c r="U94" s="8"/>
      <c r="V94" s="4">
        <v>4680</v>
      </c>
      <c r="W94" s="4"/>
      <c r="X94" s="4"/>
    </row>
    <row r="95" spans="21:24" x14ac:dyDescent="0.25">
      <c r="U95" s="1">
        <v>43417</v>
      </c>
      <c r="V95" s="4">
        <v>3000</v>
      </c>
      <c r="W95" s="4">
        <v>480</v>
      </c>
      <c r="X95" s="4">
        <v>300</v>
      </c>
    </row>
    <row r="96" spans="21:24" x14ac:dyDescent="0.25">
      <c r="U96" s="3">
        <v>455919</v>
      </c>
      <c r="V96" s="4">
        <v>3000</v>
      </c>
      <c r="W96" s="4">
        <v>480</v>
      </c>
      <c r="X96" s="4">
        <v>300</v>
      </c>
    </row>
    <row r="97" spans="21:24" x14ac:dyDescent="0.25">
      <c r="U97" s="5" t="s">
        <v>20</v>
      </c>
      <c r="V97" s="4">
        <v>3000</v>
      </c>
      <c r="W97" s="4">
        <v>480</v>
      </c>
      <c r="X97" s="4">
        <v>300</v>
      </c>
    </row>
    <row r="98" spans="21:24" x14ac:dyDescent="0.25">
      <c r="U98" s="7" t="s">
        <v>18</v>
      </c>
      <c r="V98" s="4">
        <v>3000</v>
      </c>
      <c r="W98" s="4">
        <v>480</v>
      </c>
      <c r="X98" s="4">
        <v>300</v>
      </c>
    </row>
    <row r="99" spans="21:24" x14ac:dyDescent="0.25">
      <c r="U99" s="8" t="s">
        <v>20</v>
      </c>
      <c r="V99" s="4">
        <v>3000</v>
      </c>
      <c r="W99" s="4">
        <v>480</v>
      </c>
      <c r="X99" s="4">
        <v>300</v>
      </c>
    </row>
    <row r="100" spans="21:24" x14ac:dyDescent="0.25">
      <c r="U100" s="6" t="s">
        <v>13</v>
      </c>
      <c r="V100" s="4">
        <v>22980</v>
      </c>
      <c r="W100" s="4">
        <v>6780</v>
      </c>
      <c r="X100" s="4">
        <v>300</v>
      </c>
    </row>
  </sheetData>
  <sheetProtection selectLockedCells="1" selectUnlockedCells="1"/>
  <pageMargins left="0.7" right="0.7" top="0.75" bottom="0.75" header="0.3" footer="0.3"/>
  <pageSetup paperSize="9"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BN23"/>
  <sheetViews>
    <sheetView zoomScale="90" zoomScaleNormal="90" workbookViewId="0"/>
  </sheetViews>
  <sheetFormatPr baseColWidth="10" defaultColWidth="11.42578125" defaultRowHeight="15" x14ac:dyDescent="0.25"/>
  <cols>
    <col min="1" max="1" width="11.5703125" bestFit="1" customWidth="1"/>
    <col min="2" max="2" width="10.42578125" bestFit="1" customWidth="1"/>
    <col min="3" max="3" width="12.7109375" bestFit="1" customWidth="1"/>
    <col min="4" max="4" width="9.140625" customWidth="1"/>
    <col min="5" max="5" width="25.140625" customWidth="1"/>
    <col min="6" max="6" width="13.85546875" customWidth="1"/>
    <col min="7" max="7" width="21" customWidth="1"/>
    <col min="8" max="8" width="11" bestFit="1" customWidth="1"/>
    <col min="9" max="9" width="8.85546875" bestFit="1" customWidth="1"/>
    <col min="10" max="10" width="17.5703125" bestFit="1" customWidth="1"/>
    <col min="11" max="11" width="16.7109375" bestFit="1" customWidth="1"/>
    <col min="12" max="12" width="25.140625" customWidth="1"/>
    <col min="13" max="13" width="18.7109375" customWidth="1"/>
    <col min="14" max="14" width="23.28515625" customWidth="1"/>
    <col min="15" max="15" width="8.28515625" bestFit="1" customWidth="1"/>
    <col min="16" max="16" width="18.85546875" customWidth="1"/>
    <col min="17" max="17" width="21.85546875" customWidth="1"/>
    <col min="18" max="18" width="13" customWidth="1"/>
    <col min="19" max="19" width="27.28515625" customWidth="1"/>
    <col min="20" max="20" width="24.5703125" customWidth="1"/>
    <col min="21" max="21" width="27.42578125" customWidth="1"/>
    <col min="22" max="22" width="17.140625" customWidth="1"/>
    <col min="23" max="23" width="18.28515625" customWidth="1"/>
    <col min="24" max="24" width="12.5703125" customWidth="1"/>
    <col min="25" max="25" width="12.42578125" customWidth="1"/>
    <col min="26" max="26" width="15.42578125" customWidth="1"/>
    <col min="27" max="28" width="12.5703125" customWidth="1"/>
    <col min="29" max="29" width="16.85546875" customWidth="1"/>
    <col min="30" max="31" width="17" bestFit="1" customWidth="1"/>
    <col min="32" max="32" width="10.85546875" customWidth="1"/>
    <col min="33" max="33" width="18.28515625" customWidth="1"/>
    <col min="34" max="34" width="14.28515625" bestFit="1" customWidth="1"/>
    <col min="35" max="36" width="17" bestFit="1" customWidth="1"/>
    <col min="37" max="37" width="16.85546875" customWidth="1"/>
    <col min="38" max="38" width="23.140625" customWidth="1"/>
    <col min="39" max="39" width="13.140625" customWidth="1"/>
    <col min="40" max="41" width="17" bestFit="1" customWidth="1"/>
    <col min="42" max="42" width="16.85546875" customWidth="1"/>
    <col min="43" max="43" width="24.28515625" customWidth="1"/>
    <col min="44" max="44" width="13.140625" customWidth="1"/>
    <col min="45" max="46" width="17" bestFit="1" customWidth="1"/>
    <col min="47" max="47" width="16.85546875" customWidth="1"/>
    <col min="48" max="48" width="25.42578125" customWidth="1"/>
    <col min="49" max="49" width="13.140625" customWidth="1"/>
    <col min="50" max="51" width="17" bestFit="1" customWidth="1"/>
    <col min="52" max="52" width="16.85546875" customWidth="1"/>
    <col min="53" max="53" width="25.42578125" customWidth="1"/>
    <col min="54" max="54" width="8.42578125" customWidth="1"/>
    <col min="55" max="55" width="16.5703125" customWidth="1"/>
    <col min="56" max="56" width="14.7109375" customWidth="1"/>
    <col min="57" max="57" width="17" customWidth="1"/>
    <col min="58" max="59" width="18.85546875" customWidth="1"/>
    <col min="60" max="61" width="12.28515625" customWidth="1"/>
    <col min="62" max="62" width="20.42578125" bestFit="1" customWidth="1"/>
    <col min="63" max="66" width="14.7109375" customWidth="1"/>
  </cols>
  <sheetData>
    <row r="1" spans="1:66" ht="15.75" thickBot="1" x14ac:dyDescent="0.3">
      <c r="A1" s="44" t="s">
        <v>21</v>
      </c>
      <c r="B1" s="45"/>
      <c r="C1" s="45"/>
      <c r="D1" s="45"/>
      <c r="E1" s="45"/>
      <c r="F1" s="45"/>
      <c r="G1" s="46"/>
      <c r="H1" s="47" t="s">
        <v>22</v>
      </c>
      <c r="I1" s="48"/>
      <c r="J1" s="48"/>
      <c r="K1" s="48"/>
      <c r="L1" s="48"/>
      <c r="M1" s="48"/>
      <c r="N1" s="49"/>
      <c r="O1" s="50" t="s">
        <v>23</v>
      </c>
      <c r="P1" s="51"/>
      <c r="Q1" s="52"/>
      <c r="R1" s="53" t="s">
        <v>24</v>
      </c>
      <c r="S1" s="54"/>
      <c r="T1" s="54"/>
      <c r="U1" s="54"/>
      <c r="V1" s="54"/>
      <c r="W1" s="54"/>
      <c r="X1" s="54"/>
      <c r="Y1" s="54"/>
      <c r="Z1" s="54"/>
      <c r="AA1" s="54"/>
      <c r="AB1" s="55"/>
      <c r="AC1" s="53" t="s">
        <v>25</v>
      </c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6" t="s">
        <v>26</v>
      </c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8"/>
    </row>
    <row r="2" spans="1:66" ht="15.75" thickBot="1" x14ac:dyDescent="0.3">
      <c r="A2" s="29" t="s">
        <v>27</v>
      </c>
      <c r="B2" s="30" t="s">
        <v>28</v>
      </c>
      <c r="C2" s="30" t="s">
        <v>29</v>
      </c>
      <c r="D2" s="31" t="s">
        <v>30</v>
      </c>
      <c r="E2" s="32" t="s">
        <v>31</v>
      </c>
      <c r="F2" s="32" t="s">
        <v>32</v>
      </c>
      <c r="G2" s="32" t="s">
        <v>33</v>
      </c>
      <c r="H2" s="33" t="s">
        <v>34</v>
      </c>
      <c r="I2" s="34" t="s">
        <v>35</v>
      </c>
      <c r="J2" s="33" t="s">
        <v>36</v>
      </c>
      <c r="K2" s="34" t="s">
        <v>37</v>
      </c>
      <c r="L2" s="34" t="s">
        <v>38</v>
      </c>
      <c r="M2" s="33" t="s">
        <v>39</v>
      </c>
      <c r="N2" s="33" t="s">
        <v>40</v>
      </c>
      <c r="O2" s="35" t="s">
        <v>41</v>
      </c>
      <c r="P2" s="35" t="s">
        <v>42</v>
      </c>
      <c r="Q2" s="35" t="s">
        <v>43</v>
      </c>
      <c r="R2" s="36" t="s">
        <v>252</v>
      </c>
      <c r="S2" s="36" t="s">
        <v>44</v>
      </c>
      <c r="T2" s="36" t="s">
        <v>45</v>
      </c>
      <c r="U2" s="36" t="s">
        <v>46</v>
      </c>
      <c r="V2" s="36" t="s">
        <v>47</v>
      </c>
      <c r="W2" s="36" t="s">
        <v>48</v>
      </c>
      <c r="X2" s="36" t="s">
        <v>49</v>
      </c>
      <c r="Y2" s="36" t="s">
        <v>50</v>
      </c>
      <c r="Z2" s="37" t="s">
        <v>51</v>
      </c>
      <c r="AA2" s="37" t="s">
        <v>52</v>
      </c>
      <c r="AB2" s="37" t="s">
        <v>53</v>
      </c>
      <c r="AC2" s="38" t="s">
        <v>14</v>
      </c>
      <c r="AD2" s="38" t="s">
        <v>54</v>
      </c>
      <c r="AE2" s="38" t="s">
        <v>55</v>
      </c>
      <c r="AF2" s="38" t="s">
        <v>56</v>
      </c>
      <c r="AG2" s="38" t="s">
        <v>57</v>
      </c>
      <c r="AH2" s="39" t="s">
        <v>58</v>
      </c>
      <c r="AI2" s="39" t="s">
        <v>253</v>
      </c>
      <c r="AJ2" s="39" t="s">
        <v>254</v>
      </c>
      <c r="AK2" s="39" t="s">
        <v>59</v>
      </c>
      <c r="AL2" s="39" t="s">
        <v>60</v>
      </c>
      <c r="AM2" s="38" t="s">
        <v>61</v>
      </c>
      <c r="AN2" s="38" t="s">
        <v>255</v>
      </c>
      <c r="AO2" s="38" t="s">
        <v>256</v>
      </c>
      <c r="AP2" s="38" t="s">
        <v>62</v>
      </c>
      <c r="AQ2" s="38" t="s">
        <v>257</v>
      </c>
      <c r="AR2" s="39" t="s">
        <v>63</v>
      </c>
      <c r="AS2" s="39" t="s">
        <v>258</v>
      </c>
      <c r="AT2" s="39" t="s">
        <v>259</v>
      </c>
      <c r="AU2" s="39" t="s">
        <v>64</v>
      </c>
      <c r="AV2" s="39" t="s">
        <v>260</v>
      </c>
      <c r="AW2" s="38" t="s">
        <v>65</v>
      </c>
      <c r="AX2" s="38" t="s">
        <v>261</v>
      </c>
      <c r="AY2" s="38" t="s">
        <v>262</v>
      </c>
      <c r="AZ2" s="38" t="s">
        <v>66</v>
      </c>
      <c r="BA2" s="40" t="s">
        <v>263</v>
      </c>
      <c r="BB2" s="41" t="s">
        <v>67</v>
      </c>
      <c r="BC2" s="42" t="s">
        <v>68</v>
      </c>
      <c r="BD2" s="42" t="s">
        <v>69</v>
      </c>
      <c r="BE2" s="42" t="s">
        <v>70</v>
      </c>
      <c r="BF2" s="42" t="s">
        <v>71</v>
      </c>
      <c r="BG2" s="42" t="s">
        <v>72</v>
      </c>
      <c r="BH2" s="42" t="s">
        <v>73</v>
      </c>
      <c r="BI2" s="42" t="s">
        <v>74</v>
      </c>
      <c r="BJ2" s="42" t="s">
        <v>75</v>
      </c>
      <c r="BK2" s="42" t="s">
        <v>76</v>
      </c>
      <c r="BL2" s="42" t="s">
        <v>77</v>
      </c>
      <c r="BM2" s="42" t="s">
        <v>78</v>
      </c>
      <c r="BN2" s="43" t="s">
        <v>79</v>
      </c>
    </row>
    <row r="3" spans="1:66" x14ac:dyDescent="0.25">
      <c r="A3" s="9">
        <v>43388</v>
      </c>
      <c r="B3" s="10">
        <v>455531</v>
      </c>
      <c r="C3" s="10">
        <v>20572235</v>
      </c>
      <c r="D3" s="10">
        <v>50</v>
      </c>
      <c r="E3" s="11" t="s">
        <v>80</v>
      </c>
      <c r="F3" s="11" t="s">
        <v>81</v>
      </c>
      <c r="G3" s="11" t="s">
        <v>82</v>
      </c>
      <c r="H3" s="11" t="s">
        <v>83</v>
      </c>
      <c r="I3" s="11" t="s">
        <v>84</v>
      </c>
      <c r="J3" s="11" t="s">
        <v>85</v>
      </c>
      <c r="K3" s="11" t="s">
        <v>86</v>
      </c>
      <c r="L3" s="11" t="s">
        <v>87</v>
      </c>
      <c r="M3" s="11" t="s">
        <v>88</v>
      </c>
      <c r="N3" s="11">
        <v>25</v>
      </c>
      <c r="O3" s="11" t="s">
        <v>89</v>
      </c>
      <c r="P3" s="11" t="s">
        <v>82</v>
      </c>
      <c r="Q3" s="11" t="s">
        <v>82</v>
      </c>
      <c r="R3" s="11" t="s">
        <v>90</v>
      </c>
      <c r="S3" s="11"/>
      <c r="T3" s="11"/>
      <c r="U3" s="11"/>
      <c r="V3" s="11"/>
      <c r="W3" s="11"/>
      <c r="X3" s="11"/>
      <c r="Y3" s="12"/>
      <c r="Z3" s="12"/>
      <c r="AA3" s="12"/>
      <c r="AB3" s="12"/>
      <c r="AC3" s="11"/>
      <c r="AD3" s="11"/>
      <c r="AE3" s="11"/>
      <c r="AF3" s="11"/>
      <c r="AG3" s="11">
        <v>1391.7</v>
      </c>
      <c r="AH3" s="11"/>
      <c r="AI3" s="11" t="s">
        <v>90</v>
      </c>
      <c r="AJ3" s="11" t="s">
        <v>19</v>
      </c>
      <c r="AK3" s="11" t="s">
        <v>19</v>
      </c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>
        <v>1563.6999999999998</v>
      </c>
      <c r="AY3" s="11"/>
      <c r="AZ3" s="11"/>
      <c r="BA3" s="11"/>
      <c r="BB3" s="11" t="s">
        <v>90</v>
      </c>
      <c r="BC3" s="11" t="s">
        <v>82</v>
      </c>
      <c r="BD3" s="11" t="s">
        <v>91</v>
      </c>
      <c r="BE3" s="11"/>
      <c r="BF3" s="11"/>
      <c r="BG3" s="11"/>
      <c r="BH3" s="11"/>
      <c r="BI3" s="11"/>
      <c r="BJ3" s="11"/>
      <c r="BK3" s="11" t="s">
        <v>91</v>
      </c>
      <c r="BL3" s="11" t="s">
        <v>91</v>
      </c>
      <c r="BM3" s="11" t="s">
        <v>91</v>
      </c>
      <c r="BN3" s="11" t="s">
        <v>91</v>
      </c>
    </row>
    <row r="4" spans="1:66" x14ac:dyDescent="0.25">
      <c r="A4" s="9">
        <v>43389</v>
      </c>
      <c r="B4" s="10">
        <v>455555</v>
      </c>
      <c r="C4" s="10">
        <v>20579161</v>
      </c>
      <c r="D4" s="10">
        <v>52</v>
      </c>
      <c r="E4" s="11" t="s">
        <v>80</v>
      </c>
      <c r="F4" s="11" t="s">
        <v>81</v>
      </c>
      <c r="G4" s="11" t="s">
        <v>82</v>
      </c>
      <c r="H4" s="11" t="s">
        <v>92</v>
      </c>
      <c r="I4" s="11" t="s">
        <v>93</v>
      </c>
      <c r="J4" s="11" t="s">
        <v>94</v>
      </c>
      <c r="K4" s="11" t="s">
        <v>95</v>
      </c>
      <c r="L4" s="11" t="s">
        <v>96</v>
      </c>
      <c r="M4" s="11" t="s">
        <v>97</v>
      </c>
      <c r="N4" s="11">
        <v>25</v>
      </c>
      <c r="O4" s="11" t="s">
        <v>89</v>
      </c>
      <c r="P4" s="11" t="s">
        <v>82</v>
      </c>
      <c r="Q4" s="11" t="s">
        <v>82</v>
      </c>
      <c r="R4" s="11" t="s">
        <v>90</v>
      </c>
      <c r="S4" s="11"/>
      <c r="T4" s="11"/>
      <c r="U4" s="11"/>
      <c r="V4" s="11"/>
      <c r="W4" s="11"/>
      <c r="X4" s="11"/>
      <c r="Y4" s="12"/>
      <c r="Z4" s="12"/>
      <c r="AA4" s="12"/>
      <c r="AB4" s="12"/>
      <c r="AC4" s="11"/>
      <c r="AD4" s="11"/>
      <c r="AE4" s="11"/>
      <c r="AF4" s="11"/>
      <c r="AG4" s="11">
        <v>1492.4</v>
      </c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 t="s">
        <v>90</v>
      </c>
      <c r="BC4" s="11" t="s">
        <v>82</v>
      </c>
      <c r="BD4" s="11" t="s">
        <v>91</v>
      </c>
      <c r="BE4" s="11"/>
      <c r="BF4" s="11"/>
      <c r="BG4" s="11"/>
      <c r="BH4" s="11"/>
      <c r="BI4" s="11"/>
      <c r="BJ4" s="11"/>
      <c r="BK4" s="11" t="s">
        <v>91</v>
      </c>
      <c r="BL4" s="11" t="s">
        <v>91</v>
      </c>
      <c r="BM4" s="11" t="s">
        <v>91</v>
      </c>
      <c r="BN4" s="11" t="s">
        <v>91</v>
      </c>
    </row>
    <row r="5" spans="1:66" x14ac:dyDescent="0.25">
      <c r="A5" s="9">
        <v>43389</v>
      </c>
      <c r="B5" s="10">
        <v>455556</v>
      </c>
      <c r="C5" s="10">
        <v>20579163</v>
      </c>
      <c r="D5" s="10">
        <v>50</v>
      </c>
      <c r="E5" s="11" t="s">
        <v>80</v>
      </c>
      <c r="F5" s="11" t="s">
        <v>81</v>
      </c>
      <c r="G5" s="11" t="s">
        <v>82</v>
      </c>
      <c r="H5" s="11" t="s">
        <v>98</v>
      </c>
      <c r="I5" s="11" t="s">
        <v>93</v>
      </c>
      <c r="J5" s="11" t="s">
        <v>99</v>
      </c>
      <c r="K5" s="11" t="s">
        <v>100</v>
      </c>
      <c r="L5" s="11" t="s">
        <v>101</v>
      </c>
      <c r="M5" s="11" t="s">
        <v>97</v>
      </c>
      <c r="N5" s="11">
        <v>25</v>
      </c>
      <c r="O5" s="11" t="s">
        <v>89</v>
      </c>
      <c r="P5" s="11" t="s">
        <v>82</v>
      </c>
      <c r="Q5" s="11" t="s">
        <v>82</v>
      </c>
      <c r="R5" s="11" t="s">
        <v>90</v>
      </c>
      <c r="S5" s="11"/>
      <c r="T5" s="11"/>
      <c r="U5" s="11"/>
      <c r="V5" s="11"/>
      <c r="W5" s="11"/>
      <c r="X5" s="11"/>
      <c r="Y5" s="12"/>
      <c r="Z5" s="12"/>
      <c r="AA5" s="12"/>
      <c r="AB5" s="12"/>
      <c r="AC5" s="11"/>
      <c r="AD5" s="11"/>
      <c r="AE5" s="11"/>
      <c r="AF5" s="11"/>
      <c r="AG5" s="11">
        <v>1492.4</v>
      </c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 t="s">
        <v>90</v>
      </c>
      <c r="BC5" s="11" t="s">
        <v>82</v>
      </c>
      <c r="BD5" s="11" t="s">
        <v>91</v>
      </c>
      <c r="BE5" s="11" t="s">
        <v>102</v>
      </c>
      <c r="BF5" s="11" t="s">
        <v>103</v>
      </c>
      <c r="BG5" s="11" t="s">
        <v>104</v>
      </c>
      <c r="BH5" s="11" t="s">
        <v>19</v>
      </c>
      <c r="BI5" s="11" t="s">
        <v>19</v>
      </c>
      <c r="BJ5" s="11" t="s">
        <v>19</v>
      </c>
      <c r="BK5" s="11" t="s">
        <v>91</v>
      </c>
      <c r="BL5" s="11" t="s">
        <v>91</v>
      </c>
      <c r="BM5" s="11" t="s">
        <v>91</v>
      </c>
      <c r="BN5" s="11" t="s">
        <v>91</v>
      </c>
    </row>
    <row r="6" spans="1:66" x14ac:dyDescent="0.25">
      <c r="A6" s="9">
        <v>43389</v>
      </c>
      <c r="B6" s="10">
        <v>455553</v>
      </c>
      <c r="C6" s="10">
        <v>20579158</v>
      </c>
      <c r="D6" s="10">
        <v>52</v>
      </c>
      <c r="E6" s="11" t="s">
        <v>80</v>
      </c>
      <c r="F6" s="11" t="s">
        <v>81</v>
      </c>
      <c r="G6" s="11" t="s">
        <v>82</v>
      </c>
      <c r="H6" s="11" t="s">
        <v>105</v>
      </c>
      <c r="I6" s="11" t="s">
        <v>106</v>
      </c>
      <c r="J6" s="11" t="s">
        <v>107</v>
      </c>
      <c r="K6" s="11" t="s">
        <v>108</v>
      </c>
      <c r="L6" s="11" t="s">
        <v>109</v>
      </c>
      <c r="M6" s="11" t="s">
        <v>88</v>
      </c>
      <c r="N6" s="11">
        <v>25</v>
      </c>
      <c r="O6" s="11" t="s">
        <v>89</v>
      </c>
      <c r="P6" s="11" t="s">
        <v>82</v>
      </c>
      <c r="Q6" s="11" t="s">
        <v>82</v>
      </c>
      <c r="R6" s="11" t="s">
        <v>90</v>
      </c>
      <c r="S6" s="11"/>
      <c r="T6" s="11"/>
      <c r="U6" s="11"/>
      <c r="V6" s="11"/>
      <c r="W6" s="11"/>
      <c r="X6" s="11"/>
      <c r="Y6" s="13"/>
      <c r="Z6" s="13"/>
      <c r="AA6" s="13"/>
      <c r="AB6" s="13"/>
      <c r="AC6" s="11"/>
      <c r="AD6" s="11"/>
      <c r="AE6" s="11"/>
      <c r="AF6" s="11"/>
      <c r="AG6" s="11">
        <v>1372.4</v>
      </c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 t="s">
        <v>90</v>
      </c>
      <c r="BC6" s="11" t="s">
        <v>82</v>
      </c>
      <c r="BD6" s="11" t="s">
        <v>91</v>
      </c>
      <c r="BE6" s="11"/>
      <c r="BF6" s="11"/>
      <c r="BG6" s="11"/>
      <c r="BH6" s="11"/>
      <c r="BI6" s="11"/>
      <c r="BJ6" s="11"/>
      <c r="BK6" s="11" t="s">
        <v>91</v>
      </c>
      <c r="BL6" s="11" t="s">
        <v>91</v>
      </c>
      <c r="BM6" s="11" t="s">
        <v>91</v>
      </c>
      <c r="BN6" s="11" t="s">
        <v>91</v>
      </c>
    </row>
    <row r="7" spans="1:66" x14ac:dyDescent="0.25">
      <c r="A7" s="9">
        <v>43389</v>
      </c>
      <c r="B7" s="10">
        <v>455554</v>
      </c>
      <c r="C7" s="10">
        <v>20579159</v>
      </c>
      <c r="D7" s="10">
        <v>58</v>
      </c>
      <c r="E7" s="11" t="s">
        <v>80</v>
      </c>
      <c r="F7" s="11" t="s">
        <v>81</v>
      </c>
      <c r="G7" s="11" t="s">
        <v>82</v>
      </c>
      <c r="H7" s="11" t="s">
        <v>110</v>
      </c>
      <c r="I7" s="11" t="s">
        <v>106</v>
      </c>
      <c r="J7" s="11" t="s">
        <v>111</v>
      </c>
      <c r="K7" s="11" t="s">
        <v>112</v>
      </c>
      <c r="L7" s="11" t="s">
        <v>113</v>
      </c>
      <c r="M7" s="11" t="s">
        <v>88</v>
      </c>
      <c r="N7" s="11">
        <v>25</v>
      </c>
      <c r="O7" s="11" t="s">
        <v>89</v>
      </c>
      <c r="P7" s="11" t="s">
        <v>82</v>
      </c>
      <c r="Q7" s="11" t="s">
        <v>82</v>
      </c>
      <c r="R7" s="11" t="s">
        <v>90</v>
      </c>
      <c r="S7" s="11"/>
      <c r="T7" s="11"/>
      <c r="U7" s="11"/>
      <c r="V7" s="11"/>
      <c r="W7" s="11"/>
      <c r="X7" s="11"/>
      <c r="Y7" s="13"/>
      <c r="Z7" s="13"/>
      <c r="AA7" s="13"/>
      <c r="AB7" s="13"/>
      <c r="AC7" s="11"/>
      <c r="AD7" s="11"/>
      <c r="AE7" s="11"/>
      <c r="AF7" s="11"/>
      <c r="AG7" s="11">
        <v>1372.4</v>
      </c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 t="s">
        <v>114</v>
      </c>
      <c r="BC7" s="11" t="s">
        <v>82</v>
      </c>
      <c r="BD7" s="11" t="s">
        <v>91</v>
      </c>
      <c r="BE7" s="11" t="s">
        <v>115</v>
      </c>
      <c r="BF7" s="11" t="s">
        <v>116</v>
      </c>
      <c r="BG7" s="11" t="s">
        <v>117</v>
      </c>
      <c r="BH7" s="11" t="s">
        <v>19</v>
      </c>
      <c r="BI7" s="11" t="s">
        <v>19</v>
      </c>
      <c r="BJ7" s="11" t="s">
        <v>19</v>
      </c>
      <c r="BK7" s="11" t="s">
        <v>91</v>
      </c>
      <c r="BL7" s="11" t="s">
        <v>91</v>
      </c>
      <c r="BM7" s="11" t="s">
        <v>91</v>
      </c>
      <c r="BN7" s="11" t="s">
        <v>91</v>
      </c>
    </row>
    <row r="8" spans="1:66" x14ac:dyDescent="0.25">
      <c r="A8" s="9">
        <v>43389</v>
      </c>
      <c r="B8" s="10">
        <v>455486</v>
      </c>
      <c r="C8" s="10">
        <v>20539776</v>
      </c>
      <c r="D8" s="10">
        <v>350</v>
      </c>
      <c r="E8" s="11" t="s">
        <v>80</v>
      </c>
      <c r="F8" s="11" t="s">
        <v>81</v>
      </c>
      <c r="G8" s="11" t="s">
        <v>82</v>
      </c>
      <c r="H8" s="11" t="s">
        <v>118</v>
      </c>
      <c r="I8" s="11" t="s">
        <v>119</v>
      </c>
      <c r="J8" s="11" t="s">
        <v>120</v>
      </c>
      <c r="K8" s="11" t="s">
        <v>121</v>
      </c>
      <c r="L8" s="11" t="s">
        <v>122</v>
      </c>
      <c r="M8" s="11" t="s">
        <v>123</v>
      </c>
      <c r="N8" s="11">
        <v>25</v>
      </c>
      <c r="O8" s="11" t="s">
        <v>89</v>
      </c>
      <c r="P8" s="11" t="s">
        <v>82</v>
      </c>
      <c r="Q8" s="11" t="s">
        <v>82</v>
      </c>
      <c r="R8" s="11" t="s">
        <v>90</v>
      </c>
      <c r="S8" s="11"/>
      <c r="T8" s="11"/>
      <c r="U8" s="11"/>
      <c r="V8" s="11"/>
      <c r="W8" s="11"/>
      <c r="X8" s="11"/>
      <c r="Y8" s="13"/>
      <c r="Z8" s="13"/>
      <c r="AA8" s="13"/>
      <c r="AB8" s="13"/>
      <c r="AC8" s="11"/>
      <c r="AD8" s="11"/>
      <c r="AE8" s="11"/>
      <c r="AF8" s="11"/>
      <c r="AG8" s="11">
        <v>1523</v>
      </c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 t="s">
        <v>90</v>
      </c>
      <c r="BC8" s="11" t="s">
        <v>82</v>
      </c>
      <c r="BD8" s="11" t="s">
        <v>91</v>
      </c>
      <c r="BE8" s="11" t="s">
        <v>124</v>
      </c>
      <c r="BF8" s="11" t="s">
        <v>125</v>
      </c>
      <c r="BG8" s="11" t="s">
        <v>126</v>
      </c>
      <c r="BH8" s="11" t="s">
        <v>19</v>
      </c>
      <c r="BI8" s="11" t="s">
        <v>19</v>
      </c>
      <c r="BJ8" s="11" t="s">
        <v>127</v>
      </c>
      <c r="BK8" s="11" t="s">
        <v>91</v>
      </c>
      <c r="BL8" s="11" t="s">
        <v>91</v>
      </c>
      <c r="BM8" s="11" t="s">
        <v>91</v>
      </c>
      <c r="BN8" s="11" t="s">
        <v>91</v>
      </c>
    </row>
    <row r="9" spans="1:66" x14ac:dyDescent="0.25">
      <c r="A9" s="9">
        <v>43390</v>
      </c>
      <c r="B9" s="10">
        <v>455557</v>
      </c>
      <c r="C9" s="10">
        <v>20579164</v>
      </c>
      <c r="D9" s="10">
        <v>52</v>
      </c>
      <c r="E9" s="11" t="s">
        <v>80</v>
      </c>
      <c r="F9" s="11" t="s">
        <v>81</v>
      </c>
      <c r="G9" s="11" t="s">
        <v>82</v>
      </c>
      <c r="H9" s="11" t="s">
        <v>128</v>
      </c>
      <c r="I9" s="11" t="s">
        <v>129</v>
      </c>
      <c r="J9" s="11" t="s">
        <v>130</v>
      </c>
      <c r="K9" s="11" t="s">
        <v>131</v>
      </c>
      <c r="L9" s="11" t="s">
        <v>132</v>
      </c>
      <c r="M9" s="11" t="s">
        <v>97</v>
      </c>
      <c r="N9" s="11">
        <v>25</v>
      </c>
      <c r="O9" s="11" t="s">
        <v>89</v>
      </c>
      <c r="P9" s="11" t="s">
        <v>82</v>
      </c>
      <c r="Q9" s="11" t="s">
        <v>82</v>
      </c>
      <c r="R9" s="11" t="s">
        <v>90</v>
      </c>
      <c r="S9" s="11"/>
      <c r="T9" s="11"/>
      <c r="U9" s="11"/>
      <c r="V9" s="11"/>
      <c r="W9" s="11"/>
      <c r="X9" s="11"/>
      <c r="Y9" s="13"/>
      <c r="Z9" s="13"/>
      <c r="AA9" s="13"/>
      <c r="AB9" s="13"/>
      <c r="AC9" s="11"/>
      <c r="AD9" s="11"/>
      <c r="AE9" s="11"/>
      <c r="AF9" s="11"/>
      <c r="AG9" s="11">
        <v>1523</v>
      </c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 t="s">
        <v>90</v>
      </c>
      <c r="BC9" s="11" t="s">
        <v>82</v>
      </c>
      <c r="BD9" s="11" t="s">
        <v>91</v>
      </c>
      <c r="BE9" s="11"/>
      <c r="BF9" s="11"/>
      <c r="BG9" s="11"/>
      <c r="BH9" s="11"/>
      <c r="BI9" s="11"/>
      <c r="BJ9" s="11"/>
      <c r="BK9" s="11" t="s">
        <v>91</v>
      </c>
      <c r="BL9" s="11" t="s">
        <v>91</v>
      </c>
      <c r="BM9" s="11" t="s">
        <v>91</v>
      </c>
      <c r="BN9" s="11" t="s">
        <v>91</v>
      </c>
    </row>
    <row r="10" spans="1:66" x14ac:dyDescent="0.25">
      <c r="A10" s="9">
        <v>43390</v>
      </c>
      <c r="B10" s="10">
        <v>455558</v>
      </c>
      <c r="C10" s="10">
        <v>20579166</v>
      </c>
      <c r="D10" s="10">
        <v>55</v>
      </c>
      <c r="E10" s="11" t="s">
        <v>80</v>
      </c>
      <c r="F10" s="11" t="s">
        <v>81</v>
      </c>
      <c r="G10" s="11" t="s">
        <v>82</v>
      </c>
      <c r="H10" s="11" t="s">
        <v>133</v>
      </c>
      <c r="I10" s="11" t="s">
        <v>129</v>
      </c>
      <c r="J10" s="11" t="s">
        <v>134</v>
      </c>
      <c r="K10" s="11" t="s">
        <v>135</v>
      </c>
      <c r="L10" s="11" t="s">
        <v>136</v>
      </c>
      <c r="M10" s="11" t="s">
        <v>97</v>
      </c>
      <c r="N10" s="11">
        <v>25</v>
      </c>
      <c r="O10" s="11" t="s">
        <v>89</v>
      </c>
      <c r="P10" s="11" t="s">
        <v>82</v>
      </c>
      <c r="Q10" s="11" t="s">
        <v>82</v>
      </c>
      <c r="R10" s="11" t="s">
        <v>90</v>
      </c>
      <c r="S10" s="11"/>
      <c r="T10" s="11"/>
      <c r="U10" s="11"/>
      <c r="V10" s="11"/>
      <c r="W10" s="11"/>
      <c r="X10" s="11"/>
      <c r="Y10" s="13"/>
      <c r="Z10" s="13"/>
      <c r="AA10" s="13"/>
      <c r="AB10" s="13"/>
      <c r="AC10" s="11"/>
      <c r="AD10" s="11"/>
      <c r="AE10" s="11"/>
      <c r="AF10" s="11"/>
      <c r="AG10" s="11">
        <v>1463</v>
      </c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 t="s">
        <v>90</v>
      </c>
      <c r="BC10" s="11" t="s">
        <v>82</v>
      </c>
      <c r="BD10" s="11" t="s">
        <v>91</v>
      </c>
      <c r="BE10" s="11"/>
      <c r="BF10" s="11"/>
      <c r="BG10" s="11"/>
      <c r="BH10" s="11"/>
      <c r="BI10" s="11"/>
      <c r="BJ10" s="11"/>
      <c r="BK10" s="11" t="s">
        <v>91</v>
      </c>
      <c r="BL10" s="11" t="s">
        <v>91</v>
      </c>
      <c r="BM10" s="11" t="s">
        <v>91</v>
      </c>
      <c r="BN10" s="11" t="s">
        <v>91</v>
      </c>
    </row>
    <row r="11" spans="1:66" x14ac:dyDescent="0.25">
      <c r="A11" s="9">
        <v>43390</v>
      </c>
      <c r="B11" s="10">
        <v>455530</v>
      </c>
      <c r="C11" s="10">
        <v>20572232</v>
      </c>
      <c r="D11" s="10">
        <v>100</v>
      </c>
      <c r="E11" s="11" t="s">
        <v>80</v>
      </c>
      <c r="F11" s="11" t="s">
        <v>81</v>
      </c>
      <c r="G11" s="11" t="s">
        <v>82</v>
      </c>
      <c r="H11" s="11" t="s">
        <v>137</v>
      </c>
      <c r="I11" s="11" t="s">
        <v>138</v>
      </c>
      <c r="J11" s="11" t="s">
        <v>139</v>
      </c>
      <c r="K11" s="11" t="s">
        <v>140</v>
      </c>
      <c r="L11" s="11" t="s">
        <v>141</v>
      </c>
      <c r="M11" s="11" t="s">
        <v>142</v>
      </c>
      <c r="N11" s="11">
        <v>25</v>
      </c>
      <c r="O11" s="11" t="s">
        <v>89</v>
      </c>
      <c r="P11" s="11" t="s">
        <v>82</v>
      </c>
      <c r="Q11" s="11" t="s">
        <v>82</v>
      </c>
      <c r="R11" s="11" t="s">
        <v>90</v>
      </c>
      <c r="S11" s="11"/>
      <c r="T11" s="11"/>
      <c r="U11" s="11"/>
      <c r="V11" s="11"/>
      <c r="W11" s="11"/>
      <c r="X11" s="11"/>
      <c r="Y11" s="13"/>
      <c r="Z11" s="13"/>
      <c r="AA11" s="13"/>
      <c r="AB11" s="13"/>
      <c r="AC11" s="11"/>
      <c r="AD11" s="11"/>
      <c r="AE11" s="11"/>
      <c r="AF11" s="11"/>
      <c r="AG11" s="11">
        <v>1391.7</v>
      </c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 t="s">
        <v>90</v>
      </c>
      <c r="BC11" s="11" t="s">
        <v>82</v>
      </c>
      <c r="BD11" s="11" t="s">
        <v>91</v>
      </c>
      <c r="BE11" s="11" t="s">
        <v>143</v>
      </c>
      <c r="BF11" s="11" t="s">
        <v>144</v>
      </c>
      <c r="BG11" s="11" t="s">
        <v>145</v>
      </c>
      <c r="BH11" s="11" t="s">
        <v>19</v>
      </c>
      <c r="BI11" s="11" t="s">
        <v>19</v>
      </c>
      <c r="BJ11" s="11" t="s">
        <v>19</v>
      </c>
      <c r="BK11" s="11" t="s">
        <v>91</v>
      </c>
      <c r="BL11" s="11" t="s">
        <v>91</v>
      </c>
      <c r="BM11" s="11" t="s">
        <v>91</v>
      </c>
      <c r="BN11" s="11" t="s">
        <v>91</v>
      </c>
    </row>
    <row r="12" spans="1:66" x14ac:dyDescent="0.25">
      <c r="A12" s="9">
        <v>43391</v>
      </c>
      <c r="B12" s="10">
        <v>455614</v>
      </c>
      <c r="C12" s="10">
        <v>20593200</v>
      </c>
      <c r="D12" s="10">
        <v>200</v>
      </c>
      <c r="E12" s="11" t="s">
        <v>80</v>
      </c>
      <c r="F12" s="11" t="s">
        <v>81</v>
      </c>
      <c r="G12" s="11" t="s">
        <v>82</v>
      </c>
      <c r="H12" s="11" t="s">
        <v>146</v>
      </c>
      <c r="I12" s="11" t="s">
        <v>147</v>
      </c>
      <c r="J12" s="11" t="s">
        <v>148</v>
      </c>
      <c r="K12" s="11" t="s">
        <v>149</v>
      </c>
      <c r="L12" s="11" t="s">
        <v>150</v>
      </c>
      <c r="M12" s="11" t="s">
        <v>97</v>
      </c>
      <c r="N12" s="11">
        <v>25</v>
      </c>
      <c r="O12" s="11" t="s">
        <v>89</v>
      </c>
      <c r="P12" s="11" t="s">
        <v>82</v>
      </c>
      <c r="Q12" s="11" t="s">
        <v>82</v>
      </c>
      <c r="R12" s="11" t="s">
        <v>90</v>
      </c>
      <c r="S12" s="11"/>
      <c r="T12" s="11"/>
      <c r="U12" s="11"/>
      <c r="V12" s="11"/>
      <c r="W12" s="11"/>
      <c r="X12" s="11"/>
      <c r="Y12" s="13"/>
      <c r="Z12" s="13"/>
      <c r="AA12" s="13"/>
      <c r="AB12" s="13"/>
      <c r="AC12" s="11"/>
      <c r="AD12" s="11"/>
      <c r="AE12" s="11"/>
      <c r="AF12" s="11"/>
      <c r="AG12" s="11">
        <v>1319.7</v>
      </c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 t="s">
        <v>90</v>
      </c>
      <c r="BC12" s="11" t="s">
        <v>82</v>
      </c>
      <c r="BD12" s="11" t="s">
        <v>91</v>
      </c>
      <c r="BE12" s="11" t="s">
        <v>151</v>
      </c>
      <c r="BF12" s="11" t="s">
        <v>152</v>
      </c>
      <c r="BG12" s="11" t="s">
        <v>153</v>
      </c>
      <c r="BH12" s="11" t="s">
        <v>19</v>
      </c>
      <c r="BI12" s="11" t="s">
        <v>19</v>
      </c>
      <c r="BJ12" s="11" t="s">
        <v>19</v>
      </c>
      <c r="BK12" s="11" t="s">
        <v>91</v>
      </c>
      <c r="BL12" s="11" t="s">
        <v>91</v>
      </c>
      <c r="BM12" s="11" t="s">
        <v>91</v>
      </c>
      <c r="BN12" s="11" t="s">
        <v>91</v>
      </c>
    </row>
    <row r="13" spans="1:66" x14ac:dyDescent="0.25">
      <c r="A13" s="9">
        <v>43391</v>
      </c>
      <c r="B13" s="10">
        <v>455613</v>
      </c>
      <c r="C13" s="10">
        <v>20593198</v>
      </c>
      <c r="D13" s="10">
        <v>335</v>
      </c>
      <c r="E13" s="11" t="s">
        <v>80</v>
      </c>
      <c r="F13" s="11" t="s">
        <v>81</v>
      </c>
      <c r="G13" s="11" t="s">
        <v>82</v>
      </c>
      <c r="H13" s="11" t="s">
        <v>154</v>
      </c>
      <c r="I13" s="11" t="s">
        <v>155</v>
      </c>
      <c r="J13" s="11" t="s">
        <v>156</v>
      </c>
      <c r="K13" s="11" t="s">
        <v>157</v>
      </c>
      <c r="L13" s="11" t="s">
        <v>158</v>
      </c>
      <c r="M13" s="11" t="s">
        <v>159</v>
      </c>
      <c r="N13" s="11">
        <v>25</v>
      </c>
      <c r="O13" s="11" t="s">
        <v>89</v>
      </c>
      <c r="P13" s="11" t="s">
        <v>82</v>
      </c>
      <c r="Q13" s="11" t="s">
        <v>82</v>
      </c>
      <c r="R13" s="11" t="s">
        <v>90</v>
      </c>
      <c r="S13" s="11"/>
      <c r="T13" s="11"/>
      <c r="U13" s="11"/>
      <c r="V13" s="11"/>
      <c r="W13" s="11"/>
      <c r="X13" s="11"/>
      <c r="Y13" s="13"/>
      <c r="Z13" s="13"/>
      <c r="AA13" s="13"/>
      <c r="AB13" s="13"/>
      <c r="AC13" s="11"/>
      <c r="AD13" s="11"/>
      <c r="AE13" s="11"/>
      <c r="AF13" s="11"/>
      <c r="AG13" s="11">
        <v>1319.7</v>
      </c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 t="s">
        <v>90</v>
      </c>
      <c r="BC13" s="11" t="s">
        <v>82</v>
      </c>
      <c r="BD13" s="11" t="s">
        <v>91</v>
      </c>
      <c r="BE13" s="11" t="s">
        <v>160</v>
      </c>
      <c r="BF13" s="11" t="s">
        <v>161</v>
      </c>
      <c r="BG13" s="11" t="s">
        <v>162</v>
      </c>
      <c r="BH13" s="11" t="s">
        <v>19</v>
      </c>
      <c r="BI13" s="11" t="s">
        <v>19</v>
      </c>
      <c r="BJ13" s="11" t="s">
        <v>19</v>
      </c>
      <c r="BK13" s="11" t="s">
        <v>91</v>
      </c>
      <c r="BL13" s="11" t="s">
        <v>91</v>
      </c>
      <c r="BM13" s="11" t="s">
        <v>91</v>
      </c>
      <c r="BN13" s="11" t="s">
        <v>91</v>
      </c>
    </row>
    <row r="14" spans="1:66" x14ac:dyDescent="0.25">
      <c r="A14" s="9">
        <v>43392</v>
      </c>
      <c r="B14" s="10">
        <v>455619</v>
      </c>
      <c r="C14" s="10">
        <v>20593430</v>
      </c>
      <c r="D14" s="10">
        <v>300</v>
      </c>
      <c r="E14" s="11" t="s">
        <v>80</v>
      </c>
      <c r="F14" s="11" t="s">
        <v>81</v>
      </c>
      <c r="G14" s="11" t="s">
        <v>82</v>
      </c>
      <c r="H14" s="11" t="s">
        <v>118</v>
      </c>
      <c r="I14" s="11" t="s">
        <v>119</v>
      </c>
      <c r="J14" s="11" t="s">
        <v>120</v>
      </c>
      <c r="K14" s="11" t="s">
        <v>121</v>
      </c>
      <c r="L14" s="11" t="s">
        <v>122</v>
      </c>
      <c r="M14" s="11" t="s">
        <v>123</v>
      </c>
      <c r="N14" s="11">
        <v>25</v>
      </c>
      <c r="O14" s="11" t="s">
        <v>89</v>
      </c>
      <c r="P14" s="11" t="s">
        <v>82</v>
      </c>
      <c r="Q14" s="11" t="s">
        <v>82</v>
      </c>
      <c r="R14" s="11" t="s">
        <v>90</v>
      </c>
      <c r="S14" s="11"/>
      <c r="T14" s="11"/>
      <c r="U14" s="11"/>
      <c r="V14" s="11"/>
      <c r="W14" s="11"/>
      <c r="X14" s="11"/>
      <c r="Y14" s="13"/>
      <c r="Z14" s="13"/>
      <c r="AA14" s="13"/>
      <c r="AB14" s="13"/>
      <c r="AC14" s="11"/>
      <c r="AD14" s="11"/>
      <c r="AE14" s="11"/>
      <c r="AF14" s="11"/>
      <c r="AG14" s="11">
        <v>1391.7</v>
      </c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 t="s">
        <v>90</v>
      </c>
      <c r="BC14" s="11" t="s">
        <v>82</v>
      </c>
      <c r="BD14" s="11" t="s">
        <v>91</v>
      </c>
      <c r="BE14" s="11" t="s">
        <v>163</v>
      </c>
      <c r="BF14" s="11" t="s">
        <v>164</v>
      </c>
      <c r="BG14" s="11" t="s">
        <v>165</v>
      </c>
      <c r="BH14" s="11" t="s">
        <v>19</v>
      </c>
      <c r="BI14" s="11" t="s">
        <v>19</v>
      </c>
      <c r="BJ14" s="11" t="s">
        <v>19</v>
      </c>
      <c r="BK14" s="11" t="s">
        <v>91</v>
      </c>
      <c r="BL14" s="11" t="s">
        <v>91</v>
      </c>
      <c r="BM14" s="11" t="s">
        <v>91</v>
      </c>
      <c r="BN14" s="11" t="s">
        <v>91</v>
      </c>
    </row>
    <row r="15" spans="1:66" x14ac:dyDescent="0.25">
      <c r="A15" s="9">
        <v>43395</v>
      </c>
      <c r="B15" s="10">
        <v>455651</v>
      </c>
      <c r="C15" s="10">
        <v>20604330</v>
      </c>
      <c r="D15" s="10">
        <v>438</v>
      </c>
      <c r="E15" s="11" t="s">
        <v>80</v>
      </c>
      <c r="F15" s="11" t="s">
        <v>81</v>
      </c>
      <c r="G15" s="11" t="s">
        <v>82</v>
      </c>
      <c r="H15" s="11" t="s">
        <v>137</v>
      </c>
      <c r="I15" s="11" t="s">
        <v>138</v>
      </c>
      <c r="J15" s="11" t="s">
        <v>139</v>
      </c>
      <c r="K15" s="11" t="s">
        <v>140</v>
      </c>
      <c r="L15" s="11" t="s">
        <v>141</v>
      </c>
      <c r="M15" s="11" t="s">
        <v>142</v>
      </c>
      <c r="N15" s="11">
        <v>25</v>
      </c>
      <c r="O15" s="11" t="s">
        <v>89</v>
      </c>
      <c r="P15" s="11" t="s">
        <v>82</v>
      </c>
      <c r="Q15" s="11" t="s">
        <v>82</v>
      </c>
      <c r="R15" s="11" t="s">
        <v>90</v>
      </c>
      <c r="S15" s="11"/>
      <c r="T15" s="11"/>
      <c r="U15" s="11"/>
      <c r="V15" s="11"/>
      <c r="W15" s="11"/>
      <c r="X15" s="11"/>
      <c r="Y15" s="13"/>
      <c r="Z15" s="13"/>
      <c r="AA15" s="13"/>
      <c r="AB15" s="13"/>
      <c r="AC15" s="11"/>
      <c r="AD15" s="11"/>
      <c r="AE15" s="11"/>
      <c r="AF15" s="11"/>
      <c r="AG15" s="11">
        <v>1463</v>
      </c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 t="s">
        <v>90</v>
      </c>
      <c r="BC15" s="11" t="s">
        <v>82</v>
      </c>
      <c r="BD15" s="11" t="s">
        <v>91</v>
      </c>
      <c r="BE15" s="11" t="s">
        <v>166</v>
      </c>
      <c r="BF15" s="11" t="s">
        <v>167</v>
      </c>
      <c r="BG15" s="11" t="s">
        <v>168</v>
      </c>
      <c r="BH15" s="11" t="s">
        <v>19</v>
      </c>
      <c r="BI15" s="11" t="s">
        <v>19</v>
      </c>
      <c r="BJ15" s="11" t="s">
        <v>19</v>
      </c>
      <c r="BK15" s="11" t="s">
        <v>91</v>
      </c>
      <c r="BL15" s="11" t="s">
        <v>91</v>
      </c>
      <c r="BM15" s="11" t="s">
        <v>91</v>
      </c>
      <c r="BN15" s="11" t="s">
        <v>91</v>
      </c>
    </row>
    <row r="16" spans="1:66" x14ac:dyDescent="0.25">
      <c r="A16" s="9">
        <v>43411</v>
      </c>
      <c r="B16" s="10">
        <v>455620</v>
      </c>
      <c r="C16" s="10">
        <v>20593431</v>
      </c>
      <c r="D16" s="10">
        <v>320</v>
      </c>
      <c r="E16" s="11" t="s">
        <v>80</v>
      </c>
      <c r="F16" s="11" t="s">
        <v>169</v>
      </c>
      <c r="G16" s="11" t="s">
        <v>82</v>
      </c>
      <c r="H16" s="11" t="s">
        <v>170</v>
      </c>
      <c r="I16" s="11" t="s">
        <v>171</v>
      </c>
      <c r="J16" s="11" t="s">
        <v>172</v>
      </c>
      <c r="K16" s="11" t="s">
        <v>173</v>
      </c>
      <c r="L16" s="11" t="s">
        <v>174</v>
      </c>
      <c r="M16" s="11" t="s">
        <v>88</v>
      </c>
      <c r="N16" s="11">
        <v>25</v>
      </c>
      <c r="O16" s="11" t="s">
        <v>89</v>
      </c>
      <c r="P16" s="11" t="s">
        <v>82</v>
      </c>
      <c r="Q16" s="11" t="s">
        <v>82</v>
      </c>
      <c r="R16" s="11" t="s">
        <v>90</v>
      </c>
      <c r="S16" s="11"/>
      <c r="T16" s="11"/>
      <c r="U16" s="11"/>
      <c r="V16" s="11"/>
      <c r="W16" s="11"/>
      <c r="X16" s="11"/>
      <c r="Y16" s="13"/>
      <c r="Z16" s="13"/>
      <c r="AA16" s="13"/>
      <c r="AB16" s="13"/>
      <c r="AC16" s="11"/>
      <c r="AD16" s="11"/>
      <c r="AE16" s="11"/>
      <c r="AF16" s="11"/>
      <c r="AG16" s="11">
        <v>1563.6999999999998</v>
      </c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 t="s">
        <v>90</v>
      </c>
      <c r="BC16" s="11" t="s">
        <v>82</v>
      </c>
      <c r="BD16" s="11" t="s">
        <v>91</v>
      </c>
      <c r="BE16" s="11"/>
      <c r="BF16" s="11"/>
      <c r="BG16" s="11"/>
      <c r="BH16" s="11"/>
      <c r="BI16" s="11"/>
      <c r="BJ16" s="11"/>
      <c r="BK16" s="11"/>
      <c r="BL16" s="11"/>
      <c r="BM16" s="11"/>
      <c r="BN16" s="11"/>
    </row>
    <row r="17" spans="1:66" x14ac:dyDescent="0.25">
      <c r="A17" s="9">
        <v>43411</v>
      </c>
      <c r="B17" s="10">
        <v>455487</v>
      </c>
      <c r="C17" s="10">
        <v>20539807</v>
      </c>
      <c r="D17" s="10">
        <v>100</v>
      </c>
      <c r="E17" s="11" t="s">
        <v>80</v>
      </c>
      <c r="F17" s="11" t="s">
        <v>169</v>
      </c>
      <c r="G17" s="11" t="s">
        <v>82</v>
      </c>
      <c r="H17" s="11" t="s">
        <v>175</v>
      </c>
      <c r="I17" s="11" t="s">
        <v>171</v>
      </c>
      <c r="J17" s="11" t="s">
        <v>85</v>
      </c>
      <c r="K17" s="11" t="s">
        <v>176</v>
      </c>
      <c r="L17" s="11" t="s">
        <v>177</v>
      </c>
      <c r="M17" s="11" t="s">
        <v>88</v>
      </c>
      <c r="N17" s="11">
        <v>25</v>
      </c>
      <c r="O17" s="11" t="s">
        <v>89</v>
      </c>
      <c r="P17" s="11" t="s">
        <v>82</v>
      </c>
      <c r="Q17" s="11" t="s">
        <v>82</v>
      </c>
      <c r="R17" s="11" t="s">
        <v>90</v>
      </c>
      <c r="S17" s="11"/>
      <c r="T17" s="11"/>
      <c r="U17" s="11"/>
      <c r="V17" s="11"/>
      <c r="W17" s="11"/>
      <c r="X17" s="11"/>
      <c r="Y17" s="13"/>
      <c r="Z17" s="13"/>
      <c r="AA17" s="13"/>
      <c r="AB17" s="13"/>
      <c r="AC17" s="11"/>
      <c r="AD17" s="11"/>
      <c r="AE17" s="11"/>
      <c r="AF17" s="11"/>
      <c r="AG17" s="11">
        <v>600</v>
      </c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 t="s">
        <v>90</v>
      </c>
      <c r="BC17" s="11" t="s">
        <v>82</v>
      </c>
      <c r="BD17" s="11" t="s">
        <v>91</v>
      </c>
      <c r="BE17" s="11"/>
      <c r="BF17" s="11"/>
      <c r="BG17" s="11"/>
      <c r="BH17" s="11"/>
      <c r="BI17" s="11"/>
      <c r="BJ17" s="11"/>
      <c r="BK17" s="11"/>
      <c r="BL17" s="11"/>
      <c r="BM17" s="11"/>
      <c r="BN17" s="11"/>
    </row>
    <row r="18" spans="1:66" ht="90" x14ac:dyDescent="0.25">
      <c r="A18" s="9">
        <v>43412</v>
      </c>
      <c r="B18" s="10">
        <v>455672</v>
      </c>
      <c r="C18" s="10">
        <v>20611813</v>
      </c>
      <c r="D18" s="10">
        <v>500</v>
      </c>
      <c r="E18" s="11" t="s">
        <v>178</v>
      </c>
      <c r="F18" s="11" t="s">
        <v>169</v>
      </c>
      <c r="G18" s="11" t="s">
        <v>82</v>
      </c>
      <c r="H18" s="11" t="s">
        <v>179</v>
      </c>
      <c r="I18" s="11" t="s">
        <v>138</v>
      </c>
      <c r="J18" s="11" t="s">
        <v>180</v>
      </c>
      <c r="K18" s="11" t="s">
        <v>181</v>
      </c>
      <c r="L18" s="11" t="s">
        <v>182</v>
      </c>
      <c r="M18" s="11" t="s">
        <v>142</v>
      </c>
      <c r="N18" s="11">
        <v>25</v>
      </c>
      <c r="O18" s="11" t="s">
        <v>89</v>
      </c>
      <c r="P18" s="11" t="s">
        <v>82</v>
      </c>
      <c r="Q18" s="11" t="s">
        <v>82</v>
      </c>
      <c r="R18" s="11" t="s">
        <v>90</v>
      </c>
      <c r="S18" s="11" t="s">
        <v>183</v>
      </c>
      <c r="T18" s="11" t="s">
        <v>184</v>
      </c>
      <c r="U18" s="11">
        <v>25200</v>
      </c>
      <c r="V18" s="11">
        <v>403</v>
      </c>
      <c r="W18" s="11">
        <v>1008</v>
      </c>
      <c r="X18" s="11">
        <v>1</v>
      </c>
      <c r="Y18" s="13">
        <v>0.99752475247524752</v>
      </c>
      <c r="Z18" s="13">
        <v>0.40079365079365081</v>
      </c>
      <c r="AA18" s="13">
        <v>9.5238095238095233E-2</v>
      </c>
      <c r="AB18" s="13">
        <v>3.8076341647770219E-2</v>
      </c>
      <c r="AC18" s="11" t="s">
        <v>14</v>
      </c>
      <c r="AD18" s="11" t="s">
        <v>185</v>
      </c>
      <c r="AE18" s="11" t="s">
        <v>186</v>
      </c>
      <c r="AF18" s="11">
        <v>900</v>
      </c>
      <c r="AG18" s="11">
        <v>600</v>
      </c>
      <c r="AH18" s="11" t="s">
        <v>18</v>
      </c>
      <c r="AI18" s="11" t="s">
        <v>187</v>
      </c>
      <c r="AJ18" s="11" t="s">
        <v>188</v>
      </c>
      <c r="AK18" s="11">
        <v>300</v>
      </c>
      <c r="AL18" s="11" t="s">
        <v>189</v>
      </c>
      <c r="AM18" s="11" t="s">
        <v>18</v>
      </c>
      <c r="AN18" s="11" t="s">
        <v>190</v>
      </c>
      <c r="AO18" s="11" t="s">
        <v>191</v>
      </c>
      <c r="AP18" s="11">
        <v>15300</v>
      </c>
      <c r="AQ18" s="11" t="s">
        <v>192</v>
      </c>
      <c r="AR18" s="11" t="s">
        <v>18</v>
      </c>
      <c r="AS18" s="11" t="s">
        <v>193</v>
      </c>
      <c r="AT18" s="11" t="s">
        <v>184</v>
      </c>
      <c r="AU18" s="11">
        <v>6300</v>
      </c>
      <c r="AV18" s="11" t="s">
        <v>194</v>
      </c>
      <c r="AW18" s="11" t="s">
        <v>19</v>
      </c>
      <c r="AX18" s="11" t="s">
        <v>19</v>
      </c>
      <c r="AY18" s="11" t="s">
        <v>19</v>
      </c>
      <c r="AZ18" s="11"/>
      <c r="BA18" s="11" t="s">
        <v>19</v>
      </c>
      <c r="BB18" s="11" t="s">
        <v>90</v>
      </c>
      <c r="BC18" s="11" t="s">
        <v>82</v>
      </c>
      <c r="BD18" s="11" t="s">
        <v>91</v>
      </c>
      <c r="BE18" s="11" t="s">
        <v>195</v>
      </c>
      <c r="BF18" s="11" t="s">
        <v>196</v>
      </c>
      <c r="BG18" s="11" t="s">
        <v>197</v>
      </c>
      <c r="BH18" s="11" t="s">
        <v>19</v>
      </c>
      <c r="BI18" s="11" t="s">
        <v>19</v>
      </c>
      <c r="BJ18" s="11" t="s">
        <v>19</v>
      </c>
      <c r="BK18" s="11" t="s">
        <v>82</v>
      </c>
      <c r="BL18" s="11" t="s">
        <v>91</v>
      </c>
      <c r="BM18" s="11" t="s">
        <v>91</v>
      </c>
      <c r="BN18" s="11" t="s">
        <v>91</v>
      </c>
    </row>
    <row r="19" spans="1:66" x14ac:dyDescent="0.25">
      <c r="A19" s="9">
        <v>43413</v>
      </c>
      <c r="B19" s="10">
        <v>455860</v>
      </c>
      <c r="C19" s="10">
        <v>20707874</v>
      </c>
      <c r="D19" s="10">
        <v>150</v>
      </c>
      <c r="E19" s="11" t="s">
        <v>198</v>
      </c>
      <c r="F19" s="11" t="s">
        <v>169</v>
      </c>
      <c r="G19" s="11" t="s">
        <v>82</v>
      </c>
      <c r="H19" s="11" t="s">
        <v>199</v>
      </c>
      <c r="I19" s="11" t="s">
        <v>155</v>
      </c>
      <c r="J19" s="11" t="s">
        <v>200</v>
      </c>
      <c r="K19" s="11" t="s">
        <v>201</v>
      </c>
      <c r="L19" s="11" t="s">
        <v>202</v>
      </c>
      <c r="M19" s="11" t="s">
        <v>159</v>
      </c>
      <c r="N19" s="11">
        <v>25</v>
      </c>
      <c r="O19" s="11" t="s">
        <v>89</v>
      </c>
      <c r="P19" s="11" t="s">
        <v>82</v>
      </c>
      <c r="Q19" s="11" t="s">
        <v>82</v>
      </c>
      <c r="R19" s="11" t="s">
        <v>90</v>
      </c>
      <c r="S19" s="11" t="s">
        <v>203</v>
      </c>
      <c r="T19" s="11" t="s">
        <v>204</v>
      </c>
      <c r="U19" s="11">
        <v>3900</v>
      </c>
      <c r="V19" s="11">
        <v>150</v>
      </c>
      <c r="W19" s="11">
        <v>156</v>
      </c>
      <c r="X19" s="11">
        <v>0</v>
      </c>
      <c r="Y19" s="13">
        <v>1</v>
      </c>
      <c r="Z19" s="13">
        <v>0.96153846153846156</v>
      </c>
      <c r="AA19" s="13">
        <v>0.61538461538461542</v>
      </c>
      <c r="AB19" s="13">
        <v>0.59171597633136097</v>
      </c>
      <c r="AC19" s="11" t="s">
        <v>14</v>
      </c>
      <c r="AD19" s="11" t="s">
        <v>205</v>
      </c>
      <c r="AE19" s="11" t="s">
        <v>203</v>
      </c>
      <c r="AF19" s="11">
        <v>1500</v>
      </c>
      <c r="AG19" s="11">
        <v>1523</v>
      </c>
      <c r="AH19" s="11" t="s">
        <v>19</v>
      </c>
      <c r="AI19" s="11" t="s">
        <v>19</v>
      </c>
      <c r="AJ19" s="11" t="s">
        <v>19</v>
      </c>
      <c r="AK19" s="11"/>
      <c r="AL19" s="11" t="s">
        <v>19</v>
      </c>
      <c r="AM19" s="11" t="s">
        <v>19</v>
      </c>
      <c r="AN19" s="11" t="s">
        <v>19</v>
      </c>
      <c r="AO19" s="11" t="s">
        <v>19</v>
      </c>
      <c r="AP19" s="11"/>
      <c r="AQ19" s="11" t="s">
        <v>19</v>
      </c>
      <c r="AR19" s="11" t="s">
        <v>19</v>
      </c>
      <c r="AS19" s="11" t="s">
        <v>19</v>
      </c>
      <c r="AT19" s="11" t="s">
        <v>19</v>
      </c>
      <c r="AU19" s="11"/>
      <c r="AV19" s="11" t="s">
        <v>19</v>
      </c>
      <c r="AW19" s="11" t="s">
        <v>19</v>
      </c>
      <c r="AX19" s="11" t="s">
        <v>19</v>
      </c>
      <c r="AY19" s="11" t="s">
        <v>19</v>
      </c>
      <c r="AZ19" s="11"/>
      <c r="BA19" s="11" t="s">
        <v>19</v>
      </c>
      <c r="BB19" s="11" t="s">
        <v>90</v>
      </c>
      <c r="BC19" s="11" t="s">
        <v>82</v>
      </c>
      <c r="BD19" s="11" t="s">
        <v>91</v>
      </c>
      <c r="BE19" s="11" t="s">
        <v>206</v>
      </c>
      <c r="BF19" s="11" t="s">
        <v>207</v>
      </c>
      <c r="BG19" s="11" t="s">
        <v>208</v>
      </c>
      <c r="BH19" s="11" t="s">
        <v>19</v>
      </c>
      <c r="BI19" s="11" t="s">
        <v>19</v>
      </c>
      <c r="BJ19" s="11" t="s">
        <v>19</v>
      </c>
      <c r="BK19" s="11" t="s">
        <v>82</v>
      </c>
      <c r="BL19" s="11" t="s">
        <v>91</v>
      </c>
      <c r="BM19" s="11" t="s">
        <v>91</v>
      </c>
      <c r="BN19" s="11" t="s">
        <v>91</v>
      </c>
    </row>
    <row r="20" spans="1:66" x14ac:dyDescent="0.25">
      <c r="A20" s="9">
        <v>43413</v>
      </c>
      <c r="B20" s="10">
        <v>455861</v>
      </c>
      <c r="C20" s="10">
        <v>20707876</v>
      </c>
      <c r="D20" s="10">
        <v>150</v>
      </c>
      <c r="E20" s="11" t="s">
        <v>198</v>
      </c>
      <c r="F20" s="11" t="s">
        <v>169</v>
      </c>
      <c r="G20" s="11" t="s">
        <v>82</v>
      </c>
      <c r="H20" s="11" t="s">
        <v>209</v>
      </c>
      <c r="I20" s="11" t="s">
        <v>147</v>
      </c>
      <c r="J20" s="11" t="s">
        <v>210</v>
      </c>
      <c r="K20" s="11" t="s">
        <v>211</v>
      </c>
      <c r="L20" s="11" t="s">
        <v>212</v>
      </c>
      <c r="M20" s="11" t="s">
        <v>97</v>
      </c>
      <c r="N20" s="11">
        <v>25</v>
      </c>
      <c r="O20" s="11" t="s">
        <v>89</v>
      </c>
      <c r="P20" s="11" t="s">
        <v>82</v>
      </c>
      <c r="Q20" s="11" t="s">
        <v>82</v>
      </c>
      <c r="R20" s="11" t="s">
        <v>90</v>
      </c>
      <c r="S20" s="11" t="s">
        <v>213</v>
      </c>
      <c r="T20" s="11" t="s">
        <v>214</v>
      </c>
      <c r="U20" s="11">
        <v>3960</v>
      </c>
      <c r="V20" s="11">
        <v>151</v>
      </c>
      <c r="W20" s="11">
        <v>158</v>
      </c>
      <c r="X20" s="11">
        <v>0</v>
      </c>
      <c r="Y20" s="13">
        <v>1</v>
      </c>
      <c r="Z20" s="13">
        <v>0.95569620253164556</v>
      </c>
      <c r="AA20" s="13">
        <v>0.62121212121212122</v>
      </c>
      <c r="AB20" s="13">
        <v>0.59369006520905254</v>
      </c>
      <c r="AC20" s="11" t="s">
        <v>14</v>
      </c>
      <c r="AD20" s="11" t="s">
        <v>204</v>
      </c>
      <c r="AE20" s="11" t="s">
        <v>213</v>
      </c>
      <c r="AF20" s="11">
        <v>1500</v>
      </c>
      <c r="AG20" s="11">
        <v>600</v>
      </c>
      <c r="AH20" s="11" t="s">
        <v>19</v>
      </c>
      <c r="AI20" s="11" t="s">
        <v>19</v>
      </c>
      <c r="AJ20" s="11" t="s">
        <v>19</v>
      </c>
      <c r="AK20" s="11"/>
      <c r="AL20" s="11" t="s">
        <v>19</v>
      </c>
      <c r="AM20" s="11" t="s">
        <v>19</v>
      </c>
      <c r="AN20" s="11" t="s">
        <v>19</v>
      </c>
      <c r="AO20" s="11" t="s">
        <v>19</v>
      </c>
      <c r="AP20" s="11"/>
      <c r="AQ20" s="11" t="s">
        <v>19</v>
      </c>
      <c r="AR20" s="11" t="s">
        <v>19</v>
      </c>
      <c r="AS20" s="11" t="s">
        <v>19</v>
      </c>
      <c r="AT20" s="11" t="s">
        <v>19</v>
      </c>
      <c r="AU20" s="11"/>
      <c r="AV20" s="11" t="s">
        <v>19</v>
      </c>
      <c r="AW20" s="11" t="s">
        <v>19</v>
      </c>
      <c r="AX20" s="11" t="s">
        <v>19</v>
      </c>
      <c r="AY20" s="11" t="s">
        <v>19</v>
      </c>
      <c r="AZ20" s="11"/>
      <c r="BA20" s="11" t="s">
        <v>19</v>
      </c>
      <c r="BB20" s="11" t="s">
        <v>90</v>
      </c>
      <c r="BC20" s="11" t="s">
        <v>82</v>
      </c>
      <c r="BD20" s="11" t="s">
        <v>91</v>
      </c>
      <c r="BE20" s="11" t="s">
        <v>215</v>
      </c>
      <c r="BF20" s="11" t="s">
        <v>162</v>
      </c>
      <c r="BG20" s="11" t="s">
        <v>216</v>
      </c>
      <c r="BH20" s="11" t="s">
        <v>19</v>
      </c>
      <c r="BI20" s="11" t="s">
        <v>19</v>
      </c>
      <c r="BJ20" s="11" t="s">
        <v>19</v>
      </c>
      <c r="BK20" s="11" t="s">
        <v>82</v>
      </c>
      <c r="BL20" s="11" t="s">
        <v>91</v>
      </c>
      <c r="BM20" s="11" t="s">
        <v>91</v>
      </c>
      <c r="BN20" s="11" t="s">
        <v>91</v>
      </c>
    </row>
    <row r="21" spans="1:66" x14ac:dyDescent="0.25">
      <c r="A21" s="9">
        <v>43416</v>
      </c>
      <c r="B21" s="10">
        <v>455896</v>
      </c>
      <c r="C21" s="10">
        <v>20711344</v>
      </c>
      <c r="D21" s="10">
        <v>46</v>
      </c>
      <c r="E21" s="11" t="s">
        <v>198</v>
      </c>
      <c r="F21" s="11" t="s">
        <v>217</v>
      </c>
      <c r="G21" s="11" t="s">
        <v>82</v>
      </c>
      <c r="H21" s="11" t="s">
        <v>146</v>
      </c>
      <c r="I21" s="11" t="s">
        <v>147</v>
      </c>
      <c r="J21" s="11" t="s">
        <v>148</v>
      </c>
      <c r="K21" s="11" t="s">
        <v>149</v>
      </c>
      <c r="L21" s="11" t="s">
        <v>150</v>
      </c>
      <c r="M21" s="11" t="s">
        <v>97</v>
      </c>
      <c r="N21" s="11">
        <v>25</v>
      </c>
      <c r="O21" s="11" t="s">
        <v>89</v>
      </c>
      <c r="P21" s="11" t="s">
        <v>82</v>
      </c>
      <c r="Q21" s="11" t="s">
        <v>82</v>
      </c>
      <c r="R21" s="11" t="s">
        <v>90</v>
      </c>
      <c r="S21" s="11" t="s">
        <v>218</v>
      </c>
      <c r="T21" s="11" t="s">
        <v>219</v>
      </c>
      <c r="U21" s="11">
        <v>2100</v>
      </c>
      <c r="V21" s="11">
        <v>46</v>
      </c>
      <c r="W21" s="11">
        <v>84</v>
      </c>
      <c r="X21" s="11">
        <v>0</v>
      </c>
      <c r="Y21" s="13">
        <v>1</v>
      </c>
      <c r="Z21" s="13">
        <v>0.54761904761904767</v>
      </c>
      <c r="AA21" s="13">
        <v>0.5714285714285714</v>
      </c>
      <c r="AB21" s="13">
        <v>0.31292517006802723</v>
      </c>
      <c r="AC21" s="11" t="s">
        <v>14</v>
      </c>
      <c r="AD21" s="11" t="s">
        <v>218</v>
      </c>
      <c r="AE21" s="11" t="s">
        <v>220</v>
      </c>
      <c r="AF21" s="11">
        <v>900</v>
      </c>
      <c r="AG21" s="11">
        <v>600</v>
      </c>
      <c r="AH21" s="11" t="s">
        <v>19</v>
      </c>
      <c r="AI21" s="11" t="s">
        <v>19</v>
      </c>
      <c r="AJ21" s="11" t="s">
        <v>19</v>
      </c>
      <c r="AK21" s="11"/>
      <c r="AL21" s="11" t="s">
        <v>19</v>
      </c>
      <c r="AM21" s="11" t="s">
        <v>19</v>
      </c>
      <c r="AN21" s="11" t="s">
        <v>19</v>
      </c>
      <c r="AO21" s="11" t="s">
        <v>19</v>
      </c>
      <c r="AP21" s="11"/>
      <c r="AQ21" s="11" t="s">
        <v>19</v>
      </c>
      <c r="AR21" s="11" t="s">
        <v>19</v>
      </c>
      <c r="AS21" s="11" t="s">
        <v>19</v>
      </c>
      <c r="AT21" s="11" t="s">
        <v>19</v>
      </c>
      <c r="AU21" s="11"/>
      <c r="AV21" s="11" t="s">
        <v>19</v>
      </c>
      <c r="AW21" s="11" t="s">
        <v>19</v>
      </c>
      <c r="AX21" s="11" t="s">
        <v>19</v>
      </c>
      <c r="AY21" s="11" t="s">
        <v>19</v>
      </c>
      <c r="AZ21" s="11"/>
      <c r="BA21" s="11" t="s">
        <v>19</v>
      </c>
      <c r="BB21" s="11" t="s">
        <v>90</v>
      </c>
      <c r="BC21" s="11" t="s">
        <v>82</v>
      </c>
      <c r="BD21" s="11" t="s">
        <v>91</v>
      </c>
      <c r="BE21" s="11" t="s">
        <v>221</v>
      </c>
      <c r="BF21" s="11" t="s">
        <v>222</v>
      </c>
      <c r="BG21" s="11" t="s">
        <v>223</v>
      </c>
      <c r="BH21" s="11" t="s">
        <v>19</v>
      </c>
      <c r="BI21" s="11" t="s">
        <v>19</v>
      </c>
      <c r="BJ21" s="11" t="s">
        <v>19</v>
      </c>
      <c r="BK21" s="11" t="s">
        <v>82</v>
      </c>
      <c r="BL21" s="11" t="s">
        <v>91</v>
      </c>
      <c r="BM21" s="11" t="s">
        <v>91</v>
      </c>
      <c r="BN21" s="11" t="s">
        <v>91</v>
      </c>
    </row>
    <row r="22" spans="1:66" x14ac:dyDescent="0.25">
      <c r="A22" s="9">
        <v>43416</v>
      </c>
      <c r="B22" s="10">
        <v>455897</v>
      </c>
      <c r="C22" s="10">
        <v>20711348</v>
      </c>
      <c r="D22" s="10">
        <v>190</v>
      </c>
      <c r="E22" s="11" t="s">
        <v>224</v>
      </c>
      <c r="F22" s="11" t="s">
        <v>217</v>
      </c>
      <c r="G22" s="11" t="s">
        <v>82</v>
      </c>
      <c r="H22" s="11" t="s">
        <v>118</v>
      </c>
      <c r="I22" s="11" t="s">
        <v>119</v>
      </c>
      <c r="J22" s="11" t="s">
        <v>120</v>
      </c>
      <c r="K22" s="11" t="s">
        <v>121</v>
      </c>
      <c r="L22" s="11" t="s">
        <v>122</v>
      </c>
      <c r="M22" s="11" t="s">
        <v>123</v>
      </c>
      <c r="N22" s="11">
        <v>25</v>
      </c>
      <c r="O22" s="11" t="s">
        <v>89</v>
      </c>
      <c r="P22" s="11" t="s">
        <v>82</v>
      </c>
      <c r="Q22" s="11" t="s">
        <v>82</v>
      </c>
      <c r="R22" s="11" t="s">
        <v>90</v>
      </c>
      <c r="S22" s="11" t="s">
        <v>218</v>
      </c>
      <c r="T22" s="11" t="s">
        <v>225</v>
      </c>
      <c r="U22" s="11">
        <v>30600</v>
      </c>
      <c r="V22" s="11">
        <v>190</v>
      </c>
      <c r="W22" s="11">
        <v>1224</v>
      </c>
      <c r="X22" s="11">
        <v>40</v>
      </c>
      <c r="Y22" s="13">
        <v>0.82608695652173914</v>
      </c>
      <c r="Z22" s="13">
        <v>0.18790849673202614</v>
      </c>
      <c r="AA22" s="13">
        <v>0.25882352941176473</v>
      </c>
      <c r="AB22" s="13">
        <v>4.0176855055747793E-2</v>
      </c>
      <c r="AC22" s="11" t="s">
        <v>14</v>
      </c>
      <c r="AD22" s="11" t="s">
        <v>218</v>
      </c>
      <c r="AE22" s="11" t="s">
        <v>226</v>
      </c>
      <c r="AF22" s="11">
        <v>1800</v>
      </c>
      <c r="AG22" s="11">
        <v>2035</v>
      </c>
      <c r="AH22" s="11" t="s">
        <v>18</v>
      </c>
      <c r="AI22" s="11" t="s">
        <v>226</v>
      </c>
      <c r="AJ22" s="11" t="s">
        <v>227</v>
      </c>
      <c r="AK22" s="11">
        <v>16200</v>
      </c>
      <c r="AL22" s="11" t="s">
        <v>19</v>
      </c>
      <c r="AM22" s="11" t="s">
        <v>20</v>
      </c>
      <c r="AN22" s="11" t="s">
        <v>227</v>
      </c>
      <c r="AO22" s="11" t="s">
        <v>228</v>
      </c>
      <c r="AP22" s="11">
        <v>4680</v>
      </c>
      <c r="AQ22" s="11" t="s">
        <v>19</v>
      </c>
      <c r="AR22" s="11" t="s">
        <v>19</v>
      </c>
      <c r="AS22" s="11" t="s">
        <v>19</v>
      </c>
      <c r="AT22" s="11" t="s">
        <v>19</v>
      </c>
      <c r="AU22" s="11"/>
      <c r="AV22" s="11" t="s">
        <v>19</v>
      </c>
      <c r="AW22" s="11" t="s">
        <v>19</v>
      </c>
      <c r="AX22" s="11" t="s">
        <v>19</v>
      </c>
      <c r="AY22" s="11" t="s">
        <v>19</v>
      </c>
      <c r="AZ22" s="11"/>
      <c r="BA22" s="11" t="s">
        <v>19</v>
      </c>
      <c r="BB22" s="11" t="s">
        <v>90</v>
      </c>
      <c r="BC22" s="11" t="s">
        <v>82</v>
      </c>
      <c r="BD22" s="11" t="s">
        <v>91</v>
      </c>
      <c r="BE22" s="11"/>
      <c r="BF22" s="11"/>
      <c r="BG22" s="11"/>
      <c r="BH22" s="11"/>
      <c r="BI22" s="11"/>
      <c r="BJ22" s="11"/>
      <c r="BK22" s="11"/>
      <c r="BL22" s="11"/>
      <c r="BM22" s="11"/>
      <c r="BN22" s="11"/>
    </row>
    <row r="23" spans="1:66" ht="60" x14ac:dyDescent="0.25">
      <c r="A23" s="9">
        <v>43417</v>
      </c>
      <c r="B23" s="10">
        <v>455919</v>
      </c>
      <c r="C23" s="10">
        <v>20721202</v>
      </c>
      <c r="D23" s="10">
        <v>600</v>
      </c>
      <c r="E23" s="11" t="s">
        <v>198</v>
      </c>
      <c r="F23" s="11" t="s">
        <v>217</v>
      </c>
      <c r="G23" s="11" t="s">
        <v>82</v>
      </c>
      <c r="H23" s="11" t="s">
        <v>179</v>
      </c>
      <c r="I23" s="11" t="s">
        <v>138</v>
      </c>
      <c r="J23" s="11" t="s">
        <v>180</v>
      </c>
      <c r="K23" s="11" t="s">
        <v>181</v>
      </c>
      <c r="L23" s="11" t="s">
        <v>182</v>
      </c>
      <c r="M23" s="11" t="s">
        <v>142</v>
      </c>
      <c r="N23" s="11">
        <v>25</v>
      </c>
      <c r="O23" s="11" t="s">
        <v>89</v>
      </c>
      <c r="P23" s="11" t="s">
        <v>82</v>
      </c>
      <c r="Q23" s="11" t="s">
        <v>82</v>
      </c>
      <c r="R23" s="11" t="s">
        <v>90</v>
      </c>
      <c r="S23" s="11" t="s">
        <v>229</v>
      </c>
      <c r="T23" s="14">
        <v>43417.652083333334</v>
      </c>
      <c r="U23" s="11">
        <v>28140</v>
      </c>
      <c r="V23" s="11">
        <v>609</v>
      </c>
      <c r="W23" s="11">
        <v>1126</v>
      </c>
      <c r="X23" s="11">
        <v>19</v>
      </c>
      <c r="Y23" s="13">
        <v>0.96974522292993626</v>
      </c>
      <c r="Z23" s="13">
        <v>0.55772646536412074</v>
      </c>
      <c r="AA23" s="13">
        <v>0.78038379530916846</v>
      </c>
      <c r="AB23" s="13">
        <v>0.42207258556241878</v>
      </c>
      <c r="AC23" s="11" t="s">
        <v>14</v>
      </c>
      <c r="AD23" s="11" t="s">
        <v>229</v>
      </c>
      <c r="AE23" s="11" t="s">
        <v>230</v>
      </c>
      <c r="AF23" s="11">
        <v>2400</v>
      </c>
      <c r="AG23" s="11">
        <v>1750</v>
      </c>
      <c r="AH23" s="11" t="s">
        <v>231</v>
      </c>
      <c r="AI23" s="11" t="s">
        <v>230</v>
      </c>
      <c r="AJ23" s="11" t="s">
        <v>232</v>
      </c>
      <c r="AK23" s="11">
        <v>3600</v>
      </c>
      <c r="AL23" s="11" t="s">
        <v>19</v>
      </c>
      <c r="AM23" s="11" t="s">
        <v>20</v>
      </c>
      <c r="AN23" s="11" t="s">
        <v>233</v>
      </c>
      <c r="AO23" s="11" t="s">
        <v>234</v>
      </c>
      <c r="AP23" s="11">
        <v>3000</v>
      </c>
      <c r="AQ23" s="11" t="s">
        <v>235</v>
      </c>
      <c r="AR23" s="11" t="s">
        <v>18</v>
      </c>
      <c r="AS23" s="11" t="s">
        <v>236</v>
      </c>
      <c r="AT23" s="11" t="s">
        <v>237</v>
      </c>
      <c r="AU23" s="11">
        <v>480</v>
      </c>
      <c r="AV23" s="11" t="s">
        <v>238</v>
      </c>
      <c r="AW23" s="11" t="s">
        <v>20</v>
      </c>
      <c r="AX23" s="11" t="s">
        <v>239</v>
      </c>
      <c r="AY23" s="11" t="s">
        <v>236</v>
      </c>
      <c r="AZ23" s="11">
        <v>300</v>
      </c>
      <c r="BA23" s="11" t="s">
        <v>240</v>
      </c>
      <c r="BB23" s="11" t="s">
        <v>90</v>
      </c>
      <c r="BC23" s="11" t="s">
        <v>82</v>
      </c>
      <c r="BD23" s="11" t="s">
        <v>91</v>
      </c>
      <c r="BE23" s="11" t="s">
        <v>241</v>
      </c>
      <c r="BF23" s="11" t="s">
        <v>242</v>
      </c>
      <c r="BG23" s="11" t="s">
        <v>243</v>
      </c>
      <c r="BH23" s="11" t="s">
        <v>19</v>
      </c>
      <c r="BI23" s="11" t="s">
        <v>19</v>
      </c>
      <c r="BJ23" s="11" t="s">
        <v>19</v>
      </c>
      <c r="BK23" s="11" t="s">
        <v>82</v>
      </c>
      <c r="BL23" s="11" t="s">
        <v>91</v>
      </c>
      <c r="BM23" s="11" t="s">
        <v>91</v>
      </c>
      <c r="BN23" s="11" t="s">
        <v>91</v>
      </c>
    </row>
  </sheetData>
  <sheetProtection selectLockedCells="1" selectUnlockedCells="1"/>
  <conditionalFormatting sqref="O1:O2">
    <cfRule type="cellIs" dxfId="99" priority="29" operator="equal">
      <formula>"nok"</formula>
    </cfRule>
    <cfRule type="cellIs" dxfId="98" priority="30" operator="equal">
      <formula>"ok"</formula>
    </cfRule>
  </conditionalFormatting>
  <conditionalFormatting sqref="AC1 AC23">
    <cfRule type="cellIs" dxfId="97" priority="27" operator="equal">
      <formula>"ok"</formula>
    </cfRule>
    <cfRule type="cellIs" dxfId="96" priority="28" operator="equal">
      <formula>"nok"</formula>
    </cfRule>
  </conditionalFormatting>
  <conditionalFormatting sqref="G1:G2 P1:Q2 G23">
    <cfRule type="cellIs" dxfId="95" priority="25" operator="equal">
      <formula>"NOK"</formula>
    </cfRule>
    <cfRule type="cellIs" dxfId="94" priority="26" operator="equal">
      <formula>"OK"</formula>
    </cfRule>
  </conditionalFormatting>
  <conditionalFormatting sqref="X23">
    <cfRule type="cellIs" dxfId="93" priority="24" operator="greaterThan">
      <formula>0</formula>
    </cfRule>
  </conditionalFormatting>
  <conditionalFormatting sqref="Y1:AB2 Y23:AB23">
    <cfRule type="cellIs" dxfId="92" priority="18" operator="equal">
      <formula>0</formula>
    </cfRule>
    <cfRule type="cellIs" dxfId="91" priority="21" operator="lessThanOrEqual">
      <formula>0.4</formula>
    </cfRule>
    <cfRule type="cellIs" dxfId="90" priority="22" operator="between">
      <formula>0.41</formula>
      <formula>0.79</formula>
    </cfRule>
    <cfRule type="cellIs" dxfId="89" priority="23" operator="greaterThanOrEqual">
      <formula>0.8</formula>
    </cfRule>
  </conditionalFormatting>
  <conditionalFormatting sqref="BC1:BD2 BK1:BN2 BK23:BN23 BC23:BD23">
    <cfRule type="cellIs" dxfId="88" priority="19" operator="equal">
      <formula>"ok"</formula>
    </cfRule>
    <cfRule type="cellIs" dxfId="87" priority="20" operator="equal">
      <formula>"NOK"</formula>
    </cfRule>
  </conditionalFormatting>
  <conditionalFormatting sqref="O3:O23">
    <cfRule type="cellIs" dxfId="86" priority="16" operator="equal">
      <formula>"nok"</formula>
    </cfRule>
    <cfRule type="cellIs" dxfId="85" priority="17" operator="equal">
      <formula>"ok"</formula>
    </cfRule>
  </conditionalFormatting>
  <conditionalFormatting sqref="AC3:AC22">
    <cfRule type="cellIs" dxfId="84" priority="14" operator="equal">
      <formula>"ok"</formula>
    </cfRule>
    <cfRule type="cellIs" dxfId="83" priority="15" operator="equal">
      <formula>"nok"</formula>
    </cfRule>
  </conditionalFormatting>
  <conditionalFormatting sqref="G3:G22 P3:Q23">
    <cfRule type="cellIs" dxfId="82" priority="12" operator="equal">
      <formula>"NOK"</formula>
    </cfRule>
    <cfRule type="cellIs" dxfId="81" priority="13" operator="equal">
      <formula>"OK"</formula>
    </cfRule>
  </conditionalFormatting>
  <conditionalFormatting sqref="X3:X22">
    <cfRule type="cellIs" dxfId="80" priority="11" operator="greaterThan">
      <formula>0</formula>
    </cfRule>
  </conditionalFormatting>
  <conditionalFormatting sqref="Y16:AB22">
    <cfRule type="cellIs" dxfId="79" priority="5" operator="equal">
      <formula>0</formula>
    </cfRule>
    <cfRule type="cellIs" dxfId="78" priority="8" operator="lessThanOrEqual">
      <formula>0.4</formula>
    </cfRule>
    <cfRule type="cellIs" dxfId="77" priority="9" operator="between">
      <formula>0.41</formula>
      <formula>0.79</formula>
    </cfRule>
    <cfRule type="cellIs" dxfId="76" priority="10" operator="greaterThanOrEqual">
      <formula>0.8</formula>
    </cfRule>
  </conditionalFormatting>
  <conditionalFormatting sqref="BK3:BN22 BC3:BD22">
    <cfRule type="cellIs" dxfId="75" priority="6" operator="equal">
      <formula>"ok"</formula>
    </cfRule>
    <cfRule type="cellIs" dxfId="74" priority="7" operator="equal">
      <formula>"NOK"</formula>
    </cfRule>
  </conditionalFormatting>
  <conditionalFormatting sqref="Y3:AB15">
    <cfRule type="cellIs" dxfId="73" priority="1" operator="equal">
      <formula>0</formula>
    </cfRule>
    <cfRule type="cellIs" dxfId="72" priority="2" operator="lessThanOrEqual">
      <formula>0.4</formula>
    </cfRule>
    <cfRule type="cellIs" dxfId="71" priority="3" operator="between">
      <formula>0.4</formula>
      <formula>0.8</formula>
    </cfRule>
    <cfRule type="cellIs" dxfId="70" priority="4" operator="greaterThan">
      <formula>0.8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DASHBOARD</vt:lpstr>
      <vt:lpstr>TCDs</vt:lpstr>
      <vt:lpstr>Historiques</vt:lpstr>
      <vt:lpstr>DASHBOARD!Zone_d_impression</vt:lpstr>
    </vt:vector>
  </TitlesOfParts>
  <Company>Eaton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Jean-Eric</cp:lastModifiedBy>
  <dcterms:created xsi:type="dcterms:W3CDTF">2018-11-19T16:31:31Z</dcterms:created>
  <dcterms:modified xsi:type="dcterms:W3CDTF">2018-11-20T09:41:07Z</dcterms:modified>
</cp:coreProperties>
</file>