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F23D67D-8F33-4D3A-A200-D01F4936F9BD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devis" sheetId="4" r:id="rId1"/>
    <sheet name="Liste des articles" sheetId="2" r:id="rId2"/>
  </sheets>
  <definedNames>
    <definedName name="d.articles" comment="Liste déroulante">Tarifs[Articles]</definedName>
    <definedName name="_xlnm.Print_Area" localSheetId="0">devis!$A$1:$F$74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0" i="4" l="1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M50" i="4"/>
  <c r="L50" i="4"/>
  <c r="M49" i="4"/>
  <c r="L49" i="4"/>
  <c r="M48" i="4"/>
  <c r="L48" i="4"/>
  <c r="M47" i="4"/>
  <c r="L47" i="4"/>
  <c r="M46" i="4"/>
  <c r="L46" i="4"/>
  <c r="M45" i="4"/>
  <c r="L45" i="4"/>
  <c r="M44" i="4"/>
  <c r="L44" i="4"/>
  <c r="M43" i="4"/>
  <c r="L43" i="4"/>
  <c r="M42" i="4"/>
  <c r="L42" i="4"/>
  <c r="M41" i="4"/>
  <c r="L41" i="4"/>
  <c r="M40" i="4"/>
  <c r="L40" i="4"/>
  <c r="M39" i="4"/>
  <c r="L39" i="4"/>
  <c r="M38" i="4"/>
  <c r="L38" i="4"/>
  <c r="M37" i="4"/>
  <c r="L37" i="4"/>
  <c r="M36" i="4"/>
  <c r="L36" i="4"/>
  <c r="M35" i="4"/>
  <c r="L35" i="4"/>
  <c r="M34" i="4"/>
  <c r="L34" i="4"/>
  <c r="M33" i="4"/>
  <c r="L33" i="4"/>
  <c r="M32" i="4"/>
  <c r="L32" i="4"/>
  <c r="M31" i="4"/>
  <c r="L31" i="4"/>
  <c r="K50" i="4"/>
  <c r="I50" i="4"/>
  <c r="K49" i="4"/>
  <c r="I49" i="4"/>
  <c r="K48" i="4"/>
  <c r="I48" i="4"/>
  <c r="K47" i="4"/>
  <c r="I47" i="4"/>
  <c r="K46" i="4"/>
  <c r="I46" i="4"/>
  <c r="K45" i="4"/>
  <c r="I45" i="4"/>
  <c r="K44" i="4"/>
  <c r="I44" i="4"/>
  <c r="K43" i="4"/>
  <c r="I43" i="4"/>
  <c r="K42" i="4"/>
  <c r="I42" i="4"/>
  <c r="K41" i="4"/>
  <c r="I41" i="4"/>
  <c r="K40" i="4"/>
  <c r="I40" i="4"/>
  <c r="K39" i="4"/>
  <c r="I39" i="4"/>
  <c r="K38" i="4"/>
  <c r="I38" i="4"/>
  <c r="K37" i="4"/>
  <c r="I37" i="4"/>
  <c r="K36" i="4"/>
  <c r="I36" i="4"/>
  <c r="K35" i="4"/>
  <c r="I35" i="4"/>
  <c r="K34" i="4"/>
  <c r="I34" i="4"/>
  <c r="K33" i="4"/>
  <c r="I33" i="4"/>
  <c r="K32" i="4"/>
  <c r="I32" i="4"/>
  <c r="K31" i="4"/>
  <c r="I3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F37" i="4" l="1"/>
  <c r="K22" i="4"/>
  <c r="K4" i="4"/>
  <c r="K3" i="4"/>
  <c r="K2" i="4"/>
  <c r="F46" i="4"/>
  <c r="F47" i="4"/>
  <c r="F48" i="4"/>
  <c r="F49" i="4"/>
  <c r="F50" i="4"/>
  <c r="K21" i="4"/>
  <c r="I61" i="4"/>
  <c r="I62" i="4"/>
  <c r="I63" i="4"/>
  <c r="F45" i="4"/>
  <c r="F44" i="4"/>
  <c r="F43" i="4"/>
  <c r="J21" i="4"/>
  <c r="J52" i="4"/>
  <c r="L52" i="4"/>
  <c r="M52" i="4"/>
  <c r="J53" i="4"/>
  <c r="L53" i="4"/>
  <c r="M53" i="4"/>
  <c r="J54" i="4"/>
  <c r="L54" i="4"/>
  <c r="M54" i="4"/>
  <c r="J55" i="4"/>
  <c r="L55" i="4"/>
  <c r="M55" i="4"/>
  <c r="J56" i="4"/>
  <c r="L56" i="4"/>
  <c r="M56" i="4"/>
  <c r="J57" i="4"/>
  <c r="L57" i="4"/>
  <c r="M57" i="4"/>
  <c r="J58" i="4"/>
  <c r="L58" i="4"/>
  <c r="M58" i="4"/>
  <c r="J59" i="4"/>
  <c r="L59" i="4"/>
  <c r="M59" i="4"/>
  <c r="J60" i="4"/>
  <c r="L60" i="4"/>
  <c r="M60" i="4"/>
  <c r="F36" i="4"/>
  <c r="F38" i="4"/>
  <c r="F40" i="4"/>
  <c r="F41" i="4"/>
  <c r="F42" i="4"/>
  <c r="F33" i="4"/>
  <c r="M63" i="4"/>
  <c r="L63" i="4"/>
  <c r="K63" i="4"/>
  <c r="J63" i="4"/>
  <c r="L62" i="4"/>
  <c r="K62" i="4"/>
  <c r="J62" i="4"/>
  <c r="L61" i="4"/>
  <c r="K61" i="4"/>
  <c r="J61" i="4"/>
  <c r="M30" i="4"/>
  <c r="L30" i="4"/>
  <c r="K30" i="4"/>
  <c r="J30" i="4"/>
  <c r="I30" i="4"/>
  <c r="J27" i="4"/>
  <c r="J26" i="4"/>
  <c r="J25" i="4"/>
  <c r="J24" i="4"/>
  <c r="J23" i="4"/>
  <c r="J22" i="4"/>
  <c r="I22" i="4"/>
  <c r="I14" i="4"/>
  <c r="K13" i="4"/>
  <c r="K9" i="4"/>
  <c r="K8" i="4"/>
  <c r="K7" i="4"/>
  <c r="K6" i="4"/>
  <c r="J3" i="4"/>
  <c r="J2" i="4"/>
  <c r="F39" i="4"/>
  <c r="F31" i="4"/>
  <c r="F34" i="4"/>
  <c r="F35" i="4"/>
  <c r="F32" i="4" l="1"/>
  <c r="F51" i="4" l="1"/>
  <c r="M61" i="4" s="1"/>
  <c r="F52" i="4" l="1"/>
  <c r="M62" i="4" s="1"/>
</calcChain>
</file>

<file path=xl/sharedStrings.xml><?xml version="1.0" encoding="utf-8"?>
<sst xmlns="http://schemas.openxmlformats.org/spreadsheetml/2006/main" count="56" uniqueCount="49">
  <si>
    <t>Désignation</t>
  </si>
  <si>
    <t>Unité</t>
  </si>
  <si>
    <t>Quantité</t>
  </si>
  <si>
    <t>Prix unitaire</t>
  </si>
  <si>
    <t xml:space="preserve">Concerne: </t>
  </si>
  <si>
    <t>Modalité de payement :</t>
  </si>
  <si>
    <t>Ne sont pas compris tous travaux non clairement spécifiés dans la présente offre.</t>
  </si>
  <si>
    <t>En cas d'acceptation de l'offre, merci de nous faire parvenir une copie dûment signée</t>
  </si>
  <si>
    <t>mes meilleures salutations.</t>
  </si>
  <si>
    <t>Date…………………………………………….</t>
  </si>
  <si>
    <t>Signature …………………………………….</t>
  </si>
  <si>
    <t>Madame, Monsieur,</t>
  </si>
  <si>
    <t>Avec nos remerciements et meilleurs salutations.</t>
  </si>
  <si>
    <t>Travaux non inclus dans le devis :</t>
  </si>
  <si>
    <t>Signalétique publicitaire</t>
  </si>
  <si>
    <t xml:space="preserve">En restant à votre disposition pour tous renseignements, veuillez agréer, Madame, Monsieur, </t>
  </si>
  <si>
    <t>Banderole publicitaire frontlight 510 gr M1 250 x 70 cm Renfort + oeuillets Ø12mm tous les 50 cm</t>
  </si>
  <si>
    <t>Roll-Up Standard 85x200 avec sacoche et impression</t>
  </si>
  <si>
    <t>Total €</t>
  </si>
  <si>
    <t xml:space="preserve"> </t>
  </si>
  <si>
    <t>TVA non applicable, article,293 B du CGI</t>
  </si>
  <si>
    <t xml:space="preserve">Acompte de 50%  à la commande: </t>
  </si>
  <si>
    <t>Solde payable à la livraison dés réception de la facture de:</t>
  </si>
  <si>
    <t>Cachet de l'entreprise</t>
  </si>
  <si>
    <t>……………………………………..</t>
  </si>
  <si>
    <t>et 50% d'acompte à la commande en chéque ou virement, RIB ci-joint.</t>
  </si>
  <si>
    <t>en votre aimable règlement</t>
  </si>
  <si>
    <t>suite à votre demande, voici notre meilleures offre pour:</t>
  </si>
  <si>
    <t>Devis                                                                                                                                                          N°</t>
  </si>
  <si>
    <t>Facture                                                                                                  N°</t>
  </si>
  <si>
    <t>LOGO</t>
  </si>
  <si>
    <t>SOCIETE</t>
  </si>
  <si>
    <t>Adresse</t>
  </si>
  <si>
    <t>CP Ville</t>
  </si>
  <si>
    <t xml:space="preserve">Email: </t>
  </si>
  <si>
    <t>Siret:</t>
  </si>
  <si>
    <t xml:space="preserve">Siret: </t>
  </si>
  <si>
    <t>Paris 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</si>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</sst>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General;;"/>
    <numFmt numFmtId="166" formatCode="#,##0.00\ [$CHF];;"/>
    <numFmt numFmtId="167" formatCode="0;[Red]0"/>
    <numFmt numFmtId="168" formatCode="#,##0.00\ &quot;€&quot;;[Red]\-#,##0.00\ &quot;€&quot;;"/>
    <numFmt numFmtId="169" formatCode="0;\-0;"/>
  </numFmts>
  <fonts count="14" x14ac:knownFonts="1">
    <font>
      <sz val="10"/>
      <name val="Arial"/>
    </font>
    <font>
      <sz val="8"/>
      <name val="Arial"/>
      <family val="2"/>
    </font>
    <font>
      <b/>
      <sz val="14"/>
      <name val="Times New Roman"/>
      <family val="1"/>
    </font>
    <font>
      <u/>
      <sz val="10"/>
      <color theme="10"/>
      <name val="Arial"/>
    </font>
    <font>
      <b/>
      <sz val="14"/>
      <color theme="4" tint="-0.249977111117893"/>
      <name val="Times New Roman"/>
      <family val="1"/>
    </font>
    <font>
      <sz val="10"/>
      <color theme="4" tint="-0.249977111117893"/>
      <name val="Arial"/>
      <family val="2"/>
    </font>
    <font>
      <sz val="14"/>
      <color theme="4" tint="-0.249977111117893"/>
      <name val="Times New Roman"/>
      <family val="1"/>
    </font>
    <font>
      <b/>
      <sz val="12"/>
      <color theme="4" tint="-0.249977111117893"/>
      <name val="Times New Roman"/>
      <family val="1"/>
    </font>
    <font>
      <sz val="11"/>
      <color theme="4" tint="-0.249977111117893"/>
      <name val="Times New Roman"/>
      <family val="1"/>
    </font>
    <font>
      <b/>
      <sz val="11"/>
      <color theme="4" tint="-0.249977111117893"/>
      <name val="Times New Roman"/>
      <family val="1"/>
    </font>
    <font>
      <sz val="14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u/>
      <sz val="14"/>
      <color theme="4" tint="-0.249977111117893"/>
      <name val="Arial"/>
      <family val="2"/>
    </font>
    <font>
      <b/>
      <sz val="16"/>
      <color theme="4" tint="-0.249977111117893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8">
    <xf numFmtId="0" fontId="0" fillId="0" borderId="0" xfId="0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 applyBorder="1"/>
    <xf numFmtId="165" fontId="8" fillId="0" borderId="0" xfId="0" applyNumberFormat="1" applyFont="1" applyBorder="1" applyAlignment="1">
      <alignment horizontal="right"/>
    </xf>
    <xf numFmtId="0" fontId="9" fillId="0" borderId="0" xfId="0" applyFont="1" applyBorder="1"/>
    <xf numFmtId="0" fontId="8" fillId="0" borderId="0" xfId="0" applyFont="1" applyBorder="1"/>
    <xf numFmtId="0" fontId="5" fillId="0" borderId="0" xfId="0" applyFont="1" applyBorder="1"/>
    <xf numFmtId="0" fontId="9" fillId="0" borderId="0" xfId="0" applyFont="1" applyFill="1" applyBorder="1"/>
    <xf numFmtId="0" fontId="8" fillId="0" borderId="0" xfId="0" applyFont="1" applyFill="1" applyBorder="1"/>
    <xf numFmtId="0" fontId="5" fillId="0" borderId="0" xfId="0" applyFont="1" applyFill="1" applyBorder="1"/>
    <xf numFmtId="167" fontId="4" fillId="0" borderId="0" xfId="0" applyNumberFormat="1" applyFont="1"/>
    <xf numFmtId="167" fontId="4" fillId="0" borderId="0" xfId="0" applyNumberFormat="1" applyFont="1" applyFill="1"/>
    <xf numFmtId="0" fontId="10" fillId="0" borderId="0" xfId="0" applyFont="1"/>
    <xf numFmtId="0" fontId="6" fillId="0" borderId="0" xfId="0" applyFont="1" applyBorder="1"/>
    <xf numFmtId="0" fontId="4" fillId="0" borderId="0" xfId="0" applyFont="1" applyBorder="1"/>
    <xf numFmtId="164" fontId="6" fillId="0" borderId="0" xfId="0" applyNumberFormat="1" applyFont="1" applyBorder="1"/>
    <xf numFmtId="0" fontId="6" fillId="0" borderId="0" xfId="0" applyNumberFormat="1" applyFont="1" applyBorder="1"/>
    <xf numFmtId="0" fontId="4" fillId="0" borderId="0" xfId="0" applyFont="1" applyFill="1" applyBorder="1"/>
    <xf numFmtId="166" fontId="4" fillId="0" borderId="0" xfId="0" applyNumberFormat="1" applyFont="1" applyFill="1" applyBorder="1"/>
    <xf numFmtId="164" fontId="4" fillId="0" borderId="0" xfId="0" applyNumberFormat="1" applyFont="1" applyFill="1" applyBorder="1"/>
    <xf numFmtId="0" fontId="6" fillId="0" borderId="0" xfId="0" applyFont="1" applyFill="1" applyBorder="1"/>
    <xf numFmtId="0" fontId="10" fillId="0" borderId="0" xfId="0" applyFont="1" applyFill="1" applyBorder="1"/>
    <xf numFmtId="0" fontId="11" fillId="0" borderId="0" xfId="0" applyFont="1" applyFill="1" applyBorder="1"/>
    <xf numFmtId="0" fontId="10" fillId="0" borderId="0" xfId="0" applyFont="1" applyBorder="1"/>
    <xf numFmtId="0" fontId="12" fillId="0" borderId="0" xfId="1" applyFont="1"/>
    <xf numFmtId="0" fontId="10" fillId="3" borderId="0" xfId="0" applyFont="1" applyFill="1" applyBorder="1"/>
    <xf numFmtId="0" fontId="4" fillId="0" borderId="0" xfId="1" applyFont="1"/>
    <xf numFmtId="167" fontId="10" fillId="0" borderId="0" xfId="0" applyNumberFormat="1" applyFont="1"/>
    <xf numFmtId="0" fontId="13" fillId="0" borderId="0" xfId="0" applyFont="1"/>
    <xf numFmtId="0" fontId="4" fillId="4" borderId="0" xfId="0" applyFont="1" applyFill="1" applyBorder="1"/>
    <xf numFmtId="165" fontId="6" fillId="0" borderId="0" xfId="0" applyNumberFormat="1" applyFont="1" applyFill="1" applyBorder="1" applyAlignment="1">
      <alignment horizontal="right"/>
    </xf>
    <xf numFmtId="0" fontId="6" fillId="0" borderId="0" xfId="0" applyNumberFormat="1" applyFont="1" applyFill="1" applyBorder="1"/>
    <xf numFmtId="166" fontId="6" fillId="0" borderId="0" xfId="0" applyNumberFormat="1" applyFont="1" applyBorder="1"/>
    <xf numFmtId="0" fontId="6" fillId="2" borderId="1" xfId="0" applyFont="1" applyFill="1" applyBorder="1"/>
    <xf numFmtId="0" fontId="6" fillId="2" borderId="2" xfId="0" applyFont="1" applyFill="1" applyBorder="1"/>
    <xf numFmtId="165" fontId="8" fillId="0" borderId="3" xfId="0" applyNumberFormat="1" applyFont="1" applyBorder="1" applyAlignment="1">
      <alignment horizontal="right"/>
    </xf>
    <xf numFmtId="0" fontId="6" fillId="2" borderId="7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right"/>
    </xf>
    <xf numFmtId="0" fontId="2" fillId="5" borderId="8" xfId="0" applyFont="1" applyFill="1" applyBorder="1"/>
    <xf numFmtId="0" fontId="2" fillId="5" borderId="9" xfId="0" applyFont="1" applyFill="1" applyBorder="1" applyAlignment="1">
      <alignment horizontal="center"/>
    </xf>
    <xf numFmtId="0" fontId="2" fillId="5" borderId="0" xfId="0" applyFont="1" applyFill="1" applyBorder="1"/>
    <xf numFmtId="0" fontId="2" fillId="5" borderId="0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166" fontId="6" fillId="0" borderId="0" xfId="0" applyNumberFormat="1" applyFont="1" applyFill="1" applyBorder="1"/>
    <xf numFmtId="168" fontId="6" fillId="0" borderId="7" xfId="0" applyNumberFormat="1" applyFont="1" applyBorder="1"/>
    <xf numFmtId="168" fontId="6" fillId="0" borderId="4" xfId="0" applyNumberFormat="1" applyFont="1" applyBorder="1"/>
    <xf numFmtId="168" fontId="6" fillId="0" borderId="1" xfId="0" applyNumberFormat="1" applyFont="1" applyBorder="1"/>
    <xf numFmtId="168" fontId="6" fillId="0" borderId="5" xfId="0" applyNumberFormat="1" applyFont="1" applyBorder="1"/>
    <xf numFmtId="168" fontId="6" fillId="0" borderId="2" xfId="0" applyNumberFormat="1" applyFont="1" applyBorder="1"/>
    <xf numFmtId="168" fontId="6" fillId="0" borderId="6" xfId="0" applyNumberFormat="1" applyFont="1" applyBorder="1"/>
    <xf numFmtId="168" fontId="6" fillId="0" borderId="0" xfId="0" applyNumberFormat="1" applyFont="1" applyBorder="1"/>
    <xf numFmtId="169" fontId="6" fillId="2" borderId="0" xfId="0" applyNumberFormat="1" applyFont="1" applyFill="1" applyBorder="1"/>
    <xf numFmtId="169" fontId="6" fillId="0" borderId="0" xfId="0" applyNumberFormat="1" applyFont="1" applyBorder="1" applyAlignment="1">
      <alignment horizontal="right"/>
    </xf>
  </cellXfs>
  <cellStyles count="2">
    <cellStyle name="Lien hypertexte" xfId="1" builtinId="8"/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6</xdr:row>
      <xdr:rowOff>0</xdr:rowOff>
    </xdr:from>
    <xdr:to>
      <xdr:col>10</xdr:col>
      <xdr:colOff>570611</xdr:colOff>
      <xdr:row>26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C90D485-F50B-46F6-B1EE-F9CECFDEF5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34025" y="971550"/>
          <a:ext cx="7114286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rifs" displayName="Tarifs" comment="Tableau tarifs dégressifs" ref="A1:L3" totalsRowShown="0" headerRowCellStyle="Normal" dataCellStyle="Normal">
  <autoFilter ref="A1:L3" xr:uid="{00000000-0009-0000-0100-000001000000}"/>
  <tableColumns count="12">
    <tableColumn id="1" xr3:uid="{00000000-0010-0000-0000-000001000000}" name="Articles" dataCellStyle="Normal"/>
    <tableColumn id="2" xr3:uid="{316646B3-D371-48F5-AD93-85ADB5AFF491}" name="Unité"/>
    <tableColumn id="3" xr3:uid="{00000000-0010-0000-0000-000003000000}" name="1" dataCellStyle="Normal"/>
    <tableColumn id="4" xr3:uid="{00000000-0010-0000-0000-000004000000}" name="2" dataCellStyle="Normal"/>
    <tableColumn id="5" xr3:uid="{00000000-0010-0000-0000-000005000000}" name="3" dataCellStyle="Normal"/>
    <tableColumn id="6" xr3:uid="{00000000-0010-0000-0000-000006000000}" name="4" dataCellStyle="Normal"/>
    <tableColumn id="7" xr3:uid="{00000000-0010-0000-0000-000007000000}" name="5" dataCellStyle="Normal"/>
    <tableColumn id="8" xr3:uid="{00000000-0010-0000-0000-000008000000}" name="6" dataCellStyle="Normal"/>
    <tableColumn id="9" xr3:uid="{00000000-0010-0000-0000-000009000000}" name="7" dataCellStyle="Normal"/>
    <tableColumn id="10" xr3:uid="{00000000-0010-0000-0000-00000A000000}" name="8" dataCellStyle="Normal"/>
    <tableColumn id="11" xr3:uid="{00000000-0010-0000-0000-00000B000000}" name="9" dataCellStyle="Normal"/>
    <tableColumn id="12" xr3:uid="{00000000-0010-0000-0000-00000C000000}" name="10" dataCellStyle="Normal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N85"/>
  <sheetViews>
    <sheetView tabSelected="1" topLeftCell="A25" zoomScale="80" zoomScaleNormal="80" workbookViewId="0">
      <selection activeCell="E27" sqref="E27"/>
    </sheetView>
  </sheetViews>
  <sheetFormatPr baseColWidth="10" defaultRowHeight="12.75" x14ac:dyDescent="0.2"/>
  <cols>
    <col min="1" max="1" width="3.140625" style="2" customWidth="1"/>
    <col min="2" max="2" width="121.140625" style="2" customWidth="1"/>
    <col min="3" max="3" width="22.140625" style="2" hidden="1" customWidth="1"/>
    <col min="4" max="4" width="11.85546875" style="2" customWidth="1"/>
    <col min="5" max="5" width="17.28515625" style="2" customWidth="1"/>
    <col min="6" max="6" width="15.7109375" style="2" customWidth="1"/>
    <col min="7" max="7" width="3.7109375" style="2" customWidth="1"/>
    <col min="8" max="8" width="2.5703125" style="2" customWidth="1"/>
    <col min="9" max="9" width="82.85546875" style="2" customWidth="1"/>
    <col min="10" max="10" width="17.5703125" style="2" hidden="1" customWidth="1"/>
    <col min="11" max="13" width="19.140625" style="2" customWidth="1"/>
    <col min="14" max="14" width="2.5703125" style="2" customWidth="1"/>
    <col min="15" max="16384" width="11.42578125" style="2"/>
  </cols>
  <sheetData>
    <row r="1" spans="2:13" x14ac:dyDescent="0.2">
      <c r="F1" s="8"/>
      <c r="G1" s="8"/>
      <c r="H1" s="8"/>
    </row>
    <row r="2" spans="2:13" ht="20.25" x14ac:dyDescent="0.3">
      <c r="B2" s="30"/>
      <c r="C2" s="1"/>
      <c r="D2" s="30" t="s">
        <v>31</v>
      </c>
      <c r="E2" s="3"/>
      <c r="F2" s="15"/>
      <c r="G2" s="8"/>
      <c r="H2" s="8"/>
      <c r="J2" s="1" t="str">
        <f>IF(C2="","",C2)</f>
        <v/>
      </c>
      <c r="K2" s="30" t="str">
        <f>D2</f>
        <v>SOCIETE</v>
      </c>
      <c r="L2" s="3"/>
      <c r="M2" s="3"/>
    </row>
    <row r="3" spans="2:13" ht="15" customHeight="1" x14ac:dyDescent="0.3">
      <c r="B3" s="14"/>
      <c r="C3" s="3"/>
      <c r="D3" s="3" t="s">
        <v>32</v>
      </c>
      <c r="E3" s="3"/>
      <c r="F3" s="15"/>
      <c r="G3" s="8"/>
      <c r="H3" s="8"/>
      <c r="I3" s="14"/>
      <c r="J3" s="3" t="str">
        <f>IF(C3="","",C3)</f>
        <v/>
      </c>
      <c r="K3" s="3" t="str">
        <f>D3</f>
        <v>Adresse</v>
      </c>
      <c r="L3" s="3"/>
      <c r="M3" s="3"/>
    </row>
    <row r="4" spans="2:13" ht="18" x14ac:dyDescent="0.25">
      <c r="B4" s="14"/>
      <c r="C4" s="14"/>
      <c r="D4" s="14" t="s">
        <v>33</v>
      </c>
      <c r="E4" s="14"/>
      <c r="F4" s="25"/>
      <c r="G4" s="8"/>
      <c r="H4" s="8"/>
      <c r="I4" s="14"/>
      <c r="J4" s="14"/>
      <c r="K4" s="14" t="str">
        <f>D4</f>
        <v>CP Ville</v>
      </c>
      <c r="L4" s="14"/>
      <c r="M4" s="14"/>
    </row>
    <row r="5" spans="2:13" ht="18" x14ac:dyDescent="0.25">
      <c r="B5" s="14"/>
      <c r="C5" s="14"/>
      <c r="D5" s="14"/>
      <c r="E5" s="14"/>
      <c r="F5" s="25"/>
      <c r="G5" s="8"/>
      <c r="H5" s="8"/>
      <c r="I5" s="14"/>
      <c r="J5" s="14"/>
      <c r="K5" s="14"/>
      <c r="L5" s="14"/>
      <c r="M5" s="14"/>
    </row>
    <row r="6" spans="2:13" ht="18.75" x14ac:dyDescent="0.3">
      <c r="B6" s="14" t="s">
        <v>30</v>
      </c>
      <c r="C6" s="14"/>
      <c r="D6" s="3"/>
      <c r="E6" s="14"/>
      <c r="F6" s="25"/>
      <c r="G6" s="8"/>
      <c r="H6" s="8"/>
      <c r="I6" s="14"/>
      <c r="J6" s="14"/>
      <c r="K6" s="3" t="str">
        <f>IF(D6="","",D6)</f>
        <v/>
      </c>
      <c r="L6" s="14"/>
      <c r="M6" s="14"/>
    </row>
    <row r="7" spans="2:13" ht="18.75" x14ac:dyDescent="0.3">
      <c r="B7" s="14"/>
      <c r="C7" s="14"/>
      <c r="D7" s="3"/>
      <c r="E7" s="14"/>
      <c r="F7" s="25"/>
      <c r="G7" s="8"/>
      <c r="H7" s="8"/>
      <c r="I7" s="14"/>
      <c r="J7" s="14"/>
      <c r="K7" s="3" t="str">
        <f>IF(D7="","",D7)</f>
        <v/>
      </c>
      <c r="L7" s="14"/>
      <c r="M7" s="14"/>
    </row>
    <row r="8" spans="2:13" ht="18.75" x14ac:dyDescent="0.3">
      <c r="B8" s="14"/>
      <c r="C8" s="14"/>
      <c r="D8" s="3"/>
      <c r="E8" s="14"/>
      <c r="F8" s="16"/>
      <c r="G8" s="8"/>
      <c r="H8" s="8"/>
      <c r="I8" s="14"/>
      <c r="J8" s="14"/>
      <c r="K8" s="3" t="str">
        <f>IF(D8="","",D8)</f>
        <v/>
      </c>
      <c r="L8" s="14"/>
      <c r="M8" s="1"/>
    </row>
    <row r="9" spans="2:13" ht="18.75" x14ac:dyDescent="0.3">
      <c r="B9" s="14"/>
      <c r="C9" s="14"/>
      <c r="D9" s="3"/>
      <c r="E9" s="14"/>
      <c r="F9" s="16"/>
      <c r="G9" s="8"/>
      <c r="H9" s="8"/>
      <c r="I9" s="14"/>
      <c r="J9" s="14"/>
      <c r="K9" s="3" t="str">
        <f>IF(D9="","",D9)</f>
        <v/>
      </c>
      <c r="L9" s="14"/>
      <c r="M9" s="1"/>
    </row>
    <row r="10" spans="2:13" ht="18.75" x14ac:dyDescent="0.3">
      <c r="B10" s="14"/>
      <c r="C10" s="14"/>
      <c r="D10" s="14"/>
      <c r="E10" s="14"/>
      <c r="F10" s="16"/>
      <c r="G10" s="8"/>
      <c r="H10" s="8"/>
      <c r="I10" s="14"/>
      <c r="J10" s="14"/>
      <c r="K10" s="14"/>
      <c r="L10" s="14"/>
      <c r="M10" s="1"/>
    </row>
    <row r="11" spans="2:13" ht="18" x14ac:dyDescent="0.25">
      <c r="B11" s="14"/>
      <c r="C11" s="14"/>
      <c r="D11" s="14"/>
      <c r="E11" s="14"/>
      <c r="F11" s="25"/>
      <c r="G11" s="4"/>
      <c r="H11" s="8"/>
      <c r="I11" s="14"/>
      <c r="J11" s="14"/>
      <c r="K11" s="14"/>
      <c r="L11" s="14"/>
      <c r="M11" s="14"/>
    </row>
    <row r="12" spans="2:13" ht="18.75" x14ac:dyDescent="0.3">
      <c r="B12" s="26"/>
      <c r="C12" s="27"/>
      <c r="D12" s="14"/>
      <c r="E12" s="1"/>
      <c r="F12" s="16"/>
      <c r="G12" s="8"/>
      <c r="H12" s="8"/>
      <c r="I12" s="26"/>
      <c r="J12" s="27"/>
      <c r="K12" s="14"/>
      <c r="L12" s="1"/>
      <c r="M12" s="1"/>
    </row>
    <row r="13" spans="2:13" ht="18.75" x14ac:dyDescent="0.3">
      <c r="B13" s="28"/>
      <c r="C13" s="14"/>
      <c r="D13" s="14" t="s">
        <v>37</v>
      </c>
      <c r="E13" s="14"/>
      <c r="F13" s="25"/>
      <c r="G13" s="8"/>
      <c r="H13" s="8"/>
      <c r="I13" s="28"/>
      <c r="J13" s="14"/>
      <c r="K13" s="14" t="str">
        <f>IF(D13="","",D13)</f>
        <v>Paris le</v>
      </c>
      <c r="L13" s="14"/>
      <c r="M13" s="14"/>
    </row>
    <row r="14" spans="2:13" ht="18.75" x14ac:dyDescent="0.3">
      <c r="B14" s="3" t="s">
        <v>34</v>
      </c>
      <c r="C14" s="14"/>
      <c r="D14" s="14"/>
      <c r="E14" s="14"/>
      <c r="F14" s="25"/>
      <c r="G14" s="8"/>
      <c r="H14" s="8"/>
      <c r="I14" s="3" t="str">
        <f>IF(B14="","",B14)</f>
        <v xml:space="preserve">Email: </v>
      </c>
      <c r="J14" s="14"/>
      <c r="K14" s="14"/>
      <c r="L14" s="14"/>
      <c r="M14" s="14"/>
    </row>
    <row r="15" spans="2:13" ht="18" x14ac:dyDescent="0.25">
      <c r="B15" s="14" t="s">
        <v>35</v>
      </c>
      <c r="C15" s="14"/>
      <c r="D15" s="14"/>
      <c r="E15" s="14"/>
      <c r="F15" s="25"/>
      <c r="G15" s="8"/>
      <c r="H15" s="8"/>
      <c r="I15" s="14" t="s">
        <v>36</v>
      </c>
      <c r="J15" s="14"/>
      <c r="K15" s="14"/>
      <c r="L15" s="14"/>
      <c r="M15" s="14"/>
    </row>
    <row r="16" spans="2:13" ht="18" x14ac:dyDescent="0.25">
      <c r="B16" s="14"/>
      <c r="C16" s="14"/>
      <c r="D16" s="14"/>
      <c r="E16" s="14"/>
      <c r="F16" s="25"/>
      <c r="G16" s="8"/>
      <c r="H16" s="8"/>
      <c r="I16" s="14"/>
      <c r="J16" s="14"/>
      <c r="K16" s="14"/>
      <c r="L16" s="14"/>
      <c r="M16" s="14"/>
    </row>
    <row r="17" spans="2:13" ht="18" x14ac:dyDescent="0.25">
      <c r="B17" s="14" t="s">
        <v>11</v>
      </c>
      <c r="C17" s="14"/>
      <c r="D17" s="14"/>
      <c r="E17" s="14"/>
      <c r="F17" s="25"/>
      <c r="G17" s="8"/>
      <c r="H17" s="8"/>
      <c r="I17" s="14" t="s">
        <v>11</v>
      </c>
      <c r="J17" s="14"/>
      <c r="K17" s="14"/>
      <c r="L17" s="14"/>
      <c r="M17" s="14"/>
    </row>
    <row r="18" spans="2:13" ht="18" x14ac:dyDescent="0.25">
      <c r="B18" s="14" t="s">
        <v>27</v>
      </c>
      <c r="C18" s="14"/>
      <c r="D18" s="14"/>
      <c r="E18" s="14"/>
      <c r="F18" s="25"/>
      <c r="G18" s="8"/>
      <c r="H18" s="8"/>
      <c r="I18" s="14" t="s">
        <v>26</v>
      </c>
      <c r="J18" s="14"/>
      <c r="K18" s="14"/>
      <c r="L18" s="14"/>
      <c r="M18" s="14"/>
    </row>
    <row r="19" spans="2:13" ht="18" x14ac:dyDescent="0.25">
      <c r="B19" s="14"/>
      <c r="C19" s="14"/>
      <c r="D19" s="14"/>
      <c r="E19" s="14"/>
      <c r="F19" s="25"/>
      <c r="G19" s="8"/>
      <c r="I19" s="14"/>
      <c r="J19" s="14"/>
      <c r="K19" s="14"/>
      <c r="L19" s="14"/>
      <c r="M19" s="14"/>
    </row>
    <row r="20" spans="2:13" ht="18.75" x14ac:dyDescent="0.3">
      <c r="B20" s="14"/>
      <c r="C20" s="14"/>
      <c r="D20" s="3"/>
      <c r="E20" s="14"/>
      <c r="F20" s="25"/>
      <c r="G20" s="8"/>
      <c r="I20" s="14"/>
      <c r="J20" s="14"/>
      <c r="K20" s="3"/>
      <c r="L20" s="14"/>
      <c r="M20" s="14"/>
    </row>
    <row r="21" spans="2:13" ht="18.75" x14ac:dyDescent="0.3">
      <c r="B21" s="1" t="s">
        <v>28</v>
      </c>
      <c r="C21" s="12">
        <v>1</v>
      </c>
      <c r="D21" s="29">
        <v>1</v>
      </c>
      <c r="E21" s="14"/>
      <c r="F21" s="25"/>
      <c r="G21" s="8"/>
      <c r="I21" s="1" t="s">
        <v>29</v>
      </c>
      <c r="J21" s="13">
        <f>SUM(C21)</f>
        <v>1</v>
      </c>
      <c r="K21" s="14">
        <f>IF(D21="","",D21)</f>
        <v>1</v>
      </c>
      <c r="L21" s="14"/>
      <c r="M21" s="14"/>
    </row>
    <row r="22" spans="2:13" ht="18.75" x14ac:dyDescent="0.3">
      <c r="B22" s="1" t="s">
        <v>4</v>
      </c>
      <c r="C22" s="3"/>
      <c r="D22" s="14" t="s">
        <v>14</v>
      </c>
      <c r="E22" s="14"/>
      <c r="F22" s="14"/>
      <c r="G22" s="8"/>
      <c r="I22" s="1" t="str">
        <f>IF(B22="","",B22)</f>
        <v xml:space="preserve">Concerne: </v>
      </c>
      <c r="J22" s="3" t="str">
        <f>IF(C22="","",C22)</f>
        <v/>
      </c>
      <c r="K22" s="14" t="str">
        <f>D22</f>
        <v>Signalétique publicitaire</v>
      </c>
      <c r="L22" s="14"/>
      <c r="M22" s="14"/>
    </row>
    <row r="23" spans="2:13" ht="18.75" x14ac:dyDescent="0.3">
      <c r="B23" s="1"/>
      <c r="C23" s="3"/>
      <c r="D23" s="14"/>
      <c r="E23" s="14"/>
      <c r="F23" s="14"/>
      <c r="I23" s="1"/>
      <c r="J23" s="3" t="str">
        <f>IF(C23="","",C23)</f>
        <v/>
      </c>
      <c r="K23" s="14"/>
      <c r="L23" s="14"/>
      <c r="M23" s="14"/>
    </row>
    <row r="24" spans="2:13" ht="18.75" x14ac:dyDescent="0.3">
      <c r="B24" s="1"/>
      <c r="C24" s="3"/>
      <c r="D24" s="14"/>
      <c r="E24" s="14"/>
      <c r="F24" s="14"/>
      <c r="I24" s="1"/>
      <c r="J24" s="3" t="str">
        <f>IF(C24="","",C24)</f>
        <v/>
      </c>
      <c r="K24" s="14"/>
      <c r="L24" s="14"/>
      <c r="M24" s="14"/>
    </row>
    <row r="25" spans="2:13" ht="18.75" x14ac:dyDescent="0.3">
      <c r="B25" s="1" t="s">
        <v>19</v>
      </c>
      <c r="C25" s="3"/>
      <c r="D25" s="14"/>
      <c r="E25" s="14"/>
      <c r="F25" s="14"/>
      <c r="I25" s="1"/>
      <c r="J25" s="3" t="str">
        <f>IF(C25="","",C25)</f>
        <v/>
      </c>
      <c r="K25" s="14"/>
      <c r="L25" s="14"/>
      <c r="M25" s="14"/>
    </row>
    <row r="26" spans="2:13" ht="18" x14ac:dyDescent="0.25">
      <c r="B26" s="14"/>
      <c r="C26" s="14"/>
      <c r="D26" s="14"/>
      <c r="E26" s="14"/>
      <c r="F26" s="14"/>
      <c r="I26" s="14"/>
      <c r="J26" s="14" t="str">
        <f>IF(C26="","",C26)</f>
        <v/>
      </c>
      <c r="K26" s="14"/>
      <c r="L26" s="14"/>
      <c r="M26" s="14"/>
    </row>
    <row r="27" spans="2:13" ht="18" x14ac:dyDescent="0.25">
      <c r="B27" s="14" t="s">
        <v>19</v>
      </c>
      <c r="C27" s="14"/>
      <c r="D27" s="14"/>
      <c r="E27"/>
      <c r="F27" s="14"/>
      <c r="I27" s="14"/>
      <c r="J27" s="14" t="str">
        <f>IF(C27="","",C27)</f>
        <v/>
      </c>
      <c r="K27" s="14"/>
      <c r="L27" s="14"/>
      <c r="M27" s="14"/>
    </row>
    <row r="28" spans="2:13" ht="18" x14ac:dyDescent="0.25">
      <c r="B28" s="14"/>
      <c r="C28" s="14"/>
      <c r="D28" s="14"/>
      <c r="E28" s="14"/>
      <c r="F28" s="14"/>
      <c r="I28" s="14"/>
      <c r="J28" s="14"/>
      <c r="K28" s="14"/>
      <c r="L28" s="14"/>
      <c r="M28" s="14"/>
    </row>
    <row r="29" spans="2:13" ht="6.75" customHeight="1" x14ac:dyDescent="0.2"/>
    <row r="30" spans="2:13" ht="18.75" x14ac:dyDescent="0.3">
      <c r="B30" s="42" t="s">
        <v>0</v>
      </c>
      <c r="C30" s="43" t="s">
        <v>1</v>
      </c>
      <c r="D30" s="46" t="s">
        <v>2</v>
      </c>
      <c r="E30" s="46" t="s">
        <v>3</v>
      </c>
      <c r="F30" s="47" t="s">
        <v>18</v>
      </c>
      <c r="I30" s="44" t="str">
        <f t="shared" ref="I30" si="0">IF(B30="","",B30)</f>
        <v>Désignation</v>
      </c>
      <c r="J30" s="45" t="str">
        <f t="shared" ref="J30" si="1">IF(C30="","",C30)</f>
        <v>Unité</v>
      </c>
      <c r="K30" s="45" t="str">
        <f t="shared" ref="K30" si="2">IF(D30="","",D30)</f>
        <v>Quantité</v>
      </c>
      <c r="L30" s="44" t="str">
        <f t="shared" ref="L30" si="3">IF(E30="","",E30)</f>
        <v>Prix unitaire</v>
      </c>
      <c r="M30" s="45" t="str">
        <f t="shared" ref="M30" si="4">IF(F30="","",F30)</f>
        <v>Total €</v>
      </c>
    </row>
    <row r="31" spans="2:13" ht="18.75" x14ac:dyDescent="0.3">
      <c r="B31" s="35" t="s">
        <v>17</v>
      </c>
      <c r="C31" s="5">
        <f>IFERROR(VLOOKUP(B31,Tarifs[],2,FALSE),"")</f>
        <v>0</v>
      </c>
      <c r="D31" s="38">
        <v>1</v>
      </c>
      <c r="E31" s="49">
        <f>IFERROR(VLOOKUP(B31,Tarifs[],MATCH(TEXT(D31,"0"),Tarifs[#Headers],0),FALSE),0)</f>
        <v>72</v>
      </c>
      <c r="F31" s="50">
        <f>IF(D31="","",D31*E31)</f>
        <v>72</v>
      </c>
      <c r="I31" s="56" t="str">
        <f>B31</f>
        <v>Roll-Up Standard 85x200 avec sacoche et impression</v>
      </c>
      <c r="J31" s="57">
        <f>C31</f>
        <v>0</v>
      </c>
      <c r="K31" s="56">
        <f>D31</f>
        <v>1</v>
      </c>
      <c r="L31" s="55">
        <f>E31</f>
        <v>72</v>
      </c>
      <c r="M31" s="55">
        <f>F31</f>
        <v>72</v>
      </c>
    </row>
    <row r="32" spans="2:13" ht="18.75" x14ac:dyDescent="0.3">
      <c r="B32" s="35" t="s">
        <v>16</v>
      </c>
      <c r="C32" s="5">
        <f>IFERROR(VLOOKUP(B32,Tarifs[],2,FALSE),"")</f>
        <v>0</v>
      </c>
      <c r="D32" s="39">
        <v>5</v>
      </c>
      <c r="E32" s="51">
        <f>IFERROR(VLOOKUP(B32,Tarifs[],MATCH(TEXT(D32,"0"),Tarifs[#Headers],0),FALSE),0)</f>
        <v>51</v>
      </c>
      <c r="F32" s="52">
        <f t="shared" ref="F32:F50" si="5">IF(D32="","",D32*E32)</f>
        <v>255</v>
      </c>
      <c r="I32" s="56" t="str">
        <f t="shared" ref="I32:I50" si="6">B32</f>
        <v>Banderole publicitaire frontlight 510 gr M1 250 x 70 cm Renfort + oeuillets Ø12mm tous les 50 cm</v>
      </c>
      <c r="J32" s="57">
        <f t="shared" ref="J32:J50" si="7">C32</f>
        <v>0</v>
      </c>
      <c r="K32" s="56">
        <f t="shared" ref="K32:K50" si="8">D32</f>
        <v>5</v>
      </c>
      <c r="L32" s="55">
        <f t="shared" ref="L32:L50" si="9">E32</f>
        <v>51</v>
      </c>
      <c r="M32" s="55">
        <f t="shared" ref="M32:M50" si="10">F32</f>
        <v>255</v>
      </c>
    </row>
    <row r="33" spans="1:14" ht="18.75" x14ac:dyDescent="0.3">
      <c r="B33" s="35"/>
      <c r="C33" s="5" t="str">
        <f>IFERROR(VLOOKUP(B33,Tarifs[],2,FALSE),"")</f>
        <v/>
      </c>
      <c r="D33" s="39"/>
      <c r="E33" s="51">
        <f>IFERROR(VLOOKUP(B33,Tarifs[],MATCH(TEXT(D33,"0"),Tarifs[#Headers],0),FALSE),0)</f>
        <v>0</v>
      </c>
      <c r="F33" s="52" t="str">
        <f t="shared" si="5"/>
        <v/>
      </c>
      <c r="I33" s="56">
        <f t="shared" si="6"/>
        <v>0</v>
      </c>
      <c r="J33" s="57" t="str">
        <f t="shared" si="7"/>
        <v/>
      </c>
      <c r="K33" s="56">
        <f t="shared" si="8"/>
        <v>0</v>
      </c>
      <c r="L33" s="55">
        <f t="shared" si="9"/>
        <v>0</v>
      </c>
      <c r="M33" s="55" t="str">
        <f t="shared" si="10"/>
        <v/>
      </c>
    </row>
    <row r="34" spans="1:14" ht="18.75" x14ac:dyDescent="0.3">
      <c r="B34" s="35"/>
      <c r="C34" s="5" t="str">
        <f>IFERROR(VLOOKUP(B34,Tarifs[],2,FALSE),"")</f>
        <v/>
      </c>
      <c r="D34" s="39"/>
      <c r="E34" s="51">
        <f>IFERROR(VLOOKUP(B34,Tarifs[],MATCH(TEXT(D34,"0"),Tarifs[#Headers],0),FALSE),0)</f>
        <v>0</v>
      </c>
      <c r="F34" s="52" t="str">
        <f t="shared" si="5"/>
        <v/>
      </c>
      <c r="I34" s="56">
        <f t="shared" si="6"/>
        <v>0</v>
      </c>
      <c r="J34" s="57" t="str">
        <f t="shared" si="7"/>
        <v/>
      </c>
      <c r="K34" s="56">
        <f t="shared" si="8"/>
        <v>0</v>
      </c>
      <c r="L34" s="55">
        <f t="shared" si="9"/>
        <v>0</v>
      </c>
      <c r="M34" s="55" t="str">
        <f t="shared" si="10"/>
        <v/>
      </c>
    </row>
    <row r="35" spans="1:14" ht="18.75" x14ac:dyDescent="0.3">
      <c r="B35" s="35"/>
      <c r="C35" s="5" t="str">
        <f>IFERROR(VLOOKUP(B35,Tarifs[],2,FALSE),"")</f>
        <v/>
      </c>
      <c r="D35" s="39"/>
      <c r="E35" s="51">
        <f>IFERROR(VLOOKUP(B35,Tarifs[],MATCH(TEXT(D35,"0"),Tarifs[#Headers],0),FALSE),0)</f>
        <v>0</v>
      </c>
      <c r="F35" s="52" t="str">
        <f t="shared" si="5"/>
        <v/>
      </c>
      <c r="I35" s="56">
        <f t="shared" si="6"/>
        <v>0</v>
      </c>
      <c r="J35" s="57" t="str">
        <f t="shared" si="7"/>
        <v/>
      </c>
      <c r="K35" s="56">
        <f t="shared" si="8"/>
        <v>0</v>
      </c>
      <c r="L35" s="55">
        <f t="shared" si="9"/>
        <v>0</v>
      </c>
      <c r="M35" s="55" t="str">
        <f t="shared" si="10"/>
        <v/>
      </c>
    </row>
    <row r="36" spans="1:14" ht="18.75" x14ac:dyDescent="0.3">
      <c r="A36" s="8"/>
      <c r="B36" s="35"/>
      <c r="C36" s="5" t="str">
        <f>IFERROR(VLOOKUP(B36,Tarifs[],2,FALSE),"")</f>
        <v/>
      </c>
      <c r="D36" s="39"/>
      <c r="E36" s="51">
        <f>IFERROR(VLOOKUP(B36,Tarifs[],MATCH(TEXT(D36,"0"),Tarifs[#Headers],0),FALSE),0)</f>
        <v>0</v>
      </c>
      <c r="F36" s="52" t="str">
        <f t="shared" si="5"/>
        <v/>
      </c>
      <c r="H36" s="8"/>
      <c r="I36" s="56">
        <f t="shared" si="6"/>
        <v>0</v>
      </c>
      <c r="J36" s="57" t="str">
        <f t="shared" si="7"/>
        <v/>
      </c>
      <c r="K36" s="56">
        <f t="shared" si="8"/>
        <v>0</v>
      </c>
      <c r="L36" s="55">
        <f t="shared" si="9"/>
        <v>0</v>
      </c>
      <c r="M36" s="55" t="str">
        <f t="shared" si="10"/>
        <v/>
      </c>
      <c r="N36" s="8"/>
    </row>
    <row r="37" spans="1:14" ht="18.75" x14ac:dyDescent="0.3">
      <c r="A37" s="8"/>
      <c r="B37" s="35"/>
      <c r="C37" s="5" t="str">
        <f>IFERROR(VLOOKUP(B37,Tarifs[],2,FALSE),"")</f>
        <v/>
      </c>
      <c r="D37" s="39"/>
      <c r="E37" s="51">
        <f>IFERROR(VLOOKUP(B37,Tarifs[],MATCH(TEXT(D37,"0"),Tarifs[#Headers],0),FALSE),0)</f>
        <v>0</v>
      </c>
      <c r="F37" s="52" t="str">
        <f>IF(D37="","",D37*E37)</f>
        <v/>
      </c>
      <c r="H37" s="8"/>
      <c r="I37" s="56">
        <f t="shared" si="6"/>
        <v>0</v>
      </c>
      <c r="J37" s="57" t="str">
        <f t="shared" si="7"/>
        <v/>
      </c>
      <c r="K37" s="56">
        <f t="shared" si="8"/>
        <v>0</v>
      </c>
      <c r="L37" s="55">
        <f t="shared" si="9"/>
        <v>0</v>
      </c>
      <c r="M37" s="55" t="str">
        <f t="shared" si="10"/>
        <v/>
      </c>
      <c r="N37" s="8"/>
    </row>
    <row r="38" spans="1:14" ht="18.75" x14ac:dyDescent="0.3">
      <c r="A38" s="8"/>
      <c r="B38" s="35"/>
      <c r="C38" s="5" t="str">
        <f>IFERROR(VLOOKUP(B38,Tarifs[],2,FALSE),"")</f>
        <v/>
      </c>
      <c r="D38" s="39"/>
      <c r="E38" s="51">
        <f>IFERROR(VLOOKUP(B38,Tarifs[],MATCH(TEXT(D38,"0"),Tarifs[#Headers],0),FALSE),0)</f>
        <v>0</v>
      </c>
      <c r="F38" s="52" t="str">
        <f t="shared" si="5"/>
        <v/>
      </c>
      <c r="H38" s="8"/>
      <c r="I38" s="56">
        <f t="shared" si="6"/>
        <v>0</v>
      </c>
      <c r="J38" s="57" t="str">
        <f t="shared" si="7"/>
        <v/>
      </c>
      <c r="K38" s="56">
        <f t="shared" si="8"/>
        <v>0</v>
      </c>
      <c r="L38" s="55">
        <f t="shared" si="9"/>
        <v>0</v>
      </c>
      <c r="M38" s="55" t="str">
        <f t="shared" si="10"/>
        <v/>
      </c>
      <c r="N38" s="8"/>
    </row>
    <row r="39" spans="1:14" ht="18.75" x14ac:dyDescent="0.3">
      <c r="A39" s="8"/>
      <c r="B39" s="35"/>
      <c r="C39" s="5" t="str">
        <f>IFERROR(VLOOKUP(B39,Tarifs[],2,FALSE),"")</f>
        <v/>
      </c>
      <c r="D39" s="39"/>
      <c r="E39" s="51">
        <f>IFERROR(VLOOKUP(B39,Tarifs[],MATCH(TEXT(D39,"0"),Tarifs[#Headers],0),FALSE),0)</f>
        <v>0</v>
      </c>
      <c r="F39" s="52" t="str">
        <f t="shared" si="5"/>
        <v/>
      </c>
      <c r="H39" s="8"/>
      <c r="I39" s="56">
        <f t="shared" si="6"/>
        <v>0</v>
      </c>
      <c r="J39" s="57" t="str">
        <f t="shared" si="7"/>
        <v/>
      </c>
      <c r="K39" s="56">
        <f t="shared" si="8"/>
        <v>0</v>
      </c>
      <c r="L39" s="55">
        <f t="shared" si="9"/>
        <v>0</v>
      </c>
      <c r="M39" s="55" t="str">
        <f t="shared" si="10"/>
        <v/>
      </c>
      <c r="N39" s="8"/>
    </row>
    <row r="40" spans="1:14" ht="18.75" x14ac:dyDescent="0.3">
      <c r="A40" s="8"/>
      <c r="B40" s="35"/>
      <c r="C40" s="5" t="str">
        <f>IFERROR(VLOOKUP(B40,Tarifs[],2,FALSE),"")</f>
        <v/>
      </c>
      <c r="D40" s="39"/>
      <c r="E40" s="51">
        <f>IFERROR(VLOOKUP(B40,Tarifs[],MATCH(TEXT(D40,"0"),Tarifs[#Headers],0),FALSE),0)</f>
        <v>0</v>
      </c>
      <c r="F40" s="52" t="str">
        <f t="shared" si="5"/>
        <v/>
      </c>
      <c r="H40" s="8"/>
      <c r="I40" s="56">
        <f t="shared" si="6"/>
        <v>0</v>
      </c>
      <c r="J40" s="57" t="str">
        <f t="shared" si="7"/>
        <v/>
      </c>
      <c r="K40" s="56">
        <f t="shared" si="8"/>
        <v>0</v>
      </c>
      <c r="L40" s="55">
        <f t="shared" si="9"/>
        <v>0</v>
      </c>
      <c r="M40" s="55" t="str">
        <f t="shared" si="10"/>
        <v/>
      </c>
      <c r="N40" s="8"/>
    </row>
    <row r="41" spans="1:14" ht="18.75" x14ac:dyDescent="0.3">
      <c r="A41" s="8"/>
      <c r="B41" s="35"/>
      <c r="C41" s="5" t="str">
        <f>IFERROR(VLOOKUP(B41,Tarifs[],2,FALSE),"")</f>
        <v/>
      </c>
      <c r="D41" s="39"/>
      <c r="E41" s="51">
        <f>IFERROR(VLOOKUP(B41,Tarifs[],MATCH(TEXT(D41,"0"),Tarifs[#Headers],0),FALSE),0)</f>
        <v>0</v>
      </c>
      <c r="F41" s="52" t="str">
        <f t="shared" si="5"/>
        <v/>
      </c>
      <c r="H41" s="8"/>
      <c r="I41" s="56">
        <f t="shared" si="6"/>
        <v>0</v>
      </c>
      <c r="J41" s="57" t="str">
        <f t="shared" si="7"/>
        <v/>
      </c>
      <c r="K41" s="56">
        <f t="shared" si="8"/>
        <v>0</v>
      </c>
      <c r="L41" s="55">
        <f t="shared" si="9"/>
        <v>0</v>
      </c>
      <c r="M41" s="55" t="str">
        <f t="shared" si="10"/>
        <v/>
      </c>
      <c r="N41" s="8"/>
    </row>
    <row r="42" spans="1:14" ht="18.75" x14ac:dyDescent="0.3">
      <c r="A42" s="8"/>
      <c r="B42" s="35"/>
      <c r="C42" s="5" t="str">
        <f>IFERROR(VLOOKUP(B42,Tarifs[],2,FALSE),"")</f>
        <v/>
      </c>
      <c r="D42" s="39"/>
      <c r="E42" s="51">
        <f>IFERROR(VLOOKUP(B42,Tarifs[],MATCH(TEXT(D42,"0"),Tarifs[#Headers],0),FALSE),0)</f>
        <v>0</v>
      </c>
      <c r="F42" s="52" t="str">
        <f t="shared" si="5"/>
        <v/>
      </c>
      <c r="H42" s="8"/>
      <c r="I42" s="56">
        <f t="shared" si="6"/>
        <v>0</v>
      </c>
      <c r="J42" s="57" t="str">
        <f t="shared" si="7"/>
        <v/>
      </c>
      <c r="K42" s="56">
        <f t="shared" si="8"/>
        <v>0</v>
      </c>
      <c r="L42" s="55">
        <f t="shared" si="9"/>
        <v>0</v>
      </c>
      <c r="M42" s="55" t="str">
        <f t="shared" si="10"/>
        <v/>
      </c>
      <c r="N42" s="8"/>
    </row>
    <row r="43" spans="1:14" ht="18.75" x14ac:dyDescent="0.3">
      <c r="A43" s="8"/>
      <c r="B43" s="35"/>
      <c r="C43" s="5" t="str">
        <f>IFERROR(VLOOKUP(B43,Tarifs[],2,FALSE),"")</f>
        <v/>
      </c>
      <c r="D43" s="39"/>
      <c r="E43" s="51">
        <f>IFERROR(VLOOKUP(B43,Tarifs[],MATCH(TEXT(D43,"0"),Tarifs[#Headers],0),FALSE),0)</f>
        <v>0</v>
      </c>
      <c r="F43" s="52" t="str">
        <f t="shared" si="5"/>
        <v/>
      </c>
      <c r="H43" s="8"/>
      <c r="I43" s="56">
        <f t="shared" si="6"/>
        <v>0</v>
      </c>
      <c r="J43" s="57" t="str">
        <f t="shared" si="7"/>
        <v/>
      </c>
      <c r="K43" s="56">
        <f t="shared" si="8"/>
        <v>0</v>
      </c>
      <c r="L43" s="55">
        <f t="shared" si="9"/>
        <v>0</v>
      </c>
      <c r="M43" s="55" t="str">
        <f t="shared" si="10"/>
        <v/>
      </c>
      <c r="N43" s="8"/>
    </row>
    <row r="44" spans="1:14" ht="18.75" x14ac:dyDescent="0.3">
      <c r="A44" s="8"/>
      <c r="B44" s="35"/>
      <c r="C44" s="5" t="str">
        <f>IFERROR(VLOOKUP(B44,Tarifs[],2,FALSE),"")</f>
        <v/>
      </c>
      <c r="D44" s="39"/>
      <c r="E44" s="51">
        <f>IFERROR(VLOOKUP(B44,Tarifs[],MATCH(TEXT(D44,"0"),Tarifs[#Headers],0),FALSE),0)</f>
        <v>0</v>
      </c>
      <c r="F44" s="52" t="str">
        <f t="shared" si="5"/>
        <v/>
      </c>
      <c r="H44" s="8"/>
      <c r="I44" s="56">
        <f t="shared" si="6"/>
        <v>0</v>
      </c>
      <c r="J44" s="57" t="str">
        <f t="shared" si="7"/>
        <v/>
      </c>
      <c r="K44" s="56">
        <f t="shared" si="8"/>
        <v>0</v>
      </c>
      <c r="L44" s="55">
        <f t="shared" si="9"/>
        <v>0</v>
      </c>
      <c r="M44" s="55" t="str">
        <f t="shared" si="10"/>
        <v/>
      </c>
      <c r="N44" s="8"/>
    </row>
    <row r="45" spans="1:14" ht="18.75" x14ac:dyDescent="0.3">
      <c r="A45" s="8"/>
      <c r="B45" s="35"/>
      <c r="C45" s="5" t="str">
        <f>IFERROR(VLOOKUP(B45,Tarifs[],2,FALSE),"")</f>
        <v/>
      </c>
      <c r="D45" s="39"/>
      <c r="E45" s="51">
        <f>IFERROR(VLOOKUP(B45,Tarifs[],MATCH(TEXT(D45,"0"),Tarifs[#Headers],0),FALSE),0)</f>
        <v>0</v>
      </c>
      <c r="F45" s="52" t="str">
        <f t="shared" si="5"/>
        <v/>
      </c>
      <c r="H45" s="8"/>
      <c r="I45" s="56">
        <f t="shared" si="6"/>
        <v>0</v>
      </c>
      <c r="J45" s="57" t="str">
        <f t="shared" si="7"/>
        <v/>
      </c>
      <c r="K45" s="56">
        <f t="shared" si="8"/>
        <v>0</v>
      </c>
      <c r="L45" s="55">
        <f t="shared" si="9"/>
        <v>0</v>
      </c>
      <c r="M45" s="55" t="str">
        <f t="shared" si="10"/>
        <v/>
      </c>
      <c r="N45" s="8"/>
    </row>
    <row r="46" spans="1:14" ht="18.75" x14ac:dyDescent="0.3">
      <c r="A46" s="8"/>
      <c r="B46" s="35"/>
      <c r="C46" s="5" t="str">
        <f>IFERROR(VLOOKUP(B46,Tarifs[],2,FALSE),"")</f>
        <v/>
      </c>
      <c r="D46" s="39"/>
      <c r="E46" s="51">
        <f>IFERROR(VLOOKUP(B46,Tarifs[],MATCH(TEXT(D46,"0"),Tarifs[#Headers],0),FALSE),0)</f>
        <v>0</v>
      </c>
      <c r="F46" s="52" t="str">
        <f t="shared" si="5"/>
        <v/>
      </c>
      <c r="H46" s="8"/>
      <c r="I46" s="56">
        <f t="shared" si="6"/>
        <v>0</v>
      </c>
      <c r="J46" s="57" t="str">
        <f t="shared" si="7"/>
        <v/>
      </c>
      <c r="K46" s="56">
        <f t="shared" si="8"/>
        <v>0</v>
      </c>
      <c r="L46" s="55">
        <f t="shared" si="9"/>
        <v>0</v>
      </c>
      <c r="M46" s="55" t="str">
        <f t="shared" si="10"/>
        <v/>
      </c>
      <c r="N46" s="8"/>
    </row>
    <row r="47" spans="1:14" ht="18.75" x14ac:dyDescent="0.3">
      <c r="A47" s="8"/>
      <c r="B47" s="35"/>
      <c r="C47" s="5" t="str">
        <f>IFERROR(VLOOKUP(B47,Tarifs[],2,FALSE),"")</f>
        <v/>
      </c>
      <c r="D47" s="39"/>
      <c r="E47" s="51">
        <f>IFERROR(VLOOKUP(B47,Tarifs[],MATCH(TEXT(D47,"0"),Tarifs[#Headers],0),FALSE),0)</f>
        <v>0</v>
      </c>
      <c r="F47" s="52" t="str">
        <f t="shared" si="5"/>
        <v/>
      </c>
      <c r="H47" s="8"/>
      <c r="I47" s="56">
        <f t="shared" si="6"/>
        <v>0</v>
      </c>
      <c r="J47" s="57" t="str">
        <f t="shared" si="7"/>
        <v/>
      </c>
      <c r="K47" s="56">
        <f t="shared" si="8"/>
        <v>0</v>
      </c>
      <c r="L47" s="55">
        <f t="shared" si="9"/>
        <v>0</v>
      </c>
      <c r="M47" s="55" t="str">
        <f t="shared" si="10"/>
        <v/>
      </c>
      <c r="N47" s="8"/>
    </row>
    <row r="48" spans="1:14" ht="18.75" x14ac:dyDescent="0.3">
      <c r="A48" s="8"/>
      <c r="B48" s="35"/>
      <c r="C48" s="5" t="str">
        <f>IFERROR(VLOOKUP(B48,Tarifs[],2,FALSE),"")</f>
        <v/>
      </c>
      <c r="D48" s="39"/>
      <c r="E48" s="51">
        <f>IFERROR(VLOOKUP(B48,Tarifs[],MATCH(TEXT(D48,"0"),Tarifs[#Headers],0),FALSE),0)</f>
        <v>0</v>
      </c>
      <c r="F48" s="52" t="str">
        <f t="shared" si="5"/>
        <v/>
      </c>
      <c r="H48" s="8"/>
      <c r="I48" s="56">
        <f t="shared" si="6"/>
        <v>0</v>
      </c>
      <c r="J48" s="57" t="str">
        <f t="shared" si="7"/>
        <v/>
      </c>
      <c r="K48" s="56">
        <f t="shared" si="8"/>
        <v>0</v>
      </c>
      <c r="L48" s="55">
        <f t="shared" si="9"/>
        <v>0</v>
      </c>
      <c r="M48" s="55" t="str">
        <f t="shared" si="10"/>
        <v/>
      </c>
      <c r="N48" s="8"/>
    </row>
    <row r="49" spans="1:14" ht="18.75" x14ac:dyDescent="0.3">
      <c r="A49" s="8"/>
      <c r="B49" s="35"/>
      <c r="C49" s="5" t="str">
        <f>IFERROR(VLOOKUP(B49,Tarifs[],2,FALSE),"")</f>
        <v/>
      </c>
      <c r="D49" s="39"/>
      <c r="E49" s="51">
        <f>IFERROR(VLOOKUP(B49,Tarifs[],MATCH(TEXT(D49,"0"),Tarifs[#Headers],0),FALSE),0)</f>
        <v>0</v>
      </c>
      <c r="F49" s="52" t="str">
        <f t="shared" si="5"/>
        <v/>
      </c>
      <c r="H49" s="8"/>
      <c r="I49" s="56">
        <f t="shared" si="6"/>
        <v>0</v>
      </c>
      <c r="J49" s="57" t="str">
        <f t="shared" si="7"/>
        <v/>
      </c>
      <c r="K49" s="56">
        <f t="shared" si="8"/>
        <v>0</v>
      </c>
      <c r="L49" s="55">
        <f t="shared" si="9"/>
        <v>0</v>
      </c>
      <c r="M49" s="55" t="str">
        <f t="shared" si="10"/>
        <v/>
      </c>
      <c r="N49" s="8"/>
    </row>
    <row r="50" spans="1:14" ht="18.75" x14ac:dyDescent="0.3">
      <c r="A50" s="8"/>
      <c r="B50" s="36"/>
      <c r="C50" s="37" t="str">
        <f>IFERROR(VLOOKUP(B50,Tarifs[],2,FALSE),"")</f>
        <v/>
      </c>
      <c r="D50" s="40"/>
      <c r="E50" s="53">
        <f>IFERROR(VLOOKUP(B50,Tarifs[],MATCH(TEXT(D50,"0"),Tarifs[#Headers],0),FALSE),0)</f>
        <v>0</v>
      </c>
      <c r="F50" s="54" t="str">
        <f t="shared" si="5"/>
        <v/>
      </c>
      <c r="H50" s="8"/>
      <c r="I50" s="56">
        <f t="shared" si="6"/>
        <v>0</v>
      </c>
      <c r="J50" s="57" t="str">
        <f t="shared" si="7"/>
        <v/>
      </c>
      <c r="K50" s="56">
        <f t="shared" si="8"/>
        <v>0</v>
      </c>
      <c r="L50" s="55">
        <f t="shared" si="9"/>
        <v>0</v>
      </c>
      <c r="M50" s="55" t="str">
        <f t="shared" si="10"/>
        <v/>
      </c>
      <c r="N50" s="8"/>
    </row>
    <row r="51" spans="1:14" ht="24" customHeight="1" x14ac:dyDescent="0.3">
      <c r="A51" s="8"/>
      <c r="B51" s="6"/>
      <c r="C51" s="7"/>
      <c r="D51" s="18"/>
      <c r="E51" s="17"/>
      <c r="F51" s="17">
        <f>SUM(F31:F50)</f>
        <v>327</v>
      </c>
      <c r="H51" s="8"/>
      <c r="I51" s="19" t="s">
        <v>13</v>
      </c>
      <c r="J51" s="32"/>
      <c r="K51" s="33"/>
      <c r="L51" s="33"/>
      <c r="M51" s="33"/>
      <c r="N51" s="8"/>
    </row>
    <row r="52" spans="1:14" ht="18.75" x14ac:dyDescent="0.3">
      <c r="A52" s="8"/>
      <c r="B52" s="41" t="s">
        <v>20</v>
      </c>
      <c r="C52" s="9"/>
      <c r="D52" s="19"/>
      <c r="E52" s="20" t="s">
        <v>18</v>
      </c>
      <c r="F52" s="21">
        <f>SUM(F51)</f>
        <v>327</v>
      </c>
      <c r="H52" s="8"/>
      <c r="I52" s="22"/>
      <c r="J52" s="32" t="str">
        <f t="shared" ref="J52:J60" si="11">IF(I52&lt;&gt;"",VLOOKUP(I52,bdd,2,0),"")</f>
        <v/>
      </c>
      <c r="K52" s="33"/>
      <c r="L52" s="48" t="str">
        <f t="shared" ref="L52:L60" si="12">IF(I52&lt;&gt;"",VLOOKUP(I52,bdd,3,0),"")</f>
        <v/>
      </c>
      <c r="M52" s="48" t="str">
        <f t="shared" ref="M52:M60" si="13">IF(K52="","",K52*L52)</f>
        <v/>
      </c>
      <c r="N52" s="8"/>
    </row>
    <row r="53" spans="1:14" ht="18.75" x14ac:dyDescent="0.3">
      <c r="A53" s="8"/>
      <c r="B53" s="16"/>
      <c r="C53" s="15"/>
      <c r="D53" s="15"/>
      <c r="E53" s="16"/>
      <c r="F53" s="4"/>
      <c r="H53" s="8"/>
      <c r="I53" s="22"/>
      <c r="J53" s="32" t="str">
        <f t="shared" si="11"/>
        <v/>
      </c>
      <c r="K53" s="33"/>
      <c r="L53" s="48" t="str">
        <f t="shared" si="12"/>
        <v/>
      </c>
      <c r="M53" s="48" t="str">
        <f t="shared" si="13"/>
        <v/>
      </c>
      <c r="N53" s="8"/>
    </row>
    <row r="54" spans="1:14" ht="18.75" x14ac:dyDescent="0.3">
      <c r="A54" s="8"/>
      <c r="B54" s="16"/>
      <c r="C54" s="15"/>
      <c r="D54" s="15"/>
      <c r="E54" s="15"/>
      <c r="F54" s="7"/>
      <c r="H54" s="8"/>
      <c r="I54" s="22"/>
      <c r="J54" s="32" t="str">
        <f t="shared" si="11"/>
        <v/>
      </c>
      <c r="K54" s="33"/>
      <c r="L54" s="48" t="str">
        <f t="shared" si="12"/>
        <v/>
      </c>
      <c r="M54" s="48" t="str">
        <f t="shared" si="13"/>
        <v/>
      </c>
      <c r="N54" s="8"/>
    </row>
    <row r="55" spans="1:14" ht="18.75" x14ac:dyDescent="0.3">
      <c r="A55" s="8"/>
      <c r="B55" s="16"/>
      <c r="C55" s="15"/>
      <c r="D55" s="16"/>
      <c r="E55" s="16"/>
      <c r="F55" s="7"/>
      <c r="H55" s="8"/>
      <c r="I55" s="22"/>
      <c r="J55" s="32" t="str">
        <f t="shared" si="11"/>
        <v/>
      </c>
      <c r="K55" s="33"/>
      <c r="L55" s="48" t="str">
        <f t="shared" si="12"/>
        <v/>
      </c>
      <c r="M55" s="48" t="str">
        <f t="shared" si="13"/>
        <v/>
      </c>
      <c r="N55" s="8"/>
    </row>
    <row r="56" spans="1:14" ht="18.75" x14ac:dyDescent="0.3">
      <c r="A56" s="8"/>
      <c r="B56" s="16" t="s">
        <v>5</v>
      </c>
      <c r="C56" s="15"/>
      <c r="D56" s="16"/>
      <c r="E56" s="16"/>
      <c r="F56" s="7"/>
      <c r="H56" s="8"/>
      <c r="I56" s="22"/>
      <c r="J56" s="32" t="str">
        <f t="shared" si="11"/>
        <v/>
      </c>
      <c r="K56" s="33"/>
      <c r="L56" s="48" t="str">
        <f t="shared" si="12"/>
        <v/>
      </c>
      <c r="M56" s="48" t="str">
        <f t="shared" si="13"/>
        <v/>
      </c>
      <c r="N56" s="8"/>
    </row>
    <row r="57" spans="1:14" ht="18.75" x14ac:dyDescent="0.3">
      <c r="A57" s="8"/>
      <c r="B57" s="15"/>
      <c r="C57" s="15"/>
      <c r="D57" s="16"/>
      <c r="E57" s="16"/>
      <c r="F57" s="7"/>
      <c r="H57" s="8"/>
      <c r="I57" s="22"/>
      <c r="J57" s="32" t="str">
        <f t="shared" si="11"/>
        <v/>
      </c>
      <c r="K57" s="33"/>
      <c r="L57" s="48" t="str">
        <f t="shared" si="12"/>
        <v/>
      </c>
      <c r="M57" s="48" t="str">
        <f t="shared" si="13"/>
        <v/>
      </c>
      <c r="N57" s="8"/>
    </row>
    <row r="58" spans="1:14" ht="18.75" x14ac:dyDescent="0.3">
      <c r="A58" s="8"/>
      <c r="B58" s="22" t="s">
        <v>21</v>
      </c>
      <c r="C58" s="22"/>
      <c r="D58" s="19"/>
      <c r="E58" s="19"/>
      <c r="F58" s="10"/>
      <c r="H58" s="8"/>
      <c r="I58" s="22"/>
      <c r="J58" s="32" t="str">
        <f t="shared" si="11"/>
        <v/>
      </c>
      <c r="K58" s="33"/>
      <c r="L58" s="48" t="str">
        <f t="shared" si="12"/>
        <v/>
      </c>
      <c r="M58" s="48" t="str">
        <f t="shared" si="13"/>
        <v/>
      </c>
      <c r="N58" s="8"/>
    </row>
    <row r="59" spans="1:14" ht="18.75" x14ac:dyDescent="0.3">
      <c r="A59" s="8"/>
      <c r="B59" s="22"/>
      <c r="C59" s="22"/>
      <c r="D59" s="19"/>
      <c r="E59" s="19"/>
      <c r="F59" s="10"/>
      <c r="H59" s="8"/>
      <c r="I59" s="22"/>
      <c r="J59" s="32" t="str">
        <f t="shared" si="11"/>
        <v/>
      </c>
      <c r="K59" s="33"/>
      <c r="L59" s="48" t="str">
        <f t="shared" si="12"/>
        <v/>
      </c>
      <c r="M59" s="48" t="str">
        <f t="shared" si="13"/>
        <v/>
      </c>
      <c r="N59" s="8"/>
    </row>
    <row r="60" spans="1:14" ht="18.75" x14ac:dyDescent="0.3">
      <c r="A60" s="8"/>
      <c r="B60" s="22" t="s">
        <v>22</v>
      </c>
      <c r="C60" s="22"/>
      <c r="D60" s="19"/>
      <c r="E60" s="19"/>
      <c r="F60" s="10"/>
      <c r="H60" s="8"/>
      <c r="I60" s="22"/>
      <c r="J60" s="32" t="str">
        <f t="shared" si="11"/>
        <v/>
      </c>
      <c r="K60" s="33"/>
      <c r="L60" s="48" t="str">
        <f t="shared" si="12"/>
        <v/>
      </c>
      <c r="M60" s="48" t="str">
        <f t="shared" si="13"/>
        <v/>
      </c>
      <c r="N60" s="8"/>
    </row>
    <row r="61" spans="1:14" ht="18.75" x14ac:dyDescent="0.3">
      <c r="A61" s="8"/>
      <c r="B61" s="22" t="s">
        <v>6</v>
      </c>
      <c r="C61" s="22"/>
      <c r="D61" s="19"/>
      <c r="E61" s="19"/>
      <c r="F61" s="10"/>
      <c r="H61" s="8"/>
      <c r="I61" s="16" t="str">
        <f t="shared" ref="I61:M63" si="14">IF(B51="","",B51)</f>
        <v/>
      </c>
      <c r="J61" s="15" t="str">
        <f t="shared" si="14"/>
        <v/>
      </c>
      <c r="K61" s="18" t="str">
        <f t="shared" si="14"/>
        <v/>
      </c>
      <c r="L61" s="34" t="str">
        <f t="shared" si="14"/>
        <v/>
      </c>
      <c r="M61" s="17">
        <f t="shared" si="14"/>
        <v>327</v>
      </c>
      <c r="N61" s="8"/>
    </row>
    <row r="62" spans="1:14" ht="18.75" x14ac:dyDescent="0.3">
      <c r="A62" s="8"/>
      <c r="B62" s="22"/>
      <c r="C62" s="22"/>
      <c r="D62" s="22"/>
      <c r="E62" s="19"/>
      <c r="F62" s="9"/>
      <c r="H62" s="8"/>
      <c r="I62" s="41" t="str">
        <f t="shared" si="14"/>
        <v>TVA non applicable, article,293 B du CGI</v>
      </c>
      <c r="J62" s="31" t="str">
        <f t="shared" si="14"/>
        <v/>
      </c>
      <c r="K62" s="20" t="str">
        <f t="shared" si="14"/>
        <v/>
      </c>
      <c r="L62" s="20" t="str">
        <f t="shared" si="14"/>
        <v>Total €</v>
      </c>
      <c r="M62" s="21">
        <f t="shared" si="14"/>
        <v>327</v>
      </c>
      <c r="N62" s="8"/>
    </row>
    <row r="63" spans="1:14" ht="18.75" x14ac:dyDescent="0.3">
      <c r="A63" s="8"/>
      <c r="B63" s="19" t="s">
        <v>7</v>
      </c>
      <c r="C63" s="22"/>
      <c r="D63" s="22"/>
      <c r="E63" s="19"/>
      <c r="F63" s="9"/>
      <c r="H63" s="8"/>
      <c r="I63" s="16" t="str">
        <f t="shared" si="14"/>
        <v/>
      </c>
      <c r="J63" s="15" t="str">
        <f t="shared" si="14"/>
        <v/>
      </c>
      <c r="K63" s="15" t="str">
        <f t="shared" si="14"/>
        <v/>
      </c>
      <c r="L63" s="16" t="str">
        <f t="shared" si="14"/>
        <v/>
      </c>
      <c r="M63" s="16" t="str">
        <f t="shared" si="14"/>
        <v/>
      </c>
      <c r="N63" s="8"/>
    </row>
    <row r="64" spans="1:14" ht="18.75" x14ac:dyDescent="0.3">
      <c r="B64" s="24" t="s">
        <v>25</v>
      </c>
      <c r="C64" s="23"/>
      <c r="D64" s="23"/>
      <c r="E64" s="23"/>
      <c r="F64" s="11"/>
      <c r="I64" s="19" t="s">
        <v>5</v>
      </c>
      <c r="J64" s="22"/>
      <c r="K64" s="19"/>
      <c r="L64" s="19"/>
      <c r="M64" s="15"/>
    </row>
    <row r="65" spans="2:13" ht="18.75" x14ac:dyDescent="0.3">
      <c r="B65" s="23"/>
      <c r="C65" s="23"/>
      <c r="D65" s="23"/>
      <c r="E65" s="23"/>
      <c r="F65" s="11"/>
      <c r="I65" s="22"/>
      <c r="J65" s="22"/>
      <c r="K65" s="19"/>
      <c r="L65" s="19"/>
      <c r="M65" s="15"/>
    </row>
    <row r="66" spans="2:13" ht="18.75" x14ac:dyDescent="0.3">
      <c r="B66" s="23" t="s">
        <v>15</v>
      </c>
      <c r="C66" s="23"/>
      <c r="D66" s="23"/>
      <c r="E66" s="23"/>
      <c r="F66" s="11"/>
      <c r="I66" s="22"/>
      <c r="J66" s="22"/>
      <c r="K66" s="19"/>
      <c r="L66" s="19"/>
      <c r="M66" s="15"/>
    </row>
    <row r="67" spans="2:13" ht="18.75" x14ac:dyDescent="0.3">
      <c r="B67" s="23" t="s">
        <v>8</v>
      </c>
      <c r="C67" s="23"/>
      <c r="D67" s="23"/>
      <c r="E67" s="23"/>
      <c r="F67" s="11"/>
      <c r="I67" s="22"/>
      <c r="J67" s="22"/>
      <c r="K67" s="19"/>
      <c r="L67" s="19"/>
      <c r="M67" s="15"/>
    </row>
    <row r="68" spans="2:13" ht="18.75" x14ac:dyDescent="0.3">
      <c r="B68" s="24"/>
      <c r="C68" s="23"/>
      <c r="D68" s="23"/>
      <c r="E68" s="23"/>
      <c r="F68" s="11"/>
      <c r="I68" s="22"/>
      <c r="J68" s="22"/>
      <c r="K68" s="19"/>
      <c r="L68" s="19"/>
      <c r="M68" s="15"/>
    </row>
    <row r="69" spans="2:13" ht="18.75" x14ac:dyDescent="0.3">
      <c r="B69" s="23" t="s">
        <v>9</v>
      </c>
      <c r="C69" s="23"/>
      <c r="D69" s="23" t="s">
        <v>10</v>
      </c>
      <c r="E69" s="23"/>
      <c r="F69" s="11"/>
      <c r="I69" s="22"/>
      <c r="J69" s="22"/>
      <c r="K69" s="19"/>
      <c r="L69" s="19"/>
      <c r="M69" s="15"/>
    </row>
    <row r="70" spans="2:13" ht="18.75" x14ac:dyDescent="0.3">
      <c r="B70" s="23"/>
      <c r="C70" s="23"/>
      <c r="D70" s="23"/>
      <c r="E70" s="23"/>
      <c r="F70" s="11"/>
      <c r="I70" s="22"/>
      <c r="J70" s="22"/>
      <c r="K70" s="22"/>
      <c r="L70" s="19"/>
      <c r="M70" s="15"/>
    </row>
    <row r="71" spans="2:13" ht="18.75" x14ac:dyDescent="0.3">
      <c r="B71" s="23"/>
      <c r="C71" s="23"/>
      <c r="D71" s="23" t="s">
        <v>23</v>
      </c>
      <c r="E71" s="23"/>
      <c r="F71" s="11"/>
      <c r="I71" s="22"/>
      <c r="J71" s="22"/>
      <c r="K71" s="22"/>
      <c r="L71" s="19"/>
      <c r="M71" s="15"/>
    </row>
    <row r="72" spans="2:13" ht="18.75" x14ac:dyDescent="0.3">
      <c r="B72" s="23"/>
      <c r="C72" s="23"/>
      <c r="D72" s="23" t="s">
        <v>24</v>
      </c>
      <c r="E72" s="23"/>
      <c r="F72" s="11"/>
      <c r="I72" s="23"/>
      <c r="J72" s="23"/>
      <c r="K72" s="23"/>
      <c r="L72" s="23"/>
      <c r="M72" s="15"/>
    </row>
    <row r="73" spans="2:13" ht="18.75" x14ac:dyDescent="0.3">
      <c r="B73" s="23"/>
      <c r="C73" s="23"/>
      <c r="D73" s="23"/>
      <c r="E73" s="23"/>
      <c r="F73" s="11"/>
      <c r="I73" s="23"/>
      <c r="J73" s="23"/>
      <c r="K73" s="23"/>
      <c r="L73" s="23"/>
      <c r="M73" s="15"/>
    </row>
    <row r="74" spans="2:13" ht="18.75" x14ac:dyDescent="0.3">
      <c r="B74" s="23"/>
      <c r="C74" s="23"/>
      <c r="D74" s="23"/>
      <c r="E74" s="23"/>
      <c r="F74" s="11"/>
      <c r="I74" s="19" t="s">
        <v>12</v>
      </c>
      <c r="J74" s="23"/>
      <c r="K74" s="23"/>
      <c r="L74" s="23"/>
      <c r="M74" s="15"/>
    </row>
    <row r="75" spans="2:13" ht="18.75" x14ac:dyDescent="0.3">
      <c r="B75" s="23"/>
      <c r="C75" s="23"/>
      <c r="D75" s="23"/>
      <c r="E75" s="23"/>
      <c r="F75" s="11"/>
      <c r="I75" s="19"/>
      <c r="J75" s="23"/>
      <c r="K75" s="23"/>
      <c r="L75" s="23"/>
      <c r="M75" s="15"/>
    </row>
    <row r="76" spans="2:13" ht="18.75" x14ac:dyDescent="0.3">
      <c r="B76" s="23"/>
      <c r="C76" s="23"/>
      <c r="D76" s="23"/>
      <c r="E76" s="23"/>
      <c r="F76" s="11"/>
      <c r="I76" s="19"/>
      <c r="J76" s="23"/>
      <c r="K76" s="23"/>
      <c r="L76" s="23"/>
      <c r="M76" s="15"/>
    </row>
    <row r="77" spans="2:13" ht="15" x14ac:dyDescent="0.25">
      <c r="B77" s="7"/>
      <c r="C77" s="7"/>
      <c r="D77" s="7"/>
      <c r="E77" s="7"/>
      <c r="F77" s="8"/>
      <c r="M77" s="7"/>
    </row>
    <row r="78" spans="2:13" ht="15" x14ac:dyDescent="0.25">
      <c r="M78" s="7"/>
    </row>
    <row r="85" spans="9:13" ht="15" x14ac:dyDescent="0.25">
      <c r="I85" s="7"/>
      <c r="J85" s="7"/>
      <c r="K85" s="7"/>
      <c r="L85" s="7"/>
      <c r="M85" s="7"/>
    </row>
  </sheetData>
  <conditionalFormatting sqref="B31:B50 I51:I60">
    <cfRule type="expression" dxfId="0" priority="2" stopIfTrue="1">
      <formula>MID(B31,1,1)=" "</formula>
    </cfRule>
  </conditionalFormatting>
  <dataValidations count="2">
    <dataValidation type="list" allowBlank="1" showInputMessage="1" showErrorMessage="1" sqref="I52:I60" xr:uid="{00000000-0002-0000-0000-000000000000}">
      <formula1>Déroulante</formula1>
    </dataValidation>
    <dataValidation type="list" allowBlank="1" showInputMessage="1" showErrorMessage="1" sqref="B31:B50" xr:uid="{98EF309B-9807-40B4-B4CD-5D9CE47941B3}">
      <formula1>d.articles</formula1>
    </dataValidation>
  </dataValidations>
  <printOptions horizontalCentered="1" verticalCentered="1"/>
  <pageMargins left="3.937007874015748E-2" right="3.937007874015748E-2" top="0.55118110236220474" bottom="0.15748031496062992" header="0.31496062992125984" footer="0.31496062992125984"/>
  <pageSetup paperSize="9" scale="58" fitToWidth="2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3"/>
  <sheetViews>
    <sheetView showGridLines="0" workbookViewId="0">
      <selection activeCell="B7" sqref="B7"/>
    </sheetView>
  </sheetViews>
  <sheetFormatPr baseColWidth="10" defaultRowHeight="12.75" x14ac:dyDescent="0.2"/>
  <cols>
    <col min="1" max="1" width="83" customWidth="1"/>
    <col min="2" max="2" width="8" bestFit="1" customWidth="1"/>
    <col min="3" max="3" width="10.140625" customWidth="1"/>
  </cols>
  <sheetData>
    <row r="1" spans="1:12" x14ac:dyDescent="0.2">
      <c r="A1" t="s">
        <v>48</v>
      </c>
      <c r="B1" t="s">
        <v>1</v>
      </c>
      <c r="C1" t="s">
        <v>38</v>
      </c>
      <c r="D1" t="s">
        <v>39</v>
      </c>
      <c r="E1" t="s">
        <v>40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</row>
    <row r="2" spans="1:12" x14ac:dyDescent="0.2">
      <c r="A2" t="s">
        <v>16</v>
      </c>
      <c r="C2">
        <v>55</v>
      </c>
      <c r="D2">
        <v>54</v>
      </c>
      <c r="E2">
        <v>53</v>
      </c>
      <c r="F2">
        <v>52</v>
      </c>
      <c r="G2">
        <v>51</v>
      </c>
      <c r="H2">
        <v>50</v>
      </c>
      <c r="I2">
        <v>49</v>
      </c>
      <c r="J2">
        <v>48</v>
      </c>
      <c r="K2">
        <v>47</v>
      </c>
      <c r="L2">
        <v>45</v>
      </c>
    </row>
    <row r="3" spans="1:12" x14ac:dyDescent="0.2">
      <c r="A3" t="s">
        <v>17</v>
      </c>
      <c r="C3">
        <v>72</v>
      </c>
      <c r="D3">
        <v>67</v>
      </c>
      <c r="E3">
        <v>65</v>
      </c>
      <c r="F3">
        <v>64</v>
      </c>
      <c r="G3">
        <v>61</v>
      </c>
      <c r="H3">
        <v>59</v>
      </c>
      <c r="I3">
        <v>58</v>
      </c>
      <c r="J3">
        <v>57</v>
      </c>
      <c r="K3">
        <v>56</v>
      </c>
      <c r="L3">
        <v>55</v>
      </c>
    </row>
  </sheetData>
  <dataConsolidate/>
  <phoneticPr fontId="1" type="noConversion"/>
  <dataValidations count="1">
    <dataValidation type="list" allowBlank="1" showInputMessage="1" showErrorMessage="1" sqref="A2:B2" xr:uid="{00000000-0002-0000-0100-000000000000}">
      <formula1>$A$2:$A$58</formula1>
    </dataValidation>
  </dataValidations>
  <pageMargins left="0.78740157499999996" right="0.78740157499999996" top="0.984251969" bottom="0.984251969" header="0.4921259845" footer="0.4921259845"/>
  <pageSetup paperSize="9" orientation="portrait" verticalDpi="597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Liste des articles</vt:lpstr>
      <vt:lpstr>d.articles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cp:lastPrinted>2019-11-18T12:32:27Z</cp:lastPrinted>
  <dcterms:created xsi:type="dcterms:W3CDTF">2010-08-27T11:45:41Z</dcterms:created>
  <dcterms:modified xsi:type="dcterms:W3CDTF">2020-01-02T00:28:27Z</dcterms:modified>
</cp:coreProperties>
</file>