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6077946-1A84-4009-BFF4-ADF3B888B701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Name" sheetId="1" r:id="rId1"/>
    <sheet name="Setting" sheetId="2" r:id="rId2"/>
  </sheets>
  <externalReferences>
    <externalReference r:id="rId3"/>
    <externalReference r:id="rId4"/>
  </externalReferences>
  <definedNames>
    <definedName name="_rep1">'[1]all Reports'!$A$1:$I$41</definedName>
    <definedName name="_rep10">'[1]all Reports'!$A$474:$I$507</definedName>
    <definedName name="_rep2">'[1]all Reports'!$A$42:$I$82</definedName>
    <definedName name="_rep3">'[1]all Reports'!$A$83:$I$123</definedName>
    <definedName name="_rep4">'[1]all Reports'!$A$124:$I$164</definedName>
    <definedName name="_rep5">'[1]all Reports'!$A$165:$I$234</definedName>
    <definedName name="_rep6">'[1]all Reports'!$A$235:$I$290</definedName>
    <definedName name="_rep7">'[1]all Reports'!$A$291:$I$331</definedName>
    <definedName name="_rep8">'[1]all Reports'!$A$334:$I$403</definedName>
    <definedName name="_rep9">'[1]all Reports'!$A$404:$I$473</definedName>
    <definedName name="Board">Setting!$T$4:$T$5</definedName>
    <definedName name="CCYlist">[2]General!$AM$2:$AM$45</definedName>
    <definedName name="Classification">Setting!$B$4:$B$8</definedName>
    <definedName name="companies">[2]General!$AA$2:$AA$31</definedName>
    <definedName name="Company">Setting!$N$4:$N$8</definedName>
    <definedName name="Currency">Setting!$L$4:$L$8</definedName>
    <definedName name="donorslist">[1]General!$AA$2:$AA$9</definedName>
    <definedName name="euro">'[1]Projected Donations'!$J$1</definedName>
    <definedName name="Geography">Setting!$D$4:$D$10</definedName>
    <definedName name="Impact">Setting!$F$4:$F$5</definedName>
    <definedName name="Liquidity">Setting!$R$4:$R$9</definedName>
    <definedName name="n_">MATCH(9.99E+307,Name!$J:$J,1)</definedName>
    <definedName name="Non.Liquid">[2]General!$J$2:$J$5</definedName>
    <definedName name="_xlnm.Print_Area" localSheetId="0">Name!$B$2:$K$32</definedName>
    <definedName name="range_cashflow">start_cashflow:INDEX(Name!$K:$K,n_)</definedName>
    <definedName name="range_dates">start_date:INDEX(Name!$J:$J,n_)</definedName>
    <definedName name="Sector">Setting!$J$4:$J$15</definedName>
    <definedName name="start_cashflow">Name!$K$37</definedName>
    <definedName name="start_date">Name!$J$37</definedName>
    <definedName name="Transmissible">Setting!$P$4:$P$5</definedName>
    <definedName name="Type">Setting!$H$4:$H$5</definedName>
    <definedName name="yesno">[1]General!$AD$2:$AD$3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41" i="1" l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J41" i="1" l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K37" i="1"/>
  <c r="C35" i="1"/>
  <c r="C36" i="1" l="1"/>
  <c r="J38" i="1" l="1"/>
  <c r="C37" i="1"/>
  <c r="C9" i="1"/>
  <c r="J39" i="1" l="1"/>
  <c r="J40" i="1"/>
  <c r="G16" i="1"/>
  <c r="G15" i="1"/>
  <c r="G14" i="1"/>
  <c r="K39" i="1" l="1"/>
  <c r="K40" i="1"/>
  <c r="N37" i="1"/>
  <c r="M37" i="1"/>
  <c r="N36" i="1" l="1"/>
  <c r="D34" i="1"/>
  <c r="J445" i="1" l="1"/>
  <c r="K445" i="1" s="1"/>
  <c r="J446" i="1"/>
  <c r="K446" i="1" s="1"/>
  <c r="J447" i="1"/>
  <c r="K447" i="1" s="1"/>
  <c r="J448" i="1"/>
  <c r="K448" i="1" s="1"/>
  <c r="J449" i="1"/>
  <c r="K449" i="1" s="1"/>
  <c r="J450" i="1"/>
  <c r="K450" i="1" s="1"/>
  <c r="J451" i="1"/>
  <c r="K451" i="1" s="1"/>
  <c r="J452" i="1"/>
  <c r="K452" i="1" s="1"/>
  <c r="J453" i="1"/>
  <c r="K453" i="1" s="1"/>
  <c r="J454" i="1"/>
  <c r="K454" i="1" s="1"/>
  <c r="J455" i="1"/>
  <c r="K455" i="1" s="1"/>
  <c r="J456" i="1"/>
  <c r="K456" i="1" s="1"/>
  <c r="J457" i="1"/>
  <c r="K457" i="1" s="1"/>
  <c r="J458" i="1"/>
  <c r="K458" i="1" s="1"/>
  <c r="J459" i="1"/>
  <c r="K459" i="1" s="1"/>
  <c r="J460" i="1"/>
  <c r="K460" i="1" s="1"/>
  <c r="J461" i="1"/>
  <c r="K461" i="1" s="1"/>
  <c r="J462" i="1"/>
  <c r="K462" i="1" s="1"/>
  <c r="J463" i="1"/>
  <c r="K463" i="1" s="1"/>
  <c r="J464" i="1"/>
  <c r="K464" i="1" s="1"/>
  <c r="J465" i="1"/>
  <c r="K465" i="1" s="1"/>
  <c r="J466" i="1"/>
  <c r="K466" i="1" s="1"/>
  <c r="J467" i="1"/>
  <c r="K467" i="1" s="1"/>
  <c r="J37" i="1"/>
  <c r="K38" i="1" l="1"/>
  <c r="K36" i="1" s="1"/>
  <c r="G17" i="1" l="1"/>
  <c r="K32" i="1"/>
  <c r="G18" i="1" s="1"/>
  <c r="F31" i="1"/>
  <c r="E31" i="1"/>
  <c r="D31" i="1"/>
  <c r="C31" i="1" s="1"/>
  <c r="K31" i="1" l="1"/>
  <c r="K7" i="1"/>
  <c r="G31" i="1" l="1"/>
  <c r="I31" i="1" l="1"/>
  <c r="J31" i="1" s="1"/>
  <c r="J7" i="1" l="1"/>
</calcChain>
</file>

<file path=xl/sharedStrings.xml><?xml version="1.0" encoding="utf-8"?>
<sst xmlns="http://schemas.openxmlformats.org/spreadsheetml/2006/main" count="135" uniqueCount="114">
  <si>
    <t xml:space="preserve">Investment Name </t>
  </si>
  <si>
    <t xml:space="preserve">Company </t>
  </si>
  <si>
    <t>Date of Investment</t>
  </si>
  <si>
    <t>Currency</t>
  </si>
  <si>
    <t>Date</t>
  </si>
  <si>
    <t>Valuation</t>
  </si>
  <si>
    <t>Lead</t>
  </si>
  <si>
    <t>Expected initial IRR/Multiple</t>
  </si>
  <si>
    <t xml:space="preserve">Capital Comitted </t>
  </si>
  <si>
    <t>Remaining Committed</t>
  </si>
  <si>
    <t>Capital Called</t>
  </si>
  <si>
    <t>Distributions</t>
  </si>
  <si>
    <t>Adjusted Cost</t>
  </si>
  <si>
    <t>Current Gain/Loss</t>
  </si>
  <si>
    <t>Performance Since Inception (%)</t>
  </si>
  <si>
    <t>IRR</t>
  </si>
  <si>
    <t xml:space="preserve">Call/Distribution </t>
  </si>
  <si>
    <t xml:space="preserve">Capital Repayment </t>
  </si>
  <si>
    <t>Comments</t>
  </si>
  <si>
    <t xml:space="preserve">IRR Calculation </t>
  </si>
  <si>
    <t>Cash Flow</t>
  </si>
  <si>
    <t>Equity</t>
  </si>
  <si>
    <t>EUR</t>
  </si>
  <si>
    <t>Classification</t>
  </si>
  <si>
    <t>Geography</t>
  </si>
  <si>
    <t>Impact</t>
  </si>
  <si>
    <t>Direct</t>
  </si>
  <si>
    <t>Fund</t>
  </si>
  <si>
    <t>Fund of funds</t>
  </si>
  <si>
    <t>Secondary</t>
  </si>
  <si>
    <t>Real Estate</t>
  </si>
  <si>
    <t>Type</t>
  </si>
  <si>
    <t>Sector</t>
  </si>
  <si>
    <t>Yes</t>
  </si>
  <si>
    <t>No</t>
  </si>
  <si>
    <t>Business Services</t>
  </si>
  <si>
    <t>Luxury</t>
  </si>
  <si>
    <t>Tech</t>
  </si>
  <si>
    <t>Agriculture</t>
  </si>
  <si>
    <t>Education</t>
  </si>
  <si>
    <t>Energy</t>
  </si>
  <si>
    <t>Hospitality</t>
  </si>
  <si>
    <t>Healthcare</t>
  </si>
  <si>
    <t>Financial</t>
  </si>
  <si>
    <t>Consumer</t>
  </si>
  <si>
    <t>Commodity</t>
  </si>
  <si>
    <t>Europe</t>
  </si>
  <si>
    <t>Africa</t>
  </si>
  <si>
    <t>Asia</t>
  </si>
  <si>
    <t>North America</t>
  </si>
  <si>
    <t>South America</t>
  </si>
  <si>
    <t>Antarctica</t>
  </si>
  <si>
    <t>Oceania</t>
  </si>
  <si>
    <t>USD</t>
  </si>
  <si>
    <t>GBP</t>
  </si>
  <si>
    <t>Co-investment</t>
  </si>
  <si>
    <t xml:space="preserve">Classification </t>
  </si>
  <si>
    <t>Company</t>
  </si>
  <si>
    <t>CAD</t>
  </si>
  <si>
    <t>DKK</t>
  </si>
  <si>
    <t>Impact Investment</t>
  </si>
  <si>
    <t>Short Description</t>
  </si>
  <si>
    <t>Latest Report</t>
  </si>
  <si>
    <t>Equity + Loan</t>
  </si>
  <si>
    <t>Loan</t>
  </si>
  <si>
    <t>Transmissible</t>
  </si>
  <si>
    <t>Liquidité</t>
  </si>
  <si>
    <t xml:space="preserve">Yes </t>
  </si>
  <si>
    <t>Board</t>
  </si>
  <si>
    <t>Seat</t>
  </si>
  <si>
    <t>Observer</t>
  </si>
  <si>
    <t>Liquidity</t>
  </si>
  <si>
    <t>Forecast</t>
  </si>
  <si>
    <t>Taxes</t>
  </si>
  <si>
    <t>Filing</t>
  </si>
  <si>
    <t>Follow-up*</t>
  </si>
  <si>
    <t>* follow up :  risk evaluation, impact full events (positive / negative), Financial évolutions turn over EBIDTA / Debts/operational expenses/ stock / off balance sheets commitments /operational profit / loss/HR/ my suggestions/strategie adjustment / synergies other EG PE</t>
  </si>
  <si>
    <t xml:space="preserve">Maturity </t>
  </si>
  <si>
    <t>On Dividend</t>
  </si>
  <si>
    <t>On Capital Gain</t>
  </si>
  <si>
    <t>On Interest of a Loan</t>
  </si>
  <si>
    <t xml:space="preserve">Investment Type </t>
  </si>
  <si>
    <t>Duration of Inv.
(years)</t>
  </si>
  <si>
    <t>Date of Last Report</t>
  </si>
  <si>
    <t>Voting Rights</t>
  </si>
  <si>
    <t>Investment Date</t>
  </si>
  <si>
    <t>Lock up period, shareholder who wants to sell or buy</t>
  </si>
  <si>
    <t>% Holding</t>
  </si>
  <si>
    <t xml:space="preserve">Click Link </t>
  </si>
  <si>
    <t>Comments on Valuation</t>
  </si>
  <si>
    <t xml:space="preserve">Isin Code/Trade On </t>
  </si>
  <si>
    <t>Fund Performance</t>
  </si>
  <si>
    <t>Multiple</t>
  </si>
  <si>
    <t>Dropbox</t>
  </si>
  <si>
    <t>TSE</t>
  </si>
  <si>
    <t>Why</t>
  </si>
  <si>
    <t>Vision</t>
  </si>
  <si>
    <t>Funds as part of GP</t>
  </si>
  <si>
    <t>Specific funds with possible co-investment</t>
  </si>
  <si>
    <t>Direct investment with synegies regarding the EG</t>
  </si>
  <si>
    <t>Other</t>
  </si>
  <si>
    <t>DPI*</t>
  </si>
  <si>
    <t>RVPI*</t>
  </si>
  <si>
    <t>TVPI*</t>
  </si>
  <si>
    <t>DPI (Distributions to Paid-in-Capital) = Distributions / Paid in capital</t>
  </si>
  <si>
    <t>RVPI (Residual Value to Paid-in-Capital) = Residual value  / Paid in capital</t>
  </si>
  <si>
    <t>TVRP (Total Value to Paid-in-Capital) = Total value / Paid in capital</t>
  </si>
  <si>
    <t xml:space="preserve">Part of the EG's vision? </t>
  </si>
  <si>
    <t>Valuation at inception date</t>
  </si>
  <si>
    <t xml:space="preserve">Link </t>
  </si>
  <si>
    <t>Bold</t>
  </si>
  <si>
    <t>SI</t>
  </si>
  <si>
    <t>Ev</t>
  </si>
  <si>
    <t>Bri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</si>
</sst>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6">
    <numFmt numFmtId="164" formatCode="_ &quot;₪&quot;\ * #,##0.00_ ;_ &quot;₪&quot;\ * \-#,##0.00_ ;_ &quot;₪&quot;\ * &quot;-&quot;??_ ;_ @_ "/>
    <numFmt numFmtId="165" formatCode="_ * #,##0.00_ ;_ * \-#,##0.00_ ;_ * &quot;-&quot;??_ ;_ @_ "/>
    <numFmt numFmtId="166" formatCode="[$$-409]#,##0"/>
    <numFmt numFmtId="167" formatCode="_(* #,##0_);_(* \(#,##0\);_(* &quot;-&quot;_);_(@_)"/>
    <numFmt numFmtId="168" formatCode="B1mmm\-yy"/>
    <numFmt numFmtId="169" formatCode="_-[$£-809]* #,##0.00_-;\-[$£-809]* #,##0.00_-;_-[$£-809]* &quot;-&quot;??_-;_-@_-"/>
    <numFmt numFmtId="170" formatCode="_ [$€-2]\ * #,##0_ ;_ [$€-2]\ * \-#,##0_ ;_ [$€-2]\ * &quot;-&quot;??_ ;_ @_ "/>
    <numFmt numFmtId="171" formatCode="_-[$£-809]* #,##0_-;\-[$£-809]* #,##0_-;_-[$£-809]* &quot;-&quot;??_-;_-@_-"/>
    <numFmt numFmtId="172" formatCode="[$-1010000]d/m/yyyy;@"/>
    <numFmt numFmtId="173" formatCode="_-* #,##0_-;\-* #,##0_-;_-* &quot;-&quot;??_-;_-@_-"/>
    <numFmt numFmtId="174" formatCode="[$-F800]dddd\,\ mmmm\ dd\,\ yyyy"/>
    <numFmt numFmtId="175" formatCode="0.0&quot; x&quot;"/>
    <numFmt numFmtId="176" formatCode="dd/mm/yy;@"/>
    <numFmt numFmtId="177" formatCode="_([$€-2]\ * #,##0_);_([$€-2]\ * \(#,##0\);_([$€-2]\ * &quot;-&quot;_);_(@_)"/>
    <numFmt numFmtId="178" formatCode="_([$€-2]\ * #,##0.00_);_([$€-2]\ * \(#,##0.00\);_([$€-2]\ * &quot;-&quot;??_);_(@_)"/>
    <numFmt numFmtId="179" formatCode="0.00&quot; x&quot;"/>
  </numFmts>
  <fonts count="18" x14ac:knownFonts="1">
    <font>
      <sz val="11"/>
      <color indexed="8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color theme="1"/>
      <name val="Calibri"/>
      <family val="2"/>
      <scheme val="minor"/>
    </font>
    <font>
      <b/>
      <sz val="14"/>
      <color theme="1"/>
      <name val="Century Gothic"/>
      <family val="1"/>
    </font>
    <font>
      <b/>
      <sz val="14"/>
      <name val="Century Gothic"/>
      <family val="1"/>
    </font>
    <font>
      <sz val="14"/>
      <name val="Century Gothic"/>
      <family val="1"/>
    </font>
    <font>
      <sz val="8"/>
      <name val="Calibri"/>
      <family val="2"/>
    </font>
    <font>
      <sz val="14"/>
      <color theme="1"/>
      <name val="Century Gothic"/>
      <family val="1"/>
    </font>
    <font>
      <b/>
      <sz val="12"/>
      <name val="Century Gothic"/>
      <family val="1"/>
    </font>
    <font>
      <sz val="14"/>
      <color indexed="8"/>
      <name val="Century Gothic"/>
      <family val="1"/>
    </font>
    <font>
      <u/>
      <sz val="11"/>
      <color theme="10"/>
      <name val="Century Gothic"/>
      <family val="1"/>
    </font>
    <font>
      <u/>
      <sz val="14"/>
      <color theme="10"/>
      <name val="Century Gothic"/>
      <family val="1"/>
    </font>
    <font>
      <sz val="12"/>
      <name val="Century Gothic"/>
      <family val="1"/>
    </font>
    <font>
      <sz val="11"/>
      <color indexed="8"/>
      <name val="Century Gothic"/>
      <family val="1"/>
    </font>
    <font>
      <sz val="10"/>
      <name val="Century Gothic"/>
      <family val="1"/>
    </font>
    <font>
      <b/>
      <sz val="14"/>
      <color theme="9" tint="-0.249977111117893"/>
      <name val="Century Gothic"/>
      <family val="1"/>
    </font>
  </fonts>
  <fills count="11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59999389629810485"/>
        <bgColor rgb="FF000000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</fills>
  <borders count="5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7">
    <xf numFmtId="0" fontId="0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0" fontId="3" fillId="0" borderId="0" applyNumberFormat="0" applyFill="0" applyBorder="0" applyAlignment="0" applyProtection="0"/>
    <xf numFmtId="0" fontId="4" fillId="0" borderId="0"/>
  </cellStyleXfs>
  <cellXfs count="172">
    <xf numFmtId="0" fontId="0" fillId="0" borderId="0" xfId="0"/>
    <xf numFmtId="175" fontId="5" fillId="5" borderId="26" xfId="6" applyNumberFormat="1" applyFont="1" applyFill="1" applyBorder="1" applyAlignment="1">
      <alignment horizontal="center" vertical="center"/>
    </xf>
    <xf numFmtId="0" fontId="7" fillId="0" borderId="18" xfId="0" applyFont="1" applyBorder="1" applyAlignment="1">
      <alignment horizontal="center" vertical="center" wrapText="1"/>
    </xf>
    <xf numFmtId="0" fontId="7" fillId="0" borderId="35" xfId="0" applyFont="1" applyBorder="1" applyAlignment="1">
      <alignment horizontal="center" vertical="center" wrapText="1"/>
    </xf>
    <xf numFmtId="0" fontId="7" fillId="0" borderId="41" xfId="0" applyFont="1" applyBorder="1" applyAlignment="1">
      <alignment horizontal="center" vertical="center" wrapText="1"/>
    </xf>
    <xf numFmtId="175" fontId="9" fillId="5" borderId="42" xfId="6" applyNumberFormat="1" applyFont="1" applyFill="1" applyBorder="1" applyAlignment="1">
      <alignment horizontal="center" vertical="center"/>
    </xf>
    <xf numFmtId="175" fontId="9" fillId="5" borderId="4" xfId="6" applyNumberFormat="1" applyFont="1" applyFill="1" applyBorder="1" applyAlignment="1">
      <alignment horizontal="center" vertical="center"/>
    </xf>
    <xf numFmtId="10" fontId="7" fillId="0" borderId="4" xfId="0" applyNumberFormat="1" applyFont="1" applyBorder="1" applyAlignment="1">
      <alignment horizontal="center" vertical="center" wrapText="1"/>
    </xf>
    <xf numFmtId="179" fontId="7" fillId="0" borderId="37" xfId="0" applyNumberFormat="1" applyFont="1" applyBorder="1" applyAlignment="1">
      <alignment horizontal="center" vertical="center" wrapText="1"/>
    </xf>
    <xf numFmtId="179" fontId="9" fillId="5" borderId="4" xfId="6" applyNumberFormat="1" applyFont="1" applyFill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6" fillId="2" borderId="1" xfId="0" applyFont="1" applyFill="1" applyBorder="1" applyAlignment="1">
      <alignment vertical="center"/>
    </xf>
    <xf numFmtId="0" fontId="10" fillId="7" borderId="2" xfId="0" applyFont="1" applyFill="1" applyBorder="1" applyAlignment="1">
      <alignment horizontal="left" vertical="top"/>
    </xf>
    <xf numFmtId="0" fontId="6" fillId="0" borderId="0" xfId="0" applyFont="1" applyAlignment="1">
      <alignment horizontal="left" vertical="center"/>
    </xf>
    <xf numFmtId="166" fontId="6" fillId="0" borderId="0" xfId="0" applyNumberFormat="1" applyFont="1" applyBorder="1" applyAlignment="1">
      <alignment horizontal="left" vertical="center"/>
    </xf>
    <xf numFmtId="0" fontId="11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167" fontId="11" fillId="0" borderId="0" xfId="0" applyNumberFormat="1" applyFont="1" applyAlignment="1">
      <alignment vertical="center"/>
    </xf>
    <xf numFmtId="168" fontId="6" fillId="0" borderId="0" xfId="0" applyNumberFormat="1" applyFont="1" applyAlignment="1">
      <alignment horizontal="left" vertical="center" wrapText="1"/>
    </xf>
    <xf numFmtId="0" fontId="6" fillId="0" borderId="0" xfId="0" applyFont="1" applyAlignment="1">
      <alignment vertical="center" wrapText="1"/>
    </xf>
    <xf numFmtId="0" fontId="7" fillId="0" borderId="0" xfId="0" applyFont="1" applyAlignment="1">
      <alignment vertical="center" wrapText="1"/>
    </xf>
    <xf numFmtId="0" fontId="7" fillId="0" borderId="0" xfId="0" applyFont="1" applyAlignment="1">
      <alignment horizontal="center" vertical="center" wrapText="1"/>
    </xf>
    <xf numFmtId="0" fontId="6" fillId="2" borderId="5" xfId="0" applyFont="1" applyFill="1" applyBorder="1" applyAlignment="1">
      <alignment horizontal="left" vertical="center"/>
    </xf>
    <xf numFmtId="0" fontId="6" fillId="2" borderId="6" xfId="0" applyFont="1" applyFill="1" applyBorder="1" applyAlignment="1">
      <alignment horizontal="left" vertical="center" wrapText="1"/>
    </xf>
    <xf numFmtId="14" fontId="6" fillId="2" borderId="7" xfId="0" applyNumberFormat="1" applyFont="1" applyFill="1" applyBorder="1" applyAlignment="1">
      <alignment horizontal="center" vertical="center" wrapText="1"/>
    </xf>
    <xf numFmtId="167" fontId="7" fillId="0" borderId="0" xfId="0" applyNumberFormat="1" applyFont="1" applyAlignment="1">
      <alignment vertical="center" wrapText="1"/>
    </xf>
    <xf numFmtId="0" fontId="6" fillId="0" borderId="8" xfId="0" applyFont="1" applyFill="1" applyBorder="1" applyAlignment="1">
      <alignment horizontal="left" vertical="center"/>
    </xf>
    <xf numFmtId="14" fontId="6" fillId="0" borderId="9" xfId="0" applyNumberFormat="1" applyFont="1" applyFill="1" applyBorder="1" applyAlignment="1">
      <alignment horizontal="left" vertical="top"/>
    </xf>
    <xf numFmtId="178" fontId="6" fillId="0" borderId="10" xfId="0" applyNumberFormat="1" applyFont="1" applyFill="1" applyBorder="1" applyAlignment="1">
      <alignment horizontal="center" vertical="center" wrapText="1"/>
    </xf>
    <xf numFmtId="170" fontId="7" fillId="0" borderId="0" xfId="0" applyNumberFormat="1" applyFont="1" applyFill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/>
    </xf>
    <xf numFmtId="9" fontId="7" fillId="0" borderId="38" xfId="3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9" fontId="7" fillId="0" borderId="4" xfId="3" applyFont="1" applyBorder="1" applyAlignment="1">
      <alignment horizontal="center" vertical="center"/>
    </xf>
    <xf numFmtId="9" fontId="7" fillId="0" borderId="37" xfId="3" applyFont="1" applyBorder="1" applyAlignment="1">
      <alignment vertical="center"/>
    </xf>
    <xf numFmtId="0" fontId="7" fillId="0" borderId="0" xfId="0" applyFont="1" applyFill="1" applyAlignment="1">
      <alignment vertical="center"/>
    </xf>
    <xf numFmtId="0" fontId="7" fillId="0" borderId="0" xfId="0" applyFont="1" applyBorder="1" applyAlignment="1">
      <alignment vertical="center" wrapText="1"/>
    </xf>
    <xf numFmtId="0" fontId="7" fillId="0" borderId="18" xfId="0" applyFont="1" applyBorder="1" applyAlignment="1">
      <alignment vertical="center" wrapText="1"/>
    </xf>
    <xf numFmtId="0" fontId="12" fillId="0" borderId="0" xfId="5" applyFont="1" applyBorder="1" applyAlignment="1">
      <alignment vertical="center" wrapText="1"/>
    </xf>
    <xf numFmtId="0" fontId="12" fillId="0" borderId="4" xfId="5" applyFont="1" applyBorder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0" fontId="7" fillId="0" borderId="19" xfId="0" applyFont="1" applyBorder="1" applyAlignment="1">
      <alignment vertical="center" wrapText="1"/>
    </xf>
    <xf numFmtId="0" fontId="12" fillId="0" borderId="20" xfId="5" applyFont="1" applyBorder="1" applyAlignment="1">
      <alignment vertical="center" wrapText="1"/>
    </xf>
    <xf numFmtId="0" fontId="12" fillId="0" borderId="21" xfId="5" applyFont="1" applyBorder="1" applyAlignment="1">
      <alignment vertical="center" wrapText="1"/>
    </xf>
    <xf numFmtId="166" fontId="6" fillId="0" borderId="0" xfId="0" applyNumberFormat="1" applyFont="1" applyBorder="1" applyAlignment="1">
      <alignment horizontal="left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5" borderId="0" xfId="0" applyFont="1" applyFill="1" applyBorder="1" applyAlignment="1">
      <alignment vertical="center"/>
    </xf>
    <xf numFmtId="0" fontId="7" fillId="5" borderId="0" xfId="4" applyFont="1" applyFill="1" applyBorder="1" applyAlignment="1">
      <alignment vertical="top" wrapText="1"/>
    </xf>
    <xf numFmtId="0" fontId="7" fillId="0" borderId="18" xfId="4" applyFont="1" applyBorder="1" applyAlignment="1">
      <alignment vertical="top" wrapText="1"/>
    </xf>
    <xf numFmtId="0" fontId="7" fillId="0" borderId="0" xfId="4" applyFont="1" applyBorder="1" applyAlignment="1">
      <alignment vertical="top" wrapText="1"/>
    </xf>
    <xf numFmtId="15" fontId="7" fillId="0" borderId="0" xfId="0" applyNumberFormat="1" applyFont="1" applyAlignment="1">
      <alignment vertical="center" wrapText="1"/>
    </xf>
    <xf numFmtId="0" fontId="6" fillId="2" borderId="26" xfId="0" applyFont="1" applyFill="1" applyBorder="1" applyAlignment="1">
      <alignment horizontal="center" vertical="center" wrapText="1"/>
    </xf>
    <xf numFmtId="177" fontId="7" fillId="0" borderId="26" xfId="2" applyNumberFormat="1" applyFont="1" applyFill="1" applyBorder="1" applyAlignment="1">
      <alignment horizontal="center" vertical="center"/>
    </xf>
    <xf numFmtId="177" fontId="9" fillId="0" borderId="26" xfId="2" applyNumberFormat="1" applyFont="1" applyFill="1" applyBorder="1" applyAlignment="1">
      <alignment horizontal="center" vertical="center"/>
    </xf>
    <xf numFmtId="9" fontId="7" fillId="0" borderId="26" xfId="3" applyFont="1" applyBorder="1" applyAlignment="1">
      <alignment horizontal="center" vertical="center"/>
    </xf>
    <xf numFmtId="9" fontId="6" fillId="0" borderId="26" xfId="3" applyFont="1" applyBorder="1" applyAlignment="1">
      <alignment horizontal="center" vertical="center"/>
    </xf>
    <xf numFmtId="169" fontId="7" fillId="0" borderId="0" xfId="2" applyNumberFormat="1" applyFont="1" applyBorder="1" applyAlignment="1">
      <alignment horizontal="center" vertical="center" wrapText="1"/>
    </xf>
    <xf numFmtId="169" fontId="7" fillId="0" borderId="0" xfId="2" applyNumberFormat="1" applyFont="1" applyBorder="1" applyAlignment="1">
      <alignment horizontal="center" vertical="center"/>
    </xf>
    <xf numFmtId="169" fontId="6" fillId="0" borderId="0" xfId="2" applyNumberFormat="1" applyFont="1" applyBorder="1" applyAlignment="1">
      <alignment horizontal="left" vertical="center" wrapText="1"/>
    </xf>
    <xf numFmtId="169" fontId="6" fillId="0" borderId="0" xfId="2" applyNumberFormat="1" applyFont="1" applyAlignment="1">
      <alignment vertical="center" wrapText="1"/>
    </xf>
    <xf numFmtId="169" fontId="6" fillId="0" borderId="0" xfId="2" applyNumberFormat="1" applyFont="1" applyAlignment="1">
      <alignment horizontal="left" vertical="center" wrapText="1"/>
    </xf>
    <xf numFmtId="169" fontId="6" fillId="0" borderId="0" xfId="2" applyNumberFormat="1" applyFont="1" applyAlignment="1">
      <alignment horizontal="center" vertical="center" wrapText="1"/>
    </xf>
    <xf numFmtId="169" fontId="7" fillId="0" borderId="0" xfId="2" applyNumberFormat="1" applyFont="1" applyAlignment="1">
      <alignment vertical="center" wrapText="1"/>
    </xf>
    <xf numFmtId="169" fontId="6" fillId="4" borderId="25" xfId="2" applyNumberFormat="1" applyFont="1" applyFill="1" applyBorder="1" applyAlignment="1">
      <alignment horizontal="center" vertical="center" wrapText="1"/>
    </xf>
    <xf numFmtId="169" fontId="6" fillId="4" borderId="23" xfId="2" applyNumberFormat="1" applyFont="1" applyFill="1" applyBorder="1" applyAlignment="1">
      <alignment horizontal="center" vertical="center" wrapText="1"/>
    </xf>
    <xf numFmtId="169" fontId="7" fillId="0" borderId="24" xfId="2" applyNumberFormat="1" applyFont="1" applyBorder="1" applyAlignment="1">
      <alignment vertical="center" wrapText="1"/>
    </xf>
    <xf numFmtId="14" fontId="7" fillId="0" borderId="24" xfId="2" applyNumberFormat="1" applyFont="1" applyBorder="1" applyAlignment="1">
      <alignment horizontal="center" vertical="center" wrapText="1"/>
    </xf>
    <xf numFmtId="177" fontId="7" fillId="0" borderId="24" xfId="2" applyNumberFormat="1" applyFont="1" applyBorder="1" applyAlignment="1">
      <alignment horizontal="center" vertical="center" wrapText="1"/>
    </xf>
    <xf numFmtId="171" fontId="7" fillId="0" borderId="24" xfId="2" applyNumberFormat="1" applyFont="1" applyBorder="1" applyAlignment="1">
      <alignment horizontal="left" vertical="center" wrapText="1"/>
    </xf>
    <xf numFmtId="169" fontId="7" fillId="0" borderId="0" xfId="2" applyNumberFormat="1" applyFont="1" applyAlignment="1">
      <alignment vertical="center"/>
    </xf>
    <xf numFmtId="169" fontId="6" fillId="4" borderId="17" xfId="2" applyNumberFormat="1" applyFont="1" applyFill="1" applyBorder="1" applyAlignment="1">
      <alignment horizontal="center" vertical="center" wrapText="1"/>
    </xf>
    <xf numFmtId="169" fontId="6" fillId="4" borderId="16" xfId="2" applyNumberFormat="1" applyFont="1" applyFill="1" applyBorder="1" applyAlignment="1">
      <alignment horizontal="center" vertical="center" wrapText="1"/>
    </xf>
    <xf numFmtId="173" fontId="7" fillId="0" borderId="0" xfId="1" applyNumberFormat="1" applyFont="1" applyAlignment="1">
      <alignment vertical="center" wrapText="1"/>
    </xf>
    <xf numFmtId="174" fontId="7" fillId="0" borderId="28" xfId="0" applyNumberFormat="1" applyFont="1" applyBorder="1" applyAlignment="1">
      <alignment horizontal="left" vertical="center"/>
    </xf>
    <xf numFmtId="0" fontId="7" fillId="0" borderId="29" xfId="0" applyFont="1" applyBorder="1" applyAlignment="1">
      <alignment vertical="center"/>
    </xf>
    <xf numFmtId="169" fontId="7" fillId="0" borderId="22" xfId="2" applyNumberFormat="1" applyFont="1" applyBorder="1" applyAlignment="1">
      <alignment vertical="center" wrapText="1"/>
    </xf>
    <xf numFmtId="171" fontId="7" fillId="0" borderId="22" xfId="2" applyNumberFormat="1" applyFont="1" applyBorder="1" applyAlignment="1">
      <alignment horizontal="left" vertical="center" wrapText="1"/>
    </xf>
    <xf numFmtId="169" fontId="6" fillId="0" borderId="17" xfId="2" applyNumberFormat="1" applyFont="1" applyFill="1" applyBorder="1" applyAlignment="1">
      <alignment horizontal="center" vertical="center"/>
    </xf>
    <xf numFmtId="0" fontId="7" fillId="0" borderId="30" xfId="0" applyFont="1" applyBorder="1" applyAlignment="1">
      <alignment vertical="center"/>
    </xf>
    <xf numFmtId="0" fontId="7" fillId="0" borderId="31" xfId="0" applyFont="1" applyBorder="1" applyAlignment="1">
      <alignment vertical="center"/>
    </xf>
    <xf numFmtId="172" fontId="7" fillId="5" borderId="0" xfId="2" applyNumberFormat="1" applyFont="1" applyFill="1" applyAlignment="1">
      <alignment horizontal="center" vertical="center"/>
    </xf>
    <xf numFmtId="178" fontId="7" fillId="5" borderId="0" xfId="2" applyNumberFormat="1" applyFont="1" applyFill="1" applyBorder="1" applyAlignment="1">
      <alignment vertical="center"/>
    </xf>
    <xf numFmtId="176" fontId="7" fillId="0" borderId="0" xfId="0" applyNumberFormat="1" applyFont="1" applyAlignment="1">
      <alignment horizontal="left" vertical="center"/>
    </xf>
    <xf numFmtId="169" fontId="7" fillId="5" borderId="0" xfId="2" applyNumberFormat="1" applyFont="1" applyFill="1" applyBorder="1" applyAlignment="1">
      <alignment vertical="center"/>
    </xf>
    <xf numFmtId="9" fontId="7" fillId="0" borderId="0" xfId="3" applyFont="1" applyAlignment="1">
      <alignment vertical="center"/>
    </xf>
    <xf numFmtId="169" fontId="15" fillId="0" borderId="0" xfId="2" applyNumberFormat="1" applyFont="1"/>
    <xf numFmtId="166" fontId="7" fillId="0" borderId="0" xfId="0" applyNumberFormat="1" applyFont="1" applyBorder="1" applyAlignment="1">
      <alignment horizontal="center" vertical="center"/>
    </xf>
    <xf numFmtId="166" fontId="6" fillId="5" borderId="0" xfId="0" applyNumberFormat="1" applyFont="1" applyFill="1" applyBorder="1" applyAlignment="1">
      <alignment horizontal="center" vertical="center"/>
    </xf>
    <xf numFmtId="0" fontId="7" fillId="5" borderId="0" xfId="0" applyFont="1" applyFill="1" applyBorder="1" applyAlignment="1">
      <alignment vertical="center"/>
    </xf>
    <xf numFmtId="0" fontId="14" fillId="5" borderId="0" xfId="0" applyFont="1" applyFill="1" applyBorder="1" applyAlignment="1">
      <alignment vertical="center" wrapText="1"/>
    </xf>
    <xf numFmtId="0" fontId="3" fillId="0" borderId="54" xfId="5" applyBorder="1" applyAlignment="1">
      <alignment horizontal="center" vertical="center"/>
    </xf>
    <xf numFmtId="0" fontId="3" fillId="0" borderId="0" xfId="5" applyBorder="1" applyAlignment="1">
      <alignment vertical="center"/>
    </xf>
    <xf numFmtId="0" fontId="3" fillId="0" borderId="49" xfId="5" applyBorder="1" applyAlignment="1">
      <alignment vertical="center"/>
    </xf>
    <xf numFmtId="0" fontId="6" fillId="2" borderId="47" xfId="0" applyFont="1" applyFill="1" applyBorder="1" applyAlignment="1">
      <alignment horizontal="center" vertical="center" wrapText="1"/>
    </xf>
    <xf numFmtId="0" fontId="6" fillId="8" borderId="53" xfId="0" applyNumberFormat="1" applyFont="1" applyFill="1" applyBorder="1" applyAlignment="1">
      <alignment vertical="top"/>
    </xf>
    <xf numFmtId="0" fontId="6" fillId="8" borderId="54" xfId="0" applyNumberFormat="1" applyFont="1" applyFill="1" applyBorder="1" applyAlignment="1">
      <alignment vertical="top"/>
    </xf>
    <xf numFmtId="0" fontId="6" fillId="8" borderId="54" xfId="0" applyNumberFormat="1" applyFont="1" applyFill="1" applyBorder="1" applyAlignment="1">
      <alignment horizontal="left" vertical="center"/>
    </xf>
    <xf numFmtId="166" fontId="6" fillId="8" borderId="54" xfId="0" applyNumberFormat="1" applyFont="1" applyFill="1" applyBorder="1" applyAlignment="1">
      <alignment horizontal="left" vertical="center" wrapText="1"/>
    </xf>
    <xf numFmtId="0" fontId="6" fillId="8" borderId="46" xfId="0" applyFont="1" applyFill="1" applyBorder="1" applyAlignment="1">
      <alignment vertical="center"/>
    </xf>
    <xf numFmtId="14" fontId="6" fillId="0" borderId="53" xfId="0" applyNumberFormat="1" applyFont="1" applyFill="1" applyBorder="1" applyAlignment="1">
      <alignment horizontal="left" vertical="center"/>
    </xf>
    <xf numFmtId="0" fontId="6" fillId="0" borderId="54" xfId="0" applyNumberFormat="1" applyFont="1" applyFill="1" applyBorder="1" applyAlignment="1">
      <alignment horizontal="left" vertical="center"/>
    </xf>
    <xf numFmtId="20" fontId="6" fillId="0" borderId="54" xfId="0" applyNumberFormat="1" applyFont="1" applyFill="1" applyBorder="1" applyAlignment="1">
      <alignment horizontal="left" vertical="center"/>
    </xf>
    <xf numFmtId="1" fontId="6" fillId="0" borderId="54" xfId="0" applyNumberFormat="1" applyFont="1" applyBorder="1" applyAlignment="1">
      <alignment horizontal="left" vertical="center"/>
    </xf>
    <xf numFmtId="14" fontId="6" fillId="0" borderId="54" xfId="0" applyNumberFormat="1" applyFont="1" applyBorder="1" applyAlignment="1">
      <alignment horizontal="left" vertical="center"/>
    </xf>
    <xf numFmtId="0" fontId="6" fillId="0" borderId="54" xfId="0" applyNumberFormat="1" applyFont="1" applyFill="1" applyBorder="1" applyAlignment="1">
      <alignment horizontal="left" vertical="center" readingOrder="1"/>
    </xf>
    <xf numFmtId="9" fontId="6" fillId="0" borderId="54" xfId="0" applyNumberFormat="1" applyFont="1" applyFill="1" applyBorder="1" applyAlignment="1">
      <alignment horizontal="left" vertical="center" readingOrder="1"/>
    </xf>
    <xf numFmtId="14" fontId="6" fillId="0" borderId="54" xfId="0" applyNumberFormat="1" applyFont="1" applyFill="1" applyBorder="1" applyAlignment="1">
      <alignment horizontal="left" vertical="center" readingOrder="1"/>
    </xf>
    <xf numFmtId="10" fontId="6" fillId="0" borderId="54" xfId="0" applyNumberFormat="1" applyFont="1" applyFill="1" applyBorder="1" applyAlignment="1">
      <alignment horizontal="left" vertical="center" readingOrder="1"/>
    </xf>
    <xf numFmtId="0" fontId="6" fillId="5" borderId="46" xfId="0" applyFont="1" applyFill="1" applyBorder="1" applyAlignment="1">
      <alignment vertical="center"/>
    </xf>
    <xf numFmtId="0" fontId="6" fillId="0" borderId="54" xfId="0" applyFont="1" applyBorder="1" applyAlignment="1">
      <alignment vertical="center" wrapText="1"/>
    </xf>
    <xf numFmtId="49" fontId="17" fillId="0" borderId="54" xfId="0" applyNumberFormat="1" applyFont="1" applyFill="1" applyBorder="1" applyAlignment="1">
      <alignment horizontal="left" vertical="center" readingOrder="1"/>
    </xf>
    <xf numFmtId="9" fontId="5" fillId="0" borderId="54" xfId="0" applyNumberFormat="1" applyFont="1" applyFill="1" applyBorder="1" applyAlignment="1">
      <alignment horizontal="left" vertical="center" readingOrder="1"/>
    </xf>
    <xf numFmtId="10" fontId="6" fillId="10" borderId="27" xfId="3" applyNumberFormat="1" applyFont="1" applyFill="1" applyBorder="1" applyAlignment="1">
      <alignment horizontal="center" vertical="center"/>
    </xf>
    <xf numFmtId="14" fontId="7" fillId="0" borderId="22" xfId="2" applyNumberFormat="1" applyFont="1" applyFill="1" applyBorder="1" applyAlignment="1">
      <alignment horizontal="center" vertical="center" wrapText="1"/>
    </xf>
    <xf numFmtId="14" fontId="7" fillId="0" borderId="24" xfId="2" applyNumberFormat="1" applyFont="1" applyFill="1" applyBorder="1" applyAlignment="1">
      <alignment horizontal="center" vertical="center" wrapText="1"/>
    </xf>
    <xf numFmtId="0" fontId="7" fillId="0" borderId="51" xfId="4" applyFont="1" applyBorder="1" applyAlignment="1">
      <alignment horizontal="center" vertical="center" wrapText="1"/>
    </xf>
    <xf numFmtId="0" fontId="7" fillId="0" borderId="15" xfId="4" applyFont="1" applyBorder="1" applyAlignment="1">
      <alignment horizontal="center" vertical="center" wrapText="1"/>
    </xf>
    <xf numFmtId="0" fontId="7" fillId="0" borderId="52" xfId="4" applyFont="1" applyBorder="1" applyAlignment="1">
      <alignment horizontal="center" vertical="center" wrapText="1"/>
    </xf>
    <xf numFmtId="0" fontId="7" fillId="0" borderId="45" xfId="4" applyFont="1" applyBorder="1" applyAlignment="1">
      <alignment horizontal="center" vertical="center" wrapText="1"/>
    </xf>
    <xf numFmtId="0" fontId="7" fillId="0" borderId="43" xfId="4" applyFont="1" applyBorder="1" applyAlignment="1">
      <alignment horizontal="center" vertical="center" wrapText="1"/>
    </xf>
    <xf numFmtId="0" fontId="7" fillId="0" borderId="44" xfId="4" applyFont="1" applyBorder="1" applyAlignment="1">
      <alignment horizontal="center" vertical="center" wrapText="1"/>
    </xf>
    <xf numFmtId="0" fontId="14" fillId="0" borderId="51" xfId="0" applyFont="1" applyBorder="1" applyAlignment="1">
      <alignment horizontal="center" vertical="center" wrapText="1"/>
    </xf>
    <xf numFmtId="0" fontId="14" fillId="0" borderId="52" xfId="0" applyFont="1" applyBorder="1" applyAlignment="1">
      <alignment horizontal="center" vertical="center" wrapText="1"/>
    </xf>
    <xf numFmtId="0" fontId="14" fillId="0" borderId="45" xfId="0" applyFont="1" applyBorder="1" applyAlignment="1">
      <alignment horizontal="center" vertical="center" wrapText="1"/>
    </xf>
    <xf numFmtId="0" fontId="14" fillId="0" borderId="44" xfId="0" applyFont="1" applyBorder="1" applyAlignment="1">
      <alignment horizontal="center" vertical="center" wrapText="1"/>
    </xf>
    <xf numFmtId="0" fontId="14" fillId="0" borderId="15" xfId="0" applyFont="1" applyBorder="1" applyAlignment="1">
      <alignment horizontal="center" vertical="center" wrapText="1"/>
    </xf>
    <xf numFmtId="0" fontId="14" fillId="0" borderId="43" xfId="0" applyFont="1" applyBorder="1" applyAlignment="1">
      <alignment horizontal="center" vertical="center" wrapText="1"/>
    </xf>
    <xf numFmtId="169" fontId="6" fillId="4" borderId="14" xfId="2" applyNumberFormat="1" applyFont="1" applyFill="1" applyBorder="1" applyAlignment="1">
      <alignment horizontal="center" vertical="center" wrapText="1"/>
    </xf>
    <xf numFmtId="169" fontId="6" fillId="4" borderId="3" xfId="2" applyNumberFormat="1" applyFont="1" applyFill="1" applyBorder="1" applyAlignment="1">
      <alignment horizontal="center" vertical="center" wrapText="1"/>
    </xf>
    <xf numFmtId="169" fontId="6" fillId="4" borderId="25" xfId="2" applyNumberFormat="1" applyFont="1" applyFill="1" applyBorder="1" applyAlignment="1">
      <alignment horizontal="center" vertical="center" wrapText="1"/>
    </xf>
    <xf numFmtId="169" fontId="6" fillId="4" borderId="13" xfId="2" applyNumberFormat="1" applyFont="1" applyFill="1" applyBorder="1" applyAlignment="1">
      <alignment horizontal="center" vertical="center" wrapText="1"/>
    </xf>
    <xf numFmtId="0" fontId="6" fillId="3" borderId="25" xfId="0" applyFont="1" applyFill="1" applyBorder="1" applyAlignment="1">
      <alignment horizontal="left" vertical="top"/>
    </xf>
    <xf numFmtId="0" fontId="6" fillId="3" borderId="13" xfId="0" applyFont="1" applyFill="1" applyBorder="1" applyAlignment="1">
      <alignment horizontal="left" vertical="top"/>
    </xf>
    <xf numFmtId="0" fontId="6" fillId="0" borderId="0" xfId="0" applyFont="1" applyFill="1" applyBorder="1" applyAlignment="1">
      <alignment horizontal="center" vertical="center"/>
    </xf>
    <xf numFmtId="0" fontId="7" fillId="0" borderId="18" xfId="4" applyFont="1" applyBorder="1" applyAlignment="1">
      <alignment horizontal="center" vertical="top" wrapText="1"/>
    </xf>
    <xf numFmtId="0" fontId="6" fillId="2" borderId="14" xfId="0" applyFont="1" applyFill="1" applyBorder="1" applyAlignment="1">
      <alignment vertical="top"/>
    </xf>
    <xf numFmtId="0" fontId="6" fillId="2" borderId="3" xfId="0" applyFont="1" applyFill="1" applyBorder="1" applyAlignment="1">
      <alignment vertical="top"/>
    </xf>
    <xf numFmtId="0" fontId="6" fillId="9" borderId="32" xfId="0" applyFont="1" applyFill="1" applyBorder="1" applyAlignment="1">
      <alignment horizontal="center" vertical="center"/>
    </xf>
    <xf numFmtId="0" fontId="6" fillId="9" borderId="33" xfId="0" applyFont="1" applyFill="1" applyBorder="1" applyAlignment="1">
      <alignment horizontal="center" vertical="center"/>
    </xf>
    <xf numFmtId="0" fontId="6" fillId="9" borderId="34" xfId="0" applyFont="1" applyFill="1" applyBorder="1" applyAlignment="1">
      <alignment horizontal="center" vertical="center"/>
    </xf>
    <xf numFmtId="0" fontId="7" fillId="0" borderId="14" xfId="0" applyFont="1" applyBorder="1" applyAlignment="1">
      <alignment horizontal="center" vertical="center" wrapText="1"/>
    </xf>
    <xf numFmtId="0" fontId="7" fillId="0" borderId="15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35" xfId="0" applyFont="1" applyBorder="1" applyAlignment="1">
      <alignment horizontal="center" vertical="center" wrapText="1"/>
    </xf>
    <xf numFmtId="0" fontId="7" fillId="0" borderId="36" xfId="0" applyFont="1" applyBorder="1" applyAlignment="1">
      <alignment horizontal="center" vertical="center" wrapText="1"/>
    </xf>
    <xf numFmtId="0" fontId="7" fillId="0" borderId="37" xfId="0" applyFont="1" applyBorder="1" applyAlignment="1">
      <alignment horizontal="center" vertical="center" wrapText="1"/>
    </xf>
    <xf numFmtId="0" fontId="12" fillId="0" borderId="0" xfId="5" applyFont="1" applyAlignment="1">
      <alignment horizontal="center"/>
    </xf>
    <xf numFmtId="0" fontId="12" fillId="0" borderId="4" xfId="5" applyFont="1" applyBorder="1" applyAlignment="1">
      <alignment horizontal="center"/>
    </xf>
    <xf numFmtId="0" fontId="3" fillId="0" borderId="0" xfId="5" applyBorder="1" applyAlignment="1">
      <alignment horizontal="center" vertical="center"/>
    </xf>
    <xf numFmtId="0" fontId="13" fillId="0" borderId="4" xfId="5" applyFont="1" applyBorder="1" applyAlignment="1">
      <alignment horizontal="center" vertical="center"/>
    </xf>
    <xf numFmtId="166" fontId="6" fillId="6" borderId="39" xfId="0" applyNumberFormat="1" applyFont="1" applyFill="1" applyBorder="1" applyAlignment="1">
      <alignment horizontal="center" vertical="center"/>
    </xf>
    <xf numFmtId="166" fontId="6" fillId="6" borderId="40" xfId="0" applyNumberFormat="1" applyFont="1" applyFill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6" borderId="41" xfId="0" applyFont="1" applyFill="1" applyBorder="1" applyAlignment="1">
      <alignment horizontal="center" vertical="center" wrapText="1"/>
    </xf>
    <xf numFmtId="0" fontId="6" fillId="6" borderId="42" xfId="0" applyFont="1" applyFill="1" applyBorder="1" applyAlignment="1">
      <alignment horizontal="center" vertical="center" wrapText="1"/>
    </xf>
    <xf numFmtId="0" fontId="6" fillId="2" borderId="48" xfId="0" applyFont="1" applyFill="1" applyBorder="1" applyAlignment="1">
      <alignment horizontal="left" vertical="center"/>
    </xf>
    <xf numFmtId="0" fontId="6" fillId="2" borderId="49" xfId="0" applyFont="1" applyFill="1" applyBorder="1" applyAlignment="1">
      <alignment horizontal="left" vertical="center"/>
    </xf>
    <xf numFmtId="0" fontId="6" fillId="2" borderId="50" xfId="0" applyFont="1" applyFill="1" applyBorder="1" applyAlignment="1">
      <alignment horizontal="left" vertical="center"/>
    </xf>
    <xf numFmtId="166" fontId="6" fillId="9" borderId="48" xfId="0" applyNumberFormat="1" applyFont="1" applyFill="1" applyBorder="1" applyAlignment="1">
      <alignment horizontal="left" vertical="center"/>
    </xf>
    <xf numFmtId="166" fontId="6" fillId="9" borderId="50" xfId="0" applyNumberFormat="1" applyFont="1" applyFill="1" applyBorder="1" applyAlignment="1">
      <alignment horizontal="left" vertical="center"/>
    </xf>
    <xf numFmtId="0" fontId="16" fillId="0" borderId="15" xfId="0" applyFont="1" applyBorder="1" applyAlignment="1">
      <alignment horizontal="left" vertical="center" wrapText="1"/>
    </xf>
    <xf numFmtId="0" fontId="16" fillId="0" borderId="0" xfId="0" applyFont="1" applyAlignment="1">
      <alignment horizontal="left" vertical="center" wrapText="1"/>
    </xf>
    <xf numFmtId="0" fontId="3" fillId="0" borderId="0" xfId="5" applyBorder="1" applyAlignment="1">
      <alignment horizontal="center" vertical="center" wrapText="1"/>
    </xf>
    <xf numFmtId="0" fontId="3" fillId="0" borderId="4" xfId="5" applyBorder="1" applyAlignment="1">
      <alignment horizontal="center" vertical="center" wrapText="1"/>
    </xf>
    <xf numFmtId="0" fontId="6" fillId="9" borderId="48" xfId="0" applyFont="1" applyFill="1" applyBorder="1" applyAlignment="1">
      <alignment vertical="center"/>
    </xf>
    <xf numFmtId="0" fontId="6" fillId="9" borderId="49" xfId="0" applyFont="1" applyFill="1" applyBorder="1" applyAlignment="1">
      <alignment vertical="center"/>
    </xf>
    <xf numFmtId="0" fontId="6" fillId="9" borderId="50" xfId="0" applyFont="1" applyFill="1" applyBorder="1" applyAlignment="1">
      <alignment vertical="center"/>
    </xf>
  </cellXfs>
  <cellStyles count="7">
    <cellStyle name="Comma" xfId="1" builtinId="3"/>
    <cellStyle name="Currency" xfId="2" builtinId="4"/>
    <cellStyle name="Hyperlink" xfId="5" builtinId="8"/>
    <cellStyle name="Normal" xfId="0" builtinId="0"/>
    <cellStyle name="Normal 10" xfId="4" xr:uid="{00000000-0005-0000-0000-000004000000}"/>
    <cellStyle name="Normal 2" xfId="6" xr:uid="{00000000-0005-0000-0000-000005000000}"/>
    <cellStyle name="Percent" xfId="3" builtinId="5"/>
  </cellStyles>
  <dxfs count="2">
    <dxf>
      <font>
        <condense val="0"/>
        <extend val="0"/>
        <color auto="1"/>
      </font>
    </dxf>
    <dxf>
      <font>
        <condense val="0"/>
        <extend val="0"/>
        <color auto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Z:/C:/server/Data/GILI/EVENS/Donations/Donation%20Follow%20Up/Updated%20Tables%20May%202009/For%20the%20Annual%20Meeting/Tools%20reports%20Annual%20meeting%202009/don%202008%20By%20Donor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Z:/U:/Users/Gil/AppData/Local/Microsoft/Windows/Temporary%20Internet%20Files/Content.Outlook/6EL6X09J/Securities%200905201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l Reports"/>
      <sheetName val="General"/>
      <sheetName val="Projected Donations"/>
      <sheetName val="MENU"/>
    </sheetNames>
    <sheetDataSet>
      <sheetData sheetId="0">
        <row r="1">
          <cell r="A1" t="str">
            <v>Donations by Donor - Active Projects (USD)</v>
          </cell>
        </row>
        <row r="4">
          <cell r="A4" t="str">
            <v>Total per Donor</v>
          </cell>
          <cell r="B4" t="str">
            <v>Commitments</v>
          </cell>
          <cell r="C4" t="str">
            <v>PAID</v>
          </cell>
          <cell r="D4" t="str">
            <v>Balance</v>
          </cell>
        </row>
        <row r="5">
          <cell r="A5" t="str">
            <v>GCE</v>
          </cell>
          <cell r="B5">
            <v>940299.99145700003</v>
          </cell>
          <cell r="C5">
            <v>910299.99145700003</v>
          </cell>
          <cell r="D5">
            <v>30000</v>
          </cell>
        </row>
        <row r="6">
          <cell r="A6" t="str">
            <v>DBT</v>
          </cell>
          <cell r="B6">
            <v>0</v>
          </cell>
          <cell r="C6">
            <v>0</v>
          </cell>
          <cell r="D6">
            <v>0</v>
          </cell>
        </row>
        <row r="7">
          <cell r="A7" t="str">
            <v>HipUp</v>
          </cell>
          <cell r="B7">
            <v>1166030.2701578229</v>
          </cell>
          <cell r="C7">
            <v>1176324.1555421446</v>
          </cell>
          <cell r="D7">
            <v>-10293.885384321678</v>
          </cell>
        </row>
        <row r="8">
          <cell r="A8" t="str">
            <v>OST</v>
          </cell>
          <cell r="B8">
            <v>71736</v>
          </cell>
          <cell r="C8">
            <v>71736</v>
          </cell>
          <cell r="D8">
            <v>0</v>
          </cell>
        </row>
        <row r="9">
          <cell r="A9" t="str">
            <v>PJW</v>
          </cell>
          <cell r="B9">
            <v>570111.65439999977</v>
          </cell>
          <cell r="C9">
            <v>570151.74321159988</v>
          </cell>
          <cell r="D9">
            <v>-40.08881160011515</v>
          </cell>
        </row>
        <row r="10">
          <cell r="A10" t="str">
            <v>Opallo</v>
          </cell>
          <cell r="B10">
            <v>0</v>
          </cell>
          <cell r="C10">
            <v>0</v>
          </cell>
          <cell r="D10">
            <v>0</v>
          </cell>
        </row>
        <row r="11">
          <cell r="A11" t="str">
            <v>Other 1</v>
          </cell>
          <cell r="B11">
            <v>0</v>
          </cell>
          <cell r="C11">
            <v>0</v>
          </cell>
          <cell r="D11">
            <v>0</v>
          </cell>
        </row>
        <row r="12">
          <cell r="A12" t="str">
            <v>Other 2</v>
          </cell>
          <cell r="B12">
            <v>0</v>
          </cell>
          <cell r="C12">
            <v>0</v>
          </cell>
          <cell r="D12">
            <v>0</v>
          </cell>
        </row>
        <row r="13">
          <cell r="A13" t="str">
            <v>TOTALS:</v>
          </cell>
          <cell r="B13">
            <v>2748177.9160148227</v>
          </cell>
          <cell r="C13">
            <v>2728511.8902107445</v>
          </cell>
          <cell r="D13">
            <v>19666.025804078206</v>
          </cell>
        </row>
        <row r="42">
          <cell r="A42" t="str">
            <v>Donations Per Annum - Active Projects (USD)</v>
          </cell>
        </row>
        <row r="44">
          <cell r="A44" t="str">
            <v>Total per Annum:</v>
          </cell>
          <cell r="B44" t="str">
            <v>Commitments</v>
          </cell>
          <cell r="C44" t="str">
            <v>PAID</v>
          </cell>
          <cell r="D44" t="str">
            <v>Balance</v>
          </cell>
          <cell r="F44" t="str">
            <v>Total per Annum:</v>
          </cell>
          <cell r="G44" t="str">
            <v>Commitments</v>
          </cell>
          <cell r="H44" t="str">
            <v>PAID</v>
          </cell>
          <cell r="I44" t="str">
            <v>Balance</v>
          </cell>
        </row>
        <row r="45">
          <cell r="A45">
            <v>2007</v>
          </cell>
          <cell r="B45">
            <v>149617.64705882352</v>
          </cell>
          <cell r="C45">
            <v>119617.64705882352</v>
          </cell>
          <cell r="D45">
            <v>30000</v>
          </cell>
          <cell r="F45">
            <v>2014</v>
          </cell>
          <cell r="G45">
            <v>0</v>
          </cell>
          <cell r="H45">
            <v>0</v>
          </cell>
          <cell r="I45">
            <v>0</v>
          </cell>
        </row>
        <row r="46">
          <cell r="A46">
            <v>2008</v>
          </cell>
          <cell r="B46">
            <v>2574803.9361559991</v>
          </cell>
          <cell r="C46">
            <v>2585137.9103519204</v>
          </cell>
          <cell r="D46">
            <v>-10333.974195921328</v>
          </cell>
          <cell r="F46">
            <v>2015</v>
          </cell>
          <cell r="G46">
            <v>0</v>
          </cell>
          <cell r="H46">
            <v>0</v>
          </cell>
          <cell r="I46">
            <v>0</v>
          </cell>
        </row>
        <row r="47">
          <cell r="A47">
            <v>2009</v>
          </cell>
          <cell r="B47">
            <v>0</v>
          </cell>
          <cell r="C47">
            <v>0</v>
          </cell>
          <cell r="D47">
            <v>0</v>
          </cell>
          <cell r="F47">
            <v>2016</v>
          </cell>
          <cell r="G47">
            <v>0</v>
          </cell>
          <cell r="H47">
            <v>0</v>
          </cell>
          <cell r="I47">
            <v>0</v>
          </cell>
        </row>
        <row r="48">
          <cell r="A48">
            <v>2010</v>
          </cell>
          <cell r="B48">
            <v>0</v>
          </cell>
          <cell r="C48">
            <v>0</v>
          </cell>
          <cell r="D48">
            <v>0</v>
          </cell>
          <cell r="F48">
            <v>2017</v>
          </cell>
          <cell r="G48">
            <v>0</v>
          </cell>
          <cell r="H48">
            <v>0</v>
          </cell>
          <cell r="I48">
            <v>0</v>
          </cell>
        </row>
        <row r="49">
          <cell r="A49">
            <v>2011</v>
          </cell>
          <cell r="B49">
            <v>0</v>
          </cell>
          <cell r="C49">
            <v>0</v>
          </cell>
          <cell r="D49">
            <v>0</v>
          </cell>
          <cell r="F49">
            <v>2018</v>
          </cell>
          <cell r="G49">
            <v>0</v>
          </cell>
          <cell r="H49">
            <v>0</v>
          </cell>
          <cell r="I49">
            <v>0</v>
          </cell>
        </row>
        <row r="50">
          <cell r="A50">
            <v>2012</v>
          </cell>
          <cell r="B50">
            <v>0</v>
          </cell>
          <cell r="C50">
            <v>0</v>
          </cell>
          <cell r="D50">
            <v>0</v>
          </cell>
          <cell r="F50">
            <v>2019</v>
          </cell>
          <cell r="G50">
            <v>0</v>
          </cell>
          <cell r="H50">
            <v>0</v>
          </cell>
          <cell r="I50">
            <v>0</v>
          </cell>
        </row>
        <row r="51">
          <cell r="A51">
            <v>2013</v>
          </cell>
          <cell r="B51">
            <v>0</v>
          </cell>
          <cell r="C51">
            <v>0</v>
          </cell>
          <cell r="D51">
            <v>0</v>
          </cell>
          <cell r="F51">
            <v>2020</v>
          </cell>
          <cell r="G51">
            <v>0</v>
          </cell>
          <cell r="H51">
            <v>0</v>
          </cell>
          <cell r="I51">
            <v>0</v>
          </cell>
        </row>
        <row r="83">
          <cell r="A83" t="str">
            <v>Allocation by Type - Active Projects (USD)</v>
          </cell>
        </row>
        <row r="85">
          <cell r="A85" t="str">
            <v>Total per type  :</v>
          </cell>
          <cell r="B85" t="str">
            <v>Commitments</v>
          </cell>
          <cell r="C85" t="str">
            <v>PAID</v>
          </cell>
          <cell r="D85" t="str">
            <v>Balance</v>
          </cell>
        </row>
        <row r="86">
          <cell r="A86" t="str">
            <v>Cultural</v>
          </cell>
          <cell r="B86">
            <v>420020.391657</v>
          </cell>
          <cell r="C86">
            <v>420535.09502699994</v>
          </cell>
          <cell r="D86">
            <v>-514.7033699999447</v>
          </cell>
        </row>
        <row r="87">
          <cell r="A87" t="str">
            <v>Education &amp; Research</v>
          </cell>
          <cell r="B87">
            <v>801557.37615782279</v>
          </cell>
          <cell r="C87">
            <v>787349.73817214475</v>
          </cell>
          <cell r="D87">
            <v>14207.63798567804</v>
          </cell>
        </row>
        <row r="88">
          <cell r="A88" t="str">
            <v>Intercultural</v>
          </cell>
          <cell r="B88">
            <v>1059490.6543999999</v>
          </cell>
          <cell r="C88">
            <v>1059530.7432116</v>
          </cell>
          <cell r="D88">
            <v>-40.08881160011515</v>
          </cell>
        </row>
        <row r="89">
          <cell r="A89" t="str">
            <v>Social</v>
          </cell>
          <cell r="B89">
            <v>84770</v>
          </cell>
          <cell r="C89">
            <v>78756.820000000007</v>
          </cell>
          <cell r="D89">
            <v>6013.179999999993</v>
          </cell>
        </row>
        <row r="90">
          <cell r="A90" t="str">
            <v>Economic Development</v>
          </cell>
          <cell r="B90">
            <v>234099.99679999999</v>
          </cell>
          <cell r="C90">
            <v>234099.99679999999</v>
          </cell>
          <cell r="D90">
            <v>0</v>
          </cell>
        </row>
        <row r="91">
          <cell r="A91" t="str">
            <v>Lobbying</v>
          </cell>
          <cell r="B91">
            <v>148239.497</v>
          </cell>
          <cell r="C91">
            <v>148239.497</v>
          </cell>
          <cell r="D91">
            <v>0</v>
          </cell>
        </row>
        <row r="92">
          <cell r="A92" t="str">
            <v>Other</v>
          </cell>
          <cell r="B92">
            <v>0</v>
          </cell>
          <cell r="C92">
            <v>0</v>
          </cell>
          <cell r="D92">
            <v>0</v>
          </cell>
        </row>
        <row r="93">
          <cell r="A93" t="str">
            <v>Total</v>
          </cell>
          <cell r="B93">
            <v>2748177.9160148227</v>
          </cell>
          <cell r="C93">
            <v>2728511.8902107445</v>
          </cell>
          <cell r="D93">
            <v>19666.025804077974</v>
          </cell>
        </row>
        <row r="124">
          <cell r="A124" t="str">
            <v>Allocation by Geography - Active Projects (USD)</v>
          </cell>
        </row>
        <row r="125">
          <cell r="F125" t="str">
            <v>Geography</v>
          </cell>
        </row>
        <row r="126">
          <cell r="A126" t="str">
            <v>World Wide</v>
          </cell>
          <cell r="B126" t="str">
            <v>Commitments</v>
          </cell>
          <cell r="C126" t="str">
            <v>PAID</v>
          </cell>
          <cell r="D126" t="str">
            <v>Balance</v>
          </cell>
          <cell r="F126" t="str">
            <v>In ISRAEL</v>
          </cell>
          <cell r="G126" t="str">
            <v>Commitments</v>
          </cell>
          <cell r="H126" t="str">
            <v>PAID</v>
          </cell>
          <cell r="I126" t="str">
            <v>Balance</v>
          </cell>
        </row>
        <row r="127">
          <cell r="A127" t="str">
            <v>ISRAEL</v>
          </cell>
          <cell r="B127">
            <v>610908</v>
          </cell>
          <cell r="C127">
            <v>574894.82000000007</v>
          </cell>
          <cell r="D127">
            <v>36013.179999999935</v>
          </cell>
          <cell r="F127" t="str">
            <v>ISRAEL N</v>
          </cell>
          <cell r="G127">
            <v>44316</v>
          </cell>
          <cell r="H127">
            <v>44316</v>
          </cell>
          <cell r="I127">
            <v>0</v>
          </cell>
        </row>
        <row r="128">
          <cell r="A128" t="str">
            <v>ME &amp; PA</v>
          </cell>
          <cell r="B128">
            <v>12000</v>
          </cell>
          <cell r="C128">
            <v>12000</v>
          </cell>
          <cell r="D128">
            <v>0</v>
          </cell>
          <cell r="F128" t="str">
            <v>ISRAEL C</v>
          </cell>
          <cell r="G128">
            <v>202192</v>
          </cell>
          <cell r="H128">
            <v>166178.82</v>
          </cell>
          <cell r="I128">
            <v>36013.179999999993</v>
          </cell>
        </row>
        <row r="129">
          <cell r="A129" t="str">
            <v>Israel &amp; PA</v>
          </cell>
          <cell r="B129">
            <v>84647.997999999992</v>
          </cell>
          <cell r="C129">
            <v>84647.997999999992</v>
          </cell>
          <cell r="D129">
            <v>0</v>
          </cell>
          <cell r="F129" t="str">
            <v>ISRAEL S</v>
          </cell>
          <cell r="G129">
            <v>364400</v>
          </cell>
          <cell r="H129">
            <v>364400</v>
          </cell>
          <cell r="I129">
            <v>0</v>
          </cell>
        </row>
        <row r="130">
          <cell r="A130" t="str">
            <v>Poland</v>
          </cell>
          <cell r="B130">
            <v>303061.27315782284</v>
          </cell>
          <cell r="C130">
            <v>290293.73854214483</v>
          </cell>
          <cell r="D130">
            <v>12767.534615678014</v>
          </cell>
        </row>
        <row r="131">
          <cell r="A131" t="str">
            <v>Europe</v>
          </cell>
          <cell r="B131">
            <v>1185190.6513999996</v>
          </cell>
          <cell r="C131">
            <v>1185230.7402115997</v>
          </cell>
          <cell r="D131">
            <v>-40.08881160011515</v>
          </cell>
        </row>
        <row r="132">
          <cell r="A132" t="str">
            <v>Asia</v>
          </cell>
          <cell r="B132">
            <v>0</v>
          </cell>
          <cell r="C132">
            <v>0</v>
          </cell>
          <cell r="D132">
            <v>0</v>
          </cell>
        </row>
        <row r="133">
          <cell r="A133" t="str">
            <v>Africa</v>
          </cell>
          <cell r="B133">
            <v>0</v>
          </cell>
          <cell r="C133">
            <v>0</v>
          </cell>
          <cell r="D133">
            <v>0</v>
          </cell>
        </row>
        <row r="134">
          <cell r="A134" t="str">
            <v>International</v>
          </cell>
          <cell r="B134">
            <v>305870</v>
          </cell>
          <cell r="C134">
            <v>334944.59999999998</v>
          </cell>
          <cell r="D134">
            <v>-29074.599999999977</v>
          </cell>
        </row>
        <row r="135">
          <cell r="A135" t="str">
            <v>Other</v>
          </cell>
          <cell r="B135">
            <v>149499.99679999999</v>
          </cell>
          <cell r="C135">
            <v>149499.99679999999</v>
          </cell>
          <cell r="D135">
            <v>0</v>
          </cell>
        </row>
        <row r="136">
          <cell r="A136" t="str">
            <v>Total World Wide :</v>
          </cell>
          <cell r="B136">
            <v>2651177.9193578223</v>
          </cell>
          <cell r="C136">
            <v>2631511.8935537445</v>
          </cell>
          <cell r="D136">
            <v>19666.025804077857</v>
          </cell>
          <cell r="F136" t="str">
            <v>Total In Israel :</v>
          </cell>
          <cell r="G136">
            <v>610908</v>
          </cell>
          <cell r="H136">
            <v>574894.82000000007</v>
          </cell>
          <cell r="I136">
            <v>36013.179999999993</v>
          </cell>
        </row>
        <row r="165">
          <cell r="A165" t="str">
            <v>Projects' status (USD)</v>
          </cell>
        </row>
        <row r="166">
          <cell r="A166" t="str">
            <v>Dons' Name</v>
          </cell>
          <cell r="C166" t="str">
            <v>Donor</v>
          </cell>
          <cell r="D166" t="str">
            <v>Beneficiary</v>
          </cell>
          <cell r="E166" t="str">
            <v>Duraion</v>
          </cell>
          <cell r="F166" t="str">
            <v>Commitments</v>
          </cell>
          <cell r="G166" t="str">
            <v>PAID</v>
          </cell>
          <cell r="H166" t="str">
            <v>Balance</v>
          </cell>
        </row>
        <row r="167">
          <cell r="A167" t="str">
            <v>"Housepital" project</v>
          </cell>
          <cell r="C167" t="str">
            <v>GCE</v>
          </cell>
          <cell r="D167" t="str">
            <v>Friends of Yad Sara</v>
          </cell>
          <cell r="E167">
            <v>1</v>
          </cell>
          <cell r="F167">
            <v>10800</v>
          </cell>
          <cell r="G167">
            <v>10800</v>
          </cell>
          <cell r="H167">
            <v>0</v>
          </cell>
        </row>
        <row r="168">
          <cell r="A168" t="str">
            <v>Abu-Gosh Jerusalem</v>
          </cell>
          <cell r="C168" t="str">
            <v>OST</v>
          </cell>
          <cell r="D168" t="str">
            <v>Education for Life</v>
          </cell>
          <cell r="E168">
            <v>1</v>
          </cell>
          <cell r="F168">
            <v>6860</v>
          </cell>
          <cell r="G168">
            <v>6860</v>
          </cell>
          <cell r="H168">
            <v>0</v>
          </cell>
        </row>
        <row r="169">
          <cell r="A169" t="str">
            <v>Academic Support - Haifa University</v>
          </cell>
          <cell r="C169" t="str">
            <v>GCE</v>
          </cell>
          <cell r="D169" t="str">
            <v>Haifa University</v>
          </cell>
          <cell r="E169">
            <v>3</v>
          </cell>
          <cell r="F169">
            <v>28000</v>
          </cell>
          <cell r="G169">
            <v>28000</v>
          </cell>
          <cell r="H169">
            <v>0</v>
          </cell>
        </row>
        <row r="170">
          <cell r="A170" t="str">
            <v>Book on Israeli diversity &amp; the forum of Israeli –Palestinian mayors</v>
          </cell>
          <cell r="C170" t="str">
            <v>HipUp</v>
          </cell>
          <cell r="D170" t="str">
            <v>International Forum for Peace</v>
          </cell>
          <cell r="E170">
            <v>1</v>
          </cell>
          <cell r="F170">
            <v>23500.5</v>
          </cell>
          <cell r="G170">
            <v>23500.5</v>
          </cell>
          <cell r="H170">
            <v>0</v>
          </cell>
        </row>
        <row r="171">
          <cell r="A171" t="str">
            <v>Chain of supply</v>
          </cell>
          <cell r="C171" t="str">
            <v>GCE</v>
          </cell>
          <cell r="D171" t="str">
            <v>Peres Center For Peace</v>
          </cell>
          <cell r="E171">
            <v>1</v>
          </cell>
          <cell r="F171">
            <v>15000</v>
          </cell>
          <cell r="G171">
            <v>15000</v>
          </cell>
          <cell r="H171">
            <v>0</v>
          </cell>
        </row>
        <row r="172">
          <cell r="A172" t="str">
            <v>Community project</v>
          </cell>
          <cell r="C172" t="str">
            <v>OST</v>
          </cell>
          <cell r="D172" t="str">
            <v>Hand in Hand</v>
          </cell>
          <cell r="E172">
            <v>1</v>
          </cell>
          <cell r="F172">
            <v>5000</v>
          </cell>
          <cell r="G172">
            <v>5000</v>
          </cell>
          <cell r="H172">
            <v>0</v>
          </cell>
        </row>
        <row r="173">
          <cell r="A173" t="str">
            <v>Conflict Resolution Programme</v>
          </cell>
          <cell r="C173" t="str">
            <v>GCE</v>
          </cell>
          <cell r="D173" t="str">
            <v>TAU</v>
          </cell>
          <cell r="E173">
            <v>10</v>
          </cell>
          <cell r="F173">
            <v>100000</v>
          </cell>
          <cell r="G173">
            <v>70000</v>
          </cell>
          <cell r="H173">
            <v>30000</v>
          </cell>
        </row>
        <row r="174">
          <cell r="A174" t="str">
            <v>de la revue Le Meilleur des Mondes</v>
          </cell>
          <cell r="C174" t="str">
            <v>HipUp</v>
          </cell>
          <cell r="D174" t="str">
            <v xml:space="preserve">de l'association Les AMIS </v>
          </cell>
          <cell r="E174">
            <v>2</v>
          </cell>
          <cell r="F174">
            <v>38833</v>
          </cell>
          <cell r="G174">
            <v>38833</v>
          </cell>
          <cell r="H174">
            <v>0</v>
          </cell>
        </row>
        <row r="175">
          <cell r="A175" t="str">
            <v>Delegation from France to Warsaw</v>
          </cell>
          <cell r="C175" t="str">
            <v>HipUp</v>
          </cell>
          <cell r="D175" t="str">
            <v>Museum of the History of Polish Jews</v>
          </cell>
          <cell r="E175">
            <v>2</v>
          </cell>
          <cell r="F175">
            <v>15895.999999999998</v>
          </cell>
          <cell r="G175">
            <v>6199.44</v>
          </cell>
          <cell r="H175">
            <v>9696.5599999999977</v>
          </cell>
        </row>
        <row r="176">
          <cell r="A176" t="str">
            <v>EJCC (European Jewish Community Center) - Rabbinical Org</v>
          </cell>
          <cell r="C176" t="str">
            <v>GCE</v>
          </cell>
          <cell r="D176" t="str">
            <v>EJCC</v>
          </cell>
          <cell r="E176">
            <v>7</v>
          </cell>
          <cell r="F176">
            <v>96999.996657000011</v>
          </cell>
          <cell r="G176">
            <v>96999.996657000011</v>
          </cell>
          <cell r="H176">
            <v>0</v>
          </cell>
        </row>
        <row r="177">
          <cell r="A177" t="str">
            <v>Evens Foundation</v>
          </cell>
          <cell r="C177" t="str">
            <v>PJW</v>
          </cell>
          <cell r="D177" t="str">
            <v>Evens Foundation</v>
          </cell>
          <cell r="E177">
            <v>3</v>
          </cell>
          <cell r="F177">
            <v>1014630.6543999998</v>
          </cell>
          <cell r="G177">
            <v>1014670.7432115999</v>
          </cell>
          <cell r="H177">
            <v>-40.08881160011515</v>
          </cell>
        </row>
        <row r="178">
          <cell r="A178" t="str">
            <v>Exhibition in Herzliya Museum of Contemporary Art - Israel</v>
          </cell>
          <cell r="C178" t="str">
            <v>HipUp</v>
          </cell>
          <cell r="D178" t="str">
            <v xml:space="preserve">Peter Buggenhout </v>
          </cell>
          <cell r="E178">
            <v>1</v>
          </cell>
          <cell r="F178">
            <v>6988</v>
          </cell>
          <cell r="G178">
            <v>6988</v>
          </cell>
          <cell r="H178">
            <v>0</v>
          </cell>
        </row>
        <row r="179">
          <cell r="A179" t="str">
            <v>Forum De Paris</v>
          </cell>
          <cell r="C179" t="str">
            <v>HipUp</v>
          </cell>
          <cell r="D179" t="str">
            <v>Forum De Paris</v>
          </cell>
          <cell r="E179">
            <v>5</v>
          </cell>
          <cell r="F179">
            <v>47750.996999999996</v>
          </cell>
          <cell r="G179">
            <v>47750.996999999996</v>
          </cell>
          <cell r="H179">
            <v>0</v>
          </cell>
        </row>
        <row r="180">
          <cell r="A180" t="str">
            <v xml:space="preserve">Gala event in Paris </v>
          </cell>
          <cell r="C180" t="str">
            <v>GCE</v>
          </cell>
          <cell r="D180" t="str">
            <v>BGU</v>
          </cell>
          <cell r="E180">
            <v>2</v>
          </cell>
          <cell r="F180">
            <v>29500</v>
          </cell>
          <cell r="G180">
            <v>29500</v>
          </cell>
          <cell r="H180">
            <v>0</v>
          </cell>
        </row>
        <row r="181">
          <cell r="A181" t="str">
            <v xml:space="preserve">Global Philanthropists Circle </v>
          </cell>
          <cell r="C181" t="str">
            <v>GCE</v>
          </cell>
          <cell r="D181" t="str">
            <v>Synergos</v>
          </cell>
          <cell r="E181">
            <v>3</v>
          </cell>
          <cell r="F181">
            <v>45900</v>
          </cell>
          <cell r="G181">
            <v>45900</v>
          </cell>
          <cell r="H181">
            <v>0</v>
          </cell>
        </row>
        <row r="182">
          <cell r="A182" t="str">
            <v>Heart surgeries for Palestinian children</v>
          </cell>
          <cell r="C182" t="str">
            <v>OST</v>
          </cell>
          <cell r="D182" t="str">
            <v>A heart for peace (Un coeur pour la Paix)</v>
          </cell>
          <cell r="E182">
            <v>2</v>
          </cell>
          <cell r="F182">
            <v>28260</v>
          </cell>
          <cell r="G182">
            <v>28260</v>
          </cell>
          <cell r="H182">
            <v>0</v>
          </cell>
        </row>
        <row r="183">
          <cell r="A183" t="str">
            <v>Hebrew center in Abu-Kreenat school</v>
          </cell>
          <cell r="C183" t="str">
            <v>OST</v>
          </cell>
          <cell r="D183" t="str">
            <v xml:space="preserve">Kav Hazinuk </v>
          </cell>
          <cell r="E183">
            <v>1</v>
          </cell>
          <cell r="F183">
            <v>11000</v>
          </cell>
          <cell r="G183">
            <v>11000</v>
          </cell>
          <cell r="H183">
            <v>0</v>
          </cell>
        </row>
        <row r="184">
          <cell r="A184" t="str">
            <v>Institute for Dryland Agriculture </v>
          </cell>
          <cell r="C184" t="str">
            <v>GCE</v>
          </cell>
          <cell r="D184" t="str">
            <v>BGU</v>
          </cell>
          <cell r="E184">
            <v>5</v>
          </cell>
          <cell r="F184">
            <v>250000</v>
          </cell>
          <cell r="G184">
            <v>250000</v>
          </cell>
          <cell r="H184">
            <v>0</v>
          </cell>
        </row>
        <row r="185">
          <cell r="A185" t="str">
            <v>International dance festival</v>
          </cell>
          <cell r="C185" t="str">
            <v>OST</v>
          </cell>
          <cell r="D185" t="str">
            <v>Zemer - Local municipal council</v>
          </cell>
          <cell r="E185">
            <v>1</v>
          </cell>
          <cell r="F185">
            <v>3000</v>
          </cell>
          <cell r="G185">
            <v>3000</v>
          </cell>
          <cell r="H185">
            <v>0</v>
          </cell>
        </row>
        <row r="186">
          <cell r="A186" t="str">
            <v>Jewish Culture Festival (18th, 19th and 20th)</v>
          </cell>
          <cell r="C186" t="str">
            <v>HipUp</v>
          </cell>
          <cell r="D186" t="str">
            <v>Jewish Culture Festival</v>
          </cell>
          <cell r="E186">
            <v>3</v>
          </cell>
          <cell r="F186">
            <v>51345.195</v>
          </cell>
          <cell r="G186">
            <v>51859.898369999995</v>
          </cell>
          <cell r="H186">
            <v>-514.70336999999563</v>
          </cell>
        </row>
        <row r="187">
          <cell r="A187" t="str">
            <v xml:space="preserve">Mazal France - dolls for poor children in Israel  </v>
          </cell>
          <cell r="C187" t="str">
            <v>HipUp</v>
          </cell>
          <cell r="D187" t="str">
            <v>Mazal France</v>
          </cell>
          <cell r="E187">
            <v>1</v>
          </cell>
          <cell r="F187">
            <v>12794.000000000002</v>
          </cell>
          <cell r="G187">
            <v>6780.8200000000006</v>
          </cell>
          <cell r="H187">
            <v>6013.1800000000012</v>
          </cell>
        </row>
        <row r="188">
          <cell r="A188" t="str">
            <v>microfinance projects in Ghana, Palestine and Israel</v>
          </cell>
          <cell r="C188" t="str">
            <v>GCE</v>
          </cell>
          <cell r="D188" t="str">
            <v>PlaNet Finance</v>
          </cell>
          <cell r="E188">
            <v>3</v>
          </cell>
          <cell r="F188">
            <v>149499.99679999999</v>
          </cell>
          <cell r="G188">
            <v>149499.99679999999</v>
          </cell>
          <cell r="H188">
            <v>0</v>
          </cell>
        </row>
        <row r="189">
          <cell r="A189" t="str">
            <v>Multilingual and Multicultural Website for Science (with IPSO and Al-Quds)</v>
          </cell>
          <cell r="C189" t="str">
            <v>GCE</v>
          </cell>
          <cell r="D189" t="str">
            <v>Science Museum</v>
          </cell>
          <cell r="E189">
            <v>1</v>
          </cell>
          <cell r="F189">
            <v>70647.997999999992</v>
          </cell>
          <cell r="G189">
            <v>70647.997999999992</v>
          </cell>
          <cell r="H189">
            <v>0</v>
          </cell>
        </row>
        <row r="190">
          <cell r="A190" t="str">
            <v>N.E.F</v>
          </cell>
          <cell r="C190" t="str">
            <v>GCE</v>
          </cell>
          <cell r="D190" t="str">
            <v>N.E.F</v>
          </cell>
          <cell r="E190">
            <v>5</v>
          </cell>
          <cell r="F190">
            <v>70000</v>
          </cell>
          <cell r="G190">
            <v>70000</v>
          </cell>
          <cell r="H190">
            <v>0</v>
          </cell>
        </row>
        <row r="191">
          <cell r="A191" t="str">
            <v>Paule Maarek</v>
          </cell>
          <cell r="C191" t="str">
            <v>HipUp</v>
          </cell>
          <cell r="D191" t="str">
            <v>Museum of the History of Polish Jews</v>
          </cell>
          <cell r="E191">
            <v>2</v>
          </cell>
          <cell r="F191">
            <v>62465.878157822837</v>
          </cell>
          <cell r="G191">
            <v>58880.200172144861</v>
          </cell>
          <cell r="H191">
            <v>3585.6779856779758</v>
          </cell>
        </row>
        <row r="192">
          <cell r="A192" t="str">
            <v>Poetry Unit Escrow account</v>
          </cell>
          <cell r="C192" t="str">
            <v>HipUp</v>
          </cell>
          <cell r="D192" t="str">
            <v>Evens Foundation</v>
          </cell>
          <cell r="E192">
            <v>5</v>
          </cell>
          <cell r="F192">
            <v>173354.2</v>
          </cell>
          <cell r="G192">
            <v>173354.2</v>
          </cell>
          <cell r="H192">
            <v>0</v>
          </cell>
        </row>
        <row r="193">
          <cell r="A193" t="str">
            <v>Purchasing of food for Passover  to families in need in Beer Sheba</v>
          </cell>
          <cell r="C193" t="str">
            <v>OST</v>
          </cell>
          <cell r="D193" t="str">
            <v>Voluntary Management Forum  Beer Sheva</v>
          </cell>
          <cell r="E193">
            <v>3</v>
          </cell>
          <cell r="F193">
            <v>2000</v>
          </cell>
          <cell r="G193">
            <v>2000</v>
          </cell>
          <cell r="H193">
            <v>0</v>
          </cell>
        </row>
        <row r="194">
          <cell r="A194" t="str">
            <v>Purchasing of food for Passover and Rosh Hashana to families in need in Kiryat Shmona</v>
          </cell>
          <cell r="C194" t="str">
            <v>OST</v>
          </cell>
          <cell r="D194" t="str">
            <v>Miyadayich natnu lach</v>
          </cell>
          <cell r="E194">
            <v>1</v>
          </cell>
          <cell r="F194">
            <v>2616</v>
          </cell>
          <cell r="G194">
            <v>2616</v>
          </cell>
          <cell r="H194">
            <v>0</v>
          </cell>
        </row>
        <row r="195">
          <cell r="A195" t="str">
            <v>Purchasing of food for Passover to families in need in Dimona</v>
          </cell>
          <cell r="C195" t="str">
            <v>OST</v>
          </cell>
          <cell r="D195" t="str">
            <v>Dimona Heart to Heart</v>
          </cell>
          <cell r="E195">
            <v>3</v>
          </cell>
          <cell r="F195">
            <v>2300</v>
          </cell>
          <cell r="G195">
            <v>2300</v>
          </cell>
          <cell r="H195">
            <v>0</v>
          </cell>
        </row>
        <row r="196">
          <cell r="A196" t="str">
            <v>Rithmusica activity in schools in Jaffa</v>
          </cell>
          <cell r="C196" t="str">
            <v>OST</v>
          </cell>
          <cell r="D196" t="str">
            <v>A new Way</v>
          </cell>
          <cell r="E196">
            <v>4</v>
          </cell>
          <cell r="F196">
            <v>3750</v>
          </cell>
          <cell r="G196">
            <v>3750</v>
          </cell>
          <cell r="H196">
            <v>0</v>
          </cell>
        </row>
        <row r="197">
          <cell r="A197" t="str">
            <v>SAWA</v>
          </cell>
          <cell r="C197" t="str">
            <v>GCE</v>
          </cell>
          <cell r="D197" t="str">
            <v>KIEDF</v>
          </cell>
          <cell r="E197">
            <v>3</v>
          </cell>
          <cell r="F197">
            <v>69600</v>
          </cell>
          <cell r="G197">
            <v>69600</v>
          </cell>
          <cell r="H197">
            <v>0</v>
          </cell>
        </row>
        <row r="198">
          <cell r="A198" t="str">
            <v>scholarship to Palestinian Student in London</v>
          </cell>
          <cell r="C198" t="str">
            <v>HipUp</v>
          </cell>
          <cell r="D198" t="str">
            <v>Omar  Awartani</v>
          </cell>
          <cell r="E198">
            <v>2</v>
          </cell>
          <cell r="F198">
            <v>12000</v>
          </cell>
          <cell r="G198">
            <v>12000</v>
          </cell>
          <cell r="H198">
            <v>0</v>
          </cell>
        </row>
        <row r="199">
          <cell r="A199" t="str">
            <v>scholarships for Jews and Arab Students</v>
          </cell>
          <cell r="C199" t="str">
            <v>OST</v>
          </cell>
          <cell r="D199" t="str">
            <v>Scholarship and Support Fund for Higher Studies on the name of Wisam Khamees</v>
          </cell>
          <cell r="E199">
            <v>5</v>
          </cell>
          <cell r="F199">
            <v>5700</v>
          </cell>
          <cell r="G199">
            <v>5700</v>
          </cell>
          <cell r="H199">
            <v>0</v>
          </cell>
        </row>
        <row r="200">
          <cell r="B200" t="str">
            <v>Projects' status…. Continue  (USD)</v>
          </cell>
        </row>
        <row r="201">
          <cell r="B201" t="str">
            <v>Dons' Name</v>
          </cell>
          <cell r="C201" t="str">
            <v>Donor</v>
          </cell>
          <cell r="D201" t="str">
            <v>Beneficiary</v>
          </cell>
          <cell r="E201" t="str">
            <v>Duraion</v>
          </cell>
          <cell r="F201" t="str">
            <v>Commitments</v>
          </cell>
          <cell r="G201" t="str">
            <v>PAID</v>
          </cell>
          <cell r="H201" t="str">
            <v>Balance</v>
          </cell>
        </row>
        <row r="202">
          <cell r="A202" t="str">
            <v xml:space="preserve">schools support </v>
          </cell>
          <cell r="C202" t="str">
            <v>HipUp</v>
          </cell>
          <cell r="D202" t="str">
            <v>Aliance School</v>
          </cell>
          <cell r="E202">
            <v>5</v>
          </cell>
          <cell r="F202">
            <v>23478</v>
          </cell>
          <cell r="G202">
            <v>23478</v>
          </cell>
          <cell r="H202">
            <v>0</v>
          </cell>
        </row>
        <row r="203">
          <cell r="A203" t="str">
            <v>Science oriented Youth - Summer camp</v>
          </cell>
          <cell r="C203" t="str">
            <v>OST</v>
          </cell>
          <cell r="D203" t="str">
            <v>TAU</v>
          </cell>
          <cell r="E203">
            <v>2</v>
          </cell>
          <cell r="F203">
            <v>1250</v>
          </cell>
          <cell r="G203">
            <v>1250</v>
          </cell>
          <cell r="H203">
            <v>0</v>
          </cell>
        </row>
        <row r="204">
          <cell r="A204" t="str">
            <v xml:space="preserve">Social Services for Palestinian patients </v>
          </cell>
          <cell r="C204" t="str">
            <v>GCE</v>
          </cell>
          <cell r="D204" t="str">
            <v>Sourasky Medical Center</v>
          </cell>
          <cell r="E204">
            <v>3</v>
          </cell>
          <cell r="F204">
            <v>14000</v>
          </cell>
          <cell r="G204">
            <v>14000</v>
          </cell>
          <cell r="H204">
            <v>0</v>
          </cell>
        </row>
        <row r="205">
          <cell r="A205" t="str">
            <v>Terrafemina Conference in Paris July 08</v>
          </cell>
          <cell r="C205" t="str">
            <v>HipUp</v>
          </cell>
          <cell r="D205" t="str">
            <v>Terrafemina</v>
          </cell>
          <cell r="E205">
            <v>1</v>
          </cell>
          <cell r="F205">
            <v>6988</v>
          </cell>
          <cell r="G205">
            <v>6988</v>
          </cell>
          <cell r="H205">
            <v>0</v>
          </cell>
        </row>
        <row r="206">
          <cell r="A206" t="str">
            <v>The Field</v>
          </cell>
          <cell r="C206" t="str">
            <v>GCE</v>
          </cell>
          <cell r="D206" t="str">
            <v>Daria Fain</v>
          </cell>
          <cell r="E206">
            <v>2</v>
          </cell>
          <cell r="F206">
            <v>20000</v>
          </cell>
          <cell r="G206">
            <v>20000</v>
          </cell>
          <cell r="H206">
            <v>0</v>
          </cell>
        </row>
        <row r="207">
          <cell r="A207" t="str">
            <v>Universal Prize of Education</v>
          </cell>
          <cell r="C207" t="str">
            <v>HipUp</v>
          </cell>
          <cell r="D207" t="str">
            <v>UEF</v>
          </cell>
          <cell r="E207">
            <v>5</v>
          </cell>
          <cell r="F207">
            <v>216469.5</v>
          </cell>
          <cell r="G207">
            <v>245544.09999999998</v>
          </cell>
          <cell r="H207">
            <v>-29074.599999999977</v>
          </cell>
        </row>
        <row r="208">
          <cell r="A208"/>
          <cell r="C208"/>
          <cell r="D208"/>
          <cell r="E208"/>
          <cell r="F208"/>
          <cell r="G208"/>
          <cell r="H208"/>
        </row>
        <row r="209">
          <cell r="A209"/>
          <cell r="C209"/>
          <cell r="D209"/>
          <cell r="E209"/>
          <cell r="F209"/>
          <cell r="G209"/>
          <cell r="H209"/>
        </row>
        <row r="210">
          <cell r="A210"/>
          <cell r="C210"/>
          <cell r="D210"/>
          <cell r="E210"/>
          <cell r="F210"/>
          <cell r="G210">
            <v>2728511.8902107449</v>
          </cell>
          <cell r="H210"/>
        </row>
        <row r="211">
          <cell r="A211"/>
          <cell r="C211"/>
          <cell r="D211"/>
          <cell r="E211"/>
          <cell r="F211"/>
          <cell r="G211"/>
          <cell r="H211"/>
        </row>
        <row r="212">
          <cell r="A212"/>
          <cell r="C212"/>
          <cell r="D212"/>
          <cell r="E212"/>
          <cell r="F212"/>
          <cell r="G212"/>
          <cell r="H212"/>
        </row>
        <row r="213">
          <cell r="A213"/>
          <cell r="C213"/>
          <cell r="D213"/>
          <cell r="E213"/>
          <cell r="F213"/>
          <cell r="G213"/>
          <cell r="H213"/>
        </row>
        <row r="214">
          <cell r="A214"/>
          <cell r="C214"/>
          <cell r="D214"/>
          <cell r="E214"/>
          <cell r="F214"/>
          <cell r="G214"/>
          <cell r="H214"/>
        </row>
        <row r="215">
          <cell r="A215"/>
          <cell r="C215"/>
          <cell r="D215"/>
          <cell r="E215"/>
          <cell r="F215"/>
          <cell r="G215"/>
          <cell r="H215"/>
        </row>
        <row r="216">
          <cell r="A216"/>
          <cell r="C216"/>
          <cell r="D216"/>
          <cell r="E216"/>
          <cell r="F216"/>
          <cell r="G216"/>
          <cell r="H216"/>
        </row>
        <row r="217">
          <cell r="A217"/>
          <cell r="C217"/>
          <cell r="D217"/>
          <cell r="E217"/>
          <cell r="F217"/>
          <cell r="G217"/>
          <cell r="H217"/>
        </row>
        <row r="218">
          <cell r="A218"/>
          <cell r="C218"/>
          <cell r="D218"/>
          <cell r="E218"/>
          <cell r="F218"/>
          <cell r="G218"/>
          <cell r="H218"/>
        </row>
        <row r="219">
          <cell r="A219"/>
          <cell r="C219"/>
          <cell r="D219"/>
          <cell r="E219"/>
          <cell r="F219"/>
          <cell r="G219"/>
          <cell r="H219"/>
        </row>
        <row r="220">
          <cell r="A220"/>
          <cell r="C220"/>
          <cell r="D220"/>
          <cell r="E220"/>
          <cell r="F220"/>
          <cell r="G220"/>
          <cell r="H220"/>
        </row>
        <row r="221">
          <cell r="A221"/>
          <cell r="C221"/>
          <cell r="D221"/>
          <cell r="E221"/>
          <cell r="F221"/>
          <cell r="G221"/>
          <cell r="H221"/>
        </row>
        <row r="222">
          <cell r="A222"/>
          <cell r="C222"/>
          <cell r="D222"/>
          <cell r="E222"/>
          <cell r="F222"/>
          <cell r="G222"/>
          <cell r="H222"/>
        </row>
        <row r="223">
          <cell r="A223"/>
          <cell r="C223"/>
          <cell r="D223"/>
          <cell r="E223"/>
          <cell r="F223"/>
          <cell r="G223"/>
          <cell r="H223"/>
        </row>
        <row r="224">
          <cell r="A224"/>
          <cell r="C224"/>
          <cell r="D224"/>
          <cell r="E224"/>
          <cell r="F224"/>
          <cell r="G224"/>
          <cell r="H224"/>
        </row>
        <row r="225">
          <cell r="A225"/>
          <cell r="C225"/>
          <cell r="D225"/>
          <cell r="E225"/>
          <cell r="F225"/>
          <cell r="G225"/>
          <cell r="H225"/>
        </row>
        <row r="226">
          <cell r="A226"/>
          <cell r="C226"/>
          <cell r="D226"/>
          <cell r="E226"/>
          <cell r="F226"/>
          <cell r="G226"/>
          <cell r="H226"/>
        </row>
        <row r="227">
          <cell r="A227"/>
          <cell r="C227"/>
          <cell r="D227"/>
          <cell r="E227"/>
          <cell r="F227"/>
          <cell r="G227"/>
          <cell r="H227"/>
        </row>
        <row r="228">
          <cell r="A228"/>
          <cell r="C228"/>
          <cell r="D228"/>
          <cell r="E228"/>
          <cell r="F228"/>
          <cell r="G228"/>
          <cell r="H228"/>
        </row>
        <row r="229">
          <cell r="A229"/>
        </row>
        <row r="235">
          <cell r="A235" t="str">
            <v>Projects' status - Installments (USD)</v>
          </cell>
        </row>
        <row r="236">
          <cell r="A236" t="str">
            <v>Select Project :</v>
          </cell>
          <cell r="B236" t="str">
            <v xml:space="preserve">"2008-2009 Diversion and convergence" Colloquium </v>
          </cell>
          <cell r="F236" t="str">
            <v>Beneficiary</v>
          </cell>
          <cell r="G236" t="e">
            <v>#N/A</v>
          </cell>
        </row>
        <row r="237">
          <cell r="A237" t="str">
            <v>line</v>
          </cell>
          <cell r="B237" t="e">
            <v>#N/A</v>
          </cell>
          <cell r="D237" t="str">
            <v>Total Commitment :</v>
          </cell>
          <cell r="F237" t="str">
            <v>Donor</v>
          </cell>
          <cell r="G237" t="e">
            <v>#N/A</v>
          </cell>
        </row>
        <row r="238">
          <cell r="A238" t="str">
            <v>Don ID #</v>
          </cell>
          <cell r="B238" t="e">
            <v>#N/A</v>
          </cell>
          <cell r="D238">
            <v>0</v>
          </cell>
          <cell r="F238" t="str">
            <v>Type</v>
          </cell>
          <cell r="G238" t="e">
            <v>#N/A</v>
          </cell>
        </row>
        <row r="239">
          <cell r="A239" t="str">
            <v>Count rows</v>
          </cell>
          <cell r="B239">
            <v>0</v>
          </cell>
          <cell r="D239" t="str">
            <v>Total Balance to Pay :</v>
          </cell>
          <cell r="F239" t="str">
            <v>Duration (Y)</v>
          </cell>
          <cell r="G239" t="e">
            <v>#N/A</v>
          </cell>
          <cell r="H239" t="str">
            <v>Agreement?</v>
          </cell>
          <cell r="I239" t="e">
            <v>#N/A</v>
          </cell>
        </row>
        <row r="240">
          <cell r="D240">
            <v>0</v>
          </cell>
          <cell r="F240" t="str">
            <v>Geography</v>
          </cell>
          <cell r="G240" t="e">
            <v>#N/A</v>
          </cell>
          <cell r="H240" t="str">
            <v>Start Date</v>
          </cell>
          <cell r="I240" t="e">
            <v>#N/A</v>
          </cell>
        </row>
        <row r="241">
          <cell r="H241" t="str">
            <v>Party</v>
          </cell>
          <cell r="I241" t="e">
            <v>#N/A</v>
          </cell>
        </row>
        <row r="242">
          <cell r="A242" t="str">
            <v>Commitments</v>
          </cell>
          <cell r="C242" t="str">
            <v>PAID</v>
          </cell>
        </row>
        <row r="243">
          <cell r="A243" t="str">
            <v>Install Due Date</v>
          </cell>
          <cell r="B243" t="str">
            <v>USD Value</v>
          </cell>
          <cell r="C243" t="str">
            <v>Install Date</v>
          </cell>
          <cell r="D243" t="str">
            <v>Paid usd value</v>
          </cell>
          <cell r="E243" t="str">
            <v>Balance</v>
          </cell>
          <cell r="F243" t="str">
            <v>REMARKS</v>
          </cell>
        </row>
        <row r="244">
          <cell r="A244"/>
          <cell r="B244"/>
          <cell r="C244"/>
          <cell r="D244"/>
          <cell r="E244"/>
          <cell r="F244"/>
        </row>
        <row r="245">
          <cell r="A245"/>
          <cell r="B245"/>
          <cell r="C245"/>
          <cell r="D245"/>
          <cell r="E245"/>
          <cell r="F245"/>
        </row>
        <row r="246">
          <cell r="A246"/>
          <cell r="B246"/>
          <cell r="C246"/>
          <cell r="D246"/>
          <cell r="E246"/>
          <cell r="F246"/>
        </row>
        <row r="247">
          <cell r="A247"/>
          <cell r="B247"/>
          <cell r="C247"/>
          <cell r="D247"/>
          <cell r="E247"/>
          <cell r="F247"/>
        </row>
        <row r="248">
          <cell r="A248"/>
          <cell r="B248"/>
          <cell r="C248"/>
          <cell r="D248"/>
          <cell r="E248"/>
          <cell r="F248"/>
        </row>
        <row r="249">
          <cell r="A249"/>
          <cell r="B249"/>
          <cell r="C249"/>
          <cell r="D249"/>
          <cell r="E249"/>
          <cell r="F249"/>
        </row>
        <row r="250">
          <cell r="A250"/>
          <cell r="B250"/>
          <cell r="C250"/>
          <cell r="D250"/>
          <cell r="E250"/>
          <cell r="F250"/>
        </row>
        <row r="251">
          <cell r="A251"/>
          <cell r="B251"/>
          <cell r="C251"/>
          <cell r="D251"/>
          <cell r="E251"/>
          <cell r="F251"/>
        </row>
        <row r="252">
          <cell r="A252"/>
          <cell r="B252"/>
          <cell r="C252"/>
          <cell r="D252"/>
          <cell r="E252"/>
          <cell r="F252"/>
        </row>
        <row r="253">
          <cell r="A253"/>
          <cell r="B253"/>
          <cell r="C253"/>
          <cell r="D253"/>
          <cell r="E253"/>
          <cell r="F253"/>
        </row>
        <row r="254">
          <cell r="A254"/>
          <cell r="B254"/>
          <cell r="C254"/>
          <cell r="D254"/>
          <cell r="E254"/>
          <cell r="F254"/>
        </row>
        <row r="255">
          <cell r="A255"/>
          <cell r="B255"/>
          <cell r="C255"/>
          <cell r="D255"/>
          <cell r="E255"/>
          <cell r="F255"/>
        </row>
        <row r="256">
          <cell r="A256"/>
          <cell r="B256"/>
          <cell r="C256"/>
          <cell r="D256"/>
          <cell r="E256"/>
          <cell r="F256"/>
        </row>
        <row r="257">
          <cell r="A257"/>
          <cell r="B257"/>
          <cell r="C257"/>
          <cell r="D257"/>
          <cell r="E257"/>
          <cell r="F257"/>
        </row>
        <row r="258">
          <cell r="A258"/>
          <cell r="B258"/>
          <cell r="C258"/>
          <cell r="D258"/>
          <cell r="E258"/>
          <cell r="F258"/>
        </row>
        <row r="259">
          <cell r="A259" t="str">
            <v>Projects' status - Installments - Continued (USD)</v>
          </cell>
        </row>
        <row r="260">
          <cell r="A260"/>
          <cell r="B260"/>
          <cell r="C260"/>
          <cell r="D260"/>
          <cell r="E260"/>
          <cell r="F260"/>
        </row>
        <row r="261">
          <cell r="A261"/>
          <cell r="B261"/>
          <cell r="C261"/>
          <cell r="D261"/>
          <cell r="E261"/>
          <cell r="F261"/>
        </row>
        <row r="262">
          <cell r="A262"/>
          <cell r="B262"/>
          <cell r="C262"/>
          <cell r="D262"/>
          <cell r="E262"/>
          <cell r="F262"/>
        </row>
        <row r="263">
          <cell r="A263"/>
          <cell r="B263"/>
          <cell r="C263"/>
          <cell r="D263"/>
          <cell r="E263"/>
          <cell r="F263"/>
        </row>
        <row r="264">
          <cell r="A264"/>
          <cell r="B264"/>
          <cell r="C264"/>
          <cell r="D264"/>
          <cell r="E264"/>
          <cell r="F264"/>
        </row>
        <row r="265">
          <cell r="A265"/>
          <cell r="B265"/>
          <cell r="C265"/>
          <cell r="D265"/>
          <cell r="E265"/>
          <cell r="F265"/>
        </row>
        <row r="266">
          <cell r="A266"/>
          <cell r="B266"/>
          <cell r="C266"/>
          <cell r="D266"/>
          <cell r="E266"/>
          <cell r="F266"/>
        </row>
        <row r="267">
          <cell r="A267"/>
          <cell r="B267"/>
          <cell r="C267"/>
          <cell r="D267"/>
          <cell r="E267"/>
          <cell r="F267"/>
        </row>
        <row r="268">
          <cell r="A268"/>
          <cell r="B268"/>
          <cell r="C268"/>
          <cell r="D268"/>
          <cell r="E268"/>
          <cell r="F268"/>
        </row>
        <row r="291">
          <cell r="A291" t="str">
            <v>Active Projects' status - Donor per Annum (USD)</v>
          </cell>
        </row>
        <row r="294">
          <cell r="B294" t="str">
            <v>GCE</v>
          </cell>
          <cell r="D294" t="str">
            <v>Opallo</v>
          </cell>
          <cell r="F294" t="str">
            <v>DBT</v>
          </cell>
          <cell r="H294" t="str">
            <v>HipUp</v>
          </cell>
        </row>
        <row r="295">
          <cell r="A295" t="str">
            <v>Total per Year:</v>
          </cell>
          <cell r="B295" t="str">
            <v>Commitments</v>
          </cell>
          <cell r="C295" t="str">
            <v>PAID</v>
          </cell>
          <cell r="D295" t="str">
            <v>Commitments</v>
          </cell>
          <cell r="E295" t="str">
            <v>PAID</v>
          </cell>
          <cell r="F295" t="str">
            <v>Commitments</v>
          </cell>
          <cell r="G295" t="str">
            <v>PAID</v>
          </cell>
          <cell r="H295" t="str">
            <v>Commitments</v>
          </cell>
          <cell r="I295" t="str">
            <v>PAID</v>
          </cell>
        </row>
        <row r="296">
          <cell r="A296">
            <v>2007</v>
          </cell>
          <cell r="B296">
            <v>143000</v>
          </cell>
          <cell r="C296">
            <v>113000</v>
          </cell>
          <cell r="D296">
            <v>0</v>
          </cell>
          <cell r="E296">
            <v>0</v>
          </cell>
          <cell r="F296">
            <v>0</v>
          </cell>
          <cell r="G296">
            <v>0</v>
          </cell>
          <cell r="H296">
            <v>6617.6470588235288</v>
          </cell>
          <cell r="I296">
            <v>6617.6470588235288</v>
          </cell>
        </row>
        <row r="297">
          <cell r="A297">
            <v>2008</v>
          </cell>
          <cell r="B297">
            <v>797299.99145700003</v>
          </cell>
          <cell r="C297">
            <v>797299.99145700003</v>
          </cell>
          <cell r="D297">
            <v>0</v>
          </cell>
          <cell r="E297">
            <v>0</v>
          </cell>
          <cell r="F297">
            <v>0</v>
          </cell>
          <cell r="G297">
            <v>0</v>
          </cell>
          <cell r="H297">
            <v>1159412.6230989993</v>
          </cell>
          <cell r="I297">
            <v>1169706.5084833212</v>
          </cell>
        </row>
        <row r="298">
          <cell r="A298">
            <v>2009</v>
          </cell>
          <cell r="B298">
            <v>0</v>
          </cell>
          <cell r="C298">
            <v>0</v>
          </cell>
          <cell r="D298">
            <v>0</v>
          </cell>
          <cell r="E298">
            <v>0</v>
          </cell>
          <cell r="F298">
            <v>0</v>
          </cell>
          <cell r="G298">
            <v>0</v>
          </cell>
          <cell r="H298">
            <v>0</v>
          </cell>
          <cell r="I298">
            <v>0</v>
          </cell>
        </row>
        <row r="299">
          <cell r="A299">
            <v>2010</v>
          </cell>
          <cell r="B299">
            <v>0</v>
          </cell>
          <cell r="C299">
            <v>0</v>
          </cell>
          <cell r="D299">
            <v>0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0</v>
          </cell>
        </row>
        <row r="300">
          <cell r="A300">
            <v>2011</v>
          </cell>
          <cell r="B300">
            <v>0</v>
          </cell>
          <cell r="C300">
            <v>0</v>
          </cell>
          <cell r="D300">
            <v>0</v>
          </cell>
          <cell r="E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</row>
        <row r="301">
          <cell r="A301">
            <v>2012</v>
          </cell>
          <cell r="B301">
            <v>0</v>
          </cell>
          <cell r="C301">
            <v>0</v>
          </cell>
          <cell r="D301">
            <v>0</v>
          </cell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</row>
        <row r="302">
          <cell r="A302">
            <v>2013</v>
          </cell>
          <cell r="B302">
            <v>0</v>
          </cell>
          <cell r="C302">
            <v>0</v>
          </cell>
          <cell r="D302">
            <v>0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0</v>
          </cell>
        </row>
        <row r="303">
          <cell r="A303">
            <v>2014</v>
          </cell>
          <cell r="B303">
            <v>0</v>
          </cell>
          <cell r="C303">
            <v>0</v>
          </cell>
          <cell r="D303">
            <v>0</v>
          </cell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I303">
            <v>0</v>
          </cell>
        </row>
        <row r="304">
          <cell r="A304">
            <v>2015</v>
          </cell>
          <cell r="B304">
            <v>0</v>
          </cell>
          <cell r="C304">
            <v>0</v>
          </cell>
          <cell r="D304">
            <v>0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0</v>
          </cell>
        </row>
        <row r="305">
          <cell r="A305">
            <v>2016</v>
          </cell>
          <cell r="B305">
            <v>0</v>
          </cell>
          <cell r="C305">
            <v>0</v>
          </cell>
          <cell r="D305">
            <v>0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</row>
        <row r="306">
          <cell r="A306">
            <v>2017</v>
          </cell>
          <cell r="B306">
            <v>0</v>
          </cell>
          <cell r="C306">
            <v>0</v>
          </cell>
          <cell r="D306">
            <v>0</v>
          </cell>
          <cell r="E306">
            <v>0</v>
          </cell>
          <cell r="F306">
            <v>0</v>
          </cell>
          <cell r="G306">
            <v>0</v>
          </cell>
          <cell r="H306">
            <v>0</v>
          </cell>
          <cell r="I306">
            <v>0</v>
          </cell>
        </row>
        <row r="307">
          <cell r="A307">
            <v>2018</v>
          </cell>
          <cell r="B307">
            <v>0</v>
          </cell>
          <cell r="C307">
            <v>0</v>
          </cell>
          <cell r="D307">
            <v>0</v>
          </cell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</row>
        <row r="308">
          <cell r="A308">
            <v>2019</v>
          </cell>
          <cell r="B308">
            <v>0</v>
          </cell>
          <cell r="C308">
            <v>0</v>
          </cell>
          <cell r="D308">
            <v>0</v>
          </cell>
          <cell r="E308">
            <v>0</v>
          </cell>
          <cell r="F308">
            <v>0</v>
          </cell>
          <cell r="G308">
            <v>0</v>
          </cell>
          <cell r="H308">
            <v>0</v>
          </cell>
          <cell r="I308">
            <v>0</v>
          </cell>
        </row>
        <row r="309">
          <cell r="A309">
            <v>2020</v>
          </cell>
          <cell r="B309">
            <v>0</v>
          </cell>
          <cell r="C309">
            <v>0</v>
          </cell>
          <cell r="D309">
            <v>0</v>
          </cell>
          <cell r="E309">
            <v>0</v>
          </cell>
          <cell r="F309">
            <v>0</v>
          </cell>
          <cell r="G309">
            <v>0</v>
          </cell>
          <cell r="H309">
            <v>0</v>
          </cell>
          <cell r="I309">
            <v>0</v>
          </cell>
        </row>
        <row r="312">
          <cell r="B312" t="str">
            <v>Other 1</v>
          </cell>
          <cell r="D312" t="str">
            <v>OST</v>
          </cell>
          <cell r="F312" t="str">
            <v>PJW</v>
          </cell>
          <cell r="H312" t="str">
            <v>Other 2</v>
          </cell>
        </row>
        <row r="313">
          <cell r="A313" t="str">
            <v>Total per Year:</v>
          </cell>
          <cell r="B313" t="str">
            <v>Commitments</v>
          </cell>
          <cell r="C313" t="str">
            <v>PAID</v>
          </cell>
          <cell r="D313" t="str">
            <v>Commitments</v>
          </cell>
          <cell r="E313" t="str">
            <v>PAID</v>
          </cell>
          <cell r="F313" t="str">
            <v>Commitments</v>
          </cell>
          <cell r="G313" t="str">
            <v>PAID</v>
          </cell>
          <cell r="H313" t="str">
            <v>Commitments</v>
          </cell>
          <cell r="I313" t="str">
            <v>PAID</v>
          </cell>
        </row>
        <row r="314">
          <cell r="A314">
            <v>2007</v>
          </cell>
          <cell r="B314">
            <v>0</v>
          </cell>
          <cell r="C314">
            <v>0</v>
          </cell>
          <cell r="D314">
            <v>0</v>
          </cell>
          <cell r="E314">
            <v>0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</row>
        <row r="315">
          <cell r="A315">
            <v>2008</v>
          </cell>
          <cell r="B315">
            <v>0</v>
          </cell>
          <cell r="C315">
            <v>0</v>
          </cell>
          <cell r="D315">
            <v>71736</v>
          </cell>
          <cell r="E315">
            <v>71736</v>
          </cell>
          <cell r="F315">
            <v>546355.32159999968</v>
          </cell>
          <cell r="G315">
            <v>546395.41041159979</v>
          </cell>
          <cell r="H315">
            <v>0</v>
          </cell>
          <cell r="I315">
            <v>0</v>
          </cell>
        </row>
        <row r="316">
          <cell r="A316">
            <v>2009</v>
          </cell>
          <cell r="B316">
            <v>0</v>
          </cell>
          <cell r="C316">
            <v>0</v>
          </cell>
          <cell r="D316">
            <v>0</v>
          </cell>
          <cell r="E316">
            <v>0</v>
          </cell>
          <cell r="F316">
            <v>0</v>
          </cell>
          <cell r="G316">
            <v>0</v>
          </cell>
          <cell r="H316">
            <v>0</v>
          </cell>
          <cell r="I316">
            <v>0</v>
          </cell>
        </row>
        <row r="317">
          <cell r="A317">
            <v>2010</v>
          </cell>
          <cell r="B317">
            <v>0</v>
          </cell>
          <cell r="C317">
            <v>0</v>
          </cell>
          <cell r="D317">
            <v>0</v>
          </cell>
          <cell r="E317">
            <v>0</v>
          </cell>
          <cell r="F317">
            <v>0</v>
          </cell>
          <cell r="G317">
            <v>0</v>
          </cell>
          <cell r="H317">
            <v>0</v>
          </cell>
          <cell r="I317">
            <v>0</v>
          </cell>
        </row>
        <row r="318">
          <cell r="A318">
            <v>2011</v>
          </cell>
          <cell r="B318">
            <v>0</v>
          </cell>
          <cell r="C318">
            <v>0</v>
          </cell>
          <cell r="D318">
            <v>0</v>
          </cell>
          <cell r="E318">
            <v>0</v>
          </cell>
          <cell r="F318">
            <v>0</v>
          </cell>
          <cell r="G318">
            <v>0</v>
          </cell>
          <cell r="H318">
            <v>0</v>
          </cell>
          <cell r="I318">
            <v>0</v>
          </cell>
        </row>
        <row r="319">
          <cell r="A319">
            <v>2012</v>
          </cell>
          <cell r="B319">
            <v>0</v>
          </cell>
          <cell r="C319">
            <v>0</v>
          </cell>
          <cell r="D319">
            <v>0</v>
          </cell>
          <cell r="E319">
            <v>0</v>
          </cell>
          <cell r="F319">
            <v>0</v>
          </cell>
          <cell r="G319">
            <v>0</v>
          </cell>
          <cell r="H319">
            <v>0</v>
          </cell>
          <cell r="I319">
            <v>0</v>
          </cell>
        </row>
        <row r="320">
          <cell r="A320">
            <v>2013</v>
          </cell>
          <cell r="B320">
            <v>0</v>
          </cell>
          <cell r="C320">
            <v>0</v>
          </cell>
          <cell r="D320">
            <v>0</v>
          </cell>
          <cell r="E320">
            <v>0</v>
          </cell>
          <cell r="F320">
            <v>0</v>
          </cell>
          <cell r="G320">
            <v>0</v>
          </cell>
          <cell r="H320">
            <v>0</v>
          </cell>
          <cell r="I320">
            <v>0</v>
          </cell>
        </row>
        <row r="321">
          <cell r="A321">
            <v>2014</v>
          </cell>
          <cell r="B321">
            <v>0</v>
          </cell>
          <cell r="C321">
            <v>0</v>
          </cell>
          <cell r="D321">
            <v>0</v>
          </cell>
          <cell r="E321">
            <v>0</v>
          </cell>
          <cell r="F321">
            <v>0</v>
          </cell>
          <cell r="G321">
            <v>0</v>
          </cell>
          <cell r="H321">
            <v>0</v>
          </cell>
          <cell r="I321">
            <v>0</v>
          </cell>
        </row>
        <row r="322">
          <cell r="A322">
            <v>2015</v>
          </cell>
          <cell r="B322">
            <v>0</v>
          </cell>
          <cell r="C322">
            <v>0</v>
          </cell>
          <cell r="D322">
            <v>0</v>
          </cell>
          <cell r="E322">
            <v>0</v>
          </cell>
          <cell r="F322">
            <v>0</v>
          </cell>
          <cell r="G322">
            <v>0</v>
          </cell>
          <cell r="H322">
            <v>0</v>
          </cell>
          <cell r="I322">
            <v>0</v>
          </cell>
        </row>
        <row r="323">
          <cell r="A323">
            <v>2016</v>
          </cell>
          <cell r="B323">
            <v>0</v>
          </cell>
          <cell r="C323">
            <v>0</v>
          </cell>
          <cell r="D323">
            <v>0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</row>
        <row r="324">
          <cell r="A324">
            <v>2017</v>
          </cell>
          <cell r="B324">
            <v>0</v>
          </cell>
          <cell r="C324">
            <v>0</v>
          </cell>
          <cell r="D324">
            <v>0</v>
          </cell>
          <cell r="E324">
            <v>0</v>
          </cell>
          <cell r="F324">
            <v>0</v>
          </cell>
          <cell r="G324">
            <v>0</v>
          </cell>
          <cell r="H324">
            <v>0</v>
          </cell>
          <cell r="I324">
            <v>0</v>
          </cell>
        </row>
        <row r="325">
          <cell r="A325">
            <v>2018</v>
          </cell>
          <cell r="B325">
            <v>0</v>
          </cell>
          <cell r="C325">
            <v>0</v>
          </cell>
          <cell r="D325">
            <v>0</v>
          </cell>
          <cell r="E325">
            <v>0</v>
          </cell>
          <cell r="F325">
            <v>0</v>
          </cell>
          <cell r="G325">
            <v>0</v>
          </cell>
          <cell r="H325">
            <v>0</v>
          </cell>
          <cell r="I325">
            <v>0</v>
          </cell>
        </row>
        <row r="326">
          <cell r="A326">
            <v>2019</v>
          </cell>
          <cell r="B326">
            <v>0</v>
          </cell>
          <cell r="C326">
            <v>0</v>
          </cell>
          <cell r="D326">
            <v>0</v>
          </cell>
          <cell r="E326">
            <v>0</v>
          </cell>
          <cell r="F326">
            <v>0</v>
          </cell>
          <cell r="G326">
            <v>0</v>
          </cell>
          <cell r="H326">
            <v>0</v>
          </cell>
          <cell r="I326">
            <v>0</v>
          </cell>
        </row>
        <row r="327">
          <cell r="A327">
            <v>2020</v>
          </cell>
          <cell r="B327">
            <v>0</v>
          </cell>
          <cell r="C327">
            <v>0</v>
          </cell>
          <cell r="D327">
            <v>0</v>
          </cell>
          <cell r="E327">
            <v>0</v>
          </cell>
          <cell r="F327">
            <v>0</v>
          </cell>
          <cell r="G327">
            <v>0</v>
          </cell>
          <cell r="H327">
            <v>0</v>
          </cell>
          <cell r="I327">
            <v>0</v>
          </cell>
        </row>
        <row r="334">
          <cell r="A334" t="str">
            <v>Beneficiary Report (USD)</v>
          </cell>
        </row>
        <row r="335">
          <cell r="A335" t="str">
            <v>Beneficiary</v>
          </cell>
          <cell r="C335" t="str">
            <v>Commitments</v>
          </cell>
          <cell r="D335" t="str">
            <v>PAID</v>
          </cell>
          <cell r="E335" t="str">
            <v>Balance</v>
          </cell>
        </row>
        <row r="336">
          <cell r="A336" t="str">
            <v>TAU</v>
          </cell>
          <cell r="C336">
            <v>101250</v>
          </cell>
          <cell r="D336">
            <v>71250</v>
          </cell>
          <cell r="E336">
            <v>30000</v>
          </cell>
        </row>
        <row r="337">
          <cell r="A337" t="str">
            <v>KIEDF</v>
          </cell>
          <cell r="C337">
            <v>69600</v>
          </cell>
          <cell r="D337">
            <v>69600</v>
          </cell>
          <cell r="E337">
            <v>0</v>
          </cell>
        </row>
        <row r="338">
          <cell r="A338" t="str">
            <v>CJAED</v>
          </cell>
          <cell r="C338">
            <v>0</v>
          </cell>
          <cell r="D338">
            <v>0</v>
          </cell>
          <cell r="E338">
            <v>0</v>
          </cell>
        </row>
        <row r="339">
          <cell r="A339" t="str">
            <v>Keren Hayesod</v>
          </cell>
          <cell r="C339">
            <v>0</v>
          </cell>
          <cell r="D339">
            <v>0</v>
          </cell>
          <cell r="E339">
            <v>0</v>
          </cell>
        </row>
        <row r="340">
          <cell r="A340" t="str">
            <v>UEF</v>
          </cell>
          <cell r="C340">
            <v>216469.5</v>
          </cell>
          <cell r="D340">
            <v>245544.09999999998</v>
          </cell>
          <cell r="E340">
            <v>-29074.599999999977</v>
          </cell>
        </row>
        <row r="341">
          <cell r="A341" t="str">
            <v>Haifa University</v>
          </cell>
          <cell r="C341">
            <v>28000</v>
          </cell>
          <cell r="D341">
            <v>28000</v>
          </cell>
          <cell r="E341">
            <v>0</v>
          </cell>
        </row>
        <row r="342">
          <cell r="A342" t="str">
            <v>Jewish Culture Festival</v>
          </cell>
          <cell r="C342">
            <v>51345.195</v>
          </cell>
          <cell r="D342">
            <v>51859.898369999995</v>
          </cell>
          <cell r="E342">
            <v>-514.70336999999563</v>
          </cell>
        </row>
        <row r="343">
          <cell r="A343" t="str">
            <v>EJCC</v>
          </cell>
          <cell r="C343">
            <v>96999.996657000011</v>
          </cell>
          <cell r="D343">
            <v>96999.996657000011</v>
          </cell>
          <cell r="E343">
            <v>0</v>
          </cell>
        </row>
        <row r="344">
          <cell r="A344" t="str">
            <v>BGU</v>
          </cell>
          <cell r="C344">
            <v>279500</v>
          </cell>
          <cell r="D344">
            <v>279500</v>
          </cell>
          <cell r="E344">
            <v>0</v>
          </cell>
        </row>
        <row r="345">
          <cell r="A345" t="str">
            <v>AJC</v>
          </cell>
          <cell r="C345">
            <v>0</v>
          </cell>
          <cell r="D345">
            <v>0</v>
          </cell>
          <cell r="E345">
            <v>0</v>
          </cell>
        </row>
        <row r="346">
          <cell r="A346" t="str">
            <v>Peres Center For Peace</v>
          </cell>
          <cell r="C346">
            <v>15000</v>
          </cell>
          <cell r="D346">
            <v>15000</v>
          </cell>
          <cell r="E346">
            <v>0</v>
          </cell>
        </row>
        <row r="347">
          <cell r="A347" t="str">
            <v>Education for Life</v>
          </cell>
          <cell r="C347">
            <v>6860</v>
          </cell>
          <cell r="D347">
            <v>6860</v>
          </cell>
          <cell r="E347">
            <v>0</v>
          </cell>
        </row>
        <row r="348">
          <cell r="A348" t="str">
            <v>Scholarship and Support Fund for Higher Studies on the name of Wisam Khamees</v>
          </cell>
          <cell r="C348">
            <v>5700</v>
          </cell>
          <cell r="D348">
            <v>5700</v>
          </cell>
          <cell r="E348">
            <v>0</v>
          </cell>
        </row>
        <row r="349">
          <cell r="A349" t="str">
            <v>A new Way</v>
          </cell>
          <cell r="C349">
            <v>3750</v>
          </cell>
          <cell r="D349">
            <v>3750</v>
          </cell>
          <cell r="E349">
            <v>0</v>
          </cell>
        </row>
        <row r="350">
          <cell r="A350" t="str">
            <v>Arab Youth Movement (through Havatzelet Institute)</v>
          </cell>
          <cell r="C350">
            <v>0</v>
          </cell>
          <cell r="D350">
            <v>0</v>
          </cell>
          <cell r="E350">
            <v>0</v>
          </cell>
        </row>
        <row r="351">
          <cell r="A351" t="str">
            <v>A heart for peace (Un coeur pour la Paix)</v>
          </cell>
          <cell r="C351">
            <v>28260</v>
          </cell>
          <cell r="D351">
            <v>28260</v>
          </cell>
          <cell r="E351">
            <v>0</v>
          </cell>
        </row>
        <row r="352">
          <cell r="A352" t="str">
            <v>Um El Fahem Art Gallery</v>
          </cell>
          <cell r="C352">
            <v>0</v>
          </cell>
          <cell r="D352">
            <v>0</v>
          </cell>
          <cell r="E352">
            <v>0</v>
          </cell>
        </row>
        <row r="353">
          <cell r="A353" t="str">
            <v xml:space="preserve">Hadassah hospital  Psychiatric children department </v>
          </cell>
          <cell r="C353">
            <v>0</v>
          </cell>
          <cell r="D353">
            <v>0</v>
          </cell>
          <cell r="E353">
            <v>0</v>
          </cell>
        </row>
        <row r="354">
          <cell r="A354" t="str">
            <v>Museum of the History of Polish Jews</v>
          </cell>
          <cell r="C354">
            <v>78361.878157822837</v>
          </cell>
          <cell r="D354">
            <v>65079.640172144864</v>
          </cell>
          <cell r="E354">
            <v>13282.237985677973</v>
          </cell>
        </row>
        <row r="355">
          <cell r="A355" t="str">
            <v>Havazelet Institue</v>
          </cell>
          <cell r="C355">
            <v>0</v>
          </cell>
          <cell r="D355">
            <v>0</v>
          </cell>
          <cell r="E355">
            <v>0</v>
          </cell>
        </row>
        <row r="356">
          <cell r="A356" t="str">
            <v>Notzar Theatre</v>
          </cell>
          <cell r="C356">
            <v>0</v>
          </cell>
          <cell r="D356">
            <v>0</v>
          </cell>
          <cell r="E356">
            <v>0</v>
          </cell>
        </row>
        <row r="357">
          <cell r="A357" t="str">
            <v>Belfer Library Ramlah</v>
          </cell>
          <cell r="C357">
            <v>0</v>
          </cell>
          <cell r="D357">
            <v>0</v>
          </cell>
          <cell r="E357">
            <v>0</v>
          </cell>
        </row>
        <row r="358">
          <cell r="A358" t="str">
            <v>Jerusalem Foundation</v>
          </cell>
          <cell r="C358">
            <v>0</v>
          </cell>
          <cell r="D358">
            <v>0</v>
          </cell>
          <cell r="E358">
            <v>0</v>
          </cell>
        </row>
        <row r="359">
          <cell r="A359" t="str">
            <v>PlaNet Finance</v>
          </cell>
          <cell r="C359">
            <v>149499.99679999999</v>
          </cell>
          <cell r="D359">
            <v>149499.99679999999</v>
          </cell>
          <cell r="E359">
            <v>0</v>
          </cell>
        </row>
        <row r="360">
          <cell r="A360" t="str">
            <v>N.E.F</v>
          </cell>
          <cell r="C360">
            <v>70000</v>
          </cell>
          <cell r="D360">
            <v>70000</v>
          </cell>
          <cell r="E360">
            <v>0</v>
          </cell>
        </row>
        <row r="361">
          <cell r="A361" t="str">
            <v>Madariaga</v>
          </cell>
          <cell r="C361">
            <v>0</v>
          </cell>
          <cell r="D361">
            <v>0</v>
          </cell>
          <cell r="E361">
            <v>0</v>
          </cell>
        </row>
        <row r="362">
          <cell r="A362" t="str">
            <v>Evens Foundation</v>
          </cell>
          <cell r="C362">
            <v>1187984.8543999996</v>
          </cell>
          <cell r="D362">
            <v>1188024.9432115997</v>
          </cell>
          <cell r="E362">
            <v>-40.08881160011515</v>
          </cell>
        </row>
        <row r="363">
          <cell r="A363" t="str">
            <v>Synergos</v>
          </cell>
          <cell r="C363">
            <v>45900</v>
          </cell>
          <cell r="D363">
            <v>45900</v>
          </cell>
          <cell r="E363">
            <v>0</v>
          </cell>
        </row>
        <row r="364">
          <cell r="A364" t="str">
            <v>Frederic Brenner</v>
          </cell>
          <cell r="C364">
            <v>0</v>
          </cell>
          <cell r="D364">
            <v>0</v>
          </cell>
          <cell r="E364">
            <v>0</v>
          </cell>
        </row>
        <row r="365">
          <cell r="A365" t="str">
            <v>Daria Fain</v>
          </cell>
          <cell r="C365">
            <v>20000</v>
          </cell>
          <cell r="D365">
            <v>20000</v>
          </cell>
          <cell r="E365">
            <v>0</v>
          </cell>
        </row>
        <row r="366">
          <cell r="A366" t="str">
            <v>Friends of Yad Sara</v>
          </cell>
          <cell r="C366">
            <v>10800</v>
          </cell>
          <cell r="D366">
            <v>10800</v>
          </cell>
          <cell r="E366">
            <v>0</v>
          </cell>
        </row>
        <row r="367">
          <cell r="A367" t="str">
            <v>Louise T Blouin Foundation</v>
          </cell>
          <cell r="C367">
            <v>0</v>
          </cell>
          <cell r="D367">
            <v>0</v>
          </cell>
          <cell r="E367">
            <v>0</v>
          </cell>
        </row>
        <row r="368">
          <cell r="A368" t="str">
            <v>Sourasky Medical Center</v>
          </cell>
          <cell r="C368">
            <v>14000</v>
          </cell>
          <cell r="D368">
            <v>14000</v>
          </cell>
          <cell r="E368">
            <v>0</v>
          </cell>
        </row>
        <row r="369">
          <cell r="B369" t="str">
            <v>Beneficiary Report…. Continued (USD)</v>
          </cell>
        </row>
        <row r="370">
          <cell r="B370" t="str">
            <v>Beneficiary</v>
          </cell>
          <cell r="C370" t="str">
            <v>Commitments</v>
          </cell>
          <cell r="D370" t="str">
            <v>PAID</v>
          </cell>
          <cell r="E370" t="str">
            <v>Balance</v>
          </cell>
        </row>
        <row r="371">
          <cell r="A371" t="str">
            <v>Towns Association for Environmental Quality</v>
          </cell>
          <cell r="C371">
            <v>0</v>
          </cell>
          <cell r="D371">
            <v>0</v>
          </cell>
          <cell r="E371">
            <v>0</v>
          </cell>
        </row>
        <row r="372">
          <cell r="A372"/>
          <cell r="C372"/>
          <cell r="D372"/>
          <cell r="E372"/>
        </row>
        <row r="373">
          <cell r="A373"/>
          <cell r="C373"/>
          <cell r="D373"/>
          <cell r="E373"/>
        </row>
        <row r="374">
          <cell r="A374"/>
          <cell r="C374"/>
          <cell r="D374"/>
          <cell r="E374"/>
        </row>
        <row r="375">
          <cell r="A375"/>
          <cell r="C375"/>
          <cell r="D375"/>
          <cell r="E375"/>
        </row>
        <row r="376">
          <cell r="A376"/>
          <cell r="C376"/>
          <cell r="D376"/>
          <cell r="E376"/>
        </row>
        <row r="377">
          <cell r="A377"/>
          <cell r="C377"/>
          <cell r="D377"/>
          <cell r="E377"/>
        </row>
        <row r="378">
          <cell r="A378"/>
          <cell r="C378"/>
          <cell r="D378"/>
          <cell r="E378"/>
        </row>
        <row r="379">
          <cell r="A379"/>
          <cell r="C379"/>
          <cell r="D379"/>
          <cell r="E379"/>
        </row>
        <row r="380">
          <cell r="A380"/>
          <cell r="C380"/>
          <cell r="D380"/>
          <cell r="E380"/>
        </row>
        <row r="381">
          <cell r="A381"/>
          <cell r="C381"/>
          <cell r="D381"/>
          <cell r="E381"/>
        </row>
        <row r="382">
          <cell r="A382"/>
          <cell r="C382"/>
          <cell r="D382"/>
          <cell r="E382"/>
        </row>
        <row r="383">
          <cell r="A383"/>
          <cell r="C383"/>
          <cell r="D383"/>
          <cell r="E383"/>
        </row>
        <row r="384">
          <cell r="A384"/>
          <cell r="C384"/>
          <cell r="D384"/>
          <cell r="E384"/>
        </row>
        <row r="385">
          <cell r="A385"/>
          <cell r="C385"/>
          <cell r="D385"/>
          <cell r="E385"/>
        </row>
        <row r="386">
          <cell r="A386"/>
          <cell r="C386"/>
          <cell r="D386"/>
          <cell r="E386"/>
        </row>
        <row r="387">
          <cell r="A387"/>
          <cell r="C387"/>
          <cell r="D387"/>
          <cell r="E387"/>
        </row>
        <row r="388">
          <cell r="A388"/>
          <cell r="C388"/>
          <cell r="D388"/>
          <cell r="E388"/>
        </row>
        <row r="389">
          <cell r="A389"/>
          <cell r="C389"/>
          <cell r="D389"/>
          <cell r="E389"/>
        </row>
        <row r="390">
          <cell r="A390"/>
          <cell r="C390"/>
          <cell r="D390"/>
          <cell r="E390"/>
        </row>
        <row r="391">
          <cell r="A391"/>
          <cell r="C391"/>
          <cell r="D391"/>
          <cell r="E391"/>
        </row>
        <row r="392">
          <cell r="A392"/>
          <cell r="C392"/>
          <cell r="D392"/>
          <cell r="E392"/>
        </row>
        <row r="393">
          <cell r="A393"/>
          <cell r="C393"/>
          <cell r="D393"/>
          <cell r="E393"/>
        </row>
        <row r="394">
          <cell r="A394"/>
          <cell r="C394"/>
          <cell r="D394"/>
          <cell r="E394"/>
        </row>
        <row r="395">
          <cell r="A395"/>
          <cell r="C395"/>
          <cell r="D395"/>
          <cell r="E395"/>
        </row>
        <row r="396">
          <cell r="A396"/>
          <cell r="C396"/>
          <cell r="D396"/>
          <cell r="E396"/>
        </row>
        <row r="397">
          <cell r="A397"/>
          <cell r="C397"/>
          <cell r="D397"/>
          <cell r="E397"/>
        </row>
        <row r="398">
          <cell r="A398"/>
          <cell r="C398"/>
          <cell r="D398"/>
          <cell r="E398"/>
        </row>
        <row r="399">
          <cell r="A399"/>
          <cell r="C399"/>
          <cell r="D399"/>
          <cell r="E399"/>
        </row>
        <row r="404">
          <cell r="A404" t="str">
            <v>Finished Projects' Status (USD)</v>
          </cell>
        </row>
        <row r="405">
          <cell r="A405" t="str">
            <v>Dons' Name</v>
          </cell>
          <cell r="C405" t="str">
            <v>Donor</v>
          </cell>
          <cell r="D405" t="str">
            <v>Beneficiary</v>
          </cell>
          <cell r="E405" t="str">
            <v>Duraion</v>
          </cell>
          <cell r="F405" t="str">
            <v>Commitments</v>
          </cell>
          <cell r="G405" t="str">
            <v>PAID</v>
          </cell>
          <cell r="H405" t="str">
            <v>Balance</v>
          </cell>
        </row>
        <row r="406">
          <cell r="A406"/>
          <cell r="C406"/>
          <cell r="D406"/>
          <cell r="E406"/>
          <cell r="F406"/>
          <cell r="G406"/>
          <cell r="H406"/>
        </row>
        <row r="407">
          <cell r="A407"/>
          <cell r="C407"/>
          <cell r="D407"/>
          <cell r="E407"/>
          <cell r="F407"/>
          <cell r="G407"/>
          <cell r="H407"/>
        </row>
        <row r="408">
          <cell r="A408"/>
          <cell r="C408"/>
          <cell r="D408"/>
          <cell r="E408"/>
          <cell r="F408"/>
          <cell r="G408"/>
          <cell r="H408"/>
        </row>
        <row r="409">
          <cell r="A409"/>
          <cell r="C409"/>
          <cell r="D409"/>
          <cell r="E409"/>
          <cell r="F409"/>
          <cell r="G409"/>
          <cell r="H409"/>
        </row>
        <row r="410">
          <cell r="A410"/>
          <cell r="C410"/>
          <cell r="D410"/>
          <cell r="E410"/>
          <cell r="F410"/>
          <cell r="G410"/>
          <cell r="H410"/>
        </row>
        <row r="411">
          <cell r="A411"/>
          <cell r="C411"/>
          <cell r="D411"/>
          <cell r="E411"/>
          <cell r="F411"/>
          <cell r="G411"/>
          <cell r="H411"/>
        </row>
        <row r="412">
          <cell r="A412"/>
          <cell r="C412"/>
          <cell r="D412"/>
          <cell r="E412"/>
          <cell r="F412"/>
          <cell r="G412"/>
          <cell r="H412"/>
        </row>
        <row r="413">
          <cell r="A413"/>
          <cell r="C413"/>
          <cell r="D413"/>
          <cell r="E413"/>
          <cell r="F413"/>
          <cell r="G413"/>
          <cell r="H413"/>
        </row>
        <row r="414">
          <cell r="A414"/>
          <cell r="C414"/>
          <cell r="D414"/>
          <cell r="E414"/>
          <cell r="F414"/>
          <cell r="G414"/>
          <cell r="H414"/>
        </row>
        <row r="415">
          <cell r="A415"/>
          <cell r="C415"/>
          <cell r="D415"/>
          <cell r="E415"/>
          <cell r="F415"/>
          <cell r="G415"/>
          <cell r="H415"/>
        </row>
        <row r="416">
          <cell r="A416"/>
          <cell r="C416"/>
          <cell r="D416"/>
          <cell r="E416"/>
          <cell r="F416"/>
          <cell r="G416"/>
          <cell r="H416"/>
        </row>
        <row r="417">
          <cell r="A417"/>
          <cell r="C417"/>
          <cell r="D417"/>
          <cell r="E417"/>
          <cell r="F417"/>
          <cell r="G417"/>
          <cell r="H417"/>
        </row>
        <row r="418">
          <cell r="A418"/>
          <cell r="C418"/>
          <cell r="D418"/>
          <cell r="E418"/>
          <cell r="F418"/>
          <cell r="G418"/>
          <cell r="H418"/>
        </row>
        <row r="419">
          <cell r="A419"/>
          <cell r="C419"/>
          <cell r="D419"/>
          <cell r="E419"/>
          <cell r="F419"/>
          <cell r="G419"/>
          <cell r="H419"/>
        </row>
        <row r="420">
          <cell r="A420"/>
          <cell r="C420"/>
          <cell r="D420"/>
          <cell r="E420"/>
          <cell r="F420"/>
          <cell r="G420"/>
          <cell r="H420"/>
        </row>
        <row r="421">
          <cell r="A421"/>
          <cell r="C421"/>
          <cell r="D421"/>
          <cell r="E421"/>
          <cell r="F421"/>
          <cell r="G421"/>
          <cell r="H421"/>
        </row>
        <row r="422">
          <cell r="A422"/>
          <cell r="C422"/>
          <cell r="D422"/>
          <cell r="E422"/>
          <cell r="F422"/>
          <cell r="G422"/>
          <cell r="H422"/>
        </row>
        <row r="423">
          <cell r="A423"/>
          <cell r="C423"/>
          <cell r="D423"/>
          <cell r="E423"/>
          <cell r="F423"/>
          <cell r="G423"/>
          <cell r="H423"/>
        </row>
        <row r="424">
          <cell r="A424"/>
          <cell r="C424"/>
          <cell r="D424"/>
          <cell r="E424"/>
          <cell r="F424"/>
          <cell r="G424"/>
          <cell r="H424"/>
        </row>
        <row r="425">
          <cell r="A425"/>
          <cell r="C425"/>
          <cell r="D425"/>
          <cell r="E425"/>
          <cell r="F425"/>
          <cell r="G425"/>
          <cell r="H425"/>
        </row>
        <row r="426">
          <cell r="A426"/>
          <cell r="C426"/>
          <cell r="D426"/>
          <cell r="E426"/>
          <cell r="F426"/>
          <cell r="G426"/>
          <cell r="H426"/>
        </row>
        <row r="427">
          <cell r="A427"/>
          <cell r="C427"/>
          <cell r="D427"/>
          <cell r="E427"/>
          <cell r="F427"/>
          <cell r="G427"/>
          <cell r="H427"/>
        </row>
        <row r="428">
          <cell r="A428"/>
          <cell r="C428"/>
          <cell r="D428"/>
          <cell r="E428"/>
          <cell r="F428"/>
          <cell r="G428"/>
          <cell r="H428"/>
        </row>
        <row r="429">
          <cell r="A429"/>
          <cell r="C429"/>
          <cell r="D429"/>
          <cell r="E429"/>
          <cell r="F429"/>
          <cell r="G429"/>
          <cell r="H429"/>
        </row>
        <row r="430">
          <cell r="A430"/>
          <cell r="C430"/>
          <cell r="D430"/>
          <cell r="E430"/>
          <cell r="F430"/>
          <cell r="G430"/>
          <cell r="H430"/>
        </row>
        <row r="431">
          <cell r="A431"/>
          <cell r="C431"/>
          <cell r="D431"/>
          <cell r="E431"/>
          <cell r="F431"/>
          <cell r="G431"/>
          <cell r="H431"/>
        </row>
        <row r="432">
          <cell r="A432"/>
          <cell r="C432"/>
          <cell r="D432"/>
          <cell r="E432"/>
          <cell r="F432"/>
          <cell r="G432"/>
          <cell r="H432"/>
        </row>
        <row r="433">
          <cell r="A433"/>
          <cell r="C433"/>
          <cell r="D433"/>
          <cell r="E433"/>
          <cell r="F433"/>
          <cell r="G433"/>
          <cell r="H433"/>
        </row>
        <row r="434">
          <cell r="A434"/>
          <cell r="C434"/>
          <cell r="D434"/>
          <cell r="E434"/>
          <cell r="F434"/>
          <cell r="G434"/>
          <cell r="H434"/>
        </row>
        <row r="435">
          <cell r="A435"/>
          <cell r="C435"/>
          <cell r="D435"/>
          <cell r="E435"/>
          <cell r="F435"/>
          <cell r="G435"/>
          <cell r="H435"/>
        </row>
        <row r="436">
          <cell r="A436"/>
          <cell r="C436"/>
          <cell r="D436"/>
          <cell r="E436"/>
          <cell r="F436"/>
          <cell r="G436"/>
          <cell r="H436"/>
        </row>
        <row r="437">
          <cell r="A437"/>
          <cell r="C437"/>
          <cell r="D437"/>
          <cell r="E437"/>
          <cell r="F437"/>
          <cell r="G437"/>
          <cell r="H437"/>
        </row>
        <row r="439">
          <cell r="B439" t="str">
            <v>Finished Projects' Status - Continued (USD)</v>
          </cell>
        </row>
        <row r="440">
          <cell r="B440" t="str">
            <v>Dons' Name</v>
          </cell>
          <cell r="C440" t="str">
            <v>Donor</v>
          </cell>
          <cell r="D440" t="str">
            <v>Beneficiary</v>
          </cell>
          <cell r="E440" t="str">
            <v>Duraion</v>
          </cell>
          <cell r="F440" t="str">
            <v>Commitments</v>
          </cell>
          <cell r="G440" t="str">
            <v>PAID</v>
          </cell>
          <cell r="H440" t="str">
            <v>Balance</v>
          </cell>
        </row>
        <row r="441">
          <cell r="A441"/>
          <cell r="C441"/>
          <cell r="D441"/>
          <cell r="E441"/>
          <cell r="F441"/>
          <cell r="G441"/>
          <cell r="H441"/>
        </row>
        <row r="442">
          <cell r="A442"/>
          <cell r="C442"/>
          <cell r="D442"/>
          <cell r="E442"/>
          <cell r="F442"/>
          <cell r="G442"/>
          <cell r="H442"/>
        </row>
        <row r="443">
          <cell r="A443"/>
          <cell r="C443"/>
          <cell r="D443"/>
          <cell r="E443"/>
          <cell r="F443"/>
          <cell r="G443"/>
          <cell r="H443"/>
        </row>
        <row r="444">
          <cell r="A444"/>
          <cell r="C444"/>
          <cell r="D444"/>
          <cell r="E444"/>
          <cell r="F444"/>
          <cell r="G444"/>
          <cell r="H444"/>
        </row>
        <row r="445">
          <cell r="A445"/>
          <cell r="C445"/>
          <cell r="D445"/>
          <cell r="E445"/>
          <cell r="F445"/>
          <cell r="G445"/>
          <cell r="H445"/>
        </row>
        <row r="446">
          <cell r="A446"/>
          <cell r="C446"/>
          <cell r="D446"/>
          <cell r="E446"/>
          <cell r="F446"/>
          <cell r="G446"/>
          <cell r="H446"/>
        </row>
        <row r="447">
          <cell r="A447"/>
          <cell r="C447"/>
          <cell r="D447"/>
          <cell r="E447"/>
          <cell r="F447"/>
          <cell r="G447"/>
          <cell r="H447"/>
        </row>
        <row r="448">
          <cell r="A448"/>
          <cell r="C448"/>
          <cell r="D448"/>
          <cell r="E448"/>
          <cell r="F448"/>
          <cell r="G448"/>
          <cell r="H448"/>
        </row>
        <row r="449">
          <cell r="A449"/>
          <cell r="C449"/>
          <cell r="D449"/>
          <cell r="E449"/>
          <cell r="F449"/>
          <cell r="G449"/>
          <cell r="H449"/>
        </row>
        <row r="450">
          <cell r="A450"/>
          <cell r="C450"/>
          <cell r="D450"/>
          <cell r="E450"/>
          <cell r="F450"/>
          <cell r="G450"/>
          <cell r="H450"/>
        </row>
        <row r="451">
          <cell r="A451"/>
          <cell r="C451"/>
          <cell r="D451"/>
          <cell r="E451"/>
          <cell r="F451"/>
          <cell r="G451"/>
          <cell r="H451"/>
        </row>
        <row r="452">
          <cell r="A452"/>
          <cell r="C452"/>
          <cell r="D452"/>
          <cell r="E452"/>
          <cell r="F452"/>
          <cell r="G452"/>
          <cell r="H452"/>
        </row>
        <row r="453">
          <cell r="A453"/>
          <cell r="C453"/>
          <cell r="D453"/>
          <cell r="E453"/>
          <cell r="F453"/>
          <cell r="G453"/>
          <cell r="H453"/>
        </row>
        <row r="454">
          <cell r="A454"/>
          <cell r="C454"/>
          <cell r="D454"/>
          <cell r="E454"/>
          <cell r="F454"/>
          <cell r="G454"/>
          <cell r="H454"/>
        </row>
        <row r="455">
          <cell r="A455"/>
          <cell r="C455"/>
          <cell r="D455"/>
          <cell r="E455"/>
          <cell r="F455"/>
          <cell r="G455"/>
          <cell r="H455"/>
        </row>
        <row r="456">
          <cell r="A456"/>
          <cell r="C456"/>
          <cell r="D456"/>
          <cell r="E456"/>
          <cell r="F456"/>
          <cell r="G456"/>
          <cell r="H456"/>
        </row>
        <row r="457">
          <cell r="A457"/>
          <cell r="C457"/>
          <cell r="D457"/>
          <cell r="E457"/>
          <cell r="F457"/>
          <cell r="G457"/>
          <cell r="H457"/>
        </row>
        <row r="458">
          <cell r="A458"/>
          <cell r="C458"/>
          <cell r="D458"/>
          <cell r="E458"/>
          <cell r="F458"/>
          <cell r="G458"/>
          <cell r="H458"/>
        </row>
        <row r="459">
          <cell r="A459"/>
          <cell r="C459"/>
          <cell r="D459"/>
          <cell r="E459"/>
          <cell r="F459"/>
          <cell r="G459"/>
          <cell r="H459"/>
        </row>
        <row r="460">
          <cell r="A460"/>
          <cell r="C460"/>
          <cell r="D460"/>
          <cell r="E460"/>
          <cell r="F460"/>
          <cell r="G460"/>
          <cell r="H460"/>
        </row>
        <row r="461">
          <cell r="A461"/>
          <cell r="C461"/>
          <cell r="D461"/>
          <cell r="E461"/>
          <cell r="F461"/>
          <cell r="G461"/>
          <cell r="H461"/>
        </row>
        <row r="462">
          <cell r="A462"/>
          <cell r="C462"/>
          <cell r="D462"/>
          <cell r="E462"/>
          <cell r="F462"/>
          <cell r="G462"/>
          <cell r="H462"/>
        </row>
        <row r="463">
          <cell r="A463"/>
          <cell r="C463"/>
          <cell r="D463"/>
          <cell r="E463"/>
          <cell r="F463"/>
          <cell r="G463"/>
          <cell r="H463"/>
        </row>
        <row r="464">
          <cell r="A464"/>
          <cell r="C464"/>
          <cell r="D464"/>
          <cell r="E464"/>
          <cell r="F464"/>
          <cell r="G464"/>
          <cell r="H464"/>
        </row>
        <row r="465">
          <cell r="A465"/>
          <cell r="C465"/>
          <cell r="D465"/>
          <cell r="E465"/>
          <cell r="F465"/>
          <cell r="G465"/>
          <cell r="H465"/>
        </row>
        <row r="466">
          <cell r="A466"/>
          <cell r="C466"/>
          <cell r="D466"/>
          <cell r="E466"/>
          <cell r="F466"/>
          <cell r="G466"/>
          <cell r="H466"/>
        </row>
        <row r="467">
          <cell r="A467"/>
          <cell r="C467"/>
          <cell r="D467"/>
          <cell r="E467"/>
          <cell r="F467"/>
          <cell r="G467"/>
          <cell r="H467"/>
        </row>
        <row r="468">
          <cell r="A468"/>
          <cell r="C468"/>
          <cell r="D468"/>
          <cell r="E468"/>
          <cell r="F468"/>
          <cell r="G468"/>
          <cell r="H468"/>
        </row>
        <row r="469">
          <cell r="A469"/>
          <cell r="C469"/>
          <cell r="D469"/>
          <cell r="E469"/>
          <cell r="F469"/>
          <cell r="G469"/>
          <cell r="H469"/>
        </row>
        <row r="470">
          <cell r="A470"/>
          <cell r="C470"/>
          <cell r="D470"/>
          <cell r="E470"/>
          <cell r="F470"/>
          <cell r="G470"/>
          <cell r="H470"/>
        </row>
        <row r="471">
          <cell r="A471"/>
          <cell r="C471"/>
          <cell r="D471"/>
          <cell r="E471"/>
          <cell r="F471"/>
          <cell r="G471"/>
          <cell r="H471"/>
        </row>
        <row r="474">
          <cell r="A474" t="str">
            <v>Finished Projects' status - Installments (USD)</v>
          </cell>
        </row>
        <row r="475">
          <cell r="A475" t="str">
            <v>Select Project :</v>
          </cell>
          <cell r="B475" t="str">
            <v>Yad Rachel - Lod</v>
          </cell>
          <cell r="F475" t="str">
            <v>Beneficiary</v>
          </cell>
          <cell r="G475" t="e">
            <v>#N/A</v>
          </cell>
        </row>
        <row r="476">
          <cell r="A476" t="str">
            <v>line</v>
          </cell>
          <cell r="B476" t="e">
            <v>#N/A</v>
          </cell>
          <cell r="F476" t="str">
            <v>Donor</v>
          </cell>
          <cell r="G476" t="e">
            <v>#N/A</v>
          </cell>
        </row>
        <row r="477">
          <cell r="A477" t="str">
            <v>Don ID #</v>
          </cell>
          <cell r="B477" t="e">
            <v>#N/A</v>
          </cell>
          <cell r="F477" t="str">
            <v>Type</v>
          </cell>
          <cell r="G477" t="e">
            <v>#N/A</v>
          </cell>
        </row>
        <row r="478">
          <cell r="A478" t="str">
            <v>Count rows</v>
          </cell>
          <cell r="B478">
            <v>0</v>
          </cell>
          <cell r="D478" t="str">
            <v>Total Commitment :</v>
          </cell>
          <cell r="F478" t="str">
            <v>Duration (Y)</v>
          </cell>
          <cell r="G478" t="e">
            <v>#N/A</v>
          </cell>
          <cell r="H478" t="str">
            <v>Agreement?</v>
          </cell>
          <cell r="I478" t="e">
            <v>#N/A</v>
          </cell>
        </row>
        <row r="479">
          <cell r="D479">
            <v>0</v>
          </cell>
          <cell r="F479" t="str">
            <v>Geography</v>
          </cell>
          <cell r="G479" t="e">
            <v>#N/A</v>
          </cell>
          <cell r="H479" t="str">
            <v>Start Date</v>
          </cell>
          <cell r="I479" t="e">
            <v>#N/A</v>
          </cell>
        </row>
        <row r="480">
          <cell r="B480" t="e">
            <v>#N/A</v>
          </cell>
          <cell r="H480" t="str">
            <v>Party</v>
          </cell>
          <cell r="I480" t="e">
            <v>#N/A</v>
          </cell>
        </row>
        <row r="481">
          <cell r="A481" t="str">
            <v>Commitments</v>
          </cell>
          <cell r="C481" t="str">
            <v>PAID</v>
          </cell>
        </row>
        <row r="482">
          <cell r="A482" t="str">
            <v>Install Due Date</v>
          </cell>
          <cell r="B482" t="str">
            <v>USD Value</v>
          </cell>
          <cell r="C482" t="str">
            <v>Install Date</v>
          </cell>
          <cell r="D482" t="str">
            <v>Paid usd value</v>
          </cell>
          <cell r="E482" t="str">
            <v>Balance</v>
          </cell>
          <cell r="F482" t="str">
            <v>REMARKS</v>
          </cell>
        </row>
        <row r="483">
          <cell r="A483"/>
          <cell r="B483"/>
          <cell r="C483"/>
          <cell r="D483"/>
          <cell r="E483"/>
          <cell r="F483"/>
        </row>
        <row r="484">
          <cell r="A484"/>
          <cell r="B484"/>
          <cell r="C484"/>
          <cell r="D484"/>
          <cell r="E484"/>
          <cell r="F484"/>
        </row>
        <row r="485">
          <cell r="A485"/>
          <cell r="B485"/>
          <cell r="C485"/>
          <cell r="D485"/>
          <cell r="E485"/>
          <cell r="F485"/>
        </row>
        <row r="486">
          <cell r="A486"/>
          <cell r="B486"/>
          <cell r="C486"/>
          <cell r="D486"/>
          <cell r="E486"/>
          <cell r="F486"/>
        </row>
        <row r="487">
          <cell r="A487"/>
          <cell r="B487"/>
          <cell r="C487"/>
          <cell r="D487"/>
          <cell r="E487"/>
          <cell r="F487"/>
        </row>
        <row r="488">
          <cell r="A488"/>
          <cell r="B488"/>
          <cell r="C488"/>
          <cell r="D488"/>
          <cell r="E488"/>
          <cell r="F488"/>
        </row>
        <row r="489">
          <cell r="A489"/>
          <cell r="B489"/>
          <cell r="C489"/>
          <cell r="D489"/>
          <cell r="E489"/>
          <cell r="F489"/>
        </row>
        <row r="490">
          <cell r="A490"/>
          <cell r="B490"/>
          <cell r="C490"/>
          <cell r="D490"/>
          <cell r="E490"/>
          <cell r="F490"/>
        </row>
        <row r="491">
          <cell r="A491"/>
          <cell r="B491"/>
          <cell r="C491"/>
          <cell r="D491"/>
          <cell r="E491"/>
          <cell r="F491"/>
        </row>
        <row r="492">
          <cell r="A492"/>
          <cell r="B492"/>
          <cell r="C492"/>
          <cell r="D492"/>
          <cell r="E492"/>
          <cell r="F492"/>
        </row>
        <row r="493">
          <cell r="A493"/>
          <cell r="B493"/>
          <cell r="C493"/>
          <cell r="D493"/>
          <cell r="E493"/>
          <cell r="F493"/>
        </row>
        <row r="494">
          <cell r="A494"/>
          <cell r="B494"/>
          <cell r="C494"/>
          <cell r="D494"/>
          <cell r="E494"/>
          <cell r="F494"/>
        </row>
        <row r="495">
          <cell r="A495"/>
          <cell r="B495"/>
          <cell r="C495"/>
          <cell r="D495"/>
          <cell r="E495"/>
          <cell r="F495"/>
        </row>
        <row r="496">
          <cell r="A496"/>
          <cell r="B496"/>
          <cell r="C496"/>
          <cell r="D496"/>
          <cell r="E496"/>
          <cell r="F496"/>
        </row>
        <row r="497">
          <cell r="A497"/>
          <cell r="B497"/>
          <cell r="C497"/>
          <cell r="D497"/>
          <cell r="E497"/>
          <cell r="F497"/>
        </row>
        <row r="498">
          <cell r="A498"/>
          <cell r="B498"/>
          <cell r="C498"/>
          <cell r="D498"/>
          <cell r="E498"/>
          <cell r="F498"/>
        </row>
        <row r="499">
          <cell r="A499"/>
          <cell r="B499"/>
          <cell r="C499"/>
          <cell r="D499"/>
          <cell r="E499"/>
          <cell r="F499"/>
        </row>
        <row r="500">
          <cell r="A500"/>
          <cell r="B500"/>
          <cell r="C500"/>
          <cell r="D500"/>
          <cell r="E500"/>
          <cell r="F500"/>
        </row>
        <row r="501">
          <cell r="A501"/>
          <cell r="B501"/>
          <cell r="C501"/>
          <cell r="D501"/>
          <cell r="E501"/>
          <cell r="F501"/>
        </row>
        <row r="502">
          <cell r="A502"/>
          <cell r="B502"/>
          <cell r="C502"/>
          <cell r="D502"/>
          <cell r="E502"/>
          <cell r="F502"/>
        </row>
        <row r="503">
          <cell r="A503"/>
          <cell r="B503"/>
          <cell r="C503"/>
          <cell r="D503"/>
          <cell r="E503"/>
          <cell r="F503"/>
        </row>
        <row r="504">
          <cell r="A504"/>
          <cell r="B504"/>
          <cell r="C504"/>
          <cell r="D504"/>
          <cell r="E504"/>
          <cell r="F504"/>
        </row>
        <row r="505">
          <cell r="A505"/>
          <cell r="B505"/>
          <cell r="C505"/>
          <cell r="D505"/>
          <cell r="E505"/>
          <cell r="F505"/>
        </row>
        <row r="506">
          <cell r="A506"/>
          <cell r="B506"/>
          <cell r="C506"/>
          <cell r="D506"/>
          <cell r="E506"/>
          <cell r="F506"/>
        </row>
      </sheetData>
      <sheetData sheetId="1">
        <row r="2">
          <cell r="AA2" t="str">
            <v>GCE</v>
          </cell>
          <cell r="AD2" t="str">
            <v>Yes</v>
          </cell>
        </row>
        <row r="3">
          <cell r="AA3" t="str">
            <v>DBT</v>
          </cell>
          <cell r="AD3" t="str">
            <v>No</v>
          </cell>
        </row>
        <row r="4">
          <cell r="AA4" t="str">
            <v>HipUp</v>
          </cell>
        </row>
        <row r="5">
          <cell r="AA5" t="str">
            <v>OST</v>
          </cell>
        </row>
        <row r="6">
          <cell r="AA6" t="str">
            <v>PJW</v>
          </cell>
        </row>
        <row r="7">
          <cell r="AA7" t="str">
            <v>Opallo</v>
          </cell>
        </row>
        <row r="8">
          <cell r="AA8" t="str">
            <v>Other 1</v>
          </cell>
        </row>
        <row r="9">
          <cell r="AA9" t="str">
            <v>Other 2</v>
          </cell>
        </row>
      </sheetData>
      <sheetData sheetId="2">
        <row r="1">
          <cell r="J1">
            <v>1.2863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Securities"/>
      <sheetName val="Dividends"/>
      <sheetName val="DividendsHistory"/>
      <sheetName val="CashTransactions"/>
      <sheetName val="Performance"/>
      <sheetName val="ConsolidatedPerformance"/>
      <sheetName val="Reports"/>
      <sheetName val="Average"/>
      <sheetName val="Realised"/>
      <sheetName val="RealEstate"/>
      <sheetName val="NonLiquid"/>
      <sheetName val="bloomberg"/>
      <sheetName val="Genera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2">
          <cell r="J2" t="str">
            <v>Hedge Fund</v>
          </cell>
          <cell r="AA2">
            <v>1100</v>
          </cell>
          <cell r="AM2" t="str">
            <v>USD</v>
          </cell>
        </row>
        <row r="3">
          <cell r="J3" t="str">
            <v>Private Equity Fund</v>
          </cell>
          <cell r="AA3">
            <v>1110</v>
          </cell>
          <cell r="AM3" t="str">
            <v>EUR</v>
          </cell>
        </row>
        <row r="4">
          <cell r="J4" t="str">
            <v>Specific Deals</v>
          </cell>
          <cell r="AA4">
            <v>1110</v>
          </cell>
          <cell r="AM4" t="str">
            <v>GBP</v>
          </cell>
        </row>
        <row r="5">
          <cell r="J5" t="str">
            <v>VC</v>
          </cell>
          <cell r="AA5">
            <v>1110</v>
          </cell>
          <cell r="AM5" t="str">
            <v>CAD</v>
          </cell>
        </row>
        <row r="6">
          <cell r="AA6">
            <v>1120</v>
          </cell>
          <cell r="AM6" t="str">
            <v>AUD</v>
          </cell>
        </row>
        <row r="7">
          <cell r="AA7">
            <v>1130</v>
          </cell>
          <cell r="AM7" t="str">
            <v>BRL</v>
          </cell>
        </row>
        <row r="8">
          <cell r="AA8">
            <v>1200</v>
          </cell>
          <cell r="AM8" t="str">
            <v>ARS</v>
          </cell>
        </row>
        <row r="9">
          <cell r="AA9">
            <v>1200</v>
          </cell>
          <cell r="AM9" t="str">
            <v>CLP</v>
          </cell>
        </row>
        <row r="10">
          <cell r="AA10">
            <v>1200</v>
          </cell>
          <cell r="AM10" t="str">
            <v>CNY</v>
          </cell>
        </row>
        <row r="11">
          <cell r="AA11">
            <v>1200</v>
          </cell>
          <cell r="AM11" t="str">
            <v>CZK</v>
          </cell>
        </row>
        <row r="12">
          <cell r="AA12">
            <v>1200</v>
          </cell>
          <cell r="AM12" t="str">
            <v>DKK</v>
          </cell>
        </row>
        <row r="13">
          <cell r="AA13">
            <v>1200</v>
          </cell>
          <cell r="AM13" t="str">
            <v>HKD</v>
          </cell>
        </row>
        <row r="14">
          <cell r="AA14">
            <v>1210</v>
          </cell>
          <cell r="AM14" t="str">
            <v>HUF</v>
          </cell>
        </row>
        <row r="15">
          <cell r="AA15">
            <v>1220</v>
          </cell>
          <cell r="AM15" t="str">
            <v>ISK</v>
          </cell>
        </row>
        <row r="16">
          <cell r="AA16">
            <v>1300</v>
          </cell>
          <cell r="AM16" t="str">
            <v>INR</v>
          </cell>
        </row>
        <row r="17">
          <cell r="AA17">
            <v>1400</v>
          </cell>
          <cell r="AM17" t="str">
            <v>IDR</v>
          </cell>
        </row>
        <row r="18">
          <cell r="AA18">
            <v>1500</v>
          </cell>
          <cell r="AM18" t="str">
            <v>ILS</v>
          </cell>
        </row>
        <row r="19">
          <cell r="AA19">
            <v>1600</v>
          </cell>
          <cell r="AM19" t="str">
            <v>JPY</v>
          </cell>
        </row>
        <row r="20">
          <cell r="AA20">
            <v>1600</v>
          </cell>
          <cell r="AM20" t="str">
            <v>KZT</v>
          </cell>
        </row>
        <row r="21">
          <cell r="AA21">
            <v>1700</v>
          </cell>
          <cell r="AM21" t="str">
            <v>KWD</v>
          </cell>
        </row>
        <row r="22">
          <cell r="AA22">
            <v>1700</v>
          </cell>
          <cell r="AM22" t="str">
            <v>MYR</v>
          </cell>
        </row>
        <row r="23">
          <cell r="AA23">
            <v>1800</v>
          </cell>
          <cell r="AM23" t="str">
            <v>MXN</v>
          </cell>
        </row>
        <row r="24">
          <cell r="AA24">
            <v>2100</v>
          </cell>
          <cell r="AM24" t="str">
            <v>NZD</v>
          </cell>
        </row>
        <row r="25">
          <cell r="AA25">
            <v>2200</v>
          </cell>
          <cell r="AM25" t="str">
            <v>NOK</v>
          </cell>
        </row>
        <row r="26">
          <cell r="AA26">
            <v>2200</v>
          </cell>
          <cell r="AM26" t="str">
            <v>PLN</v>
          </cell>
        </row>
        <row r="27">
          <cell r="AA27">
            <v>2500</v>
          </cell>
          <cell r="AM27" t="str">
            <v>QAR</v>
          </cell>
        </row>
        <row r="28">
          <cell r="AA28">
            <v>3100</v>
          </cell>
          <cell r="AM28" t="str">
            <v>RON</v>
          </cell>
        </row>
        <row r="29">
          <cell r="AA29">
            <v>3200</v>
          </cell>
          <cell r="AM29" t="str">
            <v>RUB</v>
          </cell>
        </row>
        <row r="30">
          <cell r="AA30">
            <v>3210</v>
          </cell>
          <cell r="AM30" t="str">
            <v>SAR</v>
          </cell>
        </row>
        <row r="31">
          <cell r="AA31">
            <v>3210</v>
          </cell>
          <cell r="AM31" t="str">
            <v>SGD</v>
          </cell>
        </row>
        <row r="32">
          <cell r="AM32" t="str">
            <v>ZAR</v>
          </cell>
        </row>
        <row r="33">
          <cell r="AM33" t="str">
            <v>SEK</v>
          </cell>
        </row>
        <row r="34">
          <cell r="AM34" t="str">
            <v>CHF</v>
          </cell>
        </row>
        <row r="35">
          <cell r="AM35" t="str">
            <v>TWD</v>
          </cell>
        </row>
        <row r="36">
          <cell r="AM36" t="str">
            <v>THB</v>
          </cell>
        </row>
        <row r="37">
          <cell r="AM37" t="str">
            <v>TRY</v>
          </cell>
        </row>
        <row r="38">
          <cell r="AM38" t="str">
            <v>UAH</v>
          </cell>
        </row>
        <row r="39">
          <cell r="AM39" t="str">
            <v>UZS</v>
          </cell>
        </row>
        <row r="40">
          <cell r="AM40" t="str">
            <v>VEB</v>
          </cell>
        </row>
        <row r="41">
          <cell r="AM41" t="str">
            <v>VND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F0"/>
    <pageSetUpPr fitToPage="1"/>
  </sheetPr>
  <dimension ref="A1:Y467"/>
  <sheetViews>
    <sheetView showGridLines="0" tabSelected="1" topLeftCell="C29" zoomScale="74" zoomScaleNormal="74" zoomScaleSheetLayoutView="61" workbookViewId="0">
      <selection activeCell="C37" sqref="C37"/>
    </sheetView>
  </sheetViews>
  <sheetFormatPr defaultColWidth="9.140625" defaultRowHeight="15" x14ac:dyDescent="0.25"/>
  <cols>
    <col min="1" max="1" width="1.85546875" customWidth="1"/>
    <col min="2" max="2" width="35.42578125" bestFit="1" customWidth="1"/>
    <col min="3" max="3" width="31.42578125" customWidth="1"/>
    <col min="4" max="4" width="24.7109375" customWidth="1"/>
    <col min="5" max="5" width="39.28515625" customWidth="1"/>
    <col min="6" max="6" width="36.42578125" customWidth="1"/>
    <col min="7" max="7" width="36.140625" bestFit="1" customWidth="1"/>
    <col min="8" max="8" width="23.28515625" customWidth="1"/>
    <col min="9" max="9" width="25.7109375" bestFit="1" customWidth="1"/>
    <col min="10" max="10" width="23.42578125" customWidth="1"/>
    <col min="11" max="11" width="31.7109375" bestFit="1" customWidth="1"/>
    <col min="12" max="12" width="47.140625" customWidth="1"/>
    <col min="13" max="13" width="33.85546875" bestFit="1" customWidth="1"/>
    <col min="14" max="14" width="19.85546875" customWidth="1"/>
  </cols>
  <sheetData>
    <row r="1" spans="1:25" ht="18.75" thickBot="1" x14ac:dyDescent="0.3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</row>
    <row r="2" spans="1:25" ht="18.75" thickBot="1" x14ac:dyDescent="0.3">
      <c r="A2" s="10"/>
      <c r="B2" s="11" t="s">
        <v>0</v>
      </c>
      <c r="C2" s="10"/>
      <c r="D2" s="10"/>
      <c r="E2" s="10"/>
      <c r="F2" s="10"/>
      <c r="G2" s="10"/>
      <c r="H2" s="10"/>
      <c r="I2" s="10"/>
      <c r="J2" s="135" t="s">
        <v>1</v>
      </c>
      <c r="K2" s="136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</row>
    <row r="3" spans="1:25" ht="18.75" thickBot="1" x14ac:dyDescent="0.3">
      <c r="A3" s="10"/>
      <c r="B3" s="12"/>
      <c r="C3" s="13"/>
      <c r="D3" s="10"/>
      <c r="E3" s="10"/>
      <c r="F3" s="10"/>
      <c r="G3" s="10"/>
      <c r="H3" s="10"/>
      <c r="I3" s="10"/>
      <c r="J3" s="131"/>
      <c r="K3" s="132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</row>
    <row r="4" spans="1:25" ht="18.75" thickBot="1" x14ac:dyDescent="0.3">
      <c r="A4" s="10"/>
      <c r="B4" s="10"/>
      <c r="C4" s="14"/>
      <c r="D4" s="15"/>
      <c r="E4" s="15"/>
      <c r="F4" s="16"/>
      <c r="G4" s="15"/>
      <c r="H4" s="15"/>
      <c r="I4" s="15"/>
      <c r="J4" s="15"/>
      <c r="K4" s="15"/>
      <c r="L4" s="17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</row>
    <row r="5" spans="1:25" ht="18.75" thickBot="1" x14ac:dyDescent="0.3">
      <c r="A5" s="10"/>
      <c r="B5" s="94" t="s">
        <v>2</v>
      </c>
      <c r="C5" s="99">
        <v>43477</v>
      </c>
      <c r="D5" s="18"/>
      <c r="E5" s="18"/>
      <c r="F5" s="19"/>
      <c r="G5" s="20"/>
      <c r="H5" s="20"/>
      <c r="I5" s="20"/>
      <c r="J5" s="20"/>
      <c r="K5" s="20"/>
      <c r="L5" s="21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</row>
    <row r="6" spans="1:25" ht="18" x14ac:dyDescent="0.25">
      <c r="A6" s="10"/>
      <c r="B6" s="95" t="s">
        <v>81</v>
      </c>
      <c r="C6" s="100"/>
      <c r="D6" s="20"/>
      <c r="E6" s="20"/>
      <c r="F6" s="10"/>
      <c r="G6" s="10"/>
      <c r="H6" s="10"/>
      <c r="I6" s="22" t="s">
        <v>3</v>
      </c>
      <c r="J6" s="23" t="s">
        <v>4</v>
      </c>
      <c r="K6" s="24" t="s">
        <v>5</v>
      </c>
      <c r="L6" s="25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25" ht="18.75" thickBot="1" x14ac:dyDescent="0.3">
      <c r="A7" s="10"/>
      <c r="B7" s="95" t="s">
        <v>56</v>
      </c>
      <c r="C7" s="101"/>
      <c r="D7" s="20"/>
      <c r="E7" s="20"/>
      <c r="F7" s="10"/>
      <c r="G7" s="10"/>
      <c r="H7" s="10"/>
      <c r="I7" s="26" t="s">
        <v>22</v>
      </c>
      <c r="J7" s="27">
        <f ca="1">LOOKUP(9^9,J:J)</f>
        <v>43901</v>
      </c>
      <c r="K7" s="28">
        <f>H31</f>
        <v>0</v>
      </c>
      <c r="L7" s="2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</row>
    <row r="8" spans="1:25" ht="18.75" thickBot="1" x14ac:dyDescent="0.3">
      <c r="A8" s="10"/>
      <c r="B8" s="95" t="s">
        <v>82</v>
      </c>
      <c r="C8" s="102"/>
      <c r="D8" s="20"/>
      <c r="E8" s="20"/>
      <c r="F8" s="153" t="s">
        <v>73</v>
      </c>
      <c r="G8" s="154"/>
      <c r="H8" s="29"/>
      <c r="I8" s="20"/>
      <c r="J8" s="20"/>
      <c r="K8" s="20"/>
      <c r="L8" s="2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</row>
    <row r="9" spans="1:25" ht="18.75" thickBot="1" x14ac:dyDescent="0.3">
      <c r="A9" s="10"/>
      <c r="B9" s="95" t="s">
        <v>77</v>
      </c>
      <c r="C9" s="103">
        <f>DATE(YEAR(C5)+C8,MONTH(C5),DAY(C5))</f>
        <v>43477</v>
      </c>
      <c r="D9" s="20"/>
      <c r="E9" s="20"/>
      <c r="F9" s="30" t="s">
        <v>78</v>
      </c>
      <c r="G9" s="31"/>
      <c r="H9" s="10"/>
      <c r="I9" s="137" t="s">
        <v>89</v>
      </c>
      <c r="J9" s="138"/>
      <c r="K9" s="139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</row>
    <row r="10" spans="1:25" ht="18" x14ac:dyDescent="0.25">
      <c r="A10" s="10"/>
      <c r="B10" s="95" t="s">
        <v>24</v>
      </c>
      <c r="C10" s="100"/>
      <c r="D10" s="20"/>
      <c r="E10" s="20"/>
      <c r="F10" s="32" t="s">
        <v>79</v>
      </c>
      <c r="G10" s="33"/>
      <c r="H10" s="10"/>
      <c r="I10" s="140"/>
      <c r="J10" s="141"/>
      <c r="K10" s="142"/>
      <c r="L10" s="133"/>
      <c r="M10" s="133"/>
      <c r="N10" s="133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</row>
    <row r="11" spans="1:25" ht="18.75" thickBot="1" x14ac:dyDescent="0.3">
      <c r="A11" s="10"/>
      <c r="B11" s="95" t="s">
        <v>108</v>
      </c>
      <c r="C11" s="104"/>
      <c r="D11" s="20"/>
      <c r="E11" s="20"/>
      <c r="F11" s="3" t="s">
        <v>80</v>
      </c>
      <c r="G11" s="34"/>
      <c r="H11" s="10"/>
      <c r="I11" s="143"/>
      <c r="J11" s="144"/>
      <c r="K11" s="145"/>
      <c r="L11" s="35"/>
      <c r="M11" s="35"/>
      <c r="N11" s="35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</row>
    <row r="12" spans="1:25" ht="18.75" thickBot="1" x14ac:dyDescent="0.3">
      <c r="A12" s="10"/>
      <c r="B12" s="95" t="s">
        <v>32</v>
      </c>
      <c r="C12" s="104"/>
      <c r="D12" s="20"/>
      <c r="E12" s="20"/>
      <c r="F12" s="10"/>
      <c r="G12" s="10"/>
      <c r="H12" s="10"/>
      <c r="I12" s="143"/>
      <c r="J12" s="144"/>
      <c r="K12" s="145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</row>
    <row r="13" spans="1:25" ht="18.75" thickBot="1" x14ac:dyDescent="0.3">
      <c r="A13" s="10"/>
      <c r="B13" s="95" t="s">
        <v>7</v>
      </c>
      <c r="C13" s="105"/>
      <c r="D13" s="20"/>
      <c r="E13" s="20"/>
      <c r="F13" s="158" t="s">
        <v>91</v>
      </c>
      <c r="G13" s="159"/>
      <c r="H13" s="10"/>
      <c r="I13" s="143"/>
      <c r="J13" s="144"/>
      <c r="K13" s="145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</row>
    <row r="14" spans="1:25" ht="18.75" thickBot="1" x14ac:dyDescent="0.3">
      <c r="A14" s="20"/>
      <c r="B14" s="95" t="s">
        <v>60</v>
      </c>
      <c r="C14" s="106"/>
      <c r="D14" s="20"/>
      <c r="E14" s="20"/>
      <c r="F14" s="4" t="s">
        <v>101</v>
      </c>
      <c r="G14" s="5">
        <f>(SUM(F35:F499)/-SUM(D35:D499))</f>
        <v>0</v>
      </c>
      <c r="H14" s="36"/>
      <c r="I14" s="146"/>
      <c r="J14" s="147"/>
      <c r="K14" s="148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</row>
    <row r="15" spans="1:25" ht="18.75" thickBot="1" x14ac:dyDescent="0.3">
      <c r="A15" s="20"/>
      <c r="B15" s="95" t="s">
        <v>83</v>
      </c>
      <c r="C15" s="106"/>
      <c r="D15" s="20"/>
      <c r="E15" s="20"/>
      <c r="F15" s="2" t="s">
        <v>102</v>
      </c>
      <c r="G15" s="6">
        <f>H31/-SUM(D35:D499)</f>
        <v>0</v>
      </c>
      <c r="H15" s="36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</row>
    <row r="16" spans="1:25" ht="18.75" thickBot="1" x14ac:dyDescent="0.3">
      <c r="A16" s="20"/>
      <c r="B16" s="95" t="s">
        <v>87</v>
      </c>
      <c r="C16" s="107"/>
      <c r="D16" s="20"/>
      <c r="E16" s="20"/>
      <c r="F16" s="2" t="s">
        <v>103</v>
      </c>
      <c r="G16" s="9">
        <f>((SUM(F35:F499)+H31)/-SUM(D35:D499))</f>
        <v>0</v>
      </c>
      <c r="H16" s="36"/>
      <c r="I16" s="155" t="s">
        <v>74</v>
      </c>
      <c r="J16" s="156"/>
      <c r="K16" s="157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</row>
    <row r="17" spans="1:25" ht="18" x14ac:dyDescent="0.25">
      <c r="A17" s="20"/>
      <c r="B17" s="95" t="s">
        <v>68</v>
      </c>
      <c r="C17" s="105"/>
      <c r="D17" s="20"/>
      <c r="E17" s="20"/>
      <c r="F17" s="2" t="s">
        <v>15</v>
      </c>
      <c r="G17" s="7">
        <f ca="1">K36</f>
        <v>0.21178310513496401</v>
      </c>
      <c r="H17" s="36"/>
      <c r="I17" s="37"/>
      <c r="J17" s="38"/>
      <c r="K17" s="39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</row>
    <row r="18" spans="1:25" ht="18.75" thickBot="1" x14ac:dyDescent="0.35">
      <c r="A18" s="20"/>
      <c r="B18" s="95" t="s">
        <v>71</v>
      </c>
      <c r="C18" s="110"/>
      <c r="D18" s="10" t="s">
        <v>86</v>
      </c>
      <c r="E18" s="20"/>
      <c r="F18" s="3" t="s">
        <v>92</v>
      </c>
      <c r="G18" s="8">
        <f ca="1">K32</f>
        <v>1.25</v>
      </c>
      <c r="H18" s="36"/>
      <c r="I18" s="37" t="s">
        <v>88</v>
      </c>
      <c r="J18" s="149"/>
      <c r="K18" s="15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</row>
    <row r="19" spans="1:25" ht="18" x14ac:dyDescent="0.25">
      <c r="A19" s="20"/>
      <c r="B19" s="95" t="s">
        <v>65</v>
      </c>
      <c r="C19" s="111"/>
      <c r="D19" s="20"/>
      <c r="E19" s="20"/>
      <c r="F19" s="165" t="s">
        <v>104</v>
      </c>
      <c r="G19" s="165"/>
      <c r="H19" s="36"/>
      <c r="I19" s="37" t="s">
        <v>93</v>
      </c>
      <c r="J19" s="151"/>
      <c r="K19" s="152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</row>
    <row r="20" spans="1:25" ht="18" x14ac:dyDescent="0.25">
      <c r="A20" s="20"/>
      <c r="B20" s="96" t="s">
        <v>84</v>
      </c>
      <c r="C20" s="105"/>
      <c r="D20" s="20"/>
      <c r="E20" s="20"/>
      <c r="F20" s="166" t="s">
        <v>105</v>
      </c>
      <c r="G20" s="166"/>
      <c r="H20" s="36"/>
      <c r="I20" s="37" t="s">
        <v>94</v>
      </c>
      <c r="J20" s="167"/>
      <c r="K20" s="168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</row>
    <row r="21" spans="1:25" ht="18" x14ac:dyDescent="0.25">
      <c r="A21" s="20"/>
      <c r="B21" s="96" t="s">
        <v>90</v>
      </c>
      <c r="C21" s="105"/>
      <c r="D21" s="20"/>
      <c r="E21" s="20"/>
      <c r="F21" s="166" t="s">
        <v>106</v>
      </c>
      <c r="G21" s="166"/>
      <c r="H21" s="36"/>
      <c r="I21" s="37"/>
      <c r="J21" s="38"/>
      <c r="K21" s="39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</row>
    <row r="22" spans="1:25" ht="18.75" thickBot="1" x14ac:dyDescent="0.3">
      <c r="A22" s="20"/>
      <c r="B22" s="96" t="s">
        <v>6</v>
      </c>
      <c r="C22" s="104"/>
      <c r="D22" s="20"/>
      <c r="E22" s="20"/>
      <c r="F22" s="40"/>
      <c r="G22" s="36"/>
      <c r="H22" s="36"/>
      <c r="I22" s="41"/>
      <c r="J22" s="42"/>
      <c r="K22" s="43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</row>
    <row r="23" spans="1:25" ht="18" x14ac:dyDescent="0.25">
      <c r="A23" s="10"/>
      <c r="B23" s="97" t="s">
        <v>107</v>
      </c>
      <c r="C23" s="109" t="s">
        <v>34</v>
      </c>
      <c r="D23" s="18"/>
      <c r="E23" s="18"/>
      <c r="F23" s="40"/>
      <c r="G23" s="45"/>
      <c r="H23" s="20"/>
      <c r="I23" s="20"/>
      <c r="J23" s="20"/>
      <c r="K23" s="20"/>
      <c r="L23" s="21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>
        <v>-1</v>
      </c>
    </row>
    <row r="24" spans="1:25" ht="18.75" thickBot="1" x14ac:dyDescent="0.3">
      <c r="A24" s="10"/>
      <c r="B24" s="98" t="s">
        <v>95</v>
      </c>
      <c r="C24" s="108" t="s">
        <v>100</v>
      </c>
      <c r="D24" s="46"/>
      <c r="E24" s="46"/>
      <c r="F24" s="87"/>
      <c r="G24" s="87"/>
      <c r="H24" s="88"/>
      <c r="I24" s="46"/>
      <c r="J24" s="46"/>
      <c r="K24" s="46"/>
      <c r="L24" s="49"/>
      <c r="M24" s="49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</row>
    <row r="25" spans="1:25" ht="21" customHeight="1" thickBot="1" x14ac:dyDescent="0.3">
      <c r="A25" s="10"/>
      <c r="B25" s="46"/>
      <c r="C25" s="46"/>
      <c r="D25" s="46"/>
      <c r="E25" s="47"/>
      <c r="F25" s="89"/>
      <c r="G25" s="89"/>
      <c r="H25" s="88"/>
      <c r="I25" s="89"/>
      <c r="J25" s="89"/>
      <c r="K25" s="89"/>
      <c r="L25" s="49"/>
      <c r="M25" s="49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</row>
    <row r="26" spans="1:25" ht="36" customHeight="1" thickBot="1" x14ac:dyDescent="0.3">
      <c r="A26" s="10"/>
      <c r="B26" s="160" t="s">
        <v>61</v>
      </c>
      <c r="C26" s="161"/>
      <c r="D26" s="162"/>
      <c r="E26" s="47"/>
      <c r="F26" s="163" t="s">
        <v>62</v>
      </c>
      <c r="G26" s="164"/>
      <c r="H26" s="90"/>
      <c r="I26" s="169" t="s">
        <v>75</v>
      </c>
      <c r="J26" s="170"/>
      <c r="K26" s="171"/>
      <c r="L26" s="134" t="s">
        <v>76</v>
      </c>
      <c r="M26" s="49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</row>
    <row r="27" spans="1:25" ht="116.1" customHeight="1" thickBot="1" x14ac:dyDescent="0.3">
      <c r="A27" s="10"/>
      <c r="B27" s="115"/>
      <c r="C27" s="116"/>
      <c r="D27" s="117"/>
      <c r="E27" s="47"/>
      <c r="F27" s="121"/>
      <c r="G27" s="122"/>
      <c r="H27" s="91"/>
      <c r="I27" s="121"/>
      <c r="J27" s="125"/>
      <c r="K27" s="122"/>
      <c r="L27" s="134"/>
      <c r="M27" s="49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</row>
    <row r="28" spans="1:25" ht="110.1" customHeight="1" thickBot="1" x14ac:dyDescent="0.3">
      <c r="A28" s="10"/>
      <c r="B28" s="118"/>
      <c r="C28" s="119"/>
      <c r="D28" s="120"/>
      <c r="E28" s="47"/>
      <c r="F28" s="123"/>
      <c r="G28" s="124"/>
      <c r="H28" s="92"/>
      <c r="I28" s="123"/>
      <c r="J28" s="126"/>
      <c r="K28" s="124"/>
      <c r="L28" s="48"/>
      <c r="M28" s="49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</row>
    <row r="29" spans="1:25" ht="18.75" thickBot="1" x14ac:dyDescent="0.3">
      <c r="A29" s="10"/>
      <c r="B29" s="44"/>
      <c r="C29" s="19"/>
      <c r="D29" s="18"/>
      <c r="E29" s="18"/>
      <c r="F29" s="19"/>
      <c r="G29" s="19"/>
      <c r="H29" s="40"/>
      <c r="I29" s="50"/>
      <c r="J29" s="20"/>
      <c r="K29" s="36"/>
      <c r="L29" s="49"/>
      <c r="M29" s="49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</row>
    <row r="30" spans="1:25" ht="68.25" customHeight="1" thickBot="1" x14ac:dyDescent="0.3">
      <c r="A30" s="20"/>
      <c r="B30" s="51" t="s">
        <v>8</v>
      </c>
      <c r="C30" s="51" t="s">
        <v>9</v>
      </c>
      <c r="D30" s="51" t="s">
        <v>10</v>
      </c>
      <c r="E30" s="51" t="s">
        <v>17</v>
      </c>
      <c r="F30" s="51" t="s">
        <v>11</v>
      </c>
      <c r="G30" s="51" t="s">
        <v>12</v>
      </c>
      <c r="H30" s="51" t="s">
        <v>5</v>
      </c>
      <c r="I30" s="51" t="s">
        <v>13</v>
      </c>
      <c r="J30" s="51" t="s">
        <v>14</v>
      </c>
      <c r="K30" s="93" t="s">
        <v>15</v>
      </c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</row>
    <row r="31" spans="1:25" ht="18.75" thickBot="1" x14ac:dyDescent="0.3">
      <c r="A31" s="10"/>
      <c r="B31" s="52"/>
      <c r="C31" s="52">
        <f>IF(-D31&gt;B31,0,-D31-B31)</f>
        <v>0</v>
      </c>
      <c r="D31" s="52">
        <f>SUM(D35:D415)</f>
        <v>-200000</v>
      </c>
      <c r="E31" s="52">
        <f>SUM(E35:E415)</f>
        <v>250000</v>
      </c>
      <c r="F31" s="52">
        <f>SUM(F35:F415)</f>
        <v>0</v>
      </c>
      <c r="G31" s="52">
        <f>D31+E31+F31</f>
        <v>50000</v>
      </c>
      <c r="H31" s="53"/>
      <c r="I31" s="52">
        <f>IF(G31&lt;0,H31+G31,H31-G31)</f>
        <v>-50000</v>
      </c>
      <c r="J31" s="54">
        <f>-I31/D31</f>
        <v>-0.25</v>
      </c>
      <c r="K31" s="55">
        <f ca="1">K36</f>
        <v>0.21178310513496401</v>
      </c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</row>
    <row r="32" spans="1:25" ht="18.75" thickBot="1" x14ac:dyDescent="0.3">
      <c r="A32" s="10"/>
      <c r="B32" s="56"/>
      <c r="C32" s="57"/>
      <c r="D32" s="56"/>
      <c r="E32" s="56"/>
      <c r="F32" s="56"/>
      <c r="G32" s="56"/>
      <c r="H32" s="56"/>
      <c r="I32" s="56"/>
      <c r="J32" s="56"/>
      <c r="K32" s="1">
        <f ca="1">SUMIF(K37:K383,"&gt;0")/-SUMIF(K37:K383,"&lt;0")</f>
        <v>1.25</v>
      </c>
      <c r="L32" s="2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</row>
    <row r="33" spans="1:25" ht="18.75" thickBot="1" x14ac:dyDescent="0.3">
      <c r="A33" s="10"/>
      <c r="B33" s="58"/>
      <c r="C33" s="59"/>
      <c r="D33" s="60"/>
      <c r="E33" s="60"/>
      <c r="F33" s="59"/>
      <c r="G33" s="59"/>
      <c r="H33" s="61"/>
      <c r="I33" s="62"/>
      <c r="J33" s="62"/>
      <c r="K33" s="62"/>
      <c r="L33" s="21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</row>
    <row r="34" spans="1:25" ht="36.75" customHeight="1" thickBot="1" x14ac:dyDescent="0.3">
      <c r="A34" s="20"/>
      <c r="B34" s="63" t="s">
        <v>16</v>
      </c>
      <c r="C34" s="64" t="s">
        <v>4</v>
      </c>
      <c r="D34" s="64" t="str">
        <f>+D30</f>
        <v>Capital Called</v>
      </c>
      <c r="E34" s="64" t="s">
        <v>17</v>
      </c>
      <c r="F34" s="64" t="s">
        <v>11</v>
      </c>
      <c r="G34" s="64" t="s">
        <v>18</v>
      </c>
      <c r="H34" s="62"/>
      <c r="I34" s="62"/>
      <c r="J34" s="129" t="s">
        <v>19</v>
      </c>
      <c r="K34" s="130"/>
      <c r="L34" s="20"/>
      <c r="M34" s="127" t="s">
        <v>72</v>
      </c>
      <c r="N34" s="128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</row>
    <row r="35" spans="1:25" ht="36.75" thickBot="1" x14ac:dyDescent="0.3">
      <c r="A35" s="10"/>
      <c r="B35" s="65"/>
      <c r="C35" s="66">
        <f>C5</f>
        <v>43477</v>
      </c>
      <c r="D35" s="67">
        <v>-200000</v>
      </c>
      <c r="E35" s="67"/>
      <c r="F35" s="67"/>
      <c r="G35" s="68"/>
      <c r="H35" s="62"/>
      <c r="I35" s="69"/>
      <c r="J35" s="70" t="s">
        <v>85</v>
      </c>
      <c r="K35" s="71" t="s">
        <v>20</v>
      </c>
      <c r="L35" s="72"/>
      <c r="M35" s="73" t="s">
        <v>4</v>
      </c>
      <c r="N35" s="74" t="s">
        <v>20</v>
      </c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</row>
    <row r="36" spans="1:25" ht="18.75" thickBot="1" x14ac:dyDescent="0.3">
      <c r="A36" s="10"/>
      <c r="B36" s="75"/>
      <c r="C36" s="113">
        <f ca="1">TODAY()</f>
        <v>43901</v>
      </c>
      <c r="D36" s="67"/>
      <c r="E36" s="67">
        <v>250000</v>
      </c>
      <c r="F36" s="67"/>
      <c r="G36" s="76"/>
      <c r="H36" s="62"/>
      <c r="I36" s="69"/>
      <c r="J36" s="77" t="s">
        <v>15</v>
      </c>
      <c r="K36" s="112">
        <f ca="1">XIRR(range_cashflow,range_dates)</f>
        <v>0.21178310513496401</v>
      </c>
      <c r="L36" s="72"/>
      <c r="M36" s="78" t="s">
        <v>15</v>
      </c>
      <c r="N36" s="79" t="e">
        <f>XIRR(N37:N486,M37:M486)</f>
        <v>#NUM!</v>
      </c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</row>
    <row r="37" spans="1:25" ht="18" x14ac:dyDescent="0.25">
      <c r="A37" s="10"/>
      <c r="B37" s="65"/>
      <c r="C37" s="114" t="str">
        <f ca="1">IF(OR(C36=TODAY(),C36=""),"",TODAY())</f>
        <v/>
      </c>
      <c r="D37" s="67"/>
      <c r="E37" s="67"/>
      <c r="F37" s="67"/>
      <c r="G37" s="76"/>
      <c r="H37" s="62"/>
      <c r="I37" s="69"/>
      <c r="J37" s="80">
        <f>C35</f>
        <v>43477</v>
      </c>
      <c r="K37" s="81">
        <f ca="1">IF(J37="",0,(LOOKUP(J37,C35,E35))+(LOOKUP(J37,C35,D35:F35))+(LOOKUP(J37,C35,F35)))</f>
        <v>-200000</v>
      </c>
      <c r="L37" s="72"/>
      <c r="M37" s="82">
        <f>C35</f>
        <v>43477</v>
      </c>
      <c r="N37" s="83">
        <f>D35</f>
        <v>-200000</v>
      </c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</row>
    <row r="38" spans="1:25" ht="18" x14ac:dyDescent="0.25">
      <c r="A38" s="10"/>
      <c r="B38" s="75"/>
      <c r="C38" s="114"/>
      <c r="D38" s="67"/>
      <c r="E38" s="67"/>
      <c r="F38" s="67"/>
      <c r="G38" s="76"/>
      <c r="H38" s="62"/>
      <c r="I38" s="84"/>
      <c r="J38" s="80">
        <f t="shared" ref="J38:J46" ca="1" si="0">IF(C36&lt;=C35,"",C36)</f>
        <v>43901</v>
      </c>
      <c r="K38" s="81">
        <f ca="1">IF(J38="",0,(LOOKUP(J38,C36,E36))+(LOOKUP(J38,C36,D36:F36))+(LOOKUP(J38,C36,F36)))</f>
        <v>250000</v>
      </c>
      <c r="L38" s="72"/>
      <c r="M38" s="82"/>
      <c r="N38" s="83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</row>
    <row r="39" spans="1:25" ht="18" x14ac:dyDescent="0.3">
      <c r="A39" s="10"/>
      <c r="B39" s="65"/>
      <c r="C39" s="114"/>
      <c r="D39" s="67"/>
      <c r="E39" s="67"/>
      <c r="F39" s="67"/>
      <c r="G39" s="76"/>
      <c r="H39" s="62"/>
      <c r="I39" s="85"/>
      <c r="J39" s="80" t="str">
        <f t="shared" ca="1" si="0"/>
        <v/>
      </c>
      <c r="K39" s="81">
        <f t="shared" ref="K39:K102" ca="1" si="1">IF(J39="",0,(LOOKUP(J39,C37,E37))+(LOOKUP(J39,C37,D37:F37))+(LOOKUP(J39,C37,F37)))</f>
        <v>0</v>
      </c>
      <c r="L39" s="72"/>
      <c r="M39" s="82"/>
      <c r="N39" s="83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</row>
    <row r="40" spans="1:25" ht="18" x14ac:dyDescent="0.3">
      <c r="A40" s="10"/>
      <c r="B40" s="75"/>
      <c r="C40" s="114"/>
      <c r="D40" s="67"/>
      <c r="E40" s="67"/>
      <c r="F40" s="67"/>
      <c r="G40" s="76"/>
      <c r="H40" s="62"/>
      <c r="I40" s="85"/>
      <c r="J40" s="80" t="str">
        <f t="shared" ca="1" si="0"/>
        <v/>
      </c>
      <c r="K40" s="81">
        <f t="shared" ca="1" si="1"/>
        <v>0</v>
      </c>
      <c r="L40" s="72"/>
      <c r="M40" s="82"/>
      <c r="N40" s="83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</row>
    <row r="41" spans="1:25" ht="18" x14ac:dyDescent="0.25">
      <c r="A41" s="10"/>
      <c r="B41" s="75"/>
      <c r="C41" s="114"/>
      <c r="D41" s="67"/>
      <c r="E41" s="67"/>
      <c r="F41" s="67"/>
      <c r="G41" s="76"/>
      <c r="H41" s="62"/>
      <c r="J41" s="80" t="str">
        <f t="shared" si="0"/>
        <v/>
      </c>
      <c r="K41" s="81">
        <f t="shared" si="1"/>
        <v>0</v>
      </c>
      <c r="L41" s="72"/>
      <c r="M41" s="82"/>
      <c r="N41" s="83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</row>
    <row r="42" spans="1:25" ht="18" x14ac:dyDescent="0.25">
      <c r="A42" s="10"/>
      <c r="B42" s="75"/>
      <c r="C42" s="114"/>
      <c r="D42" s="67"/>
      <c r="E42" s="67"/>
      <c r="F42" s="67"/>
      <c r="G42" s="76"/>
      <c r="H42" s="62"/>
      <c r="I42" s="62"/>
      <c r="J42" s="80" t="str">
        <f t="shared" si="0"/>
        <v/>
      </c>
      <c r="K42" s="81">
        <f t="shared" si="1"/>
        <v>0</v>
      </c>
      <c r="L42" s="72"/>
      <c r="M42" s="82"/>
      <c r="N42" s="83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</row>
    <row r="43" spans="1:25" ht="18" x14ac:dyDescent="0.25">
      <c r="A43" s="10"/>
      <c r="B43" s="75"/>
      <c r="C43" s="114"/>
      <c r="D43" s="67"/>
      <c r="E43" s="67"/>
      <c r="F43" s="67"/>
      <c r="G43" s="76"/>
      <c r="H43" s="62"/>
      <c r="I43" s="62"/>
      <c r="J43" s="80" t="str">
        <f t="shared" si="0"/>
        <v/>
      </c>
      <c r="K43" s="81">
        <f t="shared" si="1"/>
        <v>0</v>
      </c>
      <c r="L43" s="20"/>
      <c r="M43" s="82"/>
      <c r="N43" s="83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</row>
    <row r="44" spans="1:25" ht="18" x14ac:dyDescent="0.25">
      <c r="A44" s="10"/>
      <c r="B44" s="75"/>
      <c r="C44" s="66"/>
      <c r="D44" s="67"/>
      <c r="E44" s="67"/>
      <c r="F44" s="67"/>
      <c r="G44" s="76"/>
      <c r="H44" s="20"/>
      <c r="I44" s="10"/>
      <c r="J44" s="80" t="str">
        <f t="shared" si="0"/>
        <v/>
      </c>
      <c r="K44" s="81">
        <f t="shared" si="1"/>
        <v>0</v>
      </c>
      <c r="L44" s="20"/>
      <c r="M44" s="82"/>
      <c r="N44" s="83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</row>
    <row r="45" spans="1:25" ht="18" x14ac:dyDescent="0.25">
      <c r="A45" s="10"/>
      <c r="B45" s="75"/>
      <c r="C45" s="66"/>
      <c r="D45" s="67"/>
      <c r="E45" s="67"/>
      <c r="F45" s="67"/>
      <c r="G45" s="76"/>
      <c r="H45" s="10"/>
      <c r="I45" s="86"/>
      <c r="J45" s="80" t="str">
        <f t="shared" si="0"/>
        <v/>
      </c>
      <c r="K45" s="81">
        <f t="shared" si="1"/>
        <v>0</v>
      </c>
      <c r="L45" s="10"/>
      <c r="M45" s="82"/>
      <c r="N45" s="83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</row>
    <row r="46" spans="1:25" ht="18" x14ac:dyDescent="0.25">
      <c r="A46" s="10"/>
      <c r="B46" s="75"/>
      <c r="C46" s="66"/>
      <c r="D46" s="67"/>
      <c r="E46" s="67"/>
      <c r="F46" s="67"/>
      <c r="G46" s="76"/>
      <c r="H46" s="86"/>
      <c r="I46" s="10"/>
      <c r="J46" s="80" t="str">
        <f t="shared" si="0"/>
        <v/>
      </c>
      <c r="K46" s="81">
        <f t="shared" si="1"/>
        <v>0</v>
      </c>
      <c r="L46" s="10"/>
      <c r="M46" s="82"/>
      <c r="N46" s="83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</row>
    <row r="47" spans="1:25" ht="18" x14ac:dyDescent="0.25">
      <c r="A47" s="10"/>
      <c r="B47" s="75"/>
      <c r="C47" s="66"/>
      <c r="D47" s="67"/>
      <c r="E47" s="67"/>
      <c r="F47" s="67"/>
      <c r="G47" s="76"/>
      <c r="H47" s="10"/>
      <c r="I47" s="10"/>
      <c r="J47" s="80" t="str">
        <f t="shared" ref="J47:J104" si="2">IF(C45&lt;=C44,"",C45)</f>
        <v/>
      </c>
      <c r="K47" s="81">
        <f t="shared" si="1"/>
        <v>0</v>
      </c>
      <c r="L47" s="10"/>
      <c r="M47" s="82"/>
      <c r="N47" s="83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</row>
    <row r="48" spans="1:25" ht="18" x14ac:dyDescent="0.25">
      <c r="A48" s="10"/>
      <c r="B48" s="75"/>
      <c r="C48" s="66"/>
      <c r="D48" s="67"/>
      <c r="E48" s="67"/>
      <c r="F48" s="67"/>
      <c r="G48" s="76"/>
      <c r="H48" s="10"/>
      <c r="I48" s="10"/>
      <c r="J48" s="80" t="str">
        <f t="shared" si="2"/>
        <v/>
      </c>
      <c r="K48" s="81">
        <f t="shared" si="1"/>
        <v>0</v>
      </c>
      <c r="L48" s="10"/>
      <c r="M48" s="82"/>
      <c r="N48" s="83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</row>
    <row r="49" spans="1:25" ht="18" x14ac:dyDescent="0.25">
      <c r="A49" s="10"/>
      <c r="B49" s="75"/>
      <c r="C49" s="66"/>
      <c r="D49" s="67"/>
      <c r="E49" s="67"/>
      <c r="F49" s="67"/>
      <c r="G49" s="76"/>
      <c r="H49" s="10"/>
      <c r="I49" s="10"/>
      <c r="J49" s="80" t="str">
        <f t="shared" si="2"/>
        <v/>
      </c>
      <c r="K49" s="81">
        <f t="shared" si="1"/>
        <v>0</v>
      </c>
      <c r="L49" s="10"/>
      <c r="M49" s="82"/>
      <c r="N49" s="83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</row>
    <row r="50" spans="1:25" ht="18" x14ac:dyDescent="0.25">
      <c r="A50" s="10"/>
      <c r="B50" s="75"/>
      <c r="C50" s="66"/>
      <c r="D50" s="67"/>
      <c r="E50" s="67"/>
      <c r="F50" s="67"/>
      <c r="G50" s="76"/>
      <c r="H50" s="10"/>
      <c r="I50" s="10"/>
      <c r="J50" s="80" t="str">
        <f t="shared" si="2"/>
        <v/>
      </c>
      <c r="K50" s="81">
        <f t="shared" si="1"/>
        <v>0</v>
      </c>
      <c r="L50" s="10"/>
      <c r="M50" s="82"/>
      <c r="N50" s="83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</row>
    <row r="51" spans="1:25" ht="18" x14ac:dyDescent="0.25">
      <c r="A51" s="10"/>
      <c r="B51" s="75"/>
      <c r="C51" s="66"/>
      <c r="D51" s="67"/>
      <c r="E51" s="67"/>
      <c r="F51" s="67"/>
      <c r="G51" s="76"/>
      <c r="H51" s="10"/>
      <c r="I51" s="10"/>
      <c r="J51" s="80" t="str">
        <f t="shared" si="2"/>
        <v/>
      </c>
      <c r="K51" s="81">
        <f t="shared" si="1"/>
        <v>0</v>
      </c>
      <c r="L51" s="10"/>
      <c r="M51" s="82"/>
      <c r="N51" s="83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</row>
    <row r="52" spans="1:25" ht="18" x14ac:dyDescent="0.25">
      <c r="A52" s="10"/>
      <c r="B52" s="75"/>
      <c r="C52" s="66"/>
      <c r="D52" s="67"/>
      <c r="E52" s="67"/>
      <c r="F52" s="67"/>
      <c r="G52" s="76"/>
      <c r="H52" s="10"/>
      <c r="I52" s="10"/>
      <c r="J52" s="80" t="str">
        <f t="shared" si="2"/>
        <v/>
      </c>
      <c r="K52" s="81">
        <f t="shared" si="1"/>
        <v>0</v>
      </c>
      <c r="L52" s="10"/>
      <c r="M52" s="82"/>
      <c r="N52" s="83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</row>
    <row r="53" spans="1:25" ht="18" x14ac:dyDescent="0.25">
      <c r="A53" s="10"/>
      <c r="B53" s="75"/>
      <c r="C53" s="66"/>
      <c r="D53" s="67"/>
      <c r="E53" s="67"/>
      <c r="F53" s="67"/>
      <c r="G53" s="76"/>
      <c r="H53" s="10"/>
      <c r="I53" s="10"/>
      <c r="J53" s="80" t="str">
        <f t="shared" si="2"/>
        <v/>
      </c>
      <c r="K53" s="81">
        <f t="shared" si="1"/>
        <v>0</v>
      </c>
      <c r="L53" s="10"/>
      <c r="M53" s="82"/>
      <c r="N53" s="83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</row>
    <row r="54" spans="1:25" ht="18" x14ac:dyDescent="0.25">
      <c r="A54" s="10"/>
      <c r="B54" s="75"/>
      <c r="C54" s="66"/>
      <c r="D54" s="67"/>
      <c r="E54" s="67"/>
      <c r="F54" s="67"/>
      <c r="G54" s="76"/>
      <c r="H54" s="10"/>
      <c r="I54" s="10"/>
      <c r="J54" s="80" t="str">
        <f t="shared" si="2"/>
        <v/>
      </c>
      <c r="K54" s="81">
        <f t="shared" si="1"/>
        <v>0</v>
      </c>
      <c r="L54" s="10"/>
      <c r="M54" s="82"/>
      <c r="N54" s="83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</row>
    <row r="55" spans="1:25" ht="18" x14ac:dyDescent="0.25">
      <c r="A55" s="10"/>
      <c r="B55" s="75"/>
      <c r="C55" s="66"/>
      <c r="D55" s="67"/>
      <c r="E55" s="67"/>
      <c r="F55" s="67"/>
      <c r="G55" s="76"/>
      <c r="H55" s="10"/>
      <c r="I55" s="10"/>
      <c r="J55" s="80" t="str">
        <f t="shared" si="2"/>
        <v/>
      </c>
      <c r="K55" s="81">
        <f t="shared" si="1"/>
        <v>0</v>
      </c>
      <c r="L55" s="10"/>
      <c r="M55" s="82"/>
      <c r="N55" s="83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</row>
    <row r="56" spans="1:25" ht="18" x14ac:dyDescent="0.25">
      <c r="A56" s="10"/>
      <c r="B56" s="75"/>
      <c r="C56" s="66"/>
      <c r="D56" s="67"/>
      <c r="E56" s="67"/>
      <c r="F56" s="67"/>
      <c r="G56" s="76"/>
      <c r="H56" s="10"/>
      <c r="I56" s="10"/>
      <c r="J56" s="80" t="str">
        <f t="shared" si="2"/>
        <v/>
      </c>
      <c r="K56" s="81">
        <f t="shared" si="1"/>
        <v>0</v>
      </c>
      <c r="L56" s="10"/>
      <c r="M56" s="82"/>
      <c r="N56" s="83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</row>
    <row r="57" spans="1:25" ht="18" x14ac:dyDescent="0.25">
      <c r="A57" s="10"/>
      <c r="B57" s="75"/>
      <c r="C57" s="66"/>
      <c r="D57" s="67"/>
      <c r="E57" s="67"/>
      <c r="F57" s="67"/>
      <c r="G57" s="76"/>
      <c r="H57" s="10"/>
      <c r="I57" s="10"/>
      <c r="J57" s="80" t="str">
        <f t="shared" si="2"/>
        <v/>
      </c>
      <c r="K57" s="81">
        <f t="shared" si="1"/>
        <v>0</v>
      </c>
      <c r="L57" s="10"/>
      <c r="M57" s="82"/>
      <c r="N57" s="83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</row>
    <row r="58" spans="1:25" ht="18" x14ac:dyDescent="0.25">
      <c r="A58" s="10"/>
      <c r="B58" s="75"/>
      <c r="C58" s="66"/>
      <c r="D58" s="67"/>
      <c r="E58" s="67"/>
      <c r="F58" s="67"/>
      <c r="G58" s="76"/>
      <c r="H58" s="10"/>
      <c r="I58" s="10"/>
      <c r="J58" s="80" t="str">
        <f t="shared" si="2"/>
        <v/>
      </c>
      <c r="K58" s="81">
        <f t="shared" si="1"/>
        <v>0</v>
      </c>
      <c r="L58" s="10"/>
      <c r="M58" s="82"/>
      <c r="N58" s="83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</row>
    <row r="59" spans="1:25" ht="18" x14ac:dyDescent="0.25">
      <c r="A59" s="10"/>
      <c r="B59" s="75"/>
      <c r="C59" s="66"/>
      <c r="D59" s="67"/>
      <c r="E59" s="67"/>
      <c r="F59" s="67"/>
      <c r="G59" s="76"/>
      <c r="H59" s="10"/>
      <c r="I59" s="10"/>
      <c r="J59" s="80" t="str">
        <f t="shared" si="2"/>
        <v/>
      </c>
      <c r="K59" s="81">
        <f t="shared" si="1"/>
        <v>0</v>
      </c>
      <c r="L59" s="10"/>
      <c r="M59" s="82"/>
      <c r="N59" s="83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</row>
    <row r="60" spans="1:25" ht="18" x14ac:dyDescent="0.25">
      <c r="A60" s="10"/>
      <c r="B60" s="75"/>
      <c r="C60" s="66"/>
      <c r="D60" s="67"/>
      <c r="E60" s="67"/>
      <c r="F60" s="67"/>
      <c r="G60" s="76"/>
      <c r="H60" s="10"/>
      <c r="I60" s="10"/>
      <c r="J60" s="80" t="str">
        <f t="shared" si="2"/>
        <v/>
      </c>
      <c r="K60" s="81">
        <f t="shared" si="1"/>
        <v>0</v>
      </c>
      <c r="L60" s="10"/>
      <c r="M60" s="82"/>
      <c r="N60" s="83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</row>
    <row r="61" spans="1:25" ht="18" x14ac:dyDescent="0.25">
      <c r="A61" s="10"/>
      <c r="B61" s="75"/>
      <c r="C61" s="66"/>
      <c r="D61" s="67"/>
      <c r="E61" s="67"/>
      <c r="F61" s="67"/>
      <c r="G61" s="76"/>
      <c r="H61" s="10"/>
      <c r="I61" s="10"/>
      <c r="J61" s="80" t="str">
        <f t="shared" si="2"/>
        <v/>
      </c>
      <c r="K61" s="81">
        <f t="shared" si="1"/>
        <v>0</v>
      </c>
      <c r="L61" s="10"/>
      <c r="M61" s="82"/>
      <c r="N61" s="83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</row>
    <row r="62" spans="1:25" ht="18" x14ac:dyDescent="0.25">
      <c r="A62" s="10"/>
      <c r="B62" s="75"/>
      <c r="C62" s="66"/>
      <c r="D62" s="67"/>
      <c r="E62" s="67"/>
      <c r="F62" s="67"/>
      <c r="G62" s="76"/>
      <c r="H62" s="10"/>
      <c r="I62" s="10"/>
      <c r="J62" s="80" t="str">
        <f t="shared" si="2"/>
        <v/>
      </c>
      <c r="K62" s="81">
        <f t="shared" si="1"/>
        <v>0</v>
      </c>
      <c r="L62" s="10"/>
      <c r="M62" s="82"/>
      <c r="N62" s="83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</row>
    <row r="63" spans="1:25" ht="18" x14ac:dyDescent="0.25">
      <c r="A63" s="10"/>
      <c r="B63" s="75"/>
      <c r="C63" s="66"/>
      <c r="D63" s="67"/>
      <c r="E63" s="67"/>
      <c r="F63" s="67"/>
      <c r="G63" s="76"/>
      <c r="H63" s="10"/>
      <c r="I63" s="10"/>
      <c r="J63" s="80" t="str">
        <f t="shared" si="2"/>
        <v/>
      </c>
      <c r="K63" s="81">
        <f t="shared" si="1"/>
        <v>0</v>
      </c>
      <c r="L63" s="10"/>
      <c r="M63" s="82"/>
      <c r="N63" s="83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</row>
    <row r="64" spans="1:25" ht="18" x14ac:dyDescent="0.25">
      <c r="A64" s="10"/>
      <c r="B64" s="75"/>
      <c r="C64" s="66"/>
      <c r="D64" s="67"/>
      <c r="E64" s="67"/>
      <c r="F64" s="67"/>
      <c r="G64" s="76"/>
      <c r="H64" s="10"/>
      <c r="I64" s="10"/>
      <c r="J64" s="80" t="str">
        <f t="shared" si="2"/>
        <v/>
      </c>
      <c r="K64" s="81">
        <f t="shared" si="1"/>
        <v>0</v>
      </c>
      <c r="L64" s="10"/>
      <c r="M64" s="82"/>
      <c r="N64" s="83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</row>
    <row r="65" spans="1:25" ht="18" x14ac:dyDescent="0.25">
      <c r="A65" s="10"/>
      <c r="B65" s="75"/>
      <c r="C65" s="66"/>
      <c r="D65" s="67"/>
      <c r="E65" s="67"/>
      <c r="F65" s="67"/>
      <c r="G65" s="76"/>
      <c r="H65" s="10"/>
      <c r="I65" s="10"/>
      <c r="J65" s="80" t="str">
        <f t="shared" si="2"/>
        <v/>
      </c>
      <c r="K65" s="81">
        <f t="shared" si="1"/>
        <v>0</v>
      </c>
      <c r="L65" s="10"/>
      <c r="M65" s="82"/>
      <c r="N65" s="83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</row>
    <row r="66" spans="1:25" ht="18" x14ac:dyDescent="0.25">
      <c r="A66" s="10"/>
      <c r="B66" s="75"/>
      <c r="C66" s="66"/>
      <c r="D66" s="67"/>
      <c r="E66" s="67"/>
      <c r="F66" s="67"/>
      <c r="G66" s="76"/>
      <c r="H66" s="10"/>
      <c r="I66" s="10"/>
      <c r="J66" s="80" t="str">
        <f t="shared" si="2"/>
        <v/>
      </c>
      <c r="K66" s="81">
        <f t="shared" si="1"/>
        <v>0</v>
      </c>
      <c r="L66" s="10"/>
      <c r="M66" s="82"/>
      <c r="N66" s="83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</row>
    <row r="67" spans="1:25" ht="18" x14ac:dyDescent="0.25">
      <c r="A67" s="10"/>
      <c r="B67" s="75"/>
      <c r="C67" s="66"/>
      <c r="D67" s="67"/>
      <c r="E67" s="67"/>
      <c r="F67" s="67"/>
      <c r="G67" s="76"/>
      <c r="H67" s="10"/>
      <c r="I67" s="10"/>
      <c r="J67" s="80" t="str">
        <f t="shared" si="2"/>
        <v/>
      </c>
      <c r="K67" s="81">
        <f t="shared" si="1"/>
        <v>0</v>
      </c>
      <c r="L67" s="10"/>
      <c r="M67" s="82"/>
      <c r="N67" s="83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</row>
    <row r="68" spans="1:25" ht="18" x14ac:dyDescent="0.25">
      <c r="A68" s="10"/>
      <c r="B68" s="75"/>
      <c r="C68" s="66"/>
      <c r="D68" s="67"/>
      <c r="E68" s="67"/>
      <c r="F68" s="67"/>
      <c r="G68" s="76"/>
      <c r="H68" s="10"/>
      <c r="I68" s="10"/>
      <c r="J68" s="80" t="str">
        <f t="shared" si="2"/>
        <v/>
      </c>
      <c r="K68" s="81">
        <f t="shared" si="1"/>
        <v>0</v>
      </c>
      <c r="L68" s="10"/>
      <c r="M68" s="82"/>
      <c r="N68" s="83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</row>
    <row r="69" spans="1:25" ht="18" x14ac:dyDescent="0.25">
      <c r="A69" s="10"/>
      <c r="B69" s="75"/>
      <c r="C69" s="66"/>
      <c r="D69" s="67"/>
      <c r="E69" s="67"/>
      <c r="F69" s="67"/>
      <c r="G69" s="76"/>
      <c r="H69" s="10"/>
      <c r="I69" s="10"/>
      <c r="J69" s="80" t="str">
        <f t="shared" si="2"/>
        <v/>
      </c>
      <c r="K69" s="81">
        <f t="shared" si="1"/>
        <v>0</v>
      </c>
      <c r="L69" s="10"/>
      <c r="M69" s="82"/>
      <c r="N69" s="83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</row>
    <row r="70" spans="1:25" ht="18" x14ac:dyDescent="0.25">
      <c r="A70" s="10"/>
      <c r="B70" s="75"/>
      <c r="C70" s="66"/>
      <c r="D70" s="67"/>
      <c r="E70" s="67"/>
      <c r="F70" s="67"/>
      <c r="G70" s="76"/>
      <c r="H70" s="10"/>
      <c r="I70" s="10"/>
      <c r="J70" s="80" t="str">
        <f t="shared" si="2"/>
        <v/>
      </c>
      <c r="K70" s="81">
        <f t="shared" si="1"/>
        <v>0</v>
      </c>
      <c r="L70" s="10"/>
      <c r="M70" s="82"/>
      <c r="N70" s="83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/>
    </row>
    <row r="71" spans="1:25" ht="18" x14ac:dyDescent="0.25">
      <c r="A71" s="10"/>
      <c r="B71" s="75"/>
      <c r="C71" s="66"/>
      <c r="D71" s="67"/>
      <c r="E71" s="67"/>
      <c r="F71" s="67"/>
      <c r="G71" s="76"/>
      <c r="H71" s="10"/>
      <c r="I71" s="10"/>
      <c r="J71" s="80" t="str">
        <f t="shared" si="2"/>
        <v/>
      </c>
      <c r="K71" s="81">
        <f t="shared" si="1"/>
        <v>0</v>
      </c>
      <c r="L71" s="10"/>
      <c r="M71" s="82"/>
      <c r="N71" s="83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</row>
    <row r="72" spans="1:25" ht="18" x14ac:dyDescent="0.25">
      <c r="A72" s="10"/>
      <c r="B72" s="75"/>
      <c r="C72" s="66"/>
      <c r="D72" s="67"/>
      <c r="E72" s="67"/>
      <c r="F72" s="67"/>
      <c r="G72" s="76"/>
      <c r="H72" s="10"/>
      <c r="I72" s="10"/>
      <c r="J72" s="80" t="str">
        <f t="shared" si="2"/>
        <v/>
      </c>
      <c r="K72" s="81">
        <f t="shared" si="1"/>
        <v>0</v>
      </c>
      <c r="L72" s="10"/>
      <c r="M72" s="82"/>
      <c r="N72" s="83"/>
      <c r="O72" s="10"/>
      <c r="P72" s="10"/>
      <c r="Q72" s="10"/>
      <c r="R72" s="10"/>
      <c r="S72" s="10"/>
      <c r="T72" s="10"/>
      <c r="U72" s="10"/>
      <c r="V72" s="10"/>
      <c r="W72" s="10"/>
      <c r="X72" s="10"/>
      <c r="Y72" s="10"/>
    </row>
    <row r="73" spans="1:25" ht="18" x14ac:dyDescent="0.25">
      <c r="A73" s="10"/>
      <c r="B73" s="75"/>
      <c r="C73" s="66"/>
      <c r="D73" s="67"/>
      <c r="E73" s="67"/>
      <c r="F73" s="67"/>
      <c r="G73" s="76"/>
      <c r="H73" s="10"/>
      <c r="I73" s="10"/>
      <c r="J73" s="80" t="str">
        <f t="shared" si="2"/>
        <v/>
      </c>
      <c r="K73" s="81">
        <f t="shared" si="1"/>
        <v>0</v>
      </c>
      <c r="L73" s="10"/>
      <c r="M73" s="82"/>
      <c r="N73" s="83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</row>
    <row r="74" spans="1:25" ht="18" x14ac:dyDescent="0.25">
      <c r="A74" s="10"/>
      <c r="B74" s="75"/>
      <c r="C74" s="66"/>
      <c r="D74" s="67"/>
      <c r="E74" s="67"/>
      <c r="F74" s="67"/>
      <c r="G74" s="76"/>
      <c r="H74" s="10"/>
      <c r="I74" s="10"/>
      <c r="J74" s="80" t="str">
        <f t="shared" si="2"/>
        <v/>
      </c>
      <c r="K74" s="81">
        <f t="shared" si="1"/>
        <v>0</v>
      </c>
      <c r="L74" s="10"/>
      <c r="M74" s="82"/>
      <c r="N74" s="83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</row>
    <row r="75" spans="1:25" ht="18" x14ac:dyDescent="0.25">
      <c r="A75" s="10"/>
      <c r="B75" s="75"/>
      <c r="C75" s="66"/>
      <c r="D75" s="67"/>
      <c r="E75" s="67"/>
      <c r="F75" s="67"/>
      <c r="G75" s="76"/>
      <c r="H75" s="10"/>
      <c r="I75" s="10"/>
      <c r="J75" s="80" t="str">
        <f t="shared" si="2"/>
        <v/>
      </c>
      <c r="K75" s="81">
        <f t="shared" si="1"/>
        <v>0</v>
      </c>
      <c r="L75" s="10"/>
      <c r="M75" s="82"/>
      <c r="N75" s="83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</row>
    <row r="76" spans="1:25" ht="18" x14ac:dyDescent="0.25">
      <c r="A76" s="10"/>
      <c r="B76" s="75"/>
      <c r="C76" s="66"/>
      <c r="D76" s="67"/>
      <c r="E76" s="67"/>
      <c r="F76" s="67"/>
      <c r="G76" s="76"/>
      <c r="H76" s="10"/>
      <c r="I76" s="10"/>
      <c r="J76" s="80" t="str">
        <f t="shared" si="2"/>
        <v/>
      </c>
      <c r="K76" s="81">
        <f t="shared" si="1"/>
        <v>0</v>
      </c>
      <c r="L76" s="10"/>
      <c r="M76" s="82"/>
      <c r="N76" s="83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</row>
    <row r="77" spans="1:25" ht="18" x14ac:dyDescent="0.25">
      <c r="A77" s="10"/>
      <c r="B77" s="75"/>
      <c r="C77" s="66"/>
      <c r="D77" s="67"/>
      <c r="E77" s="67"/>
      <c r="F77" s="67"/>
      <c r="G77" s="76"/>
      <c r="H77" s="10"/>
      <c r="I77" s="10"/>
      <c r="J77" s="80" t="str">
        <f t="shared" si="2"/>
        <v/>
      </c>
      <c r="K77" s="81">
        <f t="shared" si="1"/>
        <v>0</v>
      </c>
      <c r="L77" s="10"/>
      <c r="M77" s="82"/>
      <c r="N77" s="83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</row>
    <row r="78" spans="1:25" ht="18" x14ac:dyDescent="0.25">
      <c r="A78" s="10"/>
      <c r="B78" s="75"/>
      <c r="C78" s="66"/>
      <c r="D78" s="67"/>
      <c r="E78" s="67"/>
      <c r="F78" s="67"/>
      <c r="G78" s="76"/>
      <c r="H78" s="10"/>
      <c r="I78" s="10"/>
      <c r="J78" s="80" t="str">
        <f t="shared" si="2"/>
        <v/>
      </c>
      <c r="K78" s="81">
        <f t="shared" si="1"/>
        <v>0</v>
      </c>
      <c r="L78" s="10"/>
      <c r="M78" s="82"/>
      <c r="N78" s="83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</row>
    <row r="79" spans="1:25" ht="18" x14ac:dyDescent="0.25">
      <c r="A79" s="10"/>
      <c r="B79" s="75"/>
      <c r="C79" s="66"/>
      <c r="D79" s="67"/>
      <c r="E79" s="67"/>
      <c r="F79" s="67"/>
      <c r="G79" s="76"/>
      <c r="H79" s="10"/>
      <c r="I79" s="10"/>
      <c r="J79" s="80" t="str">
        <f t="shared" si="2"/>
        <v/>
      </c>
      <c r="K79" s="81">
        <f t="shared" si="1"/>
        <v>0</v>
      </c>
      <c r="L79" s="10"/>
      <c r="M79" s="82"/>
      <c r="N79" s="83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</row>
    <row r="80" spans="1:25" ht="18" x14ac:dyDescent="0.25">
      <c r="A80" s="10"/>
      <c r="B80" s="75"/>
      <c r="C80" s="66"/>
      <c r="D80" s="67"/>
      <c r="E80" s="67"/>
      <c r="F80" s="67"/>
      <c r="G80" s="76"/>
      <c r="H80" s="10"/>
      <c r="I80" s="10"/>
      <c r="J80" s="80" t="str">
        <f t="shared" si="2"/>
        <v/>
      </c>
      <c r="K80" s="81">
        <f t="shared" si="1"/>
        <v>0</v>
      </c>
      <c r="L80" s="10"/>
      <c r="M80" s="82"/>
      <c r="N80" s="83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10"/>
    </row>
    <row r="81" spans="1:25" ht="18" x14ac:dyDescent="0.25">
      <c r="A81" s="10"/>
      <c r="B81" s="75"/>
      <c r="C81" s="66"/>
      <c r="D81" s="67"/>
      <c r="E81" s="67"/>
      <c r="F81" s="67"/>
      <c r="G81" s="76"/>
      <c r="H81" s="10"/>
      <c r="I81" s="10"/>
      <c r="J81" s="80" t="str">
        <f t="shared" si="2"/>
        <v/>
      </c>
      <c r="K81" s="81">
        <f t="shared" si="1"/>
        <v>0</v>
      </c>
      <c r="L81" s="10"/>
      <c r="M81" s="82"/>
      <c r="N81" s="83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</row>
    <row r="82" spans="1:25" ht="18" x14ac:dyDescent="0.25">
      <c r="A82" s="10"/>
      <c r="B82" s="75"/>
      <c r="C82" s="66"/>
      <c r="D82" s="67"/>
      <c r="E82" s="67"/>
      <c r="F82" s="67"/>
      <c r="G82" s="76"/>
      <c r="H82" s="10"/>
      <c r="I82" s="10"/>
      <c r="J82" s="80" t="str">
        <f t="shared" si="2"/>
        <v/>
      </c>
      <c r="K82" s="81">
        <f t="shared" si="1"/>
        <v>0</v>
      </c>
      <c r="L82" s="10"/>
      <c r="M82" s="82"/>
      <c r="N82" s="83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</row>
    <row r="83" spans="1:25" ht="18" x14ac:dyDescent="0.25">
      <c r="A83" s="10"/>
      <c r="B83" s="75"/>
      <c r="C83" s="66"/>
      <c r="D83" s="67"/>
      <c r="E83" s="67"/>
      <c r="F83" s="67"/>
      <c r="G83" s="76"/>
      <c r="H83" s="10"/>
      <c r="I83" s="10"/>
      <c r="J83" s="80" t="str">
        <f t="shared" si="2"/>
        <v/>
      </c>
      <c r="K83" s="81">
        <f t="shared" si="1"/>
        <v>0</v>
      </c>
      <c r="L83" s="10"/>
      <c r="M83" s="82"/>
      <c r="N83" s="83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</row>
    <row r="84" spans="1:25" ht="18" x14ac:dyDescent="0.25">
      <c r="A84" s="10"/>
      <c r="B84" s="75"/>
      <c r="C84" s="66"/>
      <c r="D84" s="67"/>
      <c r="E84" s="67"/>
      <c r="F84" s="67"/>
      <c r="G84" s="76"/>
      <c r="H84" s="10"/>
      <c r="I84" s="10"/>
      <c r="J84" s="80" t="str">
        <f t="shared" si="2"/>
        <v/>
      </c>
      <c r="K84" s="81">
        <f t="shared" si="1"/>
        <v>0</v>
      </c>
      <c r="L84" s="10"/>
      <c r="M84" s="82"/>
      <c r="N84" s="83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</row>
    <row r="85" spans="1:25" ht="18" x14ac:dyDescent="0.25">
      <c r="A85" s="10"/>
      <c r="B85" s="75"/>
      <c r="C85" s="66"/>
      <c r="D85" s="67"/>
      <c r="E85" s="67"/>
      <c r="F85" s="67"/>
      <c r="G85" s="76"/>
      <c r="H85" s="10"/>
      <c r="I85" s="10"/>
      <c r="J85" s="80" t="str">
        <f t="shared" si="2"/>
        <v/>
      </c>
      <c r="K85" s="81">
        <f t="shared" si="1"/>
        <v>0</v>
      </c>
      <c r="L85" s="10"/>
      <c r="M85" s="82"/>
      <c r="N85" s="83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</row>
    <row r="86" spans="1:25" ht="18" x14ac:dyDescent="0.25">
      <c r="A86" s="10"/>
      <c r="B86" s="75"/>
      <c r="C86" s="66"/>
      <c r="D86" s="67"/>
      <c r="E86" s="67"/>
      <c r="F86" s="67"/>
      <c r="G86" s="76"/>
      <c r="H86" s="10"/>
      <c r="I86" s="10"/>
      <c r="J86" s="80" t="str">
        <f t="shared" si="2"/>
        <v/>
      </c>
      <c r="K86" s="81">
        <f t="shared" si="1"/>
        <v>0</v>
      </c>
      <c r="L86" s="10"/>
      <c r="M86" s="82"/>
      <c r="N86" s="83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</row>
    <row r="87" spans="1:25" ht="18" x14ac:dyDescent="0.25">
      <c r="A87" s="10"/>
      <c r="B87" s="75"/>
      <c r="C87" s="66"/>
      <c r="D87" s="67"/>
      <c r="E87" s="67"/>
      <c r="F87" s="67"/>
      <c r="G87" s="76"/>
      <c r="H87" s="10"/>
      <c r="I87" s="10"/>
      <c r="J87" s="80" t="str">
        <f t="shared" si="2"/>
        <v/>
      </c>
      <c r="K87" s="81">
        <f t="shared" si="1"/>
        <v>0</v>
      </c>
      <c r="L87" s="10"/>
      <c r="M87" s="82"/>
      <c r="N87" s="83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</row>
    <row r="88" spans="1:25" ht="18" x14ac:dyDescent="0.25">
      <c r="A88" s="10"/>
      <c r="B88" s="75"/>
      <c r="C88" s="66"/>
      <c r="D88" s="67"/>
      <c r="E88" s="67"/>
      <c r="F88" s="67"/>
      <c r="G88" s="76"/>
      <c r="H88" s="10"/>
      <c r="I88" s="10"/>
      <c r="J88" s="80" t="str">
        <f t="shared" si="2"/>
        <v/>
      </c>
      <c r="K88" s="81">
        <f t="shared" si="1"/>
        <v>0</v>
      </c>
      <c r="L88" s="10"/>
      <c r="M88" s="82"/>
      <c r="N88" s="83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</row>
    <row r="89" spans="1:25" ht="18" x14ac:dyDescent="0.25">
      <c r="A89" s="10"/>
      <c r="B89" s="75"/>
      <c r="C89" s="66"/>
      <c r="D89" s="67"/>
      <c r="E89" s="67"/>
      <c r="F89" s="67"/>
      <c r="G89" s="76"/>
      <c r="H89" s="10"/>
      <c r="I89" s="10"/>
      <c r="J89" s="80" t="str">
        <f t="shared" si="2"/>
        <v/>
      </c>
      <c r="K89" s="81">
        <f t="shared" si="1"/>
        <v>0</v>
      </c>
      <c r="L89" s="10"/>
      <c r="M89" s="82"/>
      <c r="N89" s="83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</row>
    <row r="90" spans="1:25" ht="18" x14ac:dyDescent="0.25">
      <c r="A90" s="10"/>
      <c r="B90" s="75"/>
      <c r="C90" s="66"/>
      <c r="D90" s="67"/>
      <c r="E90" s="67"/>
      <c r="F90" s="67"/>
      <c r="G90" s="76"/>
      <c r="H90" s="10"/>
      <c r="I90" s="10"/>
      <c r="J90" s="80" t="str">
        <f t="shared" si="2"/>
        <v/>
      </c>
      <c r="K90" s="81">
        <f t="shared" si="1"/>
        <v>0</v>
      </c>
      <c r="L90" s="10"/>
      <c r="M90" s="82"/>
      <c r="N90" s="83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</row>
    <row r="91" spans="1:25" ht="18" x14ac:dyDescent="0.25">
      <c r="A91" s="10"/>
      <c r="B91" s="75"/>
      <c r="C91" s="66"/>
      <c r="D91" s="67"/>
      <c r="E91" s="67"/>
      <c r="F91" s="67"/>
      <c r="G91" s="76"/>
      <c r="H91" s="10"/>
      <c r="I91" s="10"/>
      <c r="J91" s="80" t="str">
        <f t="shared" si="2"/>
        <v/>
      </c>
      <c r="K91" s="81">
        <f t="shared" si="1"/>
        <v>0</v>
      </c>
      <c r="L91" s="10"/>
      <c r="M91" s="82"/>
      <c r="N91" s="83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</row>
    <row r="92" spans="1:25" ht="18" x14ac:dyDescent="0.25">
      <c r="A92" s="10"/>
      <c r="B92" s="75"/>
      <c r="C92" s="66"/>
      <c r="D92" s="67"/>
      <c r="E92" s="67"/>
      <c r="F92" s="67"/>
      <c r="G92" s="76"/>
      <c r="H92" s="10"/>
      <c r="I92" s="10"/>
      <c r="J92" s="80" t="str">
        <f t="shared" si="2"/>
        <v/>
      </c>
      <c r="K92" s="81">
        <f t="shared" si="1"/>
        <v>0</v>
      </c>
      <c r="L92" s="10"/>
      <c r="M92" s="82"/>
      <c r="N92" s="83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</row>
    <row r="93" spans="1:25" ht="18" x14ac:dyDescent="0.25">
      <c r="A93" s="10"/>
      <c r="B93" s="75"/>
      <c r="C93" s="66"/>
      <c r="D93" s="67"/>
      <c r="E93" s="67"/>
      <c r="F93" s="67"/>
      <c r="G93" s="76"/>
      <c r="H93" s="10"/>
      <c r="I93" s="10"/>
      <c r="J93" s="80" t="str">
        <f t="shared" si="2"/>
        <v/>
      </c>
      <c r="K93" s="81">
        <f t="shared" si="1"/>
        <v>0</v>
      </c>
      <c r="L93" s="10"/>
      <c r="M93" s="82"/>
      <c r="N93" s="83"/>
      <c r="O93" s="10"/>
      <c r="P93" s="10"/>
      <c r="Q93" s="10"/>
      <c r="R93" s="10"/>
      <c r="S93" s="10"/>
      <c r="T93" s="10"/>
      <c r="U93" s="10"/>
      <c r="V93" s="10"/>
      <c r="W93" s="10"/>
      <c r="X93" s="10"/>
      <c r="Y93" s="10"/>
    </row>
    <row r="94" spans="1:25" ht="18" x14ac:dyDescent="0.25">
      <c r="A94" s="10"/>
      <c r="B94" s="75"/>
      <c r="C94" s="66"/>
      <c r="D94" s="67"/>
      <c r="E94" s="67"/>
      <c r="F94" s="67"/>
      <c r="G94" s="76"/>
      <c r="H94" s="10"/>
      <c r="I94" s="10"/>
      <c r="J94" s="80" t="str">
        <f t="shared" si="2"/>
        <v/>
      </c>
      <c r="K94" s="81">
        <f t="shared" si="1"/>
        <v>0</v>
      </c>
      <c r="L94" s="10"/>
      <c r="M94" s="82"/>
      <c r="N94" s="83"/>
      <c r="O94" s="10"/>
      <c r="P94" s="10"/>
      <c r="Q94" s="10"/>
      <c r="R94" s="10"/>
      <c r="S94" s="10"/>
      <c r="T94" s="10"/>
      <c r="U94" s="10"/>
      <c r="V94" s="10"/>
      <c r="W94" s="10"/>
      <c r="X94" s="10"/>
      <c r="Y94" s="10"/>
    </row>
    <row r="95" spans="1:25" ht="18" x14ac:dyDescent="0.25">
      <c r="A95" s="10"/>
      <c r="B95" s="75"/>
      <c r="C95" s="66"/>
      <c r="D95" s="67"/>
      <c r="E95" s="67"/>
      <c r="F95" s="67"/>
      <c r="G95" s="76"/>
      <c r="H95" s="10"/>
      <c r="I95" s="10"/>
      <c r="J95" s="80" t="str">
        <f t="shared" si="2"/>
        <v/>
      </c>
      <c r="K95" s="81">
        <f t="shared" si="1"/>
        <v>0</v>
      </c>
      <c r="L95" s="10"/>
      <c r="M95" s="82"/>
      <c r="N95" s="83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10"/>
    </row>
    <row r="96" spans="1:25" ht="18" x14ac:dyDescent="0.25">
      <c r="A96" s="10"/>
      <c r="B96" s="75"/>
      <c r="C96" s="66"/>
      <c r="D96" s="67"/>
      <c r="E96" s="67"/>
      <c r="F96" s="67"/>
      <c r="G96" s="76"/>
      <c r="H96" s="10"/>
      <c r="I96" s="10"/>
      <c r="J96" s="80" t="str">
        <f t="shared" si="2"/>
        <v/>
      </c>
      <c r="K96" s="81">
        <f t="shared" si="1"/>
        <v>0</v>
      </c>
      <c r="L96" s="10"/>
      <c r="M96" s="82"/>
      <c r="N96" s="83"/>
      <c r="O96" s="10"/>
      <c r="P96" s="10"/>
      <c r="Q96" s="10"/>
      <c r="R96" s="10"/>
      <c r="S96" s="10"/>
      <c r="T96" s="10"/>
      <c r="U96" s="10"/>
      <c r="V96" s="10"/>
      <c r="W96" s="10"/>
      <c r="X96" s="10"/>
      <c r="Y96" s="10"/>
    </row>
    <row r="97" spans="1:25" ht="18" x14ac:dyDescent="0.25">
      <c r="A97" s="10"/>
      <c r="B97" s="75"/>
      <c r="C97" s="66"/>
      <c r="D97" s="67"/>
      <c r="E97" s="67"/>
      <c r="F97" s="67"/>
      <c r="G97" s="76"/>
      <c r="H97" s="10"/>
      <c r="I97" s="10"/>
      <c r="J97" s="80" t="str">
        <f t="shared" si="2"/>
        <v/>
      </c>
      <c r="K97" s="81">
        <f t="shared" si="1"/>
        <v>0</v>
      </c>
      <c r="L97" s="10"/>
      <c r="M97" s="82"/>
      <c r="N97" s="83"/>
      <c r="O97" s="10"/>
      <c r="P97" s="10"/>
      <c r="Q97" s="10"/>
      <c r="R97" s="10"/>
      <c r="S97" s="10"/>
      <c r="T97" s="10"/>
      <c r="U97" s="10"/>
      <c r="V97" s="10"/>
      <c r="W97" s="10"/>
      <c r="X97" s="10"/>
      <c r="Y97" s="10"/>
    </row>
    <row r="98" spans="1:25" ht="18" x14ac:dyDescent="0.25">
      <c r="A98" s="10"/>
      <c r="B98" s="75"/>
      <c r="C98" s="66"/>
      <c r="D98" s="67"/>
      <c r="E98" s="67"/>
      <c r="F98" s="67"/>
      <c r="G98" s="76"/>
      <c r="H98" s="10"/>
      <c r="I98" s="10"/>
      <c r="J98" s="80" t="str">
        <f t="shared" si="2"/>
        <v/>
      </c>
      <c r="K98" s="81">
        <f t="shared" si="1"/>
        <v>0</v>
      </c>
      <c r="L98" s="10"/>
      <c r="M98" s="82"/>
      <c r="N98" s="83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10"/>
    </row>
    <row r="99" spans="1:25" ht="18" x14ac:dyDescent="0.25">
      <c r="A99" s="10"/>
      <c r="B99" s="75"/>
      <c r="C99" s="66"/>
      <c r="D99" s="67"/>
      <c r="E99" s="67"/>
      <c r="F99" s="67"/>
      <c r="G99" s="76"/>
      <c r="H99" s="10"/>
      <c r="I99" s="10"/>
      <c r="J99" s="80" t="str">
        <f t="shared" si="2"/>
        <v/>
      </c>
      <c r="K99" s="81">
        <f t="shared" si="1"/>
        <v>0</v>
      </c>
      <c r="L99" s="10"/>
      <c r="M99" s="82"/>
      <c r="N99" s="83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</row>
    <row r="100" spans="1:25" ht="18" x14ac:dyDescent="0.25">
      <c r="A100" s="10"/>
      <c r="B100" s="75"/>
      <c r="C100" s="66"/>
      <c r="D100" s="67"/>
      <c r="E100" s="67"/>
      <c r="F100" s="67"/>
      <c r="G100" s="76"/>
      <c r="H100" s="10"/>
      <c r="I100" s="10"/>
      <c r="J100" s="80" t="str">
        <f t="shared" si="2"/>
        <v/>
      </c>
      <c r="K100" s="81">
        <f t="shared" si="1"/>
        <v>0</v>
      </c>
      <c r="L100" s="10"/>
      <c r="M100" s="82"/>
      <c r="N100" s="83"/>
      <c r="O100" s="10"/>
      <c r="P100" s="10"/>
      <c r="Q100" s="10"/>
      <c r="R100" s="10"/>
      <c r="S100" s="10"/>
      <c r="T100" s="10"/>
      <c r="U100" s="10"/>
      <c r="V100" s="10"/>
      <c r="W100" s="10"/>
      <c r="X100" s="10"/>
      <c r="Y100" s="10"/>
    </row>
    <row r="101" spans="1:25" ht="18" x14ac:dyDescent="0.25">
      <c r="A101" s="10"/>
      <c r="B101" s="75"/>
      <c r="C101" s="66"/>
      <c r="D101" s="67"/>
      <c r="E101" s="67"/>
      <c r="F101" s="67"/>
      <c r="G101" s="76"/>
      <c r="H101" s="10"/>
      <c r="I101" s="10"/>
      <c r="J101" s="80" t="str">
        <f t="shared" si="2"/>
        <v/>
      </c>
      <c r="K101" s="81">
        <f t="shared" si="1"/>
        <v>0</v>
      </c>
      <c r="L101" s="10"/>
      <c r="M101" s="82"/>
      <c r="N101" s="83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</row>
    <row r="102" spans="1:25" ht="18" x14ac:dyDescent="0.25">
      <c r="A102" s="10"/>
      <c r="B102" s="75"/>
      <c r="C102" s="66"/>
      <c r="D102" s="67"/>
      <c r="E102" s="67"/>
      <c r="F102" s="67"/>
      <c r="G102" s="76"/>
      <c r="H102" s="10"/>
      <c r="I102" s="10"/>
      <c r="J102" s="80" t="str">
        <f t="shared" si="2"/>
        <v/>
      </c>
      <c r="K102" s="81">
        <f t="shared" si="1"/>
        <v>0</v>
      </c>
      <c r="L102" s="10"/>
      <c r="M102" s="82"/>
      <c r="N102" s="83"/>
      <c r="O102" s="10"/>
      <c r="P102" s="10"/>
      <c r="Q102" s="10"/>
      <c r="R102" s="10"/>
      <c r="S102" s="10"/>
      <c r="T102" s="10"/>
      <c r="U102" s="10"/>
      <c r="V102" s="10"/>
      <c r="W102" s="10"/>
      <c r="X102" s="10"/>
      <c r="Y102" s="10"/>
    </row>
    <row r="103" spans="1:25" ht="18" x14ac:dyDescent="0.25">
      <c r="A103" s="10"/>
      <c r="B103" s="75"/>
      <c r="C103" s="66"/>
      <c r="D103" s="67"/>
      <c r="E103" s="67"/>
      <c r="F103" s="67"/>
      <c r="G103" s="76"/>
      <c r="H103" s="10"/>
      <c r="I103" s="10"/>
      <c r="J103" s="80" t="str">
        <f t="shared" si="2"/>
        <v/>
      </c>
      <c r="K103" s="81">
        <f t="shared" ref="K103:K166" si="3">IF(J103="",0,(LOOKUP(J103,C101,E101))+(LOOKUP(J103,C101,D101:F101))+(LOOKUP(J103,C101,F101)))</f>
        <v>0</v>
      </c>
      <c r="L103" s="10"/>
      <c r="M103" s="82"/>
      <c r="N103" s="83"/>
      <c r="O103" s="10"/>
      <c r="P103" s="10"/>
      <c r="Q103" s="10"/>
      <c r="R103" s="10"/>
      <c r="S103" s="10"/>
      <c r="T103" s="10"/>
      <c r="U103" s="10"/>
      <c r="V103" s="10"/>
      <c r="W103" s="10"/>
      <c r="X103" s="10"/>
      <c r="Y103" s="10"/>
    </row>
    <row r="104" spans="1:25" ht="18" x14ac:dyDescent="0.25">
      <c r="A104" s="10"/>
      <c r="B104" s="75"/>
      <c r="C104" s="66"/>
      <c r="D104" s="67"/>
      <c r="E104" s="67"/>
      <c r="F104" s="67"/>
      <c r="G104" s="76"/>
      <c r="H104" s="10"/>
      <c r="I104" s="10"/>
      <c r="J104" s="80" t="str">
        <f t="shared" si="2"/>
        <v/>
      </c>
      <c r="K104" s="81">
        <f t="shared" si="3"/>
        <v>0</v>
      </c>
      <c r="L104" s="10"/>
      <c r="M104" s="82"/>
      <c r="N104" s="83"/>
      <c r="O104" s="10"/>
      <c r="P104" s="10"/>
      <c r="Q104" s="10"/>
      <c r="R104" s="10"/>
      <c r="S104" s="10"/>
      <c r="T104" s="10"/>
      <c r="U104" s="10"/>
      <c r="V104" s="10"/>
      <c r="W104" s="10"/>
      <c r="X104" s="10"/>
      <c r="Y104" s="10"/>
    </row>
    <row r="105" spans="1:25" ht="18" x14ac:dyDescent="0.25">
      <c r="A105" s="10"/>
      <c r="B105" s="75"/>
      <c r="C105" s="66"/>
      <c r="D105" s="67"/>
      <c r="E105" s="67"/>
      <c r="F105" s="67"/>
      <c r="G105" s="76"/>
      <c r="H105" s="10"/>
      <c r="I105" s="10"/>
      <c r="J105" s="80" t="str">
        <f t="shared" ref="J105:J168" si="4">IF(C103&lt;=C102,"",C103)</f>
        <v/>
      </c>
      <c r="K105" s="81">
        <f t="shared" si="3"/>
        <v>0</v>
      </c>
      <c r="L105" s="10"/>
      <c r="M105" s="82"/>
      <c r="N105" s="83"/>
      <c r="O105" s="10"/>
      <c r="P105" s="10"/>
      <c r="Q105" s="10"/>
      <c r="R105" s="10"/>
      <c r="S105" s="10"/>
      <c r="T105" s="10"/>
      <c r="U105" s="10"/>
      <c r="V105" s="10"/>
      <c r="W105" s="10"/>
      <c r="X105" s="10"/>
      <c r="Y105" s="10"/>
    </row>
    <row r="106" spans="1:25" ht="18" x14ac:dyDescent="0.25">
      <c r="A106" s="10"/>
      <c r="B106" s="75"/>
      <c r="C106" s="66"/>
      <c r="D106" s="67"/>
      <c r="E106" s="67"/>
      <c r="F106" s="67"/>
      <c r="G106" s="76"/>
      <c r="H106" s="10"/>
      <c r="I106" s="10"/>
      <c r="J106" s="80" t="str">
        <f t="shared" si="4"/>
        <v/>
      </c>
      <c r="K106" s="81">
        <f t="shared" si="3"/>
        <v>0</v>
      </c>
      <c r="L106" s="10"/>
      <c r="M106" s="82"/>
      <c r="N106" s="83"/>
      <c r="O106" s="10"/>
      <c r="P106" s="10"/>
      <c r="Q106" s="10"/>
      <c r="R106" s="10"/>
      <c r="S106" s="10"/>
      <c r="T106" s="10"/>
      <c r="U106" s="10"/>
      <c r="V106" s="10"/>
      <c r="W106" s="10"/>
      <c r="X106" s="10"/>
      <c r="Y106" s="10"/>
    </row>
    <row r="107" spans="1:25" ht="18" x14ac:dyDescent="0.25">
      <c r="A107" s="10"/>
      <c r="B107" s="75"/>
      <c r="C107" s="66"/>
      <c r="D107" s="67"/>
      <c r="E107" s="67"/>
      <c r="F107" s="67"/>
      <c r="G107" s="76"/>
      <c r="H107" s="10"/>
      <c r="I107" s="10"/>
      <c r="J107" s="80" t="str">
        <f t="shared" si="4"/>
        <v/>
      </c>
      <c r="K107" s="81">
        <f t="shared" si="3"/>
        <v>0</v>
      </c>
      <c r="L107" s="10"/>
      <c r="M107" s="82"/>
      <c r="N107" s="83"/>
      <c r="O107" s="10"/>
      <c r="P107" s="10"/>
      <c r="Q107" s="10"/>
      <c r="R107" s="10"/>
      <c r="S107" s="10"/>
      <c r="T107" s="10"/>
      <c r="U107" s="10"/>
      <c r="V107" s="10"/>
      <c r="W107" s="10"/>
      <c r="X107" s="10"/>
      <c r="Y107" s="10"/>
    </row>
    <row r="108" spans="1:25" ht="18" x14ac:dyDescent="0.25">
      <c r="A108" s="10"/>
      <c r="B108" s="75"/>
      <c r="C108" s="66"/>
      <c r="D108" s="67"/>
      <c r="E108" s="67"/>
      <c r="F108" s="67"/>
      <c r="G108" s="76"/>
      <c r="H108" s="10"/>
      <c r="I108" s="10"/>
      <c r="J108" s="80" t="str">
        <f t="shared" si="4"/>
        <v/>
      </c>
      <c r="K108" s="81">
        <f t="shared" si="3"/>
        <v>0</v>
      </c>
      <c r="L108" s="10"/>
      <c r="M108" s="82"/>
      <c r="N108" s="83"/>
      <c r="O108" s="10"/>
      <c r="P108" s="10"/>
      <c r="Q108" s="10"/>
      <c r="R108" s="10"/>
      <c r="S108" s="10"/>
      <c r="T108" s="10"/>
      <c r="U108" s="10"/>
      <c r="V108" s="10"/>
      <c r="W108" s="10"/>
      <c r="X108" s="10"/>
      <c r="Y108" s="10"/>
    </row>
    <row r="109" spans="1:25" ht="18" x14ac:dyDescent="0.25">
      <c r="A109" s="10"/>
      <c r="B109" s="75"/>
      <c r="C109" s="66"/>
      <c r="D109" s="67"/>
      <c r="E109" s="67"/>
      <c r="F109" s="67"/>
      <c r="G109" s="76"/>
      <c r="H109" s="10"/>
      <c r="I109" s="10"/>
      <c r="J109" s="80" t="str">
        <f t="shared" si="4"/>
        <v/>
      </c>
      <c r="K109" s="81">
        <f t="shared" si="3"/>
        <v>0</v>
      </c>
      <c r="L109" s="10"/>
      <c r="M109" s="82"/>
      <c r="N109" s="83"/>
      <c r="O109" s="10"/>
      <c r="P109" s="10"/>
      <c r="Q109" s="10"/>
      <c r="R109" s="10"/>
      <c r="S109" s="10"/>
      <c r="T109" s="10"/>
      <c r="U109" s="10"/>
      <c r="V109" s="10"/>
      <c r="W109" s="10"/>
      <c r="X109" s="10"/>
      <c r="Y109" s="10"/>
    </row>
    <row r="110" spans="1:25" ht="18" x14ac:dyDescent="0.25">
      <c r="A110" s="10"/>
      <c r="B110" s="75"/>
      <c r="C110" s="66"/>
      <c r="D110" s="67"/>
      <c r="E110" s="67"/>
      <c r="F110" s="67"/>
      <c r="G110" s="76"/>
      <c r="H110" s="10"/>
      <c r="I110" s="10"/>
      <c r="J110" s="80" t="str">
        <f t="shared" si="4"/>
        <v/>
      </c>
      <c r="K110" s="81">
        <f t="shared" si="3"/>
        <v>0</v>
      </c>
      <c r="L110" s="10"/>
      <c r="M110" s="82"/>
      <c r="N110" s="83"/>
      <c r="O110" s="10"/>
      <c r="P110" s="10"/>
      <c r="Q110" s="10"/>
      <c r="R110" s="10"/>
      <c r="S110" s="10"/>
      <c r="T110" s="10"/>
      <c r="U110" s="10"/>
      <c r="V110" s="10"/>
      <c r="W110" s="10"/>
      <c r="X110" s="10"/>
      <c r="Y110" s="10"/>
    </row>
    <row r="111" spans="1:25" ht="18" x14ac:dyDescent="0.25">
      <c r="A111" s="10"/>
      <c r="B111" s="75"/>
      <c r="C111" s="66"/>
      <c r="D111" s="67"/>
      <c r="E111" s="67"/>
      <c r="F111" s="67"/>
      <c r="G111" s="76"/>
      <c r="H111" s="10"/>
      <c r="I111" s="10"/>
      <c r="J111" s="80" t="str">
        <f t="shared" si="4"/>
        <v/>
      </c>
      <c r="K111" s="81">
        <f t="shared" si="3"/>
        <v>0</v>
      </c>
      <c r="L111" s="10"/>
      <c r="M111" s="82"/>
      <c r="N111" s="83"/>
      <c r="O111" s="10"/>
      <c r="P111" s="10"/>
      <c r="Q111" s="10"/>
      <c r="R111" s="10"/>
      <c r="S111" s="10"/>
      <c r="T111" s="10"/>
      <c r="U111" s="10"/>
      <c r="V111" s="10"/>
      <c r="W111" s="10"/>
      <c r="X111" s="10"/>
      <c r="Y111" s="10"/>
    </row>
    <row r="112" spans="1:25" ht="18" x14ac:dyDescent="0.25">
      <c r="A112" s="10"/>
      <c r="B112" s="75"/>
      <c r="C112" s="66"/>
      <c r="D112" s="67"/>
      <c r="E112" s="67"/>
      <c r="F112" s="67"/>
      <c r="G112" s="76"/>
      <c r="H112" s="10"/>
      <c r="I112" s="10"/>
      <c r="J112" s="80" t="str">
        <f t="shared" si="4"/>
        <v/>
      </c>
      <c r="K112" s="81">
        <f t="shared" si="3"/>
        <v>0</v>
      </c>
      <c r="L112" s="10"/>
      <c r="M112" s="82"/>
      <c r="N112" s="83"/>
      <c r="O112" s="10"/>
      <c r="P112" s="10"/>
      <c r="Q112" s="10"/>
      <c r="R112" s="10"/>
      <c r="S112" s="10"/>
      <c r="T112" s="10"/>
      <c r="U112" s="10"/>
      <c r="V112" s="10"/>
      <c r="W112" s="10"/>
      <c r="X112" s="10"/>
      <c r="Y112" s="10"/>
    </row>
    <row r="113" spans="1:25" ht="18" x14ac:dyDescent="0.25">
      <c r="A113" s="10"/>
      <c r="B113" s="75"/>
      <c r="C113" s="66"/>
      <c r="D113" s="67"/>
      <c r="E113" s="67"/>
      <c r="F113" s="67"/>
      <c r="G113" s="76"/>
      <c r="H113" s="10"/>
      <c r="I113" s="10"/>
      <c r="J113" s="80" t="str">
        <f t="shared" si="4"/>
        <v/>
      </c>
      <c r="K113" s="81">
        <f t="shared" si="3"/>
        <v>0</v>
      </c>
      <c r="L113" s="10"/>
      <c r="M113" s="82"/>
      <c r="N113" s="83"/>
      <c r="O113" s="10"/>
      <c r="P113" s="10"/>
      <c r="Q113" s="10"/>
      <c r="R113" s="10"/>
      <c r="S113" s="10"/>
      <c r="T113" s="10"/>
      <c r="U113" s="10"/>
      <c r="V113" s="10"/>
      <c r="W113" s="10"/>
      <c r="X113" s="10"/>
      <c r="Y113" s="10"/>
    </row>
    <row r="114" spans="1:25" ht="18" x14ac:dyDescent="0.25">
      <c r="A114" s="10"/>
      <c r="B114" s="75"/>
      <c r="C114" s="66"/>
      <c r="D114" s="67"/>
      <c r="E114" s="67"/>
      <c r="F114" s="67"/>
      <c r="G114" s="76"/>
      <c r="H114" s="10"/>
      <c r="I114" s="10"/>
      <c r="J114" s="80" t="str">
        <f t="shared" si="4"/>
        <v/>
      </c>
      <c r="K114" s="81">
        <f t="shared" si="3"/>
        <v>0</v>
      </c>
      <c r="L114" s="10"/>
      <c r="M114" s="82"/>
      <c r="N114" s="83"/>
      <c r="O114" s="10"/>
      <c r="P114" s="10"/>
      <c r="Q114" s="10"/>
      <c r="R114" s="10"/>
      <c r="S114" s="10"/>
      <c r="T114" s="10"/>
      <c r="U114" s="10"/>
      <c r="V114" s="10"/>
      <c r="W114" s="10"/>
      <c r="X114" s="10"/>
      <c r="Y114" s="10"/>
    </row>
    <row r="115" spans="1:25" ht="18" x14ac:dyDescent="0.25">
      <c r="A115" s="10"/>
      <c r="B115" s="75"/>
      <c r="C115" s="66"/>
      <c r="D115" s="67"/>
      <c r="E115" s="67"/>
      <c r="F115" s="67"/>
      <c r="G115" s="76"/>
      <c r="H115" s="10"/>
      <c r="I115" s="10"/>
      <c r="J115" s="80" t="str">
        <f t="shared" si="4"/>
        <v/>
      </c>
      <c r="K115" s="81">
        <f t="shared" si="3"/>
        <v>0</v>
      </c>
      <c r="L115" s="10"/>
      <c r="M115" s="82"/>
      <c r="N115" s="83"/>
      <c r="O115" s="10"/>
      <c r="P115" s="10"/>
      <c r="Q115" s="10"/>
      <c r="R115" s="10"/>
      <c r="S115" s="10"/>
      <c r="T115" s="10"/>
      <c r="U115" s="10"/>
      <c r="V115" s="10"/>
      <c r="W115" s="10"/>
      <c r="X115" s="10"/>
      <c r="Y115" s="10"/>
    </row>
    <row r="116" spans="1:25" ht="18" x14ac:dyDescent="0.25">
      <c r="A116" s="10"/>
      <c r="B116" s="75"/>
      <c r="C116" s="66"/>
      <c r="D116" s="67"/>
      <c r="E116" s="67"/>
      <c r="F116" s="67"/>
      <c r="G116" s="76"/>
      <c r="H116" s="10"/>
      <c r="I116" s="10"/>
      <c r="J116" s="80" t="str">
        <f t="shared" si="4"/>
        <v/>
      </c>
      <c r="K116" s="81">
        <f t="shared" si="3"/>
        <v>0</v>
      </c>
      <c r="L116" s="10"/>
      <c r="M116" s="82"/>
      <c r="N116" s="83"/>
      <c r="O116" s="10"/>
      <c r="P116" s="10"/>
      <c r="Q116" s="10"/>
      <c r="R116" s="10"/>
      <c r="S116" s="10"/>
      <c r="T116" s="10"/>
      <c r="U116" s="10"/>
      <c r="V116" s="10"/>
      <c r="W116" s="10"/>
      <c r="X116" s="10"/>
      <c r="Y116" s="10"/>
    </row>
    <row r="117" spans="1:25" ht="18" x14ac:dyDescent="0.25">
      <c r="A117" s="10"/>
      <c r="B117" s="75"/>
      <c r="C117" s="66"/>
      <c r="D117" s="67"/>
      <c r="E117" s="67"/>
      <c r="F117" s="67"/>
      <c r="G117" s="76"/>
      <c r="H117" s="10"/>
      <c r="I117" s="10"/>
      <c r="J117" s="80" t="str">
        <f t="shared" si="4"/>
        <v/>
      </c>
      <c r="K117" s="81">
        <f t="shared" si="3"/>
        <v>0</v>
      </c>
      <c r="L117" s="10"/>
      <c r="M117" s="82"/>
      <c r="N117" s="83"/>
      <c r="O117" s="10"/>
      <c r="P117" s="10"/>
      <c r="Q117" s="10"/>
      <c r="R117" s="10"/>
      <c r="S117" s="10"/>
      <c r="T117" s="10"/>
      <c r="U117" s="10"/>
      <c r="V117" s="10"/>
      <c r="W117" s="10"/>
      <c r="X117" s="10"/>
      <c r="Y117" s="10"/>
    </row>
    <row r="118" spans="1:25" ht="18" x14ac:dyDescent="0.25">
      <c r="A118" s="10"/>
      <c r="B118" s="75"/>
      <c r="C118" s="66"/>
      <c r="D118" s="67"/>
      <c r="E118" s="67"/>
      <c r="F118" s="67"/>
      <c r="G118" s="76"/>
      <c r="H118" s="10"/>
      <c r="I118" s="10"/>
      <c r="J118" s="80" t="str">
        <f t="shared" si="4"/>
        <v/>
      </c>
      <c r="K118" s="81">
        <f t="shared" si="3"/>
        <v>0</v>
      </c>
      <c r="L118" s="10"/>
      <c r="M118" s="82"/>
      <c r="N118" s="83"/>
      <c r="O118" s="10"/>
      <c r="P118" s="10"/>
      <c r="Q118" s="10"/>
      <c r="R118" s="10"/>
      <c r="S118" s="10"/>
      <c r="T118" s="10"/>
      <c r="U118" s="10"/>
      <c r="V118" s="10"/>
      <c r="W118" s="10"/>
      <c r="X118" s="10"/>
      <c r="Y118" s="10"/>
    </row>
    <row r="119" spans="1:25" ht="18" x14ac:dyDescent="0.25">
      <c r="A119" s="10"/>
      <c r="B119" s="75"/>
      <c r="C119" s="66"/>
      <c r="D119" s="67"/>
      <c r="E119" s="67"/>
      <c r="F119" s="67"/>
      <c r="G119" s="76"/>
      <c r="H119" s="10"/>
      <c r="I119" s="10"/>
      <c r="J119" s="80" t="str">
        <f t="shared" si="4"/>
        <v/>
      </c>
      <c r="K119" s="81">
        <f t="shared" si="3"/>
        <v>0</v>
      </c>
      <c r="L119" s="10"/>
      <c r="M119" s="82"/>
      <c r="N119" s="83"/>
      <c r="O119" s="10"/>
      <c r="P119" s="10"/>
      <c r="Q119" s="10"/>
      <c r="R119" s="10"/>
      <c r="S119" s="10"/>
      <c r="T119" s="10"/>
      <c r="U119" s="10"/>
      <c r="V119" s="10"/>
      <c r="W119" s="10"/>
      <c r="X119" s="10"/>
      <c r="Y119" s="10"/>
    </row>
    <row r="120" spans="1:25" ht="18" x14ac:dyDescent="0.25">
      <c r="A120" s="10"/>
      <c r="B120" s="75"/>
      <c r="C120" s="66"/>
      <c r="D120" s="67"/>
      <c r="E120" s="67"/>
      <c r="F120" s="67"/>
      <c r="G120" s="76"/>
      <c r="H120" s="10"/>
      <c r="I120" s="10"/>
      <c r="J120" s="80" t="str">
        <f t="shared" si="4"/>
        <v/>
      </c>
      <c r="K120" s="81">
        <f t="shared" si="3"/>
        <v>0</v>
      </c>
      <c r="L120" s="10"/>
      <c r="M120" s="82"/>
      <c r="N120" s="83"/>
      <c r="O120" s="10"/>
      <c r="P120" s="10"/>
      <c r="Q120" s="10"/>
      <c r="R120" s="10"/>
      <c r="S120" s="10"/>
      <c r="T120" s="10"/>
      <c r="U120" s="10"/>
      <c r="V120" s="10"/>
      <c r="W120" s="10"/>
      <c r="X120" s="10"/>
      <c r="Y120" s="10"/>
    </row>
    <row r="121" spans="1:25" ht="18" x14ac:dyDescent="0.25">
      <c r="A121" s="10"/>
      <c r="B121" s="75"/>
      <c r="C121" s="66"/>
      <c r="D121" s="67"/>
      <c r="E121" s="67"/>
      <c r="F121" s="67"/>
      <c r="G121" s="76"/>
      <c r="H121" s="10"/>
      <c r="I121" s="10"/>
      <c r="J121" s="80" t="str">
        <f t="shared" si="4"/>
        <v/>
      </c>
      <c r="K121" s="81">
        <f t="shared" si="3"/>
        <v>0</v>
      </c>
      <c r="L121" s="10"/>
      <c r="M121" s="82"/>
      <c r="N121" s="83"/>
      <c r="O121" s="10"/>
      <c r="P121" s="10"/>
      <c r="Q121" s="10"/>
      <c r="R121" s="10"/>
      <c r="S121" s="10"/>
      <c r="T121" s="10"/>
      <c r="U121" s="10"/>
      <c r="V121" s="10"/>
      <c r="W121" s="10"/>
      <c r="X121" s="10"/>
      <c r="Y121" s="10"/>
    </row>
    <row r="122" spans="1:25" ht="18" x14ac:dyDescent="0.25">
      <c r="A122" s="10"/>
      <c r="B122" s="75"/>
      <c r="C122" s="66"/>
      <c r="D122" s="67"/>
      <c r="E122" s="67"/>
      <c r="F122" s="67"/>
      <c r="G122" s="76"/>
      <c r="H122" s="10"/>
      <c r="I122" s="10"/>
      <c r="J122" s="80" t="str">
        <f t="shared" si="4"/>
        <v/>
      </c>
      <c r="K122" s="81">
        <f t="shared" si="3"/>
        <v>0</v>
      </c>
      <c r="L122" s="10"/>
      <c r="M122" s="82"/>
      <c r="N122" s="83"/>
      <c r="O122" s="10"/>
      <c r="P122" s="10"/>
      <c r="Q122" s="10"/>
      <c r="R122" s="10"/>
      <c r="S122" s="10"/>
      <c r="T122" s="10"/>
      <c r="U122" s="10"/>
      <c r="V122" s="10"/>
      <c r="W122" s="10"/>
      <c r="X122" s="10"/>
      <c r="Y122" s="10"/>
    </row>
    <row r="123" spans="1:25" ht="18" x14ac:dyDescent="0.25">
      <c r="A123" s="10"/>
      <c r="B123" s="75"/>
      <c r="C123" s="66"/>
      <c r="D123" s="67"/>
      <c r="E123" s="67"/>
      <c r="F123" s="67"/>
      <c r="G123" s="76"/>
      <c r="H123" s="10"/>
      <c r="I123" s="10"/>
      <c r="J123" s="80" t="str">
        <f t="shared" si="4"/>
        <v/>
      </c>
      <c r="K123" s="81">
        <f t="shared" si="3"/>
        <v>0</v>
      </c>
      <c r="L123" s="10"/>
      <c r="M123" s="82"/>
      <c r="N123" s="83"/>
      <c r="O123" s="10"/>
      <c r="P123" s="10"/>
      <c r="Q123" s="10"/>
      <c r="R123" s="10"/>
      <c r="S123" s="10"/>
      <c r="T123" s="10"/>
      <c r="U123" s="10"/>
      <c r="V123" s="10"/>
      <c r="W123" s="10"/>
      <c r="X123" s="10"/>
      <c r="Y123" s="10"/>
    </row>
    <row r="124" spans="1:25" ht="18" x14ac:dyDescent="0.25">
      <c r="A124" s="10"/>
      <c r="B124" s="75"/>
      <c r="C124" s="66"/>
      <c r="D124" s="67"/>
      <c r="E124" s="67"/>
      <c r="F124" s="67"/>
      <c r="G124" s="76"/>
      <c r="H124" s="10"/>
      <c r="I124" s="10"/>
      <c r="J124" s="80" t="str">
        <f t="shared" si="4"/>
        <v/>
      </c>
      <c r="K124" s="81">
        <f t="shared" si="3"/>
        <v>0</v>
      </c>
      <c r="L124" s="10"/>
      <c r="M124" s="82"/>
      <c r="N124" s="83"/>
      <c r="O124" s="10"/>
      <c r="P124" s="10"/>
      <c r="Q124" s="10"/>
      <c r="R124" s="10"/>
      <c r="S124" s="10"/>
      <c r="T124" s="10"/>
      <c r="U124" s="10"/>
      <c r="V124" s="10"/>
      <c r="W124" s="10"/>
      <c r="X124" s="10"/>
      <c r="Y124" s="10"/>
    </row>
    <row r="125" spans="1:25" ht="18" x14ac:dyDescent="0.25">
      <c r="A125" s="10"/>
      <c r="B125" s="75"/>
      <c r="C125" s="66"/>
      <c r="D125" s="67"/>
      <c r="E125" s="67"/>
      <c r="F125" s="67"/>
      <c r="G125" s="76"/>
      <c r="H125" s="10"/>
      <c r="I125" s="10"/>
      <c r="J125" s="80" t="str">
        <f t="shared" si="4"/>
        <v/>
      </c>
      <c r="K125" s="81">
        <f t="shared" si="3"/>
        <v>0</v>
      </c>
      <c r="L125" s="10"/>
      <c r="M125" s="82"/>
      <c r="N125" s="83"/>
      <c r="O125" s="10"/>
      <c r="P125" s="10"/>
      <c r="Q125" s="10"/>
      <c r="R125" s="10"/>
      <c r="S125" s="10"/>
      <c r="T125" s="10"/>
      <c r="U125" s="10"/>
      <c r="V125" s="10"/>
      <c r="W125" s="10"/>
      <c r="X125" s="10"/>
      <c r="Y125" s="10"/>
    </row>
    <row r="126" spans="1:25" ht="18" x14ac:dyDescent="0.25">
      <c r="A126" s="10"/>
      <c r="B126" s="75"/>
      <c r="C126" s="66"/>
      <c r="D126" s="67"/>
      <c r="E126" s="67"/>
      <c r="F126" s="67"/>
      <c r="G126" s="76"/>
      <c r="H126" s="10"/>
      <c r="I126" s="10"/>
      <c r="J126" s="80" t="str">
        <f t="shared" si="4"/>
        <v/>
      </c>
      <c r="K126" s="81">
        <f t="shared" si="3"/>
        <v>0</v>
      </c>
      <c r="L126" s="10"/>
      <c r="M126" s="82"/>
      <c r="N126" s="83"/>
      <c r="O126" s="10"/>
      <c r="P126" s="10"/>
      <c r="Q126" s="10"/>
      <c r="R126" s="10"/>
      <c r="S126" s="10"/>
      <c r="T126" s="10"/>
      <c r="U126" s="10"/>
      <c r="V126" s="10"/>
      <c r="W126" s="10"/>
      <c r="X126" s="10"/>
      <c r="Y126" s="10"/>
    </row>
    <row r="127" spans="1:25" ht="18" x14ac:dyDescent="0.25">
      <c r="A127" s="10"/>
      <c r="B127" s="75"/>
      <c r="C127" s="66"/>
      <c r="D127" s="67"/>
      <c r="E127" s="67"/>
      <c r="F127" s="67"/>
      <c r="G127" s="76"/>
      <c r="H127" s="10"/>
      <c r="I127" s="10"/>
      <c r="J127" s="80" t="str">
        <f t="shared" si="4"/>
        <v/>
      </c>
      <c r="K127" s="81">
        <f t="shared" si="3"/>
        <v>0</v>
      </c>
      <c r="L127" s="10"/>
      <c r="M127" s="82"/>
      <c r="N127" s="83"/>
      <c r="O127" s="10"/>
      <c r="P127" s="10"/>
      <c r="Q127" s="10"/>
      <c r="R127" s="10"/>
      <c r="S127" s="10"/>
      <c r="T127" s="10"/>
      <c r="U127" s="10"/>
      <c r="V127" s="10"/>
      <c r="W127" s="10"/>
      <c r="X127" s="10"/>
      <c r="Y127" s="10"/>
    </row>
    <row r="128" spans="1:25" ht="18" x14ac:dyDescent="0.25">
      <c r="A128" s="10"/>
      <c r="B128" s="75"/>
      <c r="C128" s="66"/>
      <c r="D128" s="67"/>
      <c r="E128" s="67"/>
      <c r="F128" s="67"/>
      <c r="G128" s="76"/>
      <c r="H128" s="10"/>
      <c r="I128" s="10"/>
      <c r="J128" s="80" t="str">
        <f t="shared" si="4"/>
        <v/>
      </c>
      <c r="K128" s="81">
        <f t="shared" si="3"/>
        <v>0</v>
      </c>
      <c r="L128" s="10"/>
      <c r="M128" s="82"/>
      <c r="N128" s="83"/>
      <c r="O128" s="10"/>
      <c r="P128" s="10"/>
      <c r="Q128" s="10"/>
      <c r="R128" s="10"/>
      <c r="S128" s="10"/>
      <c r="T128" s="10"/>
      <c r="U128" s="10"/>
      <c r="V128" s="10"/>
      <c r="W128" s="10"/>
      <c r="X128" s="10"/>
      <c r="Y128" s="10"/>
    </row>
    <row r="129" spans="1:25" ht="18" x14ac:dyDescent="0.25">
      <c r="A129" s="10"/>
      <c r="B129" s="75"/>
      <c r="C129" s="66"/>
      <c r="D129" s="67"/>
      <c r="E129" s="67"/>
      <c r="F129" s="67"/>
      <c r="G129" s="76"/>
      <c r="H129" s="10"/>
      <c r="I129" s="10"/>
      <c r="J129" s="80" t="str">
        <f t="shared" si="4"/>
        <v/>
      </c>
      <c r="K129" s="81">
        <f t="shared" si="3"/>
        <v>0</v>
      </c>
      <c r="L129" s="10"/>
      <c r="M129" s="82"/>
      <c r="N129" s="83"/>
      <c r="O129" s="10"/>
      <c r="P129" s="10"/>
      <c r="Q129" s="10"/>
      <c r="R129" s="10"/>
      <c r="S129" s="10"/>
      <c r="T129" s="10"/>
      <c r="U129" s="10"/>
      <c r="V129" s="10"/>
      <c r="W129" s="10"/>
      <c r="X129" s="10"/>
      <c r="Y129" s="10"/>
    </row>
    <row r="130" spans="1:25" ht="18" x14ac:dyDescent="0.25">
      <c r="A130" s="10"/>
      <c r="B130" s="75"/>
      <c r="C130" s="66"/>
      <c r="D130" s="67"/>
      <c r="E130" s="67"/>
      <c r="F130" s="67"/>
      <c r="G130" s="76"/>
      <c r="H130" s="10"/>
      <c r="I130" s="10"/>
      <c r="J130" s="80" t="str">
        <f t="shared" si="4"/>
        <v/>
      </c>
      <c r="K130" s="81">
        <f t="shared" si="3"/>
        <v>0</v>
      </c>
      <c r="L130" s="10"/>
      <c r="M130" s="82"/>
      <c r="N130" s="83"/>
      <c r="O130" s="10"/>
      <c r="P130" s="10"/>
      <c r="Q130" s="10"/>
      <c r="R130" s="10"/>
      <c r="S130" s="10"/>
      <c r="T130" s="10"/>
      <c r="U130" s="10"/>
      <c r="V130" s="10"/>
      <c r="W130" s="10"/>
      <c r="X130" s="10"/>
      <c r="Y130" s="10"/>
    </row>
    <row r="131" spans="1:25" ht="18" x14ac:dyDescent="0.25">
      <c r="A131" s="10"/>
      <c r="B131" s="75"/>
      <c r="C131" s="66"/>
      <c r="D131" s="67"/>
      <c r="E131" s="67"/>
      <c r="F131" s="67"/>
      <c r="G131" s="76"/>
      <c r="H131" s="10"/>
      <c r="I131" s="10"/>
      <c r="J131" s="80" t="str">
        <f t="shared" si="4"/>
        <v/>
      </c>
      <c r="K131" s="81">
        <f t="shared" si="3"/>
        <v>0</v>
      </c>
      <c r="L131" s="10"/>
      <c r="M131" s="82"/>
      <c r="N131" s="83"/>
      <c r="O131" s="10"/>
      <c r="P131" s="10"/>
      <c r="Q131" s="10"/>
      <c r="R131" s="10"/>
      <c r="S131" s="10"/>
      <c r="T131" s="10"/>
      <c r="U131" s="10"/>
      <c r="V131" s="10"/>
      <c r="W131" s="10"/>
      <c r="X131" s="10"/>
      <c r="Y131" s="10"/>
    </row>
    <row r="132" spans="1:25" ht="18" x14ac:dyDescent="0.25">
      <c r="A132" s="10"/>
      <c r="B132" s="75"/>
      <c r="C132" s="66"/>
      <c r="D132" s="67"/>
      <c r="E132" s="67"/>
      <c r="F132" s="67"/>
      <c r="G132" s="76"/>
      <c r="H132" s="10"/>
      <c r="I132" s="10"/>
      <c r="J132" s="80" t="str">
        <f t="shared" si="4"/>
        <v/>
      </c>
      <c r="K132" s="81">
        <f t="shared" si="3"/>
        <v>0</v>
      </c>
      <c r="L132" s="10"/>
      <c r="M132" s="82"/>
      <c r="N132" s="83"/>
      <c r="O132" s="10"/>
      <c r="P132" s="10"/>
      <c r="Q132" s="10"/>
      <c r="R132" s="10"/>
      <c r="S132" s="10"/>
      <c r="T132" s="10"/>
      <c r="U132" s="10"/>
      <c r="V132" s="10"/>
      <c r="W132" s="10"/>
      <c r="X132" s="10"/>
      <c r="Y132" s="10"/>
    </row>
    <row r="133" spans="1:25" ht="18" x14ac:dyDescent="0.25">
      <c r="A133" s="10"/>
      <c r="B133" s="75"/>
      <c r="C133" s="66"/>
      <c r="D133" s="67"/>
      <c r="E133" s="67"/>
      <c r="F133" s="67"/>
      <c r="G133" s="76"/>
      <c r="H133" s="10"/>
      <c r="I133" s="10"/>
      <c r="J133" s="80" t="str">
        <f t="shared" si="4"/>
        <v/>
      </c>
      <c r="K133" s="81">
        <f t="shared" si="3"/>
        <v>0</v>
      </c>
      <c r="L133" s="10"/>
      <c r="M133" s="82"/>
      <c r="N133" s="83"/>
      <c r="O133" s="10"/>
      <c r="P133" s="10"/>
      <c r="Q133" s="10"/>
      <c r="R133" s="10"/>
      <c r="S133" s="10"/>
      <c r="T133" s="10"/>
      <c r="U133" s="10"/>
      <c r="V133" s="10"/>
      <c r="W133" s="10"/>
      <c r="X133" s="10"/>
      <c r="Y133" s="10"/>
    </row>
    <row r="134" spans="1:25" ht="18" x14ac:dyDescent="0.25">
      <c r="A134" s="10"/>
      <c r="B134" s="75"/>
      <c r="C134" s="66"/>
      <c r="D134" s="67"/>
      <c r="E134" s="67"/>
      <c r="F134" s="67"/>
      <c r="G134" s="76"/>
      <c r="H134" s="10"/>
      <c r="I134" s="10"/>
      <c r="J134" s="80" t="str">
        <f t="shared" si="4"/>
        <v/>
      </c>
      <c r="K134" s="81">
        <f t="shared" si="3"/>
        <v>0</v>
      </c>
      <c r="L134" s="10"/>
      <c r="M134" s="82"/>
      <c r="N134" s="83"/>
      <c r="O134" s="10"/>
      <c r="P134" s="10"/>
      <c r="Q134" s="10"/>
      <c r="R134" s="10"/>
      <c r="S134" s="10"/>
      <c r="T134" s="10"/>
      <c r="U134" s="10"/>
      <c r="V134" s="10"/>
      <c r="W134" s="10"/>
      <c r="X134" s="10"/>
      <c r="Y134" s="10"/>
    </row>
    <row r="135" spans="1:25" ht="18" x14ac:dyDescent="0.25">
      <c r="A135" s="10"/>
      <c r="B135" s="75"/>
      <c r="C135" s="66"/>
      <c r="D135" s="67"/>
      <c r="E135" s="67"/>
      <c r="F135" s="67"/>
      <c r="G135" s="76"/>
      <c r="H135" s="10"/>
      <c r="I135" s="10"/>
      <c r="J135" s="80" t="str">
        <f t="shared" si="4"/>
        <v/>
      </c>
      <c r="K135" s="81">
        <f t="shared" si="3"/>
        <v>0</v>
      </c>
      <c r="L135" s="10"/>
      <c r="M135" s="82"/>
      <c r="N135" s="83"/>
      <c r="O135" s="10"/>
      <c r="P135" s="10"/>
      <c r="Q135" s="10"/>
      <c r="R135" s="10"/>
      <c r="S135" s="10"/>
      <c r="T135" s="10"/>
      <c r="U135" s="10"/>
      <c r="V135" s="10"/>
      <c r="W135" s="10"/>
      <c r="X135" s="10"/>
      <c r="Y135" s="10"/>
    </row>
    <row r="136" spans="1:25" ht="18" x14ac:dyDescent="0.25">
      <c r="A136" s="10"/>
      <c r="B136" s="75"/>
      <c r="C136" s="66"/>
      <c r="D136" s="67"/>
      <c r="E136" s="67"/>
      <c r="F136" s="67"/>
      <c r="G136" s="76"/>
      <c r="H136" s="10"/>
      <c r="I136" s="10"/>
      <c r="J136" s="80" t="str">
        <f t="shared" si="4"/>
        <v/>
      </c>
      <c r="K136" s="81">
        <f t="shared" si="3"/>
        <v>0</v>
      </c>
      <c r="L136" s="10"/>
      <c r="M136" s="82"/>
      <c r="N136" s="83"/>
      <c r="O136" s="10"/>
      <c r="P136" s="10"/>
      <c r="Q136" s="10"/>
      <c r="R136" s="10"/>
      <c r="S136" s="10"/>
      <c r="T136" s="10"/>
      <c r="U136" s="10"/>
      <c r="V136" s="10"/>
      <c r="W136" s="10"/>
      <c r="X136" s="10"/>
      <c r="Y136" s="10"/>
    </row>
    <row r="137" spans="1:25" ht="18" x14ac:dyDescent="0.25">
      <c r="A137" s="10"/>
      <c r="B137" s="75"/>
      <c r="C137" s="66"/>
      <c r="D137" s="67"/>
      <c r="E137" s="67"/>
      <c r="F137" s="67"/>
      <c r="G137" s="76"/>
      <c r="H137" s="10"/>
      <c r="I137" s="10"/>
      <c r="J137" s="80" t="str">
        <f t="shared" si="4"/>
        <v/>
      </c>
      <c r="K137" s="81">
        <f t="shared" si="3"/>
        <v>0</v>
      </c>
      <c r="L137" s="10"/>
      <c r="M137" s="82"/>
      <c r="N137" s="83"/>
      <c r="O137" s="10"/>
      <c r="P137" s="10"/>
      <c r="Q137" s="10"/>
      <c r="R137" s="10"/>
      <c r="S137" s="10"/>
      <c r="T137" s="10"/>
      <c r="U137" s="10"/>
      <c r="V137" s="10"/>
      <c r="W137" s="10"/>
      <c r="X137" s="10"/>
      <c r="Y137" s="10"/>
    </row>
    <row r="138" spans="1:25" ht="18" x14ac:dyDescent="0.25">
      <c r="A138" s="10"/>
      <c r="B138" s="75"/>
      <c r="C138" s="66"/>
      <c r="D138" s="67"/>
      <c r="E138" s="67"/>
      <c r="F138" s="67"/>
      <c r="G138" s="76"/>
      <c r="H138" s="10"/>
      <c r="I138" s="10"/>
      <c r="J138" s="80" t="str">
        <f t="shared" si="4"/>
        <v/>
      </c>
      <c r="K138" s="81">
        <f t="shared" si="3"/>
        <v>0</v>
      </c>
      <c r="L138" s="10"/>
      <c r="M138" s="82"/>
      <c r="N138" s="83"/>
      <c r="O138" s="10"/>
      <c r="P138" s="10"/>
      <c r="Q138" s="10"/>
      <c r="R138" s="10"/>
      <c r="S138" s="10"/>
      <c r="T138" s="10"/>
      <c r="U138" s="10"/>
      <c r="V138" s="10"/>
      <c r="W138" s="10"/>
      <c r="X138" s="10"/>
      <c r="Y138" s="10"/>
    </row>
    <row r="139" spans="1:25" ht="18" x14ac:dyDescent="0.25">
      <c r="A139" s="10"/>
      <c r="B139" s="75"/>
      <c r="C139" s="66"/>
      <c r="D139" s="67"/>
      <c r="E139" s="67"/>
      <c r="F139" s="67"/>
      <c r="G139" s="76"/>
      <c r="H139" s="10"/>
      <c r="I139" s="10"/>
      <c r="J139" s="80" t="str">
        <f t="shared" si="4"/>
        <v/>
      </c>
      <c r="K139" s="81">
        <f t="shared" si="3"/>
        <v>0</v>
      </c>
      <c r="L139" s="10"/>
      <c r="M139" s="82"/>
      <c r="N139" s="83"/>
      <c r="O139" s="10"/>
      <c r="P139" s="10"/>
      <c r="Q139" s="10"/>
      <c r="R139" s="10"/>
      <c r="S139" s="10"/>
      <c r="T139" s="10"/>
      <c r="U139" s="10"/>
      <c r="V139" s="10"/>
      <c r="W139" s="10"/>
      <c r="X139" s="10"/>
      <c r="Y139" s="10"/>
    </row>
    <row r="140" spans="1:25" ht="18" x14ac:dyDescent="0.25">
      <c r="A140" s="10"/>
      <c r="B140" s="75"/>
      <c r="C140" s="66"/>
      <c r="D140" s="67"/>
      <c r="E140" s="67"/>
      <c r="F140" s="67"/>
      <c r="G140" s="76"/>
      <c r="H140" s="10"/>
      <c r="I140" s="10"/>
      <c r="J140" s="80" t="str">
        <f t="shared" si="4"/>
        <v/>
      </c>
      <c r="K140" s="81">
        <f t="shared" si="3"/>
        <v>0</v>
      </c>
      <c r="L140" s="10"/>
      <c r="M140" s="82"/>
      <c r="N140" s="83"/>
      <c r="O140" s="10"/>
      <c r="P140" s="10"/>
      <c r="Q140" s="10"/>
      <c r="R140" s="10"/>
      <c r="S140" s="10"/>
      <c r="T140" s="10"/>
      <c r="U140" s="10"/>
      <c r="V140" s="10"/>
      <c r="W140" s="10"/>
      <c r="X140" s="10"/>
      <c r="Y140" s="10"/>
    </row>
    <row r="141" spans="1:25" ht="18" x14ac:dyDescent="0.25">
      <c r="A141" s="10"/>
      <c r="B141" s="75"/>
      <c r="C141" s="66"/>
      <c r="D141" s="67"/>
      <c r="E141" s="67"/>
      <c r="F141" s="67"/>
      <c r="G141" s="76"/>
      <c r="H141" s="10"/>
      <c r="I141" s="10"/>
      <c r="J141" s="80" t="str">
        <f t="shared" si="4"/>
        <v/>
      </c>
      <c r="K141" s="81">
        <f t="shared" si="3"/>
        <v>0</v>
      </c>
      <c r="L141" s="10"/>
      <c r="M141" s="82"/>
      <c r="N141" s="83"/>
      <c r="O141" s="10"/>
      <c r="P141" s="10"/>
      <c r="Q141" s="10"/>
      <c r="R141" s="10"/>
      <c r="S141" s="10"/>
      <c r="T141" s="10"/>
      <c r="U141" s="10"/>
      <c r="V141" s="10"/>
      <c r="W141" s="10"/>
      <c r="X141" s="10"/>
      <c r="Y141" s="10"/>
    </row>
    <row r="142" spans="1:25" ht="18" x14ac:dyDescent="0.25">
      <c r="A142" s="10"/>
      <c r="B142" s="75"/>
      <c r="C142" s="66"/>
      <c r="D142" s="67"/>
      <c r="E142" s="67"/>
      <c r="F142" s="67"/>
      <c r="G142" s="76"/>
      <c r="H142" s="10"/>
      <c r="I142" s="10"/>
      <c r="J142" s="80" t="str">
        <f t="shared" si="4"/>
        <v/>
      </c>
      <c r="K142" s="81">
        <f t="shared" si="3"/>
        <v>0</v>
      </c>
      <c r="L142" s="10"/>
      <c r="M142" s="82"/>
      <c r="N142" s="83"/>
      <c r="O142" s="10"/>
      <c r="P142" s="10"/>
      <c r="Q142" s="10"/>
      <c r="R142" s="10"/>
      <c r="S142" s="10"/>
      <c r="T142" s="10"/>
      <c r="U142" s="10"/>
      <c r="V142" s="10"/>
      <c r="W142" s="10"/>
      <c r="X142" s="10"/>
      <c r="Y142" s="10"/>
    </row>
    <row r="143" spans="1:25" ht="18" x14ac:dyDescent="0.25">
      <c r="A143" s="10"/>
      <c r="B143" s="75"/>
      <c r="C143" s="66"/>
      <c r="D143" s="67"/>
      <c r="E143" s="67"/>
      <c r="F143" s="67"/>
      <c r="G143" s="76"/>
      <c r="H143" s="10"/>
      <c r="I143" s="10"/>
      <c r="J143" s="80" t="str">
        <f t="shared" si="4"/>
        <v/>
      </c>
      <c r="K143" s="81">
        <f t="shared" si="3"/>
        <v>0</v>
      </c>
      <c r="L143" s="10"/>
      <c r="M143" s="82"/>
      <c r="N143" s="83"/>
      <c r="O143" s="10"/>
      <c r="P143" s="10"/>
      <c r="Q143" s="10"/>
      <c r="R143" s="10"/>
      <c r="S143" s="10"/>
      <c r="T143" s="10"/>
      <c r="U143" s="10"/>
      <c r="V143" s="10"/>
      <c r="W143" s="10"/>
      <c r="X143" s="10"/>
      <c r="Y143" s="10"/>
    </row>
    <row r="144" spans="1:25" ht="18" x14ac:dyDescent="0.25">
      <c r="A144" s="10"/>
      <c r="B144" s="75"/>
      <c r="C144" s="66"/>
      <c r="D144" s="67"/>
      <c r="E144" s="67"/>
      <c r="F144" s="67"/>
      <c r="G144" s="76"/>
      <c r="H144" s="10"/>
      <c r="I144" s="10"/>
      <c r="J144" s="80" t="str">
        <f t="shared" si="4"/>
        <v/>
      </c>
      <c r="K144" s="81">
        <f t="shared" si="3"/>
        <v>0</v>
      </c>
      <c r="L144" s="10"/>
      <c r="M144" s="82"/>
      <c r="N144" s="83"/>
      <c r="O144" s="10"/>
      <c r="P144" s="10"/>
      <c r="Q144" s="10"/>
      <c r="R144" s="10"/>
      <c r="S144" s="10"/>
      <c r="T144" s="10"/>
      <c r="U144" s="10"/>
      <c r="V144" s="10"/>
      <c r="W144" s="10"/>
      <c r="X144" s="10"/>
      <c r="Y144" s="10"/>
    </row>
    <row r="145" spans="1:25" ht="18" x14ac:dyDescent="0.25">
      <c r="A145" s="10"/>
      <c r="B145" s="75"/>
      <c r="C145" s="66"/>
      <c r="D145" s="67"/>
      <c r="E145" s="67"/>
      <c r="F145" s="67"/>
      <c r="G145" s="76"/>
      <c r="H145" s="10"/>
      <c r="I145" s="10"/>
      <c r="J145" s="80" t="str">
        <f t="shared" si="4"/>
        <v/>
      </c>
      <c r="K145" s="81">
        <f t="shared" si="3"/>
        <v>0</v>
      </c>
      <c r="L145" s="10"/>
      <c r="M145" s="82"/>
      <c r="N145" s="83"/>
      <c r="O145" s="10"/>
      <c r="P145" s="10"/>
      <c r="Q145" s="10"/>
      <c r="R145" s="10"/>
      <c r="S145" s="10"/>
      <c r="T145" s="10"/>
      <c r="U145" s="10"/>
      <c r="V145" s="10"/>
      <c r="W145" s="10"/>
      <c r="X145" s="10"/>
      <c r="Y145" s="10"/>
    </row>
    <row r="146" spans="1:25" ht="18" x14ac:dyDescent="0.25">
      <c r="A146" s="10"/>
      <c r="B146" s="75"/>
      <c r="C146" s="66"/>
      <c r="D146" s="67"/>
      <c r="E146" s="67"/>
      <c r="F146" s="67"/>
      <c r="G146" s="76"/>
      <c r="H146" s="10"/>
      <c r="I146" s="10"/>
      <c r="J146" s="80" t="str">
        <f t="shared" si="4"/>
        <v/>
      </c>
      <c r="K146" s="81">
        <f t="shared" si="3"/>
        <v>0</v>
      </c>
      <c r="L146" s="10"/>
      <c r="M146" s="82"/>
      <c r="N146" s="83"/>
      <c r="O146" s="10"/>
      <c r="P146" s="10"/>
      <c r="Q146" s="10"/>
      <c r="R146" s="10"/>
      <c r="S146" s="10"/>
      <c r="T146" s="10"/>
      <c r="U146" s="10"/>
      <c r="V146" s="10"/>
      <c r="W146" s="10"/>
      <c r="X146" s="10"/>
      <c r="Y146" s="10"/>
    </row>
    <row r="147" spans="1:25" ht="18" x14ac:dyDescent="0.25">
      <c r="A147" s="10"/>
      <c r="B147" s="75"/>
      <c r="C147" s="66"/>
      <c r="D147" s="67"/>
      <c r="E147" s="67"/>
      <c r="F147" s="67"/>
      <c r="G147" s="76"/>
      <c r="H147" s="10"/>
      <c r="I147" s="10"/>
      <c r="J147" s="80" t="str">
        <f t="shared" si="4"/>
        <v/>
      </c>
      <c r="K147" s="81">
        <f t="shared" si="3"/>
        <v>0</v>
      </c>
      <c r="L147" s="10"/>
      <c r="M147" s="82"/>
      <c r="N147" s="83"/>
      <c r="O147" s="10"/>
      <c r="P147" s="10"/>
      <c r="Q147" s="10"/>
      <c r="R147" s="10"/>
      <c r="S147" s="10"/>
      <c r="T147" s="10"/>
      <c r="U147" s="10"/>
      <c r="V147" s="10"/>
      <c r="W147" s="10"/>
      <c r="X147" s="10"/>
      <c r="Y147" s="10"/>
    </row>
    <row r="148" spans="1:25" ht="18" x14ac:dyDescent="0.25">
      <c r="A148" s="10"/>
      <c r="B148" s="75"/>
      <c r="C148" s="66"/>
      <c r="D148" s="67"/>
      <c r="E148" s="67"/>
      <c r="F148" s="67"/>
      <c r="G148" s="76"/>
      <c r="H148" s="10"/>
      <c r="I148" s="10"/>
      <c r="J148" s="80" t="str">
        <f t="shared" si="4"/>
        <v/>
      </c>
      <c r="K148" s="81">
        <f t="shared" si="3"/>
        <v>0</v>
      </c>
      <c r="L148" s="10"/>
      <c r="M148" s="82"/>
      <c r="N148" s="83"/>
      <c r="O148" s="10"/>
      <c r="P148" s="10"/>
      <c r="Q148" s="10"/>
      <c r="R148" s="10"/>
      <c r="S148" s="10"/>
      <c r="T148" s="10"/>
      <c r="U148" s="10"/>
      <c r="V148" s="10"/>
      <c r="W148" s="10"/>
      <c r="X148" s="10"/>
      <c r="Y148" s="10"/>
    </row>
    <row r="149" spans="1:25" ht="18" x14ac:dyDescent="0.25">
      <c r="A149" s="10"/>
      <c r="B149" s="75"/>
      <c r="C149" s="66"/>
      <c r="D149" s="67"/>
      <c r="E149" s="67"/>
      <c r="F149" s="67"/>
      <c r="G149" s="76"/>
      <c r="H149" s="10"/>
      <c r="I149" s="10"/>
      <c r="J149" s="80" t="str">
        <f t="shared" si="4"/>
        <v/>
      </c>
      <c r="K149" s="81">
        <f t="shared" si="3"/>
        <v>0</v>
      </c>
      <c r="L149" s="10"/>
      <c r="M149" s="82"/>
      <c r="N149" s="83"/>
      <c r="O149" s="10"/>
      <c r="P149" s="10"/>
      <c r="Q149" s="10"/>
      <c r="R149" s="10"/>
      <c r="S149" s="10"/>
      <c r="T149" s="10"/>
      <c r="U149" s="10"/>
      <c r="V149" s="10"/>
      <c r="W149" s="10"/>
      <c r="X149" s="10"/>
      <c r="Y149" s="10"/>
    </row>
    <row r="150" spans="1:25" ht="18" x14ac:dyDescent="0.25">
      <c r="A150" s="10"/>
      <c r="B150" s="75"/>
      <c r="C150" s="66"/>
      <c r="D150" s="67"/>
      <c r="E150" s="67"/>
      <c r="F150" s="67"/>
      <c r="G150" s="76"/>
      <c r="H150" s="10"/>
      <c r="I150" s="10"/>
      <c r="J150" s="80" t="str">
        <f t="shared" si="4"/>
        <v/>
      </c>
      <c r="K150" s="81">
        <f t="shared" si="3"/>
        <v>0</v>
      </c>
      <c r="L150" s="10"/>
      <c r="M150" s="82"/>
      <c r="N150" s="83"/>
      <c r="O150" s="10"/>
      <c r="P150" s="10"/>
      <c r="Q150" s="10"/>
      <c r="R150" s="10"/>
      <c r="S150" s="10"/>
      <c r="T150" s="10"/>
      <c r="U150" s="10"/>
      <c r="V150" s="10"/>
      <c r="W150" s="10"/>
      <c r="X150" s="10"/>
      <c r="Y150" s="10"/>
    </row>
    <row r="151" spans="1:25" ht="18" x14ac:dyDescent="0.25">
      <c r="A151" s="10"/>
      <c r="B151" s="75"/>
      <c r="C151" s="66"/>
      <c r="D151" s="67"/>
      <c r="E151" s="67"/>
      <c r="F151" s="67"/>
      <c r="G151" s="76"/>
      <c r="H151" s="10"/>
      <c r="I151" s="10"/>
      <c r="J151" s="80" t="str">
        <f t="shared" si="4"/>
        <v/>
      </c>
      <c r="K151" s="81">
        <f t="shared" si="3"/>
        <v>0</v>
      </c>
      <c r="L151" s="10"/>
      <c r="M151" s="82"/>
      <c r="N151" s="83"/>
      <c r="O151" s="10"/>
      <c r="P151" s="10"/>
      <c r="Q151" s="10"/>
      <c r="R151" s="10"/>
      <c r="S151" s="10"/>
      <c r="T151" s="10"/>
      <c r="U151" s="10"/>
      <c r="V151" s="10"/>
      <c r="W151" s="10"/>
      <c r="X151" s="10"/>
      <c r="Y151" s="10"/>
    </row>
    <row r="152" spans="1:25" ht="18" x14ac:dyDescent="0.25">
      <c r="A152" s="10"/>
      <c r="B152" s="75"/>
      <c r="C152" s="66"/>
      <c r="D152" s="67"/>
      <c r="E152" s="67"/>
      <c r="F152" s="67"/>
      <c r="G152" s="76"/>
      <c r="H152" s="10"/>
      <c r="I152" s="10"/>
      <c r="J152" s="80" t="str">
        <f t="shared" si="4"/>
        <v/>
      </c>
      <c r="K152" s="81">
        <f t="shared" si="3"/>
        <v>0</v>
      </c>
      <c r="L152" s="10"/>
      <c r="M152" s="82"/>
      <c r="N152" s="83"/>
      <c r="O152" s="10"/>
      <c r="P152" s="10"/>
      <c r="Q152" s="10"/>
      <c r="R152" s="10"/>
      <c r="S152" s="10"/>
      <c r="T152" s="10"/>
      <c r="U152" s="10"/>
      <c r="V152" s="10"/>
      <c r="W152" s="10"/>
      <c r="X152" s="10"/>
      <c r="Y152" s="10"/>
    </row>
    <row r="153" spans="1:25" ht="18" x14ac:dyDescent="0.25">
      <c r="A153" s="10"/>
      <c r="B153" s="75"/>
      <c r="C153" s="66"/>
      <c r="D153" s="67"/>
      <c r="E153" s="67"/>
      <c r="F153" s="67"/>
      <c r="G153" s="76"/>
      <c r="H153" s="10"/>
      <c r="I153" s="10"/>
      <c r="J153" s="80" t="str">
        <f t="shared" si="4"/>
        <v/>
      </c>
      <c r="K153" s="81">
        <f t="shared" si="3"/>
        <v>0</v>
      </c>
      <c r="L153" s="10"/>
      <c r="M153" s="82"/>
      <c r="N153" s="83"/>
      <c r="O153" s="10"/>
      <c r="P153" s="10"/>
      <c r="Q153" s="10"/>
      <c r="R153" s="10"/>
      <c r="S153" s="10"/>
      <c r="T153" s="10"/>
      <c r="U153" s="10"/>
      <c r="V153" s="10"/>
      <c r="W153" s="10"/>
      <c r="X153" s="10"/>
      <c r="Y153" s="10"/>
    </row>
    <row r="154" spans="1:25" ht="18" x14ac:dyDescent="0.25">
      <c r="A154" s="10"/>
      <c r="B154" s="75"/>
      <c r="C154" s="66"/>
      <c r="D154" s="67"/>
      <c r="E154" s="67"/>
      <c r="F154" s="67"/>
      <c r="G154" s="76"/>
      <c r="H154" s="10"/>
      <c r="I154" s="10"/>
      <c r="J154" s="80" t="str">
        <f t="shared" si="4"/>
        <v/>
      </c>
      <c r="K154" s="81">
        <f t="shared" si="3"/>
        <v>0</v>
      </c>
      <c r="L154" s="10"/>
      <c r="M154" s="82"/>
      <c r="N154" s="83"/>
      <c r="O154" s="10"/>
      <c r="P154" s="10"/>
      <c r="Q154" s="10"/>
      <c r="R154" s="10"/>
      <c r="S154" s="10"/>
      <c r="T154" s="10"/>
      <c r="U154" s="10"/>
      <c r="V154" s="10"/>
      <c r="W154" s="10"/>
      <c r="X154" s="10"/>
      <c r="Y154" s="10"/>
    </row>
    <row r="155" spans="1:25" ht="18" x14ac:dyDescent="0.25">
      <c r="A155" s="10"/>
      <c r="B155" s="75"/>
      <c r="C155" s="66"/>
      <c r="D155" s="67"/>
      <c r="E155" s="67"/>
      <c r="F155" s="67"/>
      <c r="G155" s="76"/>
      <c r="H155" s="10"/>
      <c r="I155" s="10"/>
      <c r="J155" s="80" t="str">
        <f t="shared" si="4"/>
        <v/>
      </c>
      <c r="K155" s="81">
        <f t="shared" si="3"/>
        <v>0</v>
      </c>
      <c r="L155" s="10"/>
      <c r="M155" s="82"/>
      <c r="N155" s="83"/>
      <c r="O155" s="10"/>
      <c r="P155" s="10"/>
      <c r="Q155" s="10"/>
      <c r="R155" s="10"/>
      <c r="S155" s="10"/>
      <c r="T155" s="10"/>
      <c r="U155" s="10"/>
      <c r="V155" s="10"/>
      <c r="W155" s="10"/>
      <c r="X155" s="10"/>
      <c r="Y155" s="10"/>
    </row>
    <row r="156" spans="1:25" ht="18" x14ac:dyDescent="0.25">
      <c r="A156" s="10"/>
      <c r="B156" s="75"/>
      <c r="C156" s="66"/>
      <c r="D156" s="67"/>
      <c r="E156" s="67"/>
      <c r="F156" s="67"/>
      <c r="G156" s="76"/>
      <c r="H156" s="10"/>
      <c r="I156" s="10"/>
      <c r="J156" s="80" t="str">
        <f t="shared" si="4"/>
        <v/>
      </c>
      <c r="K156" s="81">
        <f t="shared" si="3"/>
        <v>0</v>
      </c>
      <c r="L156" s="10"/>
      <c r="M156" s="82"/>
      <c r="N156" s="83"/>
      <c r="O156" s="10"/>
      <c r="P156" s="10"/>
      <c r="Q156" s="10"/>
      <c r="R156" s="10"/>
      <c r="S156" s="10"/>
      <c r="T156" s="10"/>
      <c r="U156" s="10"/>
      <c r="V156" s="10"/>
      <c r="W156" s="10"/>
      <c r="X156" s="10"/>
      <c r="Y156" s="10"/>
    </row>
    <row r="157" spans="1:25" ht="18" x14ac:dyDescent="0.25">
      <c r="A157" s="10"/>
      <c r="B157" s="75"/>
      <c r="C157" s="66"/>
      <c r="D157" s="67"/>
      <c r="E157" s="67"/>
      <c r="F157" s="67"/>
      <c r="G157" s="76"/>
      <c r="H157" s="10"/>
      <c r="I157" s="10"/>
      <c r="J157" s="80" t="str">
        <f t="shared" si="4"/>
        <v/>
      </c>
      <c r="K157" s="81">
        <f t="shared" si="3"/>
        <v>0</v>
      </c>
      <c r="L157" s="10"/>
      <c r="M157" s="82"/>
      <c r="N157" s="83"/>
      <c r="O157" s="10"/>
      <c r="P157" s="10"/>
      <c r="Q157" s="10"/>
      <c r="R157" s="10"/>
      <c r="S157" s="10"/>
      <c r="T157" s="10"/>
      <c r="U157" s="10"/>
      <c r="V157" s="10"/>
      <c r="W157" s="10"/>
      <c r="X157" s="10"/>
      <c r="Y157" s="10"/>
    </row>
    <row r="158" spans="1:25" ht="18" x14ac:dyDescent="0.25">
      <c r="A158" s="10"/>
      <c r="B158" s="75"/>
      <c r="C158" s="66"/>
      <c r="D158" s="67"/>
      <c r="E158" s="67"/>
      <c r="F158" s="67"/>
      <c r="G158" s="76"/>
      <c r="H158" s="10"/>
      <c r="I158" s="10"/>
      <c r="J158" s="80" t="str">
        <f t="shared" si="4"/>
        <v/>
      </c>
      <c r="K158" s="81">
        <f t="shared" si="3"/>
        <v>0</v>
      </c>
      <c r="L158" s="10"/>
      <c r="M158" s="82"/>
      <c r="N158" s="83"/>
      <c r="O158" s="10"/>
      <c r="P158" s="10"/>
      <c r="Q158" s="10"/>
      <c r="R158" s="10"/>
      <c r="S158" s="10"/>
      <c r="T158" s="10"/>
      <c r="U158" s="10"/>
      <c r="V158" s="10"/>
      <c r="W158" s="10"/>
      <c r="X158" s="10"/>
      <c r="Y158" s="10"/>
    </row>
    <row r="159" spans="1:25" ht="18" x14ac:dyDescent="0.25">
      <c r="A159" s="10"/>
      <c r="B159" s="75"/>
      <c r="C159" s="66"/>
      <c r="D159" s="67"/>
      <c r="E159" s="67"/>
      <c r="F159" s="67"/>
      <c r="G159" s="76"/>
      <c r="H159" s="10"/>
      <c r="I159" s="10"/>
      <c r="J159" s="80" t="str">
        <f t="shared" si="4"/>
        <v/>
      </c>
      <c r="K159" s="81">
        <f t="shared" si="3"/>
        <v>0</v>
      </c>
      <c r="L159" s="10"/>
      <c r="M159" s="82"/>
      <c r="N159" s="83"/>
      <c r="O159" s="10"/>
      <c r="P159" s="10"/>
      <c r="Q159" s="10"/>
      <c r="R159" s="10"/>
      <c r="S159" s="10"/>
      <c r="T159" s="10"/>
      <c r="U159" s="10"/>
      <c r="V159" s="10"/>
      <c r="W159" s="10"/>
      <c r="X159" s="10"/>
      <c r="Y159" s="10"/>
    </row>
    <row r="160" spans="1:25" ht="18" x14ac:dyDescent="0.25">
      <c r="A160" s="10"/>
      <c r="B160" s="75"/>
      <c r="C160" s="66"/>
      <c r="D160" s="67"/>
      <c r="E160" s="67"/>
      <c r="F160" s="67"/>
      <c r="G160" s="76"/>
      <c r="H160" s="10"/>
      <c r="I160" s="10"/>
      <c r="J160" s="80" t="str">
        <f t="shared" si="4"/>
        <v/>
      </c>
      <c r="K160" s="81">
        <f t="shared" si="3"/>
        <v>0</v>
      </c>
      <c r="L160" s="10"/>
      <c r="M160" s="82"/>
      <c r="N160" s="83"/>
      <c r="O160" s="10"/>
      <c r="P160" s="10"/>
      <c r="Q160" s="10"/>
      <c r="R160" s="10"/>
      <c r="S160" s="10"/>
      <c r="T160" s="10"/>
      <c r="U160" s="10"/>
      <c r="V160" s="10"/>
      <c r="W160" s="10"/>
      <c r="X160" s="10"/>
      <c r="Y160" s="10"/>
    </row>
    <row r="161" spans="1:25" ht="18" x14ac:dyDescent="0.25">
      <c r="A161" s="10"/>
      <c r="B161" s="75"/>
      <c r="C161" s="66"/>
      <c r="D161" s="67"/>
      <c r="E161" s="67"/>
      <c r="F161" s="67"/>
      <c r="G161" s="76"/>
      <c r="H161" s="10"/>
      <c r="I161" s="10"/>
      <c r="J161" s="80" t="str">
        <f t="shared" si="4"/>
        <v/>
      </c>
      <c r="K161" s="81">
        <f t="shared" si="3"/>
        <v>0</v>
      </c>
      <c r="L161" s="10"/>
      <c r="M161" s="82"/>
      <c r="N161" s="83"/>
      <c r="O161" s="10"/>
      <c r="P161" s="10"/>
      <c r="Q161" s="10"/>
      <c r="R161" s="10"/>
      <c r="S161" s="10"/>
      <c r="T161" s="10"/>
      <c r="U161" s="10"/>
      <c r="V161" s="10"/>
      <c r="W161" s="10"/>
      <c r="X161" s="10"/>
      <c r="Y161" s="10"/>
    </row>
    <row r="162" spans="1:25" ht="18" x14ac:dyDescent="0.25">
      <c r="A162" s="10"/>
      <c r="B162" s="75"/>
      <c r="C162" s="66"/>
      <c r="D162" s="67"/>
      <c r="E162" s="67"/>
      <c r="F162" s="67"/>
      <c r="G162" s="76"/>
      <c r="H162" s="10"/>
      <c r="I162" s="10"/>
      <c r="J162" s="80" t="str">
        <f t="shared" si="4"/>
        <v/>
      </c>
      <c r="K162" s="81">
        <f t="shared" si="3"/>
        <v>0</v>
      </c>
      <c r="L162" s="10"/>
      <c r="M162" s="82"/>
      <c r="N162" s="83"/>
      <c r="O162" s="10"/>
      <c r="P162" s="10"/>
      <c r="Q162" s="10"/>
      <c r="R162" s="10"/>
      <c r="S162" s="10"/>
      <c r="T162" s="10"/>
      <c r="U162" s="10"/>
      <c r="V162" s="10"/>
      <c r="W162" s="10"/>
      <c r="X162" s="10"/>
      <c r="Y162" s="10"/>
    </row>
    <row r="163" spans="1:25" ht="18" x14ac:dyDescent="0.25">
      <c r="A163" s="10"/>
      <c r="B163" s="75"/>
      <c r="C163" s="66"/>
      <c r="D163" s="67"/>
      <c r="E163" s="67"/>
      <c r="F163" s="67"/>
      <c r="G163" s="76"/>
      <c r="H163" s="10"/>
      <c r="I163" s="10"/>
      <c r="J163" s="80" t="str">
        <f t="shared" si="4"/>
        <v/>
      </c>
      <c r="K163" s="81">
        <f t="shared" si="3"/>
        <v>0</v>
      </c>
      <c r="L163" s="10"/>
      <c r="M163" s="82"/>
      <c r="N163" s="83"/>
      <c r="O163" s="10"/>
      <c r="P163" s="10"/>
      <c r="Q163" s="10"/>
      <c r="R163" s="10"/>
      <c r="S163" s="10"/>
      <c r="T163" s="10"/>
      <c r="U163" s="10"/>
      <c r="V163" s="10"/>
      <c r="W163" s="10"/>
      <c r="X163" s="10"/>
      <c r="Y163" s="10"/>
    </row>
    <row r="164" spans="1:25" ht="18" x14ac:dyDescent="0.25">
      <c r="A164" s="10"/>
      <c r="B164" s="75"/>
      <c r="C164" s="66"/>
      <c r="D164" s="67"/>
      <c r="E164" s="67"/>
      <c r="F164" s="67"/>
      <c r="G164" s="76"/>
      <c r="H164" s="10"/>
      <c r="I164" s="10"/>
      <c r="J164" s="80" t="str">
        <f t="shared" si="4"/>
        <v/>
      </c>
      <c r="K164" s="81">
        <f t="shared" si="3"/>
        <v>0</v>
      </c>
      <c r="L164" s="10"/>
      <c r="M164" s="82"/>
      <c r="N164" s="83"/>
      <c r="O164" s="10"/>
      <c r="P164" s="10"/>
      <c r="Q164" s="10"/>
      <c r="R164" s="10"/>
      <c r="S164" s="10"/>
      <c r="T164" s="10"/>
      <c r="U164" s="10"/>
      <c r="V164" s="10"/>
      <c r="W164" s="10"/>
      <c r="X164" s="10"/>
      <c r="Y164" s="10"/>
    </row>
    <row r="165" spans="1:25" ht="18" x14ac:dyDescent="0.25">
      <c r="A165" s="10"/>
      <c r="B165" s="75"/>
      <c r="C165" s="66"/>
      <c r="D165" s="67"/>
      <c r="E165" s="67"/>
      <c r="F165" s="67"/>
      <c r="G165" s="76"/>
      <c r="H165" s="10"/>
      <c r="I165" s="10"/>
      <c r="J165" s="80" t="str">
        <f t="shared" si="4"/>
        <v/>
      </c>
      <c r="K165" s="81">
        <f t="shared" si="3"/>
        <v>0</v>
      </c>
      <c r="L165" s="10"/>
      <c r="M165" s="82"/>
      <c r="N165" s="83"/>
      <c r="O165" s="10"/>
      <c r="P165" s="10"/>
      <c r="Q165" s="10"/>
      <c r="R165" s="10"/>
      <c r="S165" s="10"/>
      <c r="T165" s="10"/>
      <c r="U165" s="10"/>
      <c r="V165" s="10"/>
      <c r="W165" s="10"/>
      <c r="X165" s="10"/>
      <c r="Y165" s="10"/>
    </row>
    <row r="166" spans="1:25" ht="18" x14ac:dyDescent="0.25">
      <c r="A166" s="10"/>
      <c r="B166" s="75"/>
      <c r="C166" s="66"/>
      <c r="D166" s="67"/>
      <c r="E166" s="67"/>
      <c r="F166" s="67"/>
      <c r="G166" s="76"/>
      <c r="H166" s="10"/>
      <c r="I166" s="10"/>
      <c r="J166" s="80" t="str">
        <f t="shared" si="4"/>
        <v/>
      </c>
      <c r="K166" s="81">
        <f t="shared" si="3"/>
        <v>0</v>
      </c>
      <c r="L166" s="10"/>
      <c r="M166" s="82"/>
      <c r="N166" s="83"/>
      <c r="O166" s="10"/>
      <c r="P166" s="10"/>
      <c r="Q166" s="10"/>
      <c r="R166" s="10"/>
      <c r="S166" s="10"/>
      <c r="T166" s="10"/>
      <c r="U166" s="10"/>
      <c r="V166" s="10"/>
      <c r="W166" s="10"/>
      <c r="X166" s="10"/>
      <c r="Y166" s="10"/>
    </row>
    <row r="167" spans="1:25" ht="18" x14ac:dyDescent="0.25">
      <c r="A167" s="10"/>
      <c r="B167" s="75"/>
      <c r="C167" s="66"/>
      <c r="D167" s="67"/>
      <c r="E167" s="67"/>
      <c r="F167" s="67"/>
      <c r="G167" s="76"/>
      <c r="H167" s="10"/>
      <c r="I167" s="10"/>
      <c r="J167" s="80" t="str">
        <f t="shared" si="4"/>
        <v/>
      </c>
      <c r="K167" s="81">
        <f t="shared" ref="K167:K230" si="5">IF(J167="",0,(LOOKUP(J167,C165,E165))+(LOOKUP(J167,C165,D165:F165))+(LOOKUP(J167,C165,F165)))</f>
        <v>0</v>
      </c>
      <c r="L167" s="10"/>
      <c r="M167" s="82"/>
      <c r="N167" s="83"/>
      <c r="O167" s="10"/>
      <c r="P167" s="10"/>
      <c r="Q167" s="10"/>
      <c r="R167" s="10"/>
      <c r="S167" s="10"/>
      <c r="T167" s="10"/>
      <c r="U167" s="10"/>
      <c r="V167" s="10"/>
      <c r="W167" s="10"/>
      <c r="X167" s="10"/>
      <c r="Y167" s="10"/>
    </row>
    <row r="168" spans="1:25" ht="18" x14ac:dyDescent="0.25">
      <c r="A168" s="10"/>
      <c r="B168" s="75"/>
      <c r="C168" s="66"/>
      <c r="D168" s="67"/>
      <c r="E168" s="67"/>
      <c r="F168" s="67"/>
      <c r="G168" s="76"/>
      <c r="H168" s="10"/>
      <c r="I168" s="10"/>
      <c r="J168" s="80" t="str">
        <f t="shared" si="4"/>
        <v/>
      </c>
      <c r="K168" s="81">
        <f t="shared" si="5"/>
        <v>0</v>
      </c>
      <c r="L168" s="10"/>
      <c r="M168" s="82"/>
      <c r="N168" s="83"/>
      <c r="O168" s="10"/>
      <c r="P168" s="10"/>
      <c r="Q168" s="10"/>
      <c r="R168" s="10"/>
      <c r="S168" s="10"/>
      <c r="T168" s="10"/>
      <c r="U168" s="10"/>
      <c r="V168" s="10"/>
      <c r="W168" s="10"/>
      <c r="X168" s="10"/>
      <c r="Y168" s="10"/>
    </row>
    <row r="169" spans="1:25" ht="18" x14ac:dyDescent="0.25">
      <c r="A169" s="10"/>
      <c r="B169" s="75"/>
      <c r="C169" s="66"/>
      <c r="D169" s="67"/>
      <c r="E169" s="67"/>
      <c r="F169" s="67"/>
      <c r="G169" s="76"/>
      <c r="H169" s="10"/>
      <c r="I169" s="10"/>
      <c r="J169" s="80" t="str">
        <f t="shared" ref="J169:J232" si="6">IF(C167&lt;=C166,"",C167)</f>
        <v/>
      </c>
      <c r="K169" s="81">
        <f t="shared" si="5"/>
        <v>0</v>
      </c>
      <c r="L169" s="10"/>
      <c r="M169" s="82"/>
      <c r="N169" s="83"/>
      <c r="O169" s="10"/>
      <c r="P169" s="10"/>
      <c r="Q169" s="10"/>
      <c r="R169" s="10"/>
      <c r="S169" s="10"/>
      <c r="T169" s="10"/>
      <c r="U169" s="10"/>
      <c r="V169" s="10"/>
      <c r="W169" s="10"/>
      <c r="X169" s="10"/>
      <c r="Y169" s="10"/>
    </row>
    <row r="170" spans="1:25" ht="18" x14ac:dyDescent="0.25">
      <c r="A170" s="10"/>
      <c r="B170" s="75"/>
      <c r="C170" s="66"/>
      <c r="D170" s="67"/>
      <c r="E170" s="67"/>
      <c r="F170" s="67"/>
      <c r="G170" s="76"/>
      <c r="H170" s="10"/>
      <c r="I170" s="10"/>
      <c r="J170" s="80" t="str">
        <f t="shared" si="6"/>
        <v/>
      </c>
      <c r="K170" s="81">
        <f t="shared" si="5"/>
        <v>0</v>
      </c>
      <c r="L170" s="10"/>
      <c r="M170" s="82"/>
      <c r="N170" s="83"/>
      <c r="O170" s="10"/>
      <c r="P170" s="10"/>
      <c r="Q170" s="10"/>
      <c r="R170" s="10"/>
      <c r="S170" s="10"/>
      <c r="T170" s="10"/>
      <c r="U170" s="10"/>
      <c r="V170" s="10"/>
      <c r="W170" s="10"/>
      <c r="X170" s="10"/>
      <c r="Y170" s="10"/>
    </row>
    <row r="171" spans="1:25" ht="18" x14ac:dyDescent="0.25">
      <c r="A171" s="10"/>
      <c r="B171" s="75"/>
      <c r="C171" s="66"/>
      <c r="D171" s="67"/>
      <c r="E171" s="67"/>
      <c r="F171" s="67"/>
      <c r="G171" s="76"/>
      <c r="H171" s="10"/>
      <c r="I171" s="10"/>
      <c r="J171" s="80" t="str">
        <f t="shared" si="6"/>
        <v/>
      </c>
      <c r="K171" s="81">
        <f t="shared" si="5"/>
        <v>0</v>
      </c>
      <c r="L171" s="10"/>
      <c r="M171" s="82"/>
      <c r="N171" s="83"/>
      <c r="O171" s="10"/>
      <c r="P171" s="10"/>
      <c r="Q171" s="10"/>
      <c r="R171" s="10"/>
      <c r="S171" s="10"/>
      <c r="T171" s="10"/>
      <c r="U171" s="10"/>
      <c r="V171" s="10"/>
      <c r="W171" s="10"/>
      <c r="X171" s="10"/>
      <c r="Y171" s="10"/>
    </row>
    <row r="172" spans="1:25" ht="18" x14ac:dyDescent="0.25">
      <c r="A172" s="10"/>
      <c r="B172" s="75"/>
      <c r="C172" s="66"/>
      <c r="D172" s="67"/>
      <c r="E172" s="67"/>
      <c r="F172" s="67"/>
      <c r="G172" s="76"/>
      <c r="H172" s="10"/>
      <c r="I172" s="10"/>
      <c r="J172" s="80" t="str">
        <f t="shared" si="6"/>
        <v/>
      </c>
      <c r="K172" s="81">
        <f t="shared" si="5"/>
        <v>0</v>
      </c>
      <c r="L172" s="10"/>
      <c r="M172" s="82"/>
      <c r="N172" s="83"/>
      <c r="O172" s="10"/>
      <c r="P172" s="10"/>
      <c r="Q172" s="10"/>
      <c r="R172" s="10"/>
      <c r="S172" s="10"/>
      <c r="T172" s="10"/>
      <c r="U172" s="10"/>
      <c r="V172" s="10"/>
      <c r="W172" s="10"/>
      <c r="X172" s="10"/>
      <c r="Y172" s="10"/>
    </row>
    <row r="173" spans="1:25" ht="18" x14ac:dyDescent="0.25">
      <c r="A173" s="10"/>
      <c r="B173" s="75"/>
      <c r="C173" s="66"/>
      <c r="D173" s="67"/>
      <c r="E173" s="67"/>
      <c r="F173" s="67"/>
      <c r="G173" s="76"/>
      <c r="H173" s="10"/>
      <c r="I173" s="10"/>
      <c r="J173" s="80" t="str">
        <f t="shared" si="6"/>
        <v/>
      </c>
      <c r="K173" s="81">
        <f t="shared" si="5"/>
        <v>0</v>
      </c>
      <c r="L173" s="10"/>
      <c r="M173" s="82"/>
      <c r="N173" s="83"/>
      <c r="O173" s="10"/>
      <c r="P173" s="10"/>
      <c r="Q173" s="10"/>
      <c r="R173" s="10"/>
      <c r="S173" s="10"/>
      <c r="T173" s="10"/>
      <c r="U173" s="10"/>
      <c r="V173" s="10"/>
      <c r="W173" s="10"/>
      <c r="X173" s="10"/>
      <c r="Y173" s="10"/>
    </row>
    <row r="174" spans="1:25" ht="18" x14ac:dyDescent="0.25">
      <c r="A174" s="10"/>
      <c r="B174" s="75"/>
      <c r="C174" s="66"/>
      <c r="D174" s="67"/>
      <c r="E174" s="67"/>
      <c r="F174" s="67"/>
      <c r="G174" s="76"/>
      <c r="H174" s="10"/>
      <c r="I174" s="10"/>
      <c r="J174" s="80" t="str">
        <f t="shared" si="6"/>
        <v/>
      </c>
      <c r="K174" s="81">
        <f t="shared" si="5"/>
        <v>0</v>
      </c>
      <c r="L174" s="10"/>
      <c r="M174" s="82"/>
      <c r="N174" s="83"/>
      <c r="O174" s="10"/>
      <c r="P174" s="10"/>
      <c r="Q174" s="10"/>
      <c r="R174" s="10"/>
      <c r="S174" s="10"/>
      <c r="T174" s="10"/>
      <c r="U174" s="10"/>
      <c r="V174" s="10"/>
      <c r="W174" s="10"/>
      <c r="X174" s="10"/>
      <c r="Y174" s="10"/>
    </row>
    <row r="175" spans="1:25" ht="18" x14ac:dyDescent="0.25">
      <c r="A175" s="10"/>
      <c r="B175" s="75"/>
      <c r="C175" s="66"/>
      <c r="D175" s="67"/>
      <c r="E175" s="67"/>
      <c r="F175" s="67"/>
      <c r="G175" s="76"/>
      <c r="H175" s="10"/>
      <c r="I175" s="10"/>
      <c r="J175" s="80" t="str">
        <f t="shared" si="6"/>
        <v/>
      </c>
      <c r="K175" s="81">
        <f t="shared" si="5"/>
        <v>0</v>
      </c>
      <c r="L175" s="10"/>
      <c r="M175" s="82"/>
      <c r="N175" s="83"/>
      <c r="O175" s="10"/>
      <c r="P175" s="10"/>
      <c r="Q175" s="10"/>
      <c r="R175" s="10"/>
      <c r="S175" s="10"/>
      <c r="T175" s="10"/>
      <c r="U175" s="10"/>
      <c r="V175" s="10"/>
      <c r="W175" s="10"/>
      <c r="X175" s="10"/>
      <c r="Y175" s="10"/>
    </row>
    <row r="176" spans="1:25" ht="18" x14ac:dyDescent="0.25">
      <c r="A176" s="10"/>
      <c r="B176" s="75"/>
      <c r="C176" s="66"/>
      <c r="D176" s="67"/>
      <c r="E176" s="67"/>
      <c r="F176" s="67"/>
      <c r="G176" s="76"/>
      <c r="H176" s="10"/>
      <c r="I176" s="10"/>
      <c r="J176" s="80" t="str">
        <f t="shared" si="6"/>
        <v/>
      </c>
      <c r="K176" s="81">
        <f t="shared" si="5"/>
        <v>0</v>
      </c>
      <c r="L176" s="10"/>
      <c r="M176" s="82"/>
      <c r="N176" s="83"/>
      <c r="O176" s="10"/>
      <c r="P176" s="10"/>
      <c r="Q176" s="10"/>
      <c r="R176" s="10"/>
      <c r="S176" s="10"/>
      <c r="T176" s="10"/>
      <c r="U176" s="10"/>
      <c r="V176" s="10"/>
      <c r="W176" s="10"/>
      <c r="X176" s="10"/>
      <c r="Y176" s="10"/>
    </row>
    <row r="177" spans="1:25" ht="18" x14ac:dyDescent="0.25">
      <c r="A177" s="10"/>
      <c r="B177" s="75"/>
      <c r="C177" s="66"/>
      <c r="D177" s="67"/>
      <c r="E177" s="67"/>
      <c r="F177" s="67"/>
      <c r="G177" s="76"/>
      <c r="H177" s="10"/>
      <c r="I177" s="10"/>
      <c r="J177" s="80" t="str">
        <f t="shared" si="6"/>
        <v/>
      </c>
      <c r="K177" s="81">
        <f t="shared" si="5"/>
        <v>0</v>
      </c>
      <c r="L177" s="10"/>
      <c r="M177" s="82"/>
      <c r="N177" s="83"/>
      <c r="O177" s="10"/>
      <c r="P177" s="10"/>
      <c r="Q177" s="10"/>
      <c r="R177" s="10"/>
      <c r="S177" s="10"/>
      <c r="T177" s="10"/>
      <c r="U177" s="10"/>
      <c r="V177" s="10"/>
      <c r="W177" s="10"/>
      <c r="X177" s="10"/>
      <c r="Y177" s="10"/>
    </row>
    <row r="178" spans="1:25" ht="18" x14ac:dyDescent="0.25">
      <c r="A178" s="10"/>
      <c r="B178" s="75"/>
      <c r="C178" s="66"/>
      <c r="D178" s="67"/>
      <c r="E178" s="67"/>
      <c r="F178" s="67"/>
      <c r="G178" s="76"/>
      <c r="H178" s="10"/>
      <c r="I178" s="10"/>
      <c r="J178" s="80" t="str">
        <f t="shared" si="6"/>
        <v/>
      </c>
      <c r="K178" s="81">
        <f t="shared" si="5"/>
        <v>0</v>
      </c>
      <c r="L178" s="10"/>
      <c r="M178" s="82"/>
      <c r="N178" s="83"/>
      <c r="O178" s="10"/>
      <c r="P178" s="10"/>
      <c r="Q178" s="10"/>
      <c r="R178" s="10"/>
      <c r="S178" s="10"/>
      <c r="T178" s="10"/>
      <c r="U178" s="10"/>
      <c r="V178" s="10"/>
      <c r="W178" s="10"/>
      <c r="X178" s="10"/>
      <c r="Y178" s="10"/>
    </row>
    <row r="179" spans="1:25" ht="18" x14ac:dyDescent="0.25">
      <c r="A179" s="10"/>
      <c r="B179" s="75"/>
      <c r="C179" s="66"/>
      <c r="D179" s="67"/>
      <c r="E179" s="67"/>
      <c r="F179" s="67"/>
      <c r="G179" s="76"/>
      <c r="H179" s="10"/>
      <c r="I179" s="10"/>
      <c r="J179" s="80" t="str">
        <f t="shared" si="6"/>
        <v/>
      </c>
      <c r="K179" s="81">
        <f t="shared" si="5"/>
        <v>0</v>
      </c>
      <c r="L179" s="10"/>
      <c r="M179" s="82"/>
      <c r="N179" s="83"/>
      <c r="O179" s="10"/>
      <c r="P179" s="10"/>
      <c r="Q179" s="10"/>
      <c r="R179" s="10"/>
      <c r="S179" s="10"/>
      <c r="T179" s="10"/>
      <c r="U179" s="10"/>
      <c r="V179" s="10"/>
      <c r="W179" s="10"/>
      <c r="X179" s="10"/>
      <c r="Y179" s="10"/>
    </row>
    <row r="180" spans="1:25" ht="18" x14ac:dyDescent="0.25">
      <c r="A180" s="10"/>
      <c r="B180" s="75"/>
      <c r="C180" s="66"/>
      <c r="D180" s="67"/>
      <c r="E180" s="67"/>
      <c r="F180" s="67"/>
      <c r="G180" s="76"/>
      <c r="H180" s="10"/>
      <c r="I180" s="10"/>
      <c r="J180" s="80" t="str">
        <f t="shared" si="6"/>
        <v/>
      </c>
      <c r="K180" s="81">
        <f t="shared" si="5"/>
        <v>0</v>
      </c>
      <c r="L180" s="10"/>
      <c r="M180" s="82"/>
      <c r="N180" s="83"/>
      <c r="O180" s="10"/>
      <c r="P180" s="10"/>
      <c r="Q180" s="10"/>
      <c r="R180" s="10"/>
      <c r="S180" s="10"/>
      <c r="T180" s="10"/>
      <c r="U180" s="10"/>
      <c r="V180" s="10"/>
      <c r="W180" s="10"/>
      <c r="X180" s="10"/>
      <c r="Y180" s="10"/>
    </row>
    <row r="181" spans="1:25" ht="18" x14ac:dyDescent="0.25">
      <c r="A181" s="10"/>
      <c r="B181" s="75"/>
      <c r="C181" s="66"/>
      <c r="D181" s="67"/>
      <c r="E181" s="67"/>
      <c r="F181" s="67"/>
      <c r="G181" s="76"/>
      <c r="H181" s="10"/>
      <c r="I181" s="10"/>
      <c r="J181" s="80" t="str">
        <f t="shared" si="6"/>
        <v/>
      </c>
      <c r="K181" s="81">
        <f t="shared" si="5"/>
        <v>0</v>
      </c>
      <c r="L181" s="10"/>
      <c r="M181" s="82"/>
      <c r="N181" s="83"/>
      <c r="O181" s="10"/>
      <c r="P181" s="10"/>
      <c r="Q181" s="10"/>
      <c r="R181" s="10"/>
      <c r="S181" s="10"/>
      <c r="T181" s="10"/>
      <c r="U181" s="10"/>
      <c r="V181" s="10"/>
      <c r="W181" s="10"/>
      <c r="X181" s="10"/>
      <c r="Y181" s="10"/>
    </row>
    <row r="182" spans="1:25" ht="18" x14ac:dyDescent="0.25">
      <c r="A182" s="10"/>
      <c r="B182" s="75"/>
      <c r="C182" s="66"/>
      <c r="D182" s="67"/>
      <c r="E182" s="67"/>
      <c r="F182" s="67"/>
      <c r="G182" s="76"/>
      <c r="H182" s="10"/>
      <c r="I182" s="10"/>
      <c r="J182" s="80" t="str">
        <f t="shared" si="6"/>
        <v/>
      </c>
      <c r="K182" s="81">
        <f t="shared" si="5"/>
        <v>0</v>
      </c>
      <c r="L182" s="10"/>
      <c r="M182" s="82"/>
      <c r="N182" s="83"/>
      <c r="O182" s="10"/>
      <c r="P182" s="10"/>
      <c r="Q182" s="10"/>
      <c r="R182" s="10"/>
      <c r="S182" s="10"/>
      <c r="T182" s="10"/>
      <c r="U182" s="10"/>
      <c r="V182" s="10"/>
      <c r="W182" s="10"/>
      <c r="X182" s="10"/>
      <c r="Y182" s="10"/>
    </row>
    <row r="183" spans="1:25" ht="18" x14ac:dyDescent="0.25">
      <c r="A183" s="10"/>
      <c r="B183" s="75"/>
      <c r="C183" s="66"/>
      <c r="D183" s="67"/>
      <c r="E183" s="67"/>
      <c r="F183" s="67"/>
      <c r="G183" s="76"/>
      <c r="H183" s="10"/>
      <c r="I183" s="10"/>
      <c r="J183" s="80" t="str">
        <f t="shared" si="6"/>
        <v/>
      </c>
      <c r="K183" s="81">
        <f t="shared" si="5"/>
        <v>0</v>
      </c>
      <c r="L183" s="10"/>
      <c r="M183" s="82"/>
      <c r="N183" s="83"/>
      <c r="O183" s="10"/>
      <c r="P183" s="10"/>
      <c r="Q183" s="10"/>
      <c r="R183" s="10"/>
      <c r="S183" s="10"/>
      <c r="T183" s="10"/>
      <c r="U183" s="10"/>
      <c r="V183" s="10"/>
      <c r="W183" s="10"/>
      <c r="X183" s="10"/>
      <c r="Y183" s="10"/>
    </row>
    <row r="184" spans="1:25" ht="18" x14ac:dyDescent="0.25">
      <c r="A184" s="10"/>
      <c r="B184" s="75"/>
      <c r="C184" s="66"/>
      <c r="D184" s="67"/>
      <c r="E184" s="67"/>
      <c r="F184" s="67"/>
      <c r="G184" s="76"/>
      <c r="H184" s="10"/>
      <c r="I184" s="10"/>
      <c r="J184" s="80" t="str">
        <f t="shared" si="6"/>
        <v/>
      </c>
      <c r="K184" s="81">
        <f t="shared" si="5"/>
        <v>0</v>
      </c>
      <c r="L184" s="10"/>
      <c r="M184" s="82"/>
      <c r="N184" s="83"/>
      <c r="O184" s="10"/>
      <c r="P184" s="10"/>
      <c r="Q184" s="10"/>
      <c r="R184" s="10"/>
      <c r="S184" s="10"/>
      <c r="T184" s="10"/>
      <c r="U184" s="10"/>
      <c r="V184" s="10"/>
      <c r="W184" s="10"/>
      <c r="X184" s="10"/>
      <c r="Y184" s="10"/>
    </row>
    <row r="185" spans="1:25" ht="18" x14ac:dyDescent="0.25">
      <c r="A185" s="10"/>
      <c r="B185" s="75"/>
      <c r="C185" s="66"/>
      <c r="D185" s="67"/>
      <c r="E185" s="67"/>
      <c r="F185" s="67"/>
      <c r="G185" s="76"/>
      <c r="H185" s="10"/>
      <c r="I185" s="10"/>
      <c r="J185" s="80" t="str">
        <f t="shared" si="6"/>
        <v/>
      </c>
      <c r="K185" s="81">
        <f t="shared" si="5"/>
        <v>0</v>
      </c>
      <c r="L185" s="10"/>
      <c r="M185" s="82"/>
      <c r="N185" s="83"/>
      <c r="O185" s="10"/>
      <c r="P185" s="10"/>
      <c r="Q185" s="10"/>
      <c r="R185" s="10"/>
      <c r="S185" s="10"/>
      <c r="T185" s="10"/>
      <c r="U185" s="10"/>
      <c r="V185" s="10"/>
      <c r="W185" s="10"/>
      <c r="X185" s="10"/>
      <c r="Y185" s="10"/>
    </row>
    <row r="186" spans="1:25" ht="18" x14ac:dyDescent="0.25">
      <c r="A186" s="10"/>
      <c r="B186" s="75"/>
      <c r="C186" s="66"/>
      <c r="D186" s="67"/>
      <c r="E186" s="67"/>
      <c r="F186" s="67"/>
      <c r="G186" s="76"/>
      <c r="H186" s="10"/>
      <c r="I186" s="10"/>
      <c r="J186" s="80" t="str">
        <f t="shared" si="6"/>
        <v/>
      </c>
      <c r="K186" s="81">
        <f t="shared" si="5"/>
        <v>0</v>
      </c>
      <c r="L186" s="10"/>
      <c r="M186" s="82"/>
      <c r="N186" s="83"/>
      <c r="O186" s="10"/>
      <c r="P186" s="10"/>
      <c r="Q186" s="10"/>
      <c r="R186" s="10"/>
      <c r="S186" s="10"/>
      <c r="T186" s="10"/>
      <c r="U186" s="10"/>
      <c r="V186" s="10"/>
      <c r="W186" s="10"/>
      <c r="X186" s="10"/>
      <c r="Y186" s="10"/>
    </row>
    <row r="187" spans="1:25" ht="18" x14ac:dyDescent="0.25">
      <c r="A187" s="10"/>
      <c r="B187" s="75"/>
      <c r="C187" s="66"/>
      <c r="D187" s="67"/>
      <c r="E187" s="67"/>
      <c r="F187" s="67"/>
      <c r="G187" s="76"/>
      <c r="H187" s="10"/>
      <c r="I187" s="10"/>
      <c r="J187" s="80" t="str">
        <f t="shared" si="6"/>
        <v/>
      </c>
      <c r="K187" s="81">
        <f t="shared" si="5"/>
        <v>0</v>
      </c>
      <c r="L187" s="10"/>
      <c r="M187" s="82"/>
      <c r="N187" s="83"/>
      <c r="O187" s="10"/>
      <c r="P187" s="10"/>
      <c r="Q187" s="10"/>
      <c r="R187" s="10"/>
      <c r="S187" s="10"/>
      <c r="T187" s="10"/>
      <c r="U187" s="10"/>
      <c r="V187" s="10"/>
      <c r="W187" s="10"/>
      <c r="X187" s="10"/>
      <c r="Y187" s="10"/>
    </row>
    <row r="188" spans="1:25" ht="18" x14ac:dyDescent="0.25">
      <c r="A188" s="10"/>
      <c r="B188" s="75"/>
      <c r="C188" s="66"/>
      <c r="D188" s="67"/>
      <c r="E188" s="67"/>
      <c r="F188" s="67"/>
      <c r="G188" s="76"/>
      <c r="H188" s="10"/>
      <c r="I188" s="10"/>
      <c r="J188" s="80" t="str">
        <f t="shared" si="6"/>
        <v/>
      </c>
      <c r="K188" s="81">
        <f t="shared" si="5"/>
        <v>0</v>
      </c>
      <c r="L188" s="10"/>
      <c r="M188" s="82"/>
      <c r="N188" s="83"/>
      <c r="O188" s="10"/>
      <c r="P188" s="10"/>
      <c r="Q188" s="10"/>
      <c r="R188" s="10"/>
      <c r="S188" s="10"/>
      <c r="T188" s="10"/>
      <c r="U188" s="10"/>
      <c r="V188" s="10"/>
      <c r="W188" s="10"/>
      <c r="X188" s="10"/>
      <c r="Y188" s="10"/>
    </row>
    <row r="189" spans="1:25" ht="18" x14ac:dyDescent="0.25">
      <c r="A189" s="10"/>
      <c r="B189" s="75"/>
      <c r="C189" s="66"/>
      <c r="D189" s="67"/>
      <c r="E189" s="67"/>
      <c r="F189" s="67"/>
      <c r="G189" s="76"/>
      <c r="H189" s="10"/>
      <c r="I189" s="10"/>
      <c r="J189" s="80" t="str">
        <f t="shared" si="6"/>
        <v/>
      </c>
      <c r="K189" s="81">
        <f t="shared" si="5"/>
        <v>0</v>
      </c>
      <c r="L189" s="10"/>
      <c r="M189" s="82"/>
      <c r="N189" s="83"/>
      <c r="O189" s="10"/>
      <c r="P189" s="10"/>
      <c r="Q189" s="10"/>
      <c r="R189" s="10"/>
      <c r="S189" s="10"/>
      <c r="T189" s="10"/>
      <c r="U189" s="10"/>
      <c r="V189" s="10"/>
      <c r="W189" s="10"/>
      <c r="X189" s="10"/>
      <c r="Y189" s="10"/>
    </row>
    <row r="190" spans="1:25" ht="18" x14ac:dyDescent="0.25">
      <c r="A190" s="10"/>
      <c r="B190" s="75"/>
      <c r="C190" s="66"/>
      <c r="D190" s="67"/>
      <c r="E190" s="67"/>
      <c r="F190" s="67"/>
      <c r="G190" s="76"/>
      <c r="H190" s="10"/>
      <c r="I190" s="10"/>
      <c r="J190" s="80" t="str">
        <f t="shared" si="6"/>
        <v/>
      </c>
      <c r="K190" s="81">
        <f t="shared" si="5"/>
        <v>0</v>
      </c>
      <c r="L190" s="10"/>
      <c r="M190" s="82"/>
      <c r="N190" s="83"/>
      <c r="O190" s="10"/>
      <c r="P190" s="10"/>
      <c r="Q190" s="10"/>
      <c r="R190" s="10"/>
      <c r="S190" s="10"/>
      <c r="T190" s="10"/>
      <c r="U190" s="10"/>
      <c r="V190" s="10"/>
      <c r="W190" s="10"/>
      <c r="X190" s="10"/>
      <c r="Y190" s="10"/>
    </row>
    <row r="191" spans="1:25" ht="18" x14ac:dyDescent="0.25">
      <c r="A191" s="10"/>
      <c r="B191" s="75"/>
      <c r="C191" s="66"/>
      <c r="D191" s="67"/>
      <c r="E191" s="67"/>
      <c r="F191" s="67"/>
      <c r="G191" s="76"/>
      <c r="H191" s="10"/>
      <c r="I191" s="10"/>
      <c r="J191" s="80" t="str">
        <f t="shared" si="6"/>
        <v/>
      </c>
      <c r="K191" s="81">
        <f t="shared" si="5"/>
        <v>0</v>
      </c>
      <c r="L191" s="10"/>
      <c r="M191" s="82"/>
      <c r="N191" s="83"/>
      <c r="O191" s="10"/>
      <c r="P191" s="10"/>
      <c r="Q191" s="10"/>
      <c r="R191" s="10"/>
      <c r="S191" s="10"/>
      <c r="T191" s="10"/>
      <c r="U191" s="10"/>
      <c r="V191" s="10"/>
      <c r="W191" s="10"/>
      <c r="X191" s="10"/>
      <c r="Y191" s="10"/>
    </row>
    <row r="192" spans="1:25" ht="18" x14ac:dyDescent="0.25">
      <c r="A192" s="10"/>
      <c r="B192" s="75"/>
      <c r="C192" s="66"/>
      <c r="D192" s="67"/>
      <c r="E192" s="67"/>
      <c r="F192" s="67"/>
      <c r="G192" s="76"/>
      <c r="H192" s="10"/>
      <c r="I192" s="10"/>
      <c r="J192" s="80" t="str">
        <f t="shared" si="6"/>
        <v/>
      </c>
      <c r="K192" s="81">
        <f t="shared" si="5"/>
        <v>0</v>
      </c>
      <c r="L192" s="10"/>
      <c r="M192" s="82"/>
      <c r="N192" s="83"/>
      <c r="O192" s="10"/>
      <c r="P192" s="10"/>
      <c r="Q192" s="10"/>
      <c r="R192" s="10"/>
      <c r="S192" s="10"/>
      <c r="T192" s="10"/>
      <c r="U192" s="10"/>
      <c r="V192" s="10"/>
      <c r="W192" s="10"/>
      <c r="X192" s="10"/>
      <c r="Y192" s="10"/>
    </row>
    <row r="193" spans="1:25" ht="18" x14ac:dyDescent="0.25">
      <c r="A193" s="10"/>
      <c r="B193" s="75"/>
      <c r="C193" s="66"/>
      <c r="D193" s="67"/>
      <c r="E193" s="67"/>
      <c r="F193" s="67"/>
      <c r="G193" s="76"/>
      <c r="H193" s="10"/>
      <c r="I193" s="10"/>
      <c r="J193" s="80" t="str">
        <f t="shared" si="6"/>
        <v/>
      </c>
      <c r="K193" s="81">
        <f t="shared" si="5"/>
        <v>0</v>
      </c>
      <c r="L193" s="10"/>
      <c r="M193" s="82"/>
      <c r="N193" s="83"/>
      <c r="O193" s="10"/>
      <c r="P193" s="10"/>
      <c r="Q193" s="10"/>
      <c r="R193" s="10"/>
      <c r="S193" s="10"/>
      <c r="T193" s="10"/>
      <c r="U193" s="10"/>
      <c r="V193" s="10"/>
      <c r="W193" s="10"/>
      <c r="X193" s="10"/>
      <c r="Y193" s="10"/>
    </row>
    <row r="194" spans="1:25" ht="18" x14ac:dyDescent="0.25">
      <c r="A194" s="10"/>
      <c r="B194" s="75"/>
      <c r="C194" s="66"/>
      <c r="D194" s="67"/>
      <c r="E194" s="67"/>
      <c r="F194" s="67"/>
      <c r="G194" s="76"/>
      <c r="H194" s="10"/>
      <c r="I194" s="10"/>
      <c r="J194" s="80" t="str">
        <f t="shared" si="6"/>
        <v/>
      </c>
      <c r="K194" s="81">
        <f t="shared" si="5"/>
        <v>0</v>
      </c>
      <c r="L194" s="10"/>
      <c r="M194" s="82"/>
      <c r="N194" s="83"/>
      <c r="O194" s="10"/>
      <c r="P194" s="10"/>
      <c r="Q194" s="10"/>
      <c r="R194" s="10"/>
      <c r="S194" s="10"/>
      <c r="T194" s="10"/>
      <c r="U194" s="10"/>
      <c r="V194" s="10"/>
      <c r="W194" s="10"/>
      <c r="X194" s="10"/>
      <c r="Y194" s="10"/>
    </row>
    <row r="195" spans="1:25" ht="18" x14ac:dyDescent="0.25">
      <c r="A195" s="10"/>
      <c r="B195" s="75"/>
      <c r="C195" s="66"/>
      <c r="D195" s="67"/>
      <c r="E195" s="67"/>
      <c r="F195" s="67"/>
      <c r="G195" s="76"/>
      <c r="H195" s="10"/>
      <c r="I195" s="10"/>
      <c r="J195" s="80" t="str">
        <f t="shared" si="6"/>
        <v/>
      </c>
      <c r="K195" s="81">
        <f t="shared" si="5"/>
        <v>0</v>
      </c>
      <c r="L195" s="10"/>
      <c r="M195" s="82"/>
      <c r="N195" s="83"/>
      <c r="O195" s="10"/>
      <c r="P195" s="10"/>
      <c r="Q195" s="10"/>
      <c r="R195" s="10"/>
      <c r="S195" s="10"/>
      <c r="T195" s="10"/>
      <c r="U195" s="10"/>
      <c r="V195" s="10"/>
      <c r="W195" s="10"/>
      <c r="X195" s="10"/>
      <c r="Y195" s="10"/>
    </row>
    <row r="196" spans="1:25" ht="18" x14ac:dyDescent="0.25">
      <c r="A196" s="10"/>
      <c r="B196" s="75"/>
      <c r="C196" s="66"/>
      <c r="D196" s="67"/>
      <c r="E196" s="67"/>
      <c r="F196" s="67"/>
      <c r="G196" s="76"/>
      <c r="H196" s="10"/>
      <c r="I196" s="10"/>
      <c r="J196" s="80" t="str">
        <f t="shared" si="6"/>
        <v/>
      </c>
      <c r="K196" s="81">
        <f t="shared" si="5"/>
        <v>0</v>
      </c>
      <c r="L196" s="10"/>
      <c r="M196" s="82"/>
      <c r="N196" s="83"/>
      <c r="O196" s="10"/>
      <c r="P196" s="10"/>
      <c r="Q196" s="10"/>
      <c r="R196" s="10"/>
      <c r="S196" s="10"/>
      <c r="T196" s="10"/>
      <c r="U196" s="10"/>
      <c r="V196" s="10"/>
      <c r="W196" s="10"/>
      <c r="X196" s="10"/>
      <c r="Y196" s="10"/>
    </row>
    <row r="197" spans="1:25" ht="18" x14ac:dyDescent="0.25">
      <c r="A197" s="10"/>
      <c r="B197" s="75"/>
      <c r="C197" s="66"/>
      <c r="D197" s="67"/>
      <c r="E197" s="67"/>
      <c r="F197" s="67"/>
      <c r="G197" s="76"/>
      <c r="H197" s="10"/>
      <c r="I197" s="10"/>
      <c r="J197" s="80" t="str">
        <f t="shared" si="6"/>
        <v/>
      </c>
      <c r="K197" s="81">
        <f t="shared" si="5"/>
        <v>0</v>
      </c>
      <c r="L197" s="10"/>
      <c r="M197" s="82"/>
      <c r="N197" s="83"/>
      <c r="O197" s="10"/>
      <c r="P197" s="10"/>
      <c r="Q197" s="10"/>
      <c r="R197" s="10"/>
      <c r="S197" s="10"/>
      <c r="T197" s="10"/>
      <c r="U197" s="10"/>
      <c r="V197" s="10"/>
      <c r="W197" s="10"/>
      <c r="X197" s="10"/>
      <c r="Y197" s="10"/>
    </row>
    <row r="198" spans="1:25" ht="18" x14ac:dyDescent="0.25">
      <c r="A198" s="10"/>
      <c r="B198" s="75"/>
      <c r="C198" s="66"/>
      <c r="D198" s="67"/>
      <c r="E198" s="67"/>
      <c r="F198" s="67"/>
      <c r="G198" s="76"/>
      <c r="H198" s="10"/>
      <c r="I198" s="10"/>
      <c r="J198" s="80" t="str">
        <f t="shared" si="6"/>
        <v/>
      </c>
      <c r="K198" s="81">
        <f t="shared" si="5"/>
        <v>0</v>
      </c>
      <c r="L198" s="10"/>
      <c r="M198" s="82"/>
      <c r="N198" s="83"/>
      <c r="O198" s="10"/>
      <c r="P198" s="10"/>
      <c r="Q198" s="10"/>
      <c r="R198" s="10"/>
      <c r="S198" s="10"/>
      <c r="T198" s="10"/>
      <c r="U198" s="10"/>
      <c r="V198" s="10"/>
      <c r="W198" s="10"/>
      <c r="X198" s="10"/>
      <c r="Y198" s="10"/>
    </row>
    <row r="199" spans="1:25" ht="18" x14ac:dyDescent="0.25">
      <c r="A199" s="10"/>
      <c r="B199" s="75"/>
      <c r="C199" s="66"/>
      <c r="D199" s="67"/>
      <c r="E199" s="67"/>
      <c r="F199" s="67"/>
      <c r="G199" s="76"/>
      <c r="H199" s="10"/>
      <c r="I199" s="10"/>
      <c r="J199" s="80" t="str">
        <f t="shared" si="6"/>
        <v/>
      </c>
      <c r="K199" s="81">
        <f t="shared" si="5"/>
        <v>0</v>
      </c>
      <c r="L199" s="10"/>
      <c r="M199" s="82"/>
      <c r="N199" s="83"/>
      <c r="O199" s="10"/>
      <c r="P199" s="10"/>
      <c r="Q199" s="10"/>
      <c r="R199" s="10"/>
      <c r="S199" s="10"/>
      <c r="T199" s="10"/>
      <c r="U199" s="10"/>
      <c r="V199" s="10"/>
      <c r="W199" s="10"/>
      <c r="X199" s="10"/>
      <c r="Y199" s="10"/>
    </row>
    <row r="200" spans="1:25" ht="18" x14ac:dyDescent="0.25">
      <c r="A200" s="10"/>
      <c r="B200" s="75"/>
      <c r="C200" s="66"/>
      <c r="D200" s="67"/>
      <c r="E200" s="67"/>
      <c r="F200" s="67"/>
      <c r="G200" s="76"/>
      <c r="H200" s="10"/>
      <c r="I200" s="10"/>
      <c r="J200" s="80" t="str">
        <f t="shared" si="6"/>
        <v/>
      </c>
      <c r="K200" s="81">
        <f t="shared" si="5"/>
        <v>0</v>
      </c>
      <c r="L200" s="10"/>
      <c r="M200" s="82"/>
      <c r="N200" s="83"/>
      <c r="O200" s="10"/>
      <c r="P200" s="10"/>
      <c r="Q200" s="10"/>
      <c r="R200" s="10"/>
      <c r="S200" s="10"/>
      <c r="T200" s="10"/>
      <c r="U200" s="10"/>
      <c r="V200" s="10"/>
      <c r="W200" s="10"/>
      <c r="X200" s="10"/>
      <c r="Y200" s="10"/>
    </row>
    <row r="201" spans="1:25" ht="18" x14ac:dyDescent="0.25">
      <c r="A201" s="10"/>
      <c r="B201" s="75"/>
      <c r="C201" s="66"/>
      <c r="D201" s="67"/>
      <c r="E201" s="67"/>
      <c r="F201" s="67"/>
      <c r="G201" s="76"/>
      <c r="H201" s="10"/>
      <c r="I201" s="10"/>
      <c r="J201" s="80" t="str">
        <f t="shared" si="6"/>
        <v/>
      </c>
      <c r="K201" s="81">
        <f t="shared" si="5"/>
        <v>0</v>
      </c>
      <c r="L201" s="10"/>
      <c r="M201" s="82"/>
      <c r="N201" s="83"/>
      <c r="O201" s="10"/>
      <c r="P201" s="10"/>
      <c r="Q201" s="10"/>
      <c r="R201" s="10"/>
      <c r="S201" s="10"/>
      <c r="T201" s="10"/>
      <c r="U201" s="10"/>
      <c r="V201" s="10"/>
      <c r="W201" s="10"/>
      <c r="X201" s="10"/>
      <c r="Y201" s="10"/>
    </row>
    <row r="202" spans="1:25" ht="18" x14ac:dyDescent="0.25">
      <c r="A202" s="10"/>
      <c r="B202" s="75"/>
      <c r="C202" s="66"/>
      <c r="D202" s="67"/>
      <c r="E202" s="67"/>
      <c r="F202" s="67"/>
      <c r="G202" s="76"/>
      <c r="H202" s="10"/>
      <c r="I202" s="10"/>
      <c r="J202" s="80" t="str">
        <f t="shared" si="6"/>
        <v/>
      </c>
      <c r="K202" s="81">
        <f t="shared" si="5"/>
        <v>0</v>
      </c>
      <c r="L202" s="10"/>
      <c r="M202" s="82"/>
      <c r="N202" s="83"/>
      <c r="O202" s="10"/>
      <c r="P202" s="10"/>
      <c r="Q202" s="10"/>
      <c r="R202" s="10"/>
      <c r="S202" s="10"/>
      <c r="T202" s="10"/>
      <c r="U202" s="10"/>
      <c r="V202" s="10"/>
      <c r="W202" s="10"/>
      <c r="X202" s="10"/>
      <c r="Y202" s="10"/>
    </row>
    <row r="203" spans="1:25" ht="18" x14ac:dyDescent="0.25">
      <c r="A203" s="10"/>
      <c r="B203" s="75"/>
      <c r="C203" s="66"/>
      <c r="D203" s="67"/>
      <c r="E203" s="67"/>
      <c r="F203" s="67"/>
      <c r="G203" s="76"/>
      <c r="H203" s="10"/>
      <c r="I203" s="10"/>
      <c r="J203" s="80" t="str">
        <f t="shared" si="6"/>
        <v/>
      </c>
      <c r="K203" s="81">
        <f t="shared" si="5"/>
        <v>0</v>
      </c>
      <c r="L203" s="10"/>
      <c r="M203" s="82"/>
      <c r="N203" s="83"/>
      <c r="O203" s="10"/>
      <c r="P203" s="10"/>
      <c r="Q203" s="10"/>
      <c r="R203" s="10"/>
      <c r="S203" s="10"/>
      <c r="T203" s="10"/>
      <c r="U203" s="10"/>
      <c r="V203" s="10"/>
      <c r="W203" s="10"/>
      <c r="X203" s="10"/>
      <c r="Y203" s="10"/>
    </row>
    <row r="204" spans="1:25" ht="18" x14ac:dyDescent="0.25">
      <c r="A204" s="10"/>
      <c r="B204" s="75"/>
      <c r="C204" s="66"/>
      <c r="D204" s="67"/>
      <c r="E204" s="67"/>
      <c r="F204" s="67"/>
      <c r="G204" s="76"/>
      <c r="H204" s="10"/>
      <c r="I204" s="10"/>
      <c r="J204" s="80" t="str">
        <f t="shared" si="6"/>
        <v/>
      </c>
      <c r="K204" s="81">
        <f t="shared" si="5"/>
        <v>0</v>
      </c>
      <c r="L204" s="10"/>
      <c r="M204" s="82"/>
      <c r="N204" s="83"/>
      <c r="O204" s="10"/>
      <c r="P204" s="10"/>
      <c r="Q204" s="10"/>
      <c r="R204" s="10"/>
      <c r="S204" s="10"/>
      <c r="T204" s="10"/>
      <c r="U204" s="10"/>
      <c r="V204" s="10"/>
      <c r="W204" s="10"/>
      <c r="X204" s="10"/>
      <c r="Y204" s="10"/>
    </row>
    <row r="205" spans="1:25" ht="18" x14ac:dyDescent="0.25">
      <c r="A205" s="10"/>
      <c r="B205" s="75"/>
      <c r="C205" s="66"/>
      <c r="D205" s="67"/>
      <c r="E205" s="67"/>
      <c r="F205" s="67"/>
      <c r="G205" s="76"/>
      <c r="H205" s="10"/>
      <c r="I205" s="10"/>
      <c r="J205" s="80" t="str">
        <f t="shared" si="6"/>
        <v/>
      </c>
      <c r="K205" s="81">
        <f t="shared" si="5"/>
        <v>0</v>
      </c>
      <c r="L205" s="10"/>
      <c r="M205" s="82"/>
      <c r="N205" s="83"/>
      <c r="O205" s="10"/>
      <c r="P205" s="10"/>
      <c r="Q205" s="10"/>
      <c r="R205" s="10"/>
      <c r="S205" s="10"/>
      <c r="T205" s="10"/>
      <c r="U205" s="10"/>
      <c r="V205" s="10"/>
      <c r="W205" s="10"/>
      <c r="X205" s="10"/>
      <c r="Y205" s="10"/>
    </row>
    <row r="206" spans="1:25" ht="18" x14ac:dyDescent="0.25">
      <c r="A206" s="10"/>
      <c r="B206" s="75"/>
      <c r="C206" s="66"/>
      <c r="D206" s="67"/>
      <c r="E206" s="67"/>
      <c r="F206" s="67"/>
      <c r="G206" s="76"/>
      <c r="H206" s="10"/>
      <c r="I206" s="10"/>
      <c r="J206" s="80" t="str">
        <f t="shared" si="6"/>
        <v/>
      </c>
      <c r="K206" s="81">
        <f t="shared" si="5"/>
        <v>0</v>
      </c>
      <c r="L206" s="10"/>
      <c r="M206" s="82"/>
      <c r="N206" s="83"/>
      <c r="O206" s="10"/>
      <c r="P206" s="10"/>
      <c r="Q206" s="10"/>
      <c r="R206" s="10"/>
      <c r="S206" s="10"/>
      <c r="T206" s="10"/>
      <c r="U206" s="10"/>
      <c r="V206" s="10"/>
      <c r="W206" s="10"/>
      <c r="X206" s="10"/>
      <c r="Y206" s="10"/>
    </row>
    <row r="207" spans="1:25" ht="18" x14ac:dyDescent="0.25">
      <c r="A207" s="10"/>
      <c r="B207" s="75"/>
      <c r="C207" s="66"/>
      <c r="D207" s="67"/>
      <c r="E207" s="67"/>
      <c r="F207" s="67"/>
      <c r="G207" s="76"/>
      <c r="H207" s="10"/>
      <c r="I207" s="10"/>
      <c r="J207" s="80" t="str">
        <f t="shared" si="6"/>
        <v/>
      </c>
      <c r="K207" s="81">
        <f t="shared" si="5"/>
        <v>0</v>
      </c>
      <c r="L207" s="10"/>
      <c r="M207" s="82"/>
      <c r="N207" s="83"/>
      <c r="O207" s="10"/>
      <c r="P207" s="10"/>
      <c r="Q207" s="10"/>
      <c r="R207" s="10"/>
      <c r="S207" s="10"/>
      <c r="T207" s="10"/>
      <c r="U207" s="10"/>
      <c r="V207" s="10"/>
      <c r="W207" s="10"/>
      <c r="X207" s="10"/>
      <c r="Y207" s="10"/>
    </row>
    <row r="208" spans="1:25" ht="18" x14ac:dyDescent="0.25">
      <c r="A208" s="10"/>
      <c r="B208" s="75"/>
      <c r="C208" s="66"/>
      <c r="D208" s="67"/>
      <c r="E208" s="67"/>
      <c r="F208" s="67"/>
      <c r="G208" s="76"/>
      <c r="H208" s="10"/>
      <c r="I208" s="10"/>
      <c r="J208" s="80" t="str">
        <f t="shared" si="6"/>
        <v/>
      </c>
      <c r="K208" s="81">
        <f t="shared" si="5"/>
        <v>0</v>
      </c>
      <c r="L208" s="10"/>
      <c r="M208" s="82"/>
      <c r="N208" s="83"/>
      <c r="O208" s="10"/>
      <c r="P208" s="10"/>
      <c r="Q208" s="10"/>
      <c r="R208" s="10"/>
      <c r="S208" s="10"/>
      <c r="T208" s="10"/>
      <c r="U208" s="10"/>
      <c r="V208" s="10"/>
      <c r="W208" s="10"/>
      <c r="X208" s="10"/>
      <c r="Y208" s="10"/>
    </row>
    <row r="209" spans="1:25" ht="18" x14ac:dyDescent="0.25">
      <c r="A209" s="10"/>
      <c r="B209" s="75"/>
      <c r="C209" s="66"/>
      <c r="D209" s="67"/>
      <c r="E209" s="67"/>
      <c r="F209" s="67"/>
      <c r="G209" s="76"/>
      <c r="H209" s="10"/>
      <c r="I209" s="10"/>
      <c r="J209" s="80" t="str">
        <f t="shared" si="6"/>
        <v/>
      </c>
      <c r="K209" s="81">
        <f t="shared" si="5"/>
        <v>0</v>
      </c>
      <c r="L209" s="10"/>
      <c r="M209" s="82"/>
      <c r="N209" s="83"/>
      <c r="O209" s="10"/>
      <c r="P209" s="10"/>
      <c r="Q209" s="10"/>
      <c r="R209" s="10"/>
      <c r="S209" s="10"/>
      <c r="T209" s="10"/>
      <c r="U209" s="10"/>
      <c r="V209" s="10"/>
      <c r="W209" s="10"/>
      <c r="X209" s="10"/>
      <c r="Y209" s="10"/>
    </row>
    <row r="210" spans="1:25" ht="18" x14ac:dyDescent="0.25">
      <c r="A210" s="10"/>
      <c r="B210" s="75"/>
      <c r="C210" s="66"/>
      <c r="D210" s="67"/>
      <c r="E210" s="67"/>
      <c r="F210" s="67"/>
      <c r="G210" s="76"/>
      <c r="H210" s="10"/>
      <c r="I210" s="10"/>
      <c r="J210" s="80" t="str">
        <f t="shared" si="6"/>
        <v/>
      </c>
      <c r="K210" s="81">
        <f t="shared" si="5"/>
        <v>0</v>
      </c>
      <c r="L210" s="10"/>
      <c r="M210" s="82"/>
      <c r="N210" s="83"/>
      <c r="O210" s="10"/>
      <c r="P210" s="10"/>
      <c r="Q210" s="10"/>
      <c r="R210" s="10"/>
      <c r="S210" s="10"/>
      <c r="T210" s="10"/>
      <c r="U210" s="10"/>
      <c r="V210" s="10"/>
      <c r="W210" s="10"/>
      <c r="X210" s="10"/>
      <c r="Y210" s="10"/>
    </row>
    <row r="211" spans="1:25" ht="18" x14ac:dyDescent="0.25">
      <c r="A211" s="10"/>
      <c r="B211" s="75"/>
      <c r="C211" s="66"/>
      <c r="D211" s="67"/>
      <c r="E211" s="67"/>
      <c r="F211" s="67"/>
      <c r="G211" s="76"/>
      <c r="H211" s="10"/>
      <c r="I211" s="10"/>
      <c r="J211" s="80" t="str">
        <f t="shared" si="6"/>
        <v/>
      </c>
      <c r="K211" s="81">
        <f t="shared" si="5"/>
        <v>0</v>
      </c>
      <c r="L211" s="10"/>
      <c r="M211" s="82"/>
      <c r="N211" s="83"/>
      <c r="O211" s="10"/>
      <c r="P211" s="10"/>
      <c r="Q211" s="10"/>
      <c r="R211" s="10"/>
      <c r="S211" s="10"/>
      <c r="T211" s="10"/>
      <c r="U211" s="10"/>
      <c r="V211" s="10"/>
      <c r="W211" s="10"/>
      <c r="X211" s="10"/>
      <c r="Y211" s="10"/>
    </row>
    <row r="212" spans="1:25" ht="18" x14ac:dyDescent="0.25">
      <c r="A212" s="10"/>
      <c r="B212" s="75"/>
      <c r="C212" s="66"/>
      <c r="D212" s="67"/>
      <c r="E212" s="67"/>
      <c r="F212" s="67"/>
      <c r="G212" s="76"/>
      <c r="H212" s="10"/>
      <c r="I212" s="10"/>
      <c r="J212" s="80" t="str">
        <f t="shared" si="6"/>
        <v/>
      </c>
      <c r="K212" s="81">
        <f t="shared" si="5"/>
        <v>0</v>
      </c>
      <c r="L212" s="10"/>
      <c r="M212" s="82"/>
      <c r="N212" s="83"/>
      <c r="O212" s="10"/>
      <c r="P212" s="10"/>
      <c r="Q212" s="10"/>
      <c r="R212" s="10"/>
      <c r="S212" s="10"/>
      <c r="T212" s="10"/>
      <c r="U212" s="10"/>
      <c r="V212" s="10"/>
      <c r="W212" s="10"/>
      <c r="X212" s="10"/>
      <c r="Y212" s="10"/>
    </row>
    <row r="213" spans="1:25" ht="18" x14ac:dyDescent="0.25">
      <c r="A213" s="10"/>
      <c r="B213" s="75"/>
      <c r="C213" s="66"/>
      <c r="D213" s="67"/>
      <c r="E213" s="67"/>
      <c r="F213" s="67"/>
      <c r="G213" s="76"/>
      <c r="H213" s="10"/>
      <c r="I213" s="10"/>
      <c r="J213" s="80" t="str">
        <f t="shared" si="6"/>
        <v/>
      </c>
      <c r="K213" s="81">
        <f t="shared" si="5"/>
        <v>0</v>
      </c>
      <c r="L213" s="10"/>
      <c r="M213" s="82"/>
      <c r="N213" s="83"/>
      <c r="O213" s="10"/>
      <c r="P213" s="10"/>
      <c r="Q213" s="10"/>
      <c r="R213" s="10"/>
      <c r="S213" s="10"/>
      <c r="T213" s="10"/>
      <c r="U213" s="10"/>
      <c r="V213" s="10"/>
      <c r="W213" s="10"/>
      <c r="X213" s="10"/>
      <c r="Y213" s="10"/>
    </row>
    <row r="214" spans="1:25" ht="18" x14ac:dyDescent="0.25">
      <c r="A214" s="10"/>
      <c r="B214" s="75"/>
      <c r="C214" s="66"/>
      <c r="D214" s="67"/>
      <c r="E214" s="67"/>
      <c r="F214" s="67"/>
      <c r="G214" s="76"/>
      <c r="H214" s="10"/>
      <c r="I214" s="10"/>
      <c r="J214" s="80" t="str">
        <f t="shared" si="6"/>
        <v/>
      </c>
      <c r="K214" s="81">
        <f t="shared" si="5"/>
        <v>0</v>
      </c>
      <c r="L214" s="10"/>
      <c r="M214" s="82"/>
      <c r="N214" s="83"/>
      <c r="O214" s="10"/>
      <c r="P214" s="10"/>
      <c r="Q214" s="10"/>
      <c r="R214" s="10"/>
      <c r="S214" s="10"/>
      <c r="T214" s="10"/>
      <c r="U214" s="10"/>
      <c r="V214" s="10"/>
      <c r="W214" s="10"/>
      <c r="X214" s="10"/>
      <c r="Y214" s="10"/>
    </row>
    <row r="215" spans="1:25" ht="18" x14ac:dyDescent="0.25">
      <c r="A215" s="10"/>
      <c r="B215" s="75"/>
      <c r="C215" s="66"/>
      <c r="D215" s="67"/>
      <c r="E215" s="67"/>
      <c r="F215" s="67"/>
      <c r="G215" s="76"/>
      <c r="H215" s="10"/>
      <c r="I215" s="10"/>
      <c r="J215" s="80" t="str">
        <f t="shared" si="6"/>
        <v/>
      </c>
      <c r="K215" s="81">
        <f t="shared" si="5"/>
        <v>0</v>
      </c>
      <c r="L215" s="10"/>
      <c r="M215" s="82"/>
      <c r="N215" s="83"/>
      <c r="O215" s="10"/>
      <c r="P215" s="10"/>
      <c r="Q215" s="10"/>
      <c r="R215" s="10"/>
      <c r="S215" s="10"/>
      <c r="T215" s="10"/>
      <c r="U215" s="10"/>
      <c r="V215" s="10"/>
      <c r="W215" s="10"/>
      <c r="X215" s="10"/>
      <c r="Y215" s="10"/>
    </row>
    <row r="216" spans="1:25" ht="18" x14ac:dyDescent="0.25">
      <c r="A216" s="10"/>
      <c r="B216" s="75"/>
      <c r="C216" s="66"/>
      <c r="D216" s="67"/>
      <c r="E216" s="67"/>
      <c r="F216" s="67"/>
      <c r="G216" s="76"/>
      <c r="H216" s="10"/>
      <c r="I216" s="10"/>
      <c r="J216" s="80" t="str">
        <f t="shared" si="6"/>
        <v/>
      </c>
      <c r="K216" s="81">
        <f t="shared" si="5"/>
        <v>0</v>
      </c>
      <c r="L216" s="10"/>
      <c r="M216" s="82"/>
      <c r="N216" s="83"/>
      <c r="O216" s="10"/>
      <c r="P216" s="10"/>
      <c r="Q216" s="10"/>
      <c r="R216" s="10"/>
      <c r="S216" s="10"/>
      <c r="T216" s="10"/>
      <c r="U216" s="10"/>
      <c r="V216" s="10"/>
      <c r="W216" s="10"/>
      <c r="X216" s="10"/>
      <c r="Y216" s="10"/>
    </row>
    <row r="217" spans="1:25" ht="18" x14ac:dyDescent="0.25">
      <c r="A217" s="10"/>
      <c r="B217" s="75"/>
      <c r="C217" s="66"/>
      <c r="D217" s="67"/>
      <c r="E217" s="67"/>
      <c r="F217" s="67"/>
      <c r="G217" s="76"/>
      <c r="H217" s="10"/>
      <c r="I217" s="10"/>
      <c r="J217" s="80" t="str">
        <f t="shared" si="6"/>
        <v/>
      </c>
      <c r="K217" s="81">
        <f t="shared" si="5"/>
        <v>0</v>
      </c>
      <c r="L217" s="10"/>
      <c r="M217" s="82"/>
      <c r="N217" s="83"/>
      <c r="O217" s="10"/>
      <c r="P217" s="10"/>
      <c r="Q217" s="10"/>
      <c r="R217" s="10"/>
      <c r="S217" s="10"/>
      <c r="T217" s="10"/>
      <c r="U217" s="10"/>
      <c r="V217" s="10"/>
      <c r="W217" s="10"/>
      <c r="X217" s="10"/>
      <c r="Y217" s="10"/>
    </row>
    <row r="218" spans="1:25" ht="18" x14ac:dyDescent="0.25">
      <c r="A218" s="10"/>
      <c r="B218" s="75"/>
      <c r="C218" s="66"/>
      <c r="D218" s="67"/>
      <c r="E218" s="67"/>
      <c r="F218" s="67"/>
      <c r="G218" s="76"/>
      <c r="H218" s="10"/>
      <c r="I218" s="10"/>
      <c r="J218" s="80" t="str">
        <f t="shared" si="6"/>
        <v/>
      </c>
      <c r="K218" s="81">
        <f t="shared" si="5"/>
        <v>0</v>
      </c>
      <c r="L218" s="10"/>
      <c r="M218" s="82"/>
      <c r="N218" s="83"/>
      <c r="O218" s="10"/>
      <c r="P218" s="10"/>
      <c r="Q218" s="10"/>
      <c r="R218" s="10"/>
      <c r="S218" s="10"/>
      <c r="T218" s="10"/>
      <c r="U218" s="10"/>
      <c r="V218" s="10"/>
      <c r="W218" s="10"/>
      <c r="X218" s="10"/>
      <c r="Y218" s="10"/>
    </row>
    <row r="219" spans="1:25" ht="18" x14ac:dyDescent="0.25">
      <c r="A219" s="10"/>
      <c r="B219" s="75"/>
      <c r="C219" s="66"/>
      <c r="D219" s="67"/>
      <c r="E219" s="67"/>
      <c r="F219" s="67"/>
      <c r="G219" s="76"/>
      <c r="H219" s="10"/>
      <c r="I219" s="10"/>
      <c r="J219" s="80" t="str">
        <f t="shared" si="6"/>
        <v/>
      </c>
      <c r="K219" s="81">
        <f t="shared" si="5"/>
        <v>0</v>
      </c>
      <c r="L219" s="10"/>
      <c r="M219" s="82"/>
      <c r="N219" s="83"/>
      <c r="O219" s="10"/>
      <c r="P219" s="10"/>
      <c r="Q219" s="10"/>
      <c r="R219" s="10"/>
      <c r="S219" s="10"/>
      <c r="T219" s="10"/>
      <c r="U219" s="10"/>
      <c r="V219" s="10"/>
      <c r="W219" s="10"/>
      <c r="X219" s="10"/>
      <c r="Y219" s="10"/>
    </row>
    <row r="220" spans="1:25" ht="18" x14ac:dyDescent="0.25">
      <c r="A220" s="10"/>
      <c r="B220" s="75"/>
      <c r="C220" s="66"/>
      <c r="D220" s="67"/>
      <c r="E220" s="67"/>
      <c r="F220" s="67"/>
      <c r="G220" s="76"/>
      <c r="H220" s="10"/>
      <c r="I220" s="10"/>
      <c r="J220" s="80" t="str">
        <f t="shared" si="6"/>
        <v/>
      </c>
      <c r="K220" s="81">
        <f t="shared" si="5"/>
        <v>0</v>
      </c>
      <c r="L220" s="10"/>
      <c r="M220" s="82"/>
      <c r="N220" s="83"/>
      <c r="O220" s="10"/>
      <c r="P220" s="10"/>
      <c r="Q220" s="10"/>
      <c r="R220" s="10"/>
      <c r="S220" s="10"/>
      <c r="T220" s="10"/>
      <c r="U220" s="10"/>
      <c r="V220" s="10"/>
      <c r="W220" s="10"/>
      <c r="X220" s="10"/>
      <c r="Y220" s="10"/>
    </row>
    <row r="221" spans="1:25" ht="18" x14ac:dyDescent="0.25">
      <c r="A221" s="10"/>
      <c r="B221" s="75"/>
      <c r="C221" s="66"/>
      <c r="D221" s="67"/>
      <c r="E221" s="67"/>
      <c r="F221" s="67"/>
      <c r="G221" s="76"/>
      <c r="H221" s="10"/>
      <c r="I221" s="10"/>
      <c r="J221" s="80" t="str">
        <f t="shared" si="6"/>
        <v/>
      </c>
      <c r="K221" s="81">
        <f t="shared" si="5"/>
        <v>0</v>
      </c>
      <c r="L221" s="10"/>
      <c r="M221" s="82"/>
      <c r="N221" s="83"/>
      <c r="O221" s="10"/>
      <c r="P221" s="10"/>
      <c r="Q221" s="10"/>
      <c r="R221" s="10"/>
      <c r="S221" s="10"/>
      <c r="T221" s="10"/>
      <c r="U221" s="10"/>
      <c r="V221" s="10"/>
      <c r="W221" s="10"/>
      <c r="X221" s="10"/>
      <c r="Y221" s="10"/>
    </row>
    <row r="222" spans="1:25" ht="18" x14ac:dyDescent="0.25">
      <c r="A222" s="10"/>
      <c r="B222" s="75"/>
      <c r="C222" s="66"/>
      <c r="D222" s="67"/>
      <c r="E222" s="67"/>
      <c r="F222" s="67"/>
      <c r="G222" s="76"/>
      <c r="H222" s="10"/>
      <c r="I222" s="10"/>
      <c r="J222" s="80" t="str">
        <f t="shared" si="6"/>
        <v/>
      </c>
      <c r="K222" s="81">
        <f t="shared" si="5"/>
        <v>0</v>
      </c>
      <c r="L222" s="10"/>
      <c r="M222" s="82"/>
      <c r="N222" s="83"/>
      <c r="O222" s="10"/>
      <c r="P222" s="10"/>
      <c r="Q222" s="10"/>
      <c r="R222" s="10"/>
      <c r="S222" s="10"/>
      <c r="T222" s="10"/>
      <c r="U222" s="10"/>
      <c r="V222" s="10"/>
      <c r="W222" s="10"/>
      <c r="X222" s="10"/>
      <c r="Y222" s="10"/>
    </row>
    <row r="223" spans="1:25" ht="18" x14ac:dyDescent="0.25">
      <c r="A223" s="10"/>
      <c r="B223" s="75"/>
      <c r="C223" s="66"/>
      <c r="D223" s="67"/>
      <c r="E223" s="67"/>
      <c r="F223" s="67"/>
      <c r="G223" s="76"/>
      <c r="H223" s="10"/>
      <c r="I223" s="10"/>
      <c r="J223" s="80" t="str">
        <f t="shared" si="6"/>
        <v/>
      </c>
      <c r="K223" s="81">
        <f t="shared" si="5"/>
        <v>0</v>
      </c>
      <c r="L223" s="10"/>
      <c r="M223" s="82"/>
      <c r="N223" s="83"/>
      <c r="O223" s="10"/>
      <c r="P223" s="10"/>
      <c r="Q223" s="10"/>
      <c r="R223" s="10"/>
      <c r="S223" s="10"/>
      <c r="T223" s="10"/>
      <c r="U223" s="10"/>
      <c r="V223" s="10"/>
      <c r="W223" s="10"/>
      <c r="X223" s="10"/>
      <c r="Y223" s="10"/>
    </row>
    <row r="224" spans="1:25" ht="18" x14ac:dyDescent="0.25">
      <c r="A224" s="10"/>
      <c r="B224" s="75"/>
      <c r="C224" s="66"/>
      <c r="D224" s="67"/>
      <c r="E224" s="67"/>
      <c r="F224" s="67"/>
      <c r="G224" s="76"/>
      <c r="H224" s="10"/>
      <c r="I224" s="10"/>
      <c r="J224" s="80" t="str">
        <f t="shared" si="6"/>
        <v/>
      </c>
      <c r="K224" s="81">
        <f t="shared" si="5"/>
        <v>0</v>
      </c>
      <c r="L224" s="10"/>
      <c r="M224" s="82"/>
      <c r="N224" s="83"/>
      <c r="O224" s="10"/>
      <c r="P224" s="10"/>
      <c r="Q224" s="10"/>
      <c r="R224" s="10"/>
      <c r="S224" s="10"/>
      <c r="T224" s="10"/>
      <c r="U224" s="10"/>
      <c r="V224" s="10"/>
      <c r="W224" s="10"/>
      <c r="X224" s="10"/>
      <c r="Y224" s="10"/>
    </row>
    <row r="225" spans="1:25" ht="18" x14ac:dyDescent="0.25">
      <c r="A225" s="10"/>
      <c r="B225" s="75"/>
      <c r="C225" s="66"/>
      <c r="D225" s="67"/>
      <c r="E225" s="67"/>
      <c r="F225" s="67"/>
      <c r="G225" s="76"/>
      <c r="H225" s="10"/>
      <c r="I225" s="10"/>
      <c r="J225" s="80" t="str">
        <f t="shared" si="6"/>
        <v/>
      </c>
      <c r="K225" s="81">
        <f t="shared" si="5"/>
        <v>0</v>
      </c>
      <c r="L225" s="10"/>
      <c r="M225" s="82"/>
      <c r="N225" s="83"/>
      <c r="O225" s="10"/>
      <c r="P225" s="10"/>
      <c r="Q225" s="10"/>
      <c r="R225" s="10"/>
      <c r="S225" s="10"/>
      <c r="T225" s="10"/>
      <c r="U225" s="10"/>
      <c r="V225" s="10"/>
      <c r="W225" s="10"/>
      <c r="X225" s="10"/>
      <c r="Y225" s="10"/>
    </row>
    <row r="226" spans="1:25" ht="18" x14ac:dyDescent="0.25">
      <c r="A226" s="10"/>
      <c r="B226" s="75"/>
      <c r="C226" s="66"/>
      <c r="D226" s="67"/>
      <c r="E226" s="67"/>
      <c r="F226" s="67"/>
      <c r="G226" s="76"/>
      <c r="H226" s="10"/>
      <c r="I226" s="10"/>
      <c r="J226" s="80" t="str">
        <f t="shared" si="6"/>
        <v/>
      </c>
      <c r="K226" s="81">
        <f t="shared" si="5"/>
        <v>0</v>
      </c>
      <c r="L226" s="10"/>
      <c r="M226" s="82"/>
      <c r="N226" s="83"/>
      <c r="O226" s="10"/>
      <c r="P226" s="10"/>
      <c r="Q226" s="10"/>
      <c r="R226" s="10"/>
      <c r="S226" s="10"/>
      <c r="T226" s="10"/>
      <c r="U226" s="10"/>
      <c r="V226" s="10"/>
      <c r="W226" s="10"/>
      <c r="X226" s="10"/>
      <c r="Y226" s="10"/>
    </row>
    <row r="227" spans="1:25" ht="18" x14ac:dyDescent="0.25">
      <c r="A227" s="10"/>
      <c r="B227" s="75"/>
      <c r="C227" s="66"/>
      <c r="D227" s="67"/>
      <c r="E227" s="67"/>
      <c r="F227" s="67"/>
      <c r="G227" s="76"/>
      <c r="H227" s="10"/>
      <c r="I227" s="10"/>
      <c r="J227" s="80" t="str">
        <f t="shared" si="6"/>
        <v/>
      </c>
      <c r="K227" s="81">
        <f t="shared" si="5"/>
        <v>0</v>
      </c>
      <c r="L227" s="10"/>
      <c r="M227" s="82"/>
      <c r="N227" s="83"/>
      <c r="O227" s="10"/>
      <c r="P227" s="10"/>
      <c r="Q227" s="10"/>
      <c r="R227" s="10"/>
      <c r="S227" s="10"/>
      <c r="T227" s="10"/>
      <c r="U227" s="10"/>
      <c r="V227" s="10"/>
      <c r="W227" s="10"/>
      <c r="X227" s="10"/>
      <c r="Y227" s="10"/>
    </row>
    <row r="228" spans="1:25" ht="18" x14ac:dyDescent="0.25">
      <c r="A228" s="10"/>
      <c r="B228" s="75"/>
      <c r="C228" s="66"/>
      <c r="D228" s="67"/>
      <c r="E228" s="67"/>
      <c r="F228" s="67"/>
      <c r="G228" s="76"/>
      <c r="H228" s="10"/>
      <c r="I228" s="10"/>
      <c r="J228" s="80" t="str">
        <f t="shared" si="6"/>
        <v/>
      </c>
      <c r="K228" s="81">
        <f t="shared" si="5"/>
        <v>0</v>
      </c>
      <c r="L228" s="10"/>
      <c r="M228" s="82"/>
      <c r="N228" s="83"/>
      <c r="O228" s="10"/>
      <c r="P228" s="10"/>
      <c r="Q228" s="10"/>
      <c r="R228" s="10"/>
      <c r="S228" s="10"/>
      <c r="T228" s="10"/>
      <c r="U228" s="10"/>
      <c r="V228" s="10"/>
      <c r="W228" s="10"/>
      <c r="X228" s="10"/>
      <c r="Y228" s="10"/>
    </row>
    <row r="229" spans="1:25" ht="18" x14ac:dyDescent="0.25">
      <c r="A229" s="10"/>
      <c r="B229" s="75"/>
      <c r="C229" s="66"/>
      <c r="D229" s="67"/>
      <c r="E229" s="67"/>
      <c r="F229" s="67"/>
      <c r="G229" s="76"/>
      <c r="H229" s="10"/>
      <c r="I229" s="10"/>
      <c r="J229" s="80" t="str">
        <f t="shared" si="6"/>
        <v/>
      </c>
      <c r="K229" s="81">
        <f t="shared" si="5"/>
        <v>0</v>
      </c>
      <c r="L229" s="10"/>
      <c r="M229" s="82"/>
      <c r="N229" s="83"/>
      <c r="O229" s="10"/>
      <c r="P229" s="10"/>
      <c r="Q229" s="10"/>
      <c r="R229" s="10"/>
      <c r="S229" s="10"/>
      <c r="T229" s="10"/>
      <c r="U229" s="10"/>
      <c r="V229" s="10"/>
      <c r="W229" s="10"/>
      <c r="X229" s="10"/>
      <c r="Y229" s="10"/>
    </row>
    <row r="230" spans="1:25" ht="18" x14ac:dyDescent="0.25">
      <c r="A230" s="10"/>
      <c r="B230" s="75"/>
      <c r="C230" s="66"/>
      <c r="D230" s="67"/>
      <c r="E230" s="67"/>
      <c r="F230" s="67"/>
      <c r="G230" s="76"/>
      <c r="H230" s="10"/>
      <c r="I230" s="10"/>
      <c r="J230" s="80" t="str">
        <f t="shared" si="6"/>
        <v/>
      </c>
      <c r="K230" s="81">
        <f t="shared" si="5"/>
        <v>0</v>
      </c>
      <c r="L230" s="10"/>
      <c r="M230" s="82"/>
      <c r="N230" s="83"/>
      <c r="O230" s="10"/>
      <c r="P230" s="10"/>
      <c r="Q230" s="10"/>
      <c r="R230" s="10"/>
      <c r="S230" s="10"/>
      <c r="T230" s="10"/>
      <c r="U230" s="10"/>
      <c r="V230" s="10"/>
      <c r="W230" s="10"/>
      <c r="X230" s="10"/>
      <c r="Y230" s="10"/>
    </row>
    <row r="231" spans="1:25" ht="18" x14ac:dyDescent="0.25">
      <c r="A231" s="10"/>
      <c r="B231" s="75"/>
      <c r="C231" s="66"/>
      <c r="D231" s="67"/>
      <c r="E231" s="67"/>
      <c r="F231" s="67"/>
      <c r="G231" s="76"/>
      <c r="H231" s="10"/>
      <c r="I231" s="10"/>
      <c r="J231" s="80" t="str">
        <f t="shared" si="6"/>
        <v/>
      </c>
      <c r="K231" s="81">
        <f t="shared" ref="K231:K294" si="7">IF(J231="",0,(LOOKUP(J231,C229,E229))+(LOOKUP(J231,C229,D229:F229))+(LOOKUP(J231,C229,F229)))</f>
        <v>0</v>
      </c>
      <c r="L231" s="10"/>
      <c r="M231" s="82"/>
      <c r="N231" s="83"/>
      <c r="O231" s="10"/>
      <c r="P231" s="10"/>
      <c r="Q231" s="10"/>
      <c r="R231" s="10"/>
      <c r="S231" s="10"/>
      <c r="T231" s="10"/>
      <c r="U231" s="10"/>
      <c r="V231" s="10"/>
      <c r="W231" s="10"/>
      <c r="X231" s="10"/>
      <c r="Y231" s="10"/>
    </row>
    <row r="232" spans="1:25" ht="18" x14ac:dyDescent="0.25">
      <c r="A232" s="10"/>
      <c r="B232" s="75"/>
      <c r="C232" s="66"/>
      <c r="D232" s="67"/>
      <c r="E232" s="67"/>
      <c r="F232" s="67"/>
      <c r="G232" s="76"/>
      <c r="H232" s="10"/>
      <c r="I232" s="10"/>
      <c r="J232" s="80" t="str">
        <f t="shared" si="6"/>
        <v/>
      </c>
      <c r="K232" s="81">
        <f t="shared" si="7"/>
        <v>0</v>
      </c>
      <c r="L232" s="10"/>
      <c r="M232" s="82"/>
      <c r="N232" s="83"/>
      <c r="O232" s="10"/>
      <c r="P232" s="10"/>
      <c r="Q232" s="10"/>
      <c r="R232" s="10"/>
      <c r="S232" s="10"/>
      <c r="T232" s="10"/>
      <c r="U232" s="10"/>
      <c r="V232" s="10"/>
      <c r="W232" s="10"/>
      <c r="X232" s="10"/>
      <c r="Y232" s="10"/>
    </row>
    <row r="233" spans="1:25" ht="18" x14ac:dyDescent="0.25">
      <c r="A233" s="10"/>
      <c r="B233" s="75"/>
      <c r="C233" s="66"/>
      <c r="D233" s="67"/>
      <c r="E233" s="67"/>
      <c r="F233" s="67"/>
      <c r="G233" s="76"/>
      <c r="H233" s="10"/>
      <c r="I233" s="10"/>
      <c r="J233" s="80" t="str">
        <f t="shared" ref="J233:J296" si="8">IF(C231&lt;=C230,"",C231)</f>
        <v/>
      </c>
      <c r="K233" s="81">
        <f t="shared" si="7"/>
        <v>0</v>
      </c>
      <c r="L233" s="10"/>
      <c r="M233" s="82"/>
      <c r="N233" s="83"/>
      <c r="O233" s="10"/>
      <c r="P233" s="10"/>
      <c r="Q233" s="10"/>
      <c r="R233" s="10"/>
      <c r="S233" s="10"/>
      <c r="T233" s="10"/>
      <c r="U233" s="10"/>
      <c r="V233" s="10"/>
      <c r="W233" s="10"/>
      <c r="X233" s="10"/>
      <c r="Y233" s="10"/>
    </row>
    <row r="234" spans="1:25" ht="18" x14ac:dyDescent="0.25">
      <c r="A234" s="10"/>
      <c r="B234" s="75"/>
      <c r="C234" s="66"/>
      <c r="D234" s="67"/>
      <c r="E234" s="67"/>
      <c r="F234" s="67"/>
      <c r="G234" s="76"/>
      <c r="H234" s="10"/>
      <c r="I234" s="10"/>
      <c r="J234" s="80" t="str">
        <f t="shared" si="8"/>
        <v/>
      </c>
      <c r="K234" s="81">
        <f t="shared" si="7"/>
        <v>0</v>
      </c>
      <c r="L234" s="10"/>
      <c r="M234" s="82"/>
      <c r="N234" s="83"/>
      <c r="O234" s="10"/>
      <c r="P234" s="10"/>
      <c r="Q234" s="10"/>
      <c r="R234" s="10"/>
      <c r="S234" s="10"/>
      <c r="T234" s="10"/>
      <c r="U234" s="10"/>
      <c r="V234" s="10"/>
      <c r="W234" s="10"/>
      <c r="X234" s="10"/>
      <c r="Y234" s="10"/>
    </row>
    <row r="235" spans="1:25" ht="18" x14ac:dyDescent="0.25">
      <c r="A235" s="10"/>
      <c r="B235" s="75"/>
      <c r="C235" s="66"/>
      <c r="D235" s="67"/>
      <c r="E235" s="67"/>
      <c r="F235" s="67"/>
      <c r="G235" s="76"/>
      <c r="H235" s="10"/>
      <c r="I235" s="10"/>
      <c r="J235" s="80" t="str">
        <f t="shared" si="8"/>
        <v/>
      </c>
      <c r="K235" s="81">
        <f t="shared" si="7"/>
        <v>0</v>
      </c>
      <c r="L235" s="10"/>
      <c r="M235" s="82"/>
      <c r="N235" s="83"/>
      <c r="O235" s="10"/>
      <c r="P235" s="10"/>
      <c r="Q235" s="10"/>
      <c r="R235" s="10"/>
      <c r="S235" s="10"/>
      <c r="T235" s="10"/>
      <c r="U235" s="10"/>
      <c r="V235" s="10"/>
      <c r="W235" s="10"/>
      <c r="X235" s="10"/>
      <c r="Y235" s="10"/>
    </row>
    <row r="236" spans="1:25" ht="18" x14ac:dyDescent="0.25">
      <c r="A236" s="10"/>
      <c r="B236" s="75"/>
      <c r="C236" s="66"/>
      <c r="D236" s="67"/>
      <c r="E236" s="67"/>
      <c r="F236" s="67"/>
      <c r="G236" s="76"/>
      <c r="H236" s="10"/>
      <c r="I236" s="10"/>
      <c r="J236" s="80" t="str">
        <f t="shared" si="8"/>
        <v/>
      </c>
      <c r="K236" s="81">
        <f t="shared" si="7"/>
        <v>0</v>
      </c>
      <c r="L236" s="10"/>
      <c r="M236" s="82"/>
      <c r="N236" s="83"/>
      <c r="O236" s="10"/>
      <c r="P236" s="10"/>
      <c r="Q236" s="10"/>
      <c r="R236" s="10"/>
      <c r="S236" s="10"/>
      <c r="T236" s="10"/>
      <c r="U236" s="10"/>
      <c r="V236" s="10"/>
      <c r="W236" s="10"/>
      <c r="X236" s="10"/>
      <c r="Y236" s="10"/>
    </row>
    <row r="237" spans="1:25" ht="18" x14ac:dyDescent="0.25">
      <c r="A237" s="10"/>
      <c r="B237" s="75"/>
      <c r="C237" s="66"/>
      <c r="D237" s="67"/>
      <c r="E237" s="67"/>
      <c r="F237" s="67"/>
      <c r="G237" s="76"/>
      <c r="H237" s="10"/>
      <c r="I237" s="10"/>
      <c r="J237" s="80" t="str">
        <f t="shared" si="8"/>
        <v/>
      </c>
      <c r="K237" s="81">
        <f t="shared" si="7"/>
        <v>0</v>
      </c>
      <c r="L237" s="10"/>
      <c r="M237" s="82"/>
      <c r="N237" s="83"/>
      <c r="O237" s="10"/>
      <c r="P237" s="10"/>
      <c r="Q237" s="10"/>
      <c r="R237" s="10"/>
      <c r="S237" s="10"/>
      <c r="T237" s="10"/>
      <c r="U237" s="10"/>
      <c r="V237" s="10"/>
      <c r="W237" s="10"/>
      <c r="X237" s="10"/>
      <c r="Y237" s="10"/>
    </row>
    <row r="238" spans="1:25" ht="18" x14ac:dyDescent="0.25">
      <c r="A238" s="10"/>
      <c r="B238" s="75"/>
      <c r="C238" s="66"/>
      <c r="D238" s="67"/>
      <c r="E238" s="67"/>
      <c r="F238" s="67"/>
      <c r="G238" s="76"/>
      <c r="H238" s="10"/>
      <c r="I238" s="10"/>
      <c r="J238" s="80" t="str">
        <f t="shared" si="8"/>
        <v/>
      </c>
      <c r="K238" s="81">
        <f t="shared" si="7"/>
        <v>0</v>
      </c>
      <c r="L238" s="10"/>
      <c r="M238" s="82"/>
      <c r="N238" s="83"/>
      <c r="O238" s="10"/>
      <c r="P238" s="10"/>
      <c r="Q238" s="10"/>
      <c r="R238" s="10"/>
      <c r="S238" s="10"/>
      <c r="T238" s="10"/>
      <c r="U238" s="10"/>
      <c r="V238" s="10"/>
      <c r="W238" s="10"/>
      <c r="X238" s="10"/>
      <c r="Y238" s="10"/>
    </row>
    <row r="239" spans="1:25" ht="18" x14ac:dyDescent="0.25">
      <c r="A239" s="10"/>
      <c r="B239" s="75"/>
      <c r="C239" s="66"/>
      <c r="D239" s="67"/>
      <c r="E239" s="67"/>
      <c r="F239" s="67"/>
      <c r="G239" s="76"/>
      <c r="H239" s="10"/>
      <c r="I239" s="10"/>
      <c r="J239" s="80" t="str">
        <f t="shared" si="8"/>
        <v/>
      </c>
      <c r="K239" s="81">
        <f t="shared" si="7"/>
        <v>0</v>
      </c>
      <c r="L239" s="10"/>
      <c r="M239" s="82"/>
      <c r="N239" s="83"/>
      <c r="O239" s="10"/>
      <c r="P239" s="10"/>
      <c r="Q239" s="10"/>
      <c r="R239" s="10"/>
      <c r="S239" s="10"/>
      <c r="T239" s="10"/>
      <c r="U239" s="10"/>
      <c r="V239" s="10"/>
      <c r="W239" s="10"/>
      <c r="X239" s="10"/>
      <c r="Y239" s="10"/>
    </row>
    <row r="240" spans="1:25" ht="18" x14ac:dyDescent="0.25">
      <c r="A240" s="10"/>
      <c r="B240" s="75"/>
      <c r="C240" s="66"/>
      <c r="D240" s="67"/>
      <c r="E240" s="67"/>
      <c r="F240" s="67"/>
      <c r="G240" s="76"/>
      <c r="H240" s="10"/>
      <c r="I240" s="10"/>
      <c r="J240" s="80" t="str">
        <f t="shared" si="8"/>
        <v/>
      </c>
      <c r="K240" s="81">
        <f t="shared" si="7"/>
        <v>0</v>
      </c>
      <c r="L240" s="10"/>
      <c r="M240" s="82"/>
      <c r="N240" s="83"/>
      <c r="O240" s="10"/>
      <c r="P240" s="10"/>
      <c r="Q240" s="10"/>
      <c r="R240" s="10"/>
      <c r="S240" s="10"/>
      <c r="T240" s="10"/>
      <c r="U240" s="10"/>
      <c r="V240" s="10"/>
      <c r="W240" s="10"/>
      <c r="X240" s="10"/>
      <c r="Y240" s="10"/>
    </row>
    <row r="241" spans="1:25" ht="18" x14ac:dyDescent="0.25">
      <c r="A241" s="10"/>
      <c r="B241" s="75"/>
      <c r="C241" s="66"/>
      <c r="D241" s="67"/>
      <c r="E241" s="67"/>
      <c r="F241" s="67"/>
      <c r="G241" s="76"/>
      <c r="H241" s="10"/>
      <c r="I241" s="10"/>
      <c r="J241" s="80" t="str">
        <f t="shared" si="8"/>
        <v/>
      </c>
      <c r="K241" s="81">
        <f t="shared" si="7"/>
        <v>0</v>
      </c>
      <c r="L241" s="10"/>
      <c r="M241" s="82"/>
      <c r="N241" s="83"/>
      <c r="O241" s="10"/>
      <c r="P241" s="10"/>
      <c r="Q241" s="10"/>
      <c r="R241" s="10"/>
      <c r="S241" s="10"/>
      <c r="T241" s="10"/>
      <c r="U241" s="10"/>
      <c r="V241" s="10"/>
      <c r="W241" s="10"/>
      <c r="X241" s="10"/>
      <c r="Y241" s="10"/>
    </row>
    <row r="242" spans="1:25" ht="18" x14ac:dyDescent="0.25">
      <c r="A242" s="10"/>
      <c r="B242" s="75"/>
      <c r="C242" s="66"/>
      <c r="D242" s="67"/>
      <c r="E242" s="67"/>
      <c r="F242" s="67"/>
      <c r="G242" s="76"/>
      <c r="H242" s="10"/>
      <c r="I242" s="10"/>
      <c r="J242" s="80" t="str">
        <f t="shared" si="8"/>
        <v/>
      </c>
      <c r="K242" s="81">
        <f t="shared" si="7"/>
        <v>0</v>
      </c>
      <c r="L242" s="10"/>
      <c r="M242" s="82"/>
      <c r="N242" s="83"/>
      <c r="O242" s="10"/>
      <c r="P242" s="10"/>
      <c r="Q242" s="10"/>
      <c r="R242" s="10"/>
      <c r="S242" s="10"/>
      <c r="T242" s="10"/>
      <c r="U242" s="10"/>
      <c r="V242" s="10"/>
      <c r="W242" s="10"/>
      <c r="X242" s="10"/>
      <c r="Y242" s="10"/>
    </row>
    <row r="243" spans="1:25" ht="18" x14ac:dyDescent="0.25">
      <c r="A243" s="10"/>
      <c r="B243" s="75"/>
      <c r="C243" s="66"/>
      <c r="D243" s="67"/>
      <c r="E243" s="67"/>
      <c r="F243" s="67"/>
      <c r="G243" s="76"/>
      <c r="H243" s="10"/>
      <c r="I243" s="10"/>
      <c r="J243" s="80" t="str">
        <f t="shared" si="8"/>
        <v/>
      </c>
      <c r="K243" s="81">
        <f t="shared" si="7"/>
        <v>0</v>
      </c>
      <c r="L243" s="10"/>
      <c r="M243" s="82"/>
      <c r="N243" s="83"/>
      <c r="O243" s="10"/>
      <c r="P243" s="10"/>
      <c r="Q243" s="10"/>
      <c r="R243" s="10"/>
      <c r="S243" s="10"/>
      <c r="T243" s="10"/>
      <c r="U243" s="10"/>
      <c r="V243" s="10"/>
      <c r="W243" s="10"/>
      <c r="X243" s="10"/>
      <c r="Y243" s="10"/>
    </row>
    <row r="244" spans="1:25" ht="18" x14ac:dyDescent="0.25">
      <c r="A244" s="10"/>
      <c r="B244" s="75"/>
      <c r="C244" s="66"/>
      <c r="D244" s="67"/>
      <c r="E244" s="67"/>
      <c r="F244" s="67"/>
      <c r="G244" s="76"/>
      <c r="H244" s="10"/>
      <c r="I244" s="10"/>
      <c r="J244" s="80" t="str">
        <f t="shared" si="8"/>
        <v/>
      </c>
      <c r="K244" s="81">
        <f t="shared" si="7"/>
        <v>0</v>
      </c>
      <c r="L244" s="10"/>
      <c r="M244" s="82"/>
      <c r="N244" s="83"/>
      <c r="O244" s="10"/>
      <c r="P244" s="10"/>
      <c r="Q244" s="10"/>
      <c r="R244" s="10"/>
      <c r="S244" s="10"/>
      <c r="T244" s="10"/>
      <c r="U244" s="10"/>
      <c r="V244" s="10"/>
      <c r="W244" s="10"/>
      <c r="X244" s="10"/>
      <c r="Y244" s="10"/>
    </row>
    <row r="245" spans="1:25" ht="18" x14ac:dyDescent="0.25">
      <c r="A245" s="10"/>
      <c r="B245" s="75"/>
      <c r="C245" s="66"/>
      <c r="D245" s="67"/>
      <c r="E245" s="67"/>
      <c r="F245" s="67"/>
      <c r="G245" s="76"/>
      <c r="H245" s="10"/>
      <c r="I245" s="10"/>
      <c r="J245" s="80" t="str">
        <f t="shared" si="8"/>
        <v/>
      </c>
      <c r="K245" s="81">
        <f t="shared" si="7"/>
        <v>0</v>
      </c>
      <c r="L245" s="10"/>
      <c r="M245" s="82"/>
      <c r="N245" s="83"/>
      <c r="O245" s="10"/>
      <c r="P245" s="10"/>
      <c r="Q245" s="10"/>
      <c r="R245" s="10"/>
      <c r="S245" s="10"/>
      <c r="T245" s="10"/>
      <c r="U245" s="10"/>
      <c r="V245" s="10"/>
      <c r="W245" s="10"/>
      <c r="X245" s="10"/>
      <c r="Y245" s="10"/>
    </row>
    <row r="246" spans="1:25" ht="18" x14ac:dyDescent="0.25">
      <c r="A246" s="10"/>
      <c r="B246" s="75"/>
      <c r="C246" s="66"/>
      <c r="D246" s="67"/>
      <c r="E246" s="67"/>
      <c r="F246" s="67"/>
      <c r="G246" s="76"/>
      <c r="H246" s="10"/>
      <c r="I246" s="10"/>
      <c r="J246" s="80" t="str">
        <f t="shared" si="8"/>
        <v/>
      </c>
      <c r="K246" s="81">
        <f t="shared" si="7"/>
        <v>0</v>
      </c>
      <c r="L246" s="10"/>
      <c r="M246" s="82"/>
      <c r="N246" s="83"/>
      <c r="O246" s="10"/>
      <c r="P246" s="10"/>
      <c r="Q246" s="10"/>
      <c r="R246" s="10"/>
      <c r="S246" s="10"/>
      <c r="T246" s="10"/>
      <c r="U246" s="10"/>
      <c r="V246" s="10"/>
      <c r="W246" s="10"/>
      <c r="X246" s="10"/>
      <c r="Y246" s="10"/>
    </row>
    <row r="247" spans="1:25" ht="18" x14ac:dyDescent="0.25">
      <c r="A247" s="10"/>
      <c r="B247" s="75"/>
      <c r="C247" s="66"/>
      <c r="D247" s="67"/>
      <c r="E247" s="67"/>
      <c r="F247" s="67"/>
      <c r="G247" s="76"/>
      <c r="H247" s="10"/>
      <c r="I247" s="10"/>
      <c r="J247" s="80" t="str">
        <f t="shared" si="8"/>
        <v/>
      </c>
      <c r="K247" s="81">
        <f t="shared" si="7"/>
        <v>0</v>
      </c>
      <c r="L247" s="10"/>
      <c r="M247" s="82"/>
      <c r="N247" s="83"/>
      <c r="O247" s="10"/>
      <c r="P247" s="10"/>
      <c r="Q247" s="10"/>
      <c r="R247" s="10"/>
      <c r="S247" s="10"/>
      <c r="T247" s="10"/>
      <c r="U247" s="10"/>
      <c r="V247" s="10"/>
      <c r="W247" s="10"/>
      <c r="X247" s="10"/>
      <c r="Y247" s="10"/>
    </row>
    <row r="248" spans="1:25" ht="18" x14ac:dyDescent="0.25">
      <c r="A248" s="10"/>
      <c r="B248" s="75"/>
      <c r="C248" s="66"/>
      <c r="D248" s="67"/>
      <c r="E248" s="67"/>
      <c r="F248" s="67"/>
      <c r="G248" s="76"/>
      <c r="H248" s="10"/>
      <c r="I248" s="10"/>
      <c r="J248" s="80" t="str">
        <f t="shared" si="8"/>
        <v/>
      </c>
      <c r="K248" s="81">
        <f t="shared" si="7"/>
        <v>0</v>
      </c>
      <c r="L248" s="10"/>
      <c r="M248" s="82"/>
      <c r="N248" s="83"/>
      <c r="O248" s="10"/>
      <c r="P248" s="10"/>
      <c r="Q248" s="10"/>
      <c r="R248" s="10"/>
      <c r="S248" s="10"/>
      <c r="T248" s="10"/>
      <c r="U248" s="10"/>
      <c r="V248" s="10"/>
      <c r="W248" s="10"/>
      <c r="X248" s="10"/>
      <c r="Y248" s="10"/>
    </row>
    <row r="249" spans="1:25" ht="18" x14ac:dyDescent="0.25">
      <c r="A249" s="10"/>
      <c r="B249" s="75"/>
      <c r="C249" s="66"/>
      <c r="D249" s="67"/>
      <c r="E249" s="67"/>
      <c r="F249" s="67"/>
      <c r="G249" s="76"/>
      <c r="H249" s="10"/>
      <c r="I249" s="10"/>
      <c r="J249" s="80" t="str">
        <f t="shared" si="8"/>
        <v/>
      </c>
      <c r="K249" s="81">
        <f t="shared" si="7"/>
        <v>0</v>
      </c>
      <c r="L249" s="10"/>
      <c r="M249" s="82"/>
      <c r="N249" s="83"/>
      <c r="O249" s="10"/>
      <c r="P249" s="10"/>
      <c r="Q249" s="10"/>
      <c r="R249" s="10"/>
      <c r="S249" s="10"/>
      <c r="T249" s="10"/>
      <c r="U249" s="10"/>
      <c r="V249" s="10"/>
      <c r="W249" s="10"/>
      <c r="X249" s="10"/>
      <c r="Y249" s="10"/>
    </row>
    <row r="250" spans="1:25" ht="18" x14ac:dyDescent="0.25">
      <c r="A250" s="10"/>
      <c r="B250" s="75"/>
      <c r="C250" s="66"/>
      <c r="D250" s="67"/>
      <c r="E250" s="67"/>
      <c r="F250" s="67"/>
      <c r="G250" s="76"/>
      <c r="H250" s="10"/>
      <c r="I250" s="10"/>
      <c r="J250" s="80" t="str">
        <f t="shared" si="8"/>
        <v/>
      </c>
      <c r="K250" s="81">
        <f t="shared" si="7"/>
        <v>0</v>
      </c>
      <c r="L250" s="10"/>
      <c r="M250" s="82"/>
      <c r="N250" s="83"/>
      <c r="O250" s="10"/>
      <c r="P250" s="10"/>
      <c r="Q250" s="10"/>
      <c r="R250" s="10"/>
      <c r="S250" s="10"/>
      <c r="T250" s="10"/>
      <c r="U250" s="10"/>
      <c r="V250" s="10"/>
      <c r="W250" s="10"/>
      <c r="X250" s="10"/>
      <c r="Y250" s="10"/>
    </row>
    <row r="251" spans="1:25" ht="18" x14ac:dyDescent="0.25">
      <c r="A251" s="10"/>
      <c r="B251" s="75"/>
      <c r="C251" s="66"/>
      <c r="D251" s="67"/>
      <c r="E251" s="67"/>
      <c r="F251" s="67"/>
      <c r="G251" s="76"/>
      <c r="H251" s="10"/>
      <c r="I251" s="10"/>
      <c r="J251" s="80" t="str">
        <f t="shared" si="8"/>
        <v/>
      </c>
      <c r="K251" s="81">
        <f t="shared" si="7"/>
        <v>0</v>
      </c>
      <c r="L251" s="10"/>
      <c r="M251" s="82"/>
      <c r="N251" s="83"/>
      <c r="O251" s="10"/>
      <c r="P251" s="10"/>
      <c r="Q251" s="10"/>
      <c r="R251" s="10"/>
      <c r="S251" s="10"/>
      <c r="T251" s="10"/>
      <c r="U251" s="10"/>
      <c r="V251" s="10"/>
      <c r="W251" s="10"/>
      <c r="X251" s="10"/>
      <c r="Y251" s="10"/>
    </row>
    <row r="252" spans="1:25" ht="18" x14ac:dyDescent="0.25">
      <c r="A252" s="10"/>
      <c r="B252" s="75"/>
      <c r="C252" s="66"/>
      <c r="D252" s="67"/>
      <c r="E252" s="67"/>
      <c r="F252" s="67"/>
      <c r="G252" s="76"/>
      <c r="H252" s="10"/>
      <c r="I252" s="10"/>
      <c r="J252" s="80" t="str">
        <f t="shared" si="8"/>
        <v/>
      </c>
      <c r="K252" s="81">
        <f t="shared" si="7"/>
        <v>0</v>
      </c>
      <c r="L252" s="10"/>
      <c r="M252" s="82"/>
      <c r="N252" s="83"/>
      <c r="O252" s="10"/>
      <c r="P252" s="10"/>
      <c r="Q252" s="10"/>
      <c r="R252" s="10"/>
      <c r="S252" s="10"/>
      <c r="T252" s="10"/>
      <c r="U252" s="10"/>
      <c r="V252" s="10"/>
      <c r="W252" s="10"/>
      <c r="X252" s="10"/>
      <c r="Y252" s="10"/>
    </row>
    <row r="253" spans="1:25" ht="18" x14ac:dyDescent="0.25">
      <c r="A253" s="10"/>
      <c r="B253" s="75"/>
      <c r="C253" s="66"/>
      <c r="D253" s="67"/>
      <c r="E253" s="67"/>
      <c r="F253" s="67"/>
      <c r="G253" s="76"/>
      <c r="H253" s="10"/>
      <c r="I253" s="10"/>
      <c r="J253" s="80" t="str">
        <f t="shared" si="8"/>
        <v/>
      </c>
      <c r="K253" s="81">
        <f t="shared" si="7"/>
        <v>0</v>
      </c>
      <c r="L253" s="10"/>
      <c r="M253" s="82"/>
      <c r="N253" s="83"/>
      <c r="O253" s="10"/>
      <c r="P253" s="10"/>
      <c r="Q253" s="10"/>
      <c r="R253" s="10"/>
      <c r="S253" s="10"/>
      <c r="T253" s="10"/>
      <c r="U253" s="10"/>
      <c r="V253" s="10"/>
      <c r="W253" s="10"/>
      <c r="X253" s="10"/>
      <c r="Y253" s="10"/>
    </row>
    <row r="254" spans="1:25" ht="18" x14ac:dyDescent="0.25">
      <c r="A254" s="10"/>
      <c r="B254" s="75"/>
      <c r="C254" s="66"/>
      <c r="D254" s="67"/>
      <c r="E254" s="67"/>
      <c r="F254" s="67"/>
      <c r="G254" s="76"/>
      <c r="H254" s="10"/>
      <c r="I254" s="10"/>
      <c r="J254" s="80" t="str">
        <f t="shared" si="8"/>
        <v/>
      </c>
      <c r="K254" s="81">
        <f t="shared" si="7"/>
        <v>0</v>
      </c>
      <c r="L254" s="10"/>
      <c r="M254" s="82"/>
      <c r="N254" s="83"/>
      <c r="O254" s="10"/>
      <c r="P254" s="10"/>
      <c r="Q254" s="10"/>
      <c r="R254" s="10"/>
      <c r="S254" s="10"/>
      <c r="T254" s="10"/>
      <c r="U254" s="10"/>
      <c r="V254" s="10"/>
      <c r="W254" s="10"/>
      <c r="X254" s="10"/>
      <c r="Y254" s="10"/>
    </row>
    <row r="255" spans="1:25" ht="18" x14ac:dyDescent="0.25">
      <c r="A255" s="10"/>
      <c r="B255" s="75"/>
      <c r="C255" s="66"/>
      <c r="D255" s="67"/>
      <c r="E255" s="67"/>
      <c r="F255" s="67"/>
      <c r="G255" s="76"/>
      <c r="H255" s="10"/>
      <c r="I255" s="10"/>
      <c r="J255" s="80" t="str">
        <f t="shared" si="8"/>
        <v/>
      </c>
      <c r="K255" s="81">
        <f t="shared" si="7"/>
        <v>0</v>
      </c>
      <c r="L255" s="10"/>
      <c r="M255" s="82"/>
      <c r="N255" s="83"/>
      <c r="O255" s="10"/>
      <c r="P255" s="10"/>
      <c r="Q255" s="10"/>
      <c r="R255" s="10"/>
      <c r="S255" s="10"/>
      <c r="T255" s="10"/>
      <c r="U255" s="10"/>
      <c r="V255" s="10"/>
      <c r="W255" s="10"/>
      <c r="X255" s="10"/>
      <c r="Y255" s="10"/>
    </row>
    <row r="256" spans="1:25" ht="18" x14ac:dyDescent="0.25">
      <c r="A256" s="10"/>
      <c r="B256" s="75"/>
      <c r="C256" s="66"/>
      <c r="D256" s="67"/>
      <c r="E256" s="67"/>
      <c r="F256" s="67"/>
      <c r="G256" s="76"/>
      <c r="H256" s="10"/>
      <c r="I256" s="10"/>
      <c r="J256" s="80" t="str">
        <f t="shared" si="8"/>
        <v/>
      </c>
      <c r="K256" s="81">
        <f t="shared" si="7"/>
        <v>0</v>
      </c>
      <c r="L256" s="10"/>
      <c r="M256" s="82"/>
      <c r="N256" s="83"/>
      <c r="O256" s="10"/>
      <c r="P256" s="10"/>
      <c r="Q256" s="10"/>
      <c r="R256" s="10"/>
      <c r="S256" s="10"/>
      <c r="T256" s="10"/>
      <c r="U256" s="10"/>
      <c r="V256" s="10"/>
      <c r="W256" s="10"/>
      <c r="X256" s="10"/>
      <c r="Y256" s="10"/>
    </row>
    <row r="257" spans="1:25" ht="18" x14ac:dyDescent="0.25">
      <c r="A257" s="10"/>
      <c r="B257" s="75"/>
      <c r="C257" s="66"/>
      <c r="D257" s="67"/>
      <c r="E257" s="67"/>
      <c r="F257" s="67"/>
      <c r="G257" s="76"/>
      <c r="H257" s="10"/>
      <c r="I257" s="10"/>
      <c r="J257" s="80" t="str">
        <f t="shared" si="8"/>
        <v/>
      </c>
      <c r="K257" s="81">
        <f t="shared" si="7"/>
        <v>0</v>
      </c>
      <c r="L257" s="10"/>
      <c r="M257" s="82"/>
      <c r="N257" s="83"/>
      <c r="O257" s="10"/>
      <c r="P257" s="10"/>
      <c r="Q257" s="10"/>
      <c r="R257" s="10"/>
      <c r="S257" s="10"/>
      <c r="T257" s="10"/>
      <c r="U257" s="10"/>
      <c r="V257" s="10"/>
      <c r="W257" s="10"/>
      <c r="X257" s="10"/>
      <c r="Y257" s="10"/>
    </row>
    <row r="258" spans="1:25" ht="18" x14ac:dyDescent="0.25">
      <c r="A258" s="10"/>
      <c r="B258" s="75"/>
      <c r="C258" s="66"/>
      <c r="D258" s="67"/>
      <c r="E258" s="67"/>
      <c r="F258" s="67"/>
      <c r="G258" s="76"/>
      <c r="H258" s="10"/>
      <c r="I258" s="10"/>
      <c r="J258" s="80" t="str">
        <f t="shared" si="8"/>
        <v/>
      </c>
      <c r="K258" s="81">
        <f t="shared" si="7"/>
        <v>0</v>
      </c>
      <c r="L258" s="10"/>
      <c r="M258" s="82"/>
      <c r="N258" s="83"/>
      <c r="O258" s="10"/>
      <c r="P258" s="10"/>
      <c r="Q258" s="10"/>
      <c r="R258" s="10"/>
      <c r="S258" s="10"/>
      <c r="T258" s="10"/>
      <c r="U258" s="10"/>
      <c r="V258" s="10"/>
      <c r="W258" s="10"/>
      <c r="X258" s="10"/>
      <c r="Y258" s="10"/>
    </row>
    <row r="259" spans="1:25" ht="18" x14ac:dyDescent="0.25">
      <c r="A259" s="10"/>
      <c r="B259" s="75"/>
      <c r="C259" s="66"/>
      <c r="D259" s="67"/>
      <c r="E259" s="67"/>
      <c r="F259" s="67"/>
      <c r="G259" s="76"/>
      <c r="H259" s="10"/>
      <c r="I259" s="10"/>
      <c r="J259" s="80" t="str">
        <f t="shared" si="8"/>
        <v/>
      </c>
      <c r="K259" s="81">
        <f t="shared" si="7"/>
        <v>0</v>
      </c>
      <c r="L259" s="10"/>
      <c r="M259" s="82"/>
      <c r="N259" s="83"/>
      <c r="O259" s="10"/>
      <c r="P259" s="10"/>
      <c r="Q259" s="10"/>
      <c r="R259" s="10"/>
      <c r="S259" s="10"/>
      <c r="T259" s="10"/>
      <c r="U259" s="10"/>
      <c r="V259" s="10"/>
      <c r="W259" s="10"/>
      <c r="X259" s="10"/>
      <c r="Y259" s="10"/>
    </row>
    <row r="260" spans="1:25" ht="18" x14ac:dyDescent="0.25">
      <c r="A260" s="10"/>
      <c r="B260" s="75"/>
      <c r="C260" s="66"/>
      <c r="D260" s="67"/>
      <c r="E260" s="67"/>
      <c r="F260" s="67"/>
      <c r="G260" s="76"/>
      <c r="H260" s="10"/>
      <c r="I260" s="10"/>
      <c r="J260" s="80" t="str">
        <f t="shared" si="8"/>
        <v/>
      </c>
      <c r="K260" s="81">
        <f t="shared" si="7"/>
        <v>0</v>
      </c>
      <c r="L260" s="10"/>
      <c r="M260" s="82"/>
      <c r="N260" s="83"/>
      <c r="O260" s="10"/>
      <c r="P260" s="10"/>
      <c r="Q260" s="10"/>
      <c r="R260" s="10"/>
      <c r="S260" s="10"/>
      <c r="T260" s="10"/>
      <c r="U260" s="10"/>
      <c r="V260" s="10"/>
      <c r="W260" s="10"/>
      <c r="X260" s="10"/>
      <c r="Y260" s="10"/>
    </row>
    <row r="261" spans="1:25" ht="18" x14ac:dyDescent="0.25">
      <c r="A261" s="10"/>
      <c r="B261" s="75"/>
      <c r="C261" s="66"/>
      <c r="D261" s="67"/>
      <c r="E261" s="67"/>
      <c r="F261" s="67"/>
      <c r="G261" s="76"/>
      <c r="H261" s="10"/>
      <c r="I261" s="10"/>
      <c r="J261" s="80" t="str">
        <f t="shared" si="8"/>
        <v/>
      </c>
      <c r="K261" s="81">
        <f t="shared" si="7"/>
        <v>0</v>
      </c>
      <c r="L261" s="10"/>
      <c r="M261" s="82"/>
      <c r="N261" s="83"/>
      <c r="O261" s="10"/>
      <c r="P261" s="10"/>
      <c r="Q261" s="10"/>
      <c r="R261" s="10"/>
      <c r="S261" s="10"/>
      <c r="T261" s="10"/>
      <c r="U261" s="10"/>
      <c r="V261" s="10"/>
      <c r="W261" s="10"/>
      <c r="X261" s="10"/>
      <c r="Y261" s="10"/>
    </row>
    <row r="262" spans="1:25" ht="18" x14ac:dyDescent="0.25">
      <c r="A262" s="10"/>
      <c r="B262" s="75"/>
      <c r="C262" s="66"/>
      <c r="D262" s="67"/>
      <c r="E262" s="67"/>
      <c r="F262" s="67"/>
      <c r="G262" s="76"/>
      <c r="H262" s="10"/>
      <c r="I262" s="10"/>
      <c r="J262" s="80" t="str">
        <f t="shared" si="8"/>
        <v/>
      </c>
      <c r="K262" s="81">
        <f t="shared" si="7"/>
        <v>0</v>
      </c>
      <c r="L262" s="10"/>
      <c r="M262" s="82"/>
      <c r="N262" s="83"/>
      <c r="O262" s="10"/>
      <c r="P262" s="10"/>
      <c r="Q262" s="10"/>
      <c r="R262" s="10"/>
      <c r="S262" s="10"/>
      <c r="T262" s="10"/>
      <c r="U262" s="10"/>
      <c r="V262" s="10"/>
      <c r="W262" s="10"/>
      <c r="X262" s="10"/>
      <c r="Y262" s="10"/>
    </row>
    <row r="263" spans="1:25" ht="18" x14ac:dyDescent="0.25">
      <c r="A263" s="10"/>
      <c r="B263" s="75"/>
      <c r="C263" s="66"/>
      <c r="D263" s="67"/>
      <c r="E263" s="67"/>
      <c r="F263" s="67"/>
      <c r="G263" s="76"/>
      <c r="H263" s="10"/>
      <c r="I263" s="10"/>
      <c r="J263" s="80" t="str">
        <f t="shared" si="8"/>
        <v/>
      </c>
      <c r="K263" s="81">
        <f t="shared" si="7"/>
        <v>0</v>
      </c>
      <c r="L263" s="10"/>
      <c r="M263" s="82"/>
      <c r="N263" s="83"/>
      <c r="O263" s="10"/>
      <c r="P263" s="10"/>
      <c r="Q263" s="10"/>
      <c r="R263" s="10"/>
      <c r="S263" s="10"/>
      <c r="T263" s="10"/>
      <c r="U263" s="10"/>
      <c r="V263" s="10"/>
      <c r="W263" s="10"/>
      <c r="X263" s="10"/>
      <c r="Y263" s="10"/>
    </row>
    <row r="264" spans="1:25" ht="18" x14ac:dyDescent="0.25">
      <c r="A264" s="10"/>
      <c r="B264" s="75"/>
      <c r="C264" s="66"/>
      <c r="D264" s="67"/>
      <c r="E264" s="67"/>
      <c r="F264" s="67"/>
      <c r="G264" s="76"/>
      <c r="H264" s="10"/>
      <c r="I264" s="10"/>
      <c r="J264" s="80" t="str">
        <f t="shared" si="8"/>
        <v/>
      </c>
      <c r="K264" s="81">
        <f t="shared" si="7"/>
        <v>0</v>
      </c>
      <c r="L264" s="10"/>
      <c r="M264" s="82"/>
      <c r="N264" s="83"/>
      <c r="O264" s="10"/>
      <c r="P264" s="10"/>
      <c r="Q264" s="10"/>
      <c r="R264" s="10"/>
      <c r="S264" s="10"/>
      <c r="T264" s="10"/>
      <c r="U264" s="10"/>
      <c r="V264" s="10"/>
      <c r="W264" s="10"/>
      <c r="X264" s="10"/>
      <c r="Y264" s="10"/>
    </row>
    <row r="265" spans="1:25" ht="18" x14ac:dyDescent="0.25">
      <c r="A265" s="10"/>
      <c r="B265" s="75"/>
      <c r="C265" s="66"/>
      <c r="D265" s="67"/>
      <c r="E265" s="67"/>
      <c r="F265" s="67"/>
      <c r="G265" s="76"/>
      <c r="H265" s="10"/>
      <c r="I265" s="10"/>
      <c r="J265" s="80" t="str">
        <f t="shared" si="8"/>
        <v/>
      </c>
      <c r="K265" s="81">
        <f t="shared" si="7"/>
        <v>0</v>
      </c>
      <c r="L265" s="10"/>
      <c r="M265" s="82"/>
      <c r="N265" s="83"/>
      <c r="O265" s="10"/>
      <c r="P265" s="10"/>
      <c r="Q265" s="10"/>
      <c r="R265" s="10"/>
      <c r="S265" s="10"/>
      <c r="T265" s="10"/>
      <c r="U265" s="10"/>
      <c r="V265" s="10"/>
      <c r="W265" s="10"/>
      <c r="X265" s="10"/>
      <c r="Y265" s="10"/>
    </row>
    <row r="266" spans="1:25" ht="18" x14ac:dyDescent="0.25">
      <c r="A266" s="10"/>
      <c r="B266" s="75"/>
      <c r="C266" s="66"/>
      <c r="D266" s="67"/>
      <c r="E266" s="67"/>
      <c r="F266" s="67"/>
      <c r="G266" s="76"/>
      <c r="H266" s="10"/>
      <c r="I266" s="10"/>
      <c r="J266" s="80" t="str">
        <f t="shared" si="8"/>
        <v/>
      </c>
      <c r="K266" s="81">
        <f t="shared" si="7"/>
        <v>0</v>
      </c>
      <c r="L266" s="10"/>
      <c r="M266" s="82"/>
      <c r="N266" s="83"/>
      <c r="O266" s="10"/>
      <c r="P266" s="10"/>
      <c r="Q266" s="10"/>
      <c r="R266" s="10"/>
      <c r="S266" s="10"/>
      <c r="T266" s="10"/>
      <c r="U266" s="10"/>
      <c r="V266" s="10"/>
      <c r="W266" s="10"/>
      <c r="X266" s="10"/>
      <c r="Y266" s="10"/>
    </row>
    <row r="267" spans="1:25" ht="18" x14ac:dyDescent="0.25">
      <c r="A267" s="10"/>
      <c r="B267" s="75"/>
      <c r="C267" s="66"/>
      <c r="D267" s="67"/>
      <c r="E267" s="67"/>
      <c r="F267" s="67"/>
      <c r="G267" s="76"/>
      <c r="H267" s="10"/>
      <c r="I267" s="10"/>
      <c r="J267" s="80" t="str">
        <f t="shared" si="8"/>
        <v/>
      </c>
      <c r="K267" s="81">
        <f t="shared" si="7"/>
        <v>0</v>
      </c>
      <c r="L267" s="10"/>
      <c r="M267" s="82"/>
      <c r="N267" s="83"/>
      <c r="O267" s="10"/>
      <c r="P267" s="10"/>
      <c r="Q267" s="10"/>
      <c r="R267" s="10"/>
      <c r="S267" s="10"/>
      <c r="T267" s="10"/>
      <c r="U267" s="10"/>
      <c r="V267" s="10"/>
      <c r="W267" s="10"/>
      <c r="X267" s="10"/>
      <c r="Y267" s="10"/>
    </row>
    <row r="268" spans="1:25" ht="18" x14ac:dyDescent="0.25">
      <c r="A268" s="10"/>
      <c r="B268" s="75"/>
      <c r="C268" s="66"/>
      <c r="D268" s="67"/>
      <c r="E268" s="67"/>
      <c r="F268" s="67"/>
      <c r="G268" s="76"/>
      <c r="H268" s="10"/>
      <c r="I268" s="10"/>
      <c r="J268" s="80" t="str">
        <f t="shared" si="8"/>
        <v/>
      </c>
      <c r="K268" s="81">
        <f t="shared" si="7"/>
        <v>0</v>
      </c>
      <c r="L268" s="10"/>
      <c r="M268" s="82"/>
      <c r="N268" s="83"/>
      <c r="O268" s="10"/>
      <c r="P268" s="10"/>
      <c r="Q268" s="10"/>
      <c r="R268" s="10"/>
      <c r="S268" s="10"/>
      <c r="T268" s="10"/>
      <c r="U268" s="10"/>
      <c r="V268" s="10"/>
      <c r="W268" s="10"/>
      <c r="X268" s="10"/>
      <c r="Y268" s="10"/>
    </row>
    <row r="269" spans="1:25" ht="18" x14ac:dyDescent="0.25">
      <c r="A269" s="10"/>
      <c r="B269" s="75"/>
      <c r="C269" s="66"/>
      <c r="D269" s="67"/>
      <c r="E269" s="67"/>
      <c r="F269" s="67"/>
      <c r="G269" s="76"/>
      <c r="H269" s="10"/>
      <c r="I269" s="10"/>
      <c r="J269" s="80" t="str">
        <f t="shared" si="8"/>
        <v/>
      </c>
      <c r="K269" s="81">
        <f t="shared" si="7"/>
        <v>0</v>
      </c>
      <c r="L269" s="10"/>
      <c r="M269" s="82"/>
      <c r="N269" s="83"/>
      <c r="O269" s="10"/>
      <c r="P269" s="10"/>
      <c r="Q269" s="10"/>
      <c r="R269" s="10"/>
      <c r="S269" s="10"/>
      <c r="T269" s="10"/>
      <c r="U269" s="10"/>
      <c r="V269" s="10"/>
      <c r="W269" s="10"/>
      <c r="X269" s="10"/>
      <c r="Y269" s="10"/>
    </row>
    <row r="270" spans="1:25" ht="18" x14ac:dyDescent="0.25">
      <c r="A270" s="10"/>
      <c r="B270" s="75"/>
      <c r="C270" s="66"/>
      <c r="D270" s="67"/>
      <c r="E270" s="67"/>
      <c r="F270" s="67"/>
      <c r="G270" s="76"/>
      <c r="H270" s="10"/>
      <c r="I270" s="10"/>
      <c r="J270" s="80" t="str">
        <f t="shared" si="8"/>
        <v/>
      </c>
      <c r="K270" s="81">
        <f t="shared" si="7"/>
        <v>0</v>
      </c>
      <c r="L270" s="10"/>
      <c r="M270" s="82"/>
      <c r="N270" s="83"/>
      <c r="O270" s="10"/>
      <c r="P270" s="10"/>
      <c r="Q270" s="10"/>
      <c r="R270" s="10"/>
      <c r="S270" s="10"/>
      <c r="T270" s="10"/>
      <c r="U270" s="10"/>
      <c r="V270" s="10"/>
      <c r="W270" s="10"/>
      <c r="X270" s="10"/>
      <c r="Y270" s="10"/>
    </row>
    <row r="271" spans="1:25" ht="18" x14ac:dyDescent="0.25">
      <c r="A271" s="10"/>
      <c r="B271" s="75"/>
      <c r="C271" s="66"/>
      <c r="D271" s="67"/>
      <c r="E271" s="67"/>
      <c r="F271" s="67"/>
      <c r="G271" s="76"/>
      <c r="H271" s="10"/>
      <c r="I271" s="10"/>
      <c r="J271" s="80" t="str">
        <f t="shared" si="8"/>
        <v/>
      </c>
      <c r="K271" s="81">
        <f t="shared" si="7"/>
        <v>0</v>
      </c>
      <c r="L271" s="10"/>
      <c r="M271" s="82"/>
      <c r="N271" s="83"/>
      <c r="O271" s="10"/>
      <c r="P271" s="10"/>
      <c r="Q271" s="10"/>
      <c r="R271" s="10"/>
      <c r="S271" s="10"/>
      <c r="T271" s="10"/>
      <c r="U271" s="10"/>
      <c r="V271" s="10"/>
      <c r="W271" s="10"/>
      <c r="X271" s="10"/>
      <c r="Y271" s="10"/>
    </row>
    <row r="272" spans="1:25" ht="18" x14ac:dyDescent="0.25">
      <c r="A272" s="10"/>
      <c r="B272" s="75"/>
      <c r="C272" s="66"/>
      <c r="D272" s="67"/>
      <c r="E272" s="67"/>
      <c r="F272" s="67"/>
      <c r="G272" s="76"/>
      <c r="H272" s="10"/>
      <c r="I272" s="10"/>
      <c r="J272" s="80" t="str">
        <f t="shared" si="8"/>
        <v/>
      </c>
      <c r="K272" s="81">
        <f t="shared" si="7"/>
        <v>0</v>
      </c>
      <c r="L272" s="10"/>
      <c r="M272" s="82"/>
      <c r="N272" s="83"/>
      <c r="O272" s="10"/>
      <c r="P272" s="10"/>
      <c r="Q272" s="10"/>
      <c r="R272" s="10"/>
      <c r="S272" s="10"/>
      <c r="T272" s="10"/>
      <c r="U272" s="10"/>
      <c r="V272" s="10"/>
      <c r="W272" s="10"/>
      <c r="X272" s="10"/>
      <c r="Y272" s="10"/>
    </row>
    <row r="273" spans="1:25" ht="18" x14ac:dyDescent="0.25">
      <c r="A273" s="10"/>
      <c r="B273" s="75"/>
      <c r="C273" s="66"/>
      <c r="D273" s="67"/>
      <c r="E273" s="67"/>
      <c r="F273" s="67"/>
      <c r="G273" s="76"/>
      <c r="H273" s="10"/>
      <c r="I273" s="10"/>
      <c r="J273" s="80" t="str">
        <f t="shared" si="8"/>
        <v/>
      </c>
      <c r="K273" s="81">
        <f t="shared" si="7"/>
        <v>0</v>
      </c>
      <c r="L273" s="10"/>
      <c r="M273" s="82"/>
      <c r="N273" s="83"/>
      <c r="O273" s="10"/>
      <c r="P273" s="10"/>
      <c r="Q273" s="10"/>
      <c r="R273" s="10"/>
      <c r="S273" s="10"/>
      <c r="T273" s="10"/>
      <c r="U273" s="10"/>
      <c r="V273" s="10"/>
      <c r="W273" s="10"/>
      <c r="X273" s="10"/>
      <c r="Y273" s="10"/>
    </row>
    <row r="274" spans="1:25" ht="18" x14ac:dyDescent="0.25">
      <c r="A274" s="10"/>
      <c r="B274" s="75"/>
      <c r="C274" s="66"/>
      <c r="D274" s="67"/>
      <c r="E274" s="67"/>
      <c r="F274" s="67"/>
      <c r="G274" s="76"/>
      <c r="H274" s="10"/>
      <c r="I274" s="10"/>
      <c r="J274" s="80" t="str">
        <f t="shared" si="8"/>
        <v/>
      </c>
      <c r="K274" s="81">
        <f t="shared" si="7"/>
        <v>0</v>
      </c>
      <c r="L274" s="10"/>
      <c r="M274" s="82"/>
      <c r="N274" s="83"/>
      <c r="O274" s="10"/>
      <c r="P274" s="10"/>
      <c r="Q274" s="10"/>
      <c r="R274" s="10"/>
      <c r="S274" s="10"/>
      <c r="T274" s="10"/>
      <c r="U274" s="10"/>
      <c r="V274" s="10"/>
      <c r="W274" s="10"/>
      <c r="X274" s="10"/>
      <c r="Y274" s="10"/>
    </row>
    <row r="275" spans="1:25" ht="18" x14ac:dyDescent="0.25">
      <c r="A275" s="10"/>
      <c r="B275" s="75"/>
      <c r="C275" s="66"/>
      <c r="D275" s="67"/>
      <c r="E275" s="67"/>
      <c r="F275" s="67"/>
      <c r="G275" s="76"/>
      <c r="H275" s="10"/>
      <c r="I275" s="10"/>
      <c r="J275" s="80" t="str">
        <f t="shared" si="8"/>
        <v/>
      </c>
      <c r="K275" s="81">
        <f t="shared" si="7"/>
        <v>0</v>
      </c>
      <c r="L275" s="10"/>
      <c r="M275" s="82"/>
      <c r="N275" s="83"/>
      <c r="O275" s="10"/>
      <c r="P275" s="10"/>
      <c r="Q275" s="10"/>
      <c r="R275" s="10"/>
      <c r="S275" s="10"/>
      <c r="T275" s="10"/>
      <c r="U275" s="10"/>
      <c r="V275" s="10"/>
      <c r="W275" s="10"/>
      <c r="X275" s="10"/>
      <c r="Y275" s="10"/>
    </row>
    <row r="276" spans="1:25" ht="18" x14ac:dyDescent="0.25">
      <c r="A276" s="10"/>
      <c r="B276" s="75"/>
      <c r="C276" s="66"/>
      <c r="D276" s="67"/>
      <c r="E276" s="67"/>
      <c r="F276" s="67"/>
      <c r="G276" s="76"/>
      <c r="H276" s="10"/>
      <c r="I276" s="10"/>
      <c r="J276" s="80" t="str">
        <f t="shared" si="8"/>
        <v/>
      </c>
      <c r="K276" s="81">
        <f t="shared" si="7"/>
        <v>0</v>
      </c>
      <c r="L276" s="10"/>
      <c r="M276" s="82"/>
      <c r="N276" s="83"/>
      <c r="O276" s="10"/>
      <c r="P276" s="10"/>
      <c r="Q276" s="10"/>
      <c r="R276" s="10"/>
      <c r="S276" s="10"/>
      <c r="T276" s="10"/>
      <c r="U276" s="10"/>
      <c r="V276" s="10"/>
      <c r="W276" s="10"/>
      <c r="X276" s="10"/>
      <c r="Y276" s="10"/>
    </row>
    <row r="277" spans="1:25" ht="18" x14ac:dyDescent="0.25">
      <c r="A277" s="10"/>
      <c r="B277" s="75"/>
      <c r="C277" s="66"/>
      <c r="D277" s="67"/>
      <c r="E277" s="67"/>
      <c r="F277" s="67"/>
      <c r="G277" s="76"/>
      <c r="H277" s="10"/>
      <c r="I277" s="10"/>
      <c r="J277" s="80" t="str">
        <f t="shared" si="8"/>
        <v/>
      </c>
      <c r="K277" s="81">
        <f t="shared" si="7"/>
        <v>0</v>
      </c>
      <c r="L277" s="10"/>
      <c r="M277" s="82"/>
      <c r="N277" s="83"/>
      <c r="O277" s="10"/>
      <c r="P277" s="10"/>
      <c r="Q277" s="10"/>
      <c r="R277" s="10"/>
      <c r="S277" s="10"/>
      <c r="T277" s="10"/>
      <c r="U277" s="10"/>
      <c r="V277" s="10"/>
      <c r="W277" s="10"/>
      <c r="X277" s="10"/>
      <c r="Y277" s="10"/>
    </row>
    <row r="278" spans="1:25" ht="18" x14ac:dyDescent="0.25">
      <c r="A278" s="10"/>
      <c r="B278" s="75"/>
      <c r="C278" s="66"/>
      <c r="D278" s="67"/>
      <c r="E278" s="67"/>
      <c r="F278" s="67"/>
      <c r="G278" s="76"/>
      <c r="H278" s="10"/>
      <c r="I278" s="10"/>
      <c r="J278" s="80" t="str">
        <f t="shared" si="8"/>
        <v/>
      </c>
      <c r="K278" s="81">
        <f t="shared" si="7"/>
        <v>0</v>
      </c>
      <c r="L278" s="10"/>
      <c r="M278" s="82"/>
      <c r="N278" s="83"/>
      <c r="O278" s="10"/>
      <c r="P278" s="10"/>
      <c r="Q278" s="10"/>
      <c r="R278" s="10"/>
      <c r="S278" s="10"/>
      <c r="T278" s="10"/>
      <c r="U278" s="10"/>
      <c r="V278" s="10"/>
      <c r="W278" s="10"/>
      <c r="X278" s="10"/>
      <c r="Y278" s="10"/>
    </row>
    <row r="279" spans="1:25" ht="18" x14ac:dyDescent="0.25">
      <c r="A279" s="10"/>
      <c r="B279" s="75"/>
      <c r="C279" s="66"/>
      <c r="D279" s="67"/>
      <c r="E279" s="67"/>
      <c r="F279" s="67"/>
      <c r="G279" s="76"/>
      <c r="H279" s="10"/>
      <c r="I279" s="10"/>
      <c r="J279" s="80" t="str">
        <f t="shared" si="8"/>
        <v/>
      </c>
      <c r="K279" s="81">
        <f t="shared" si="7"/>
        <v>0</v>
      </c>
      <c r="L279" s="10"/>
      <c r="M279" s="82"/>
      <c r="N279" s="83"/>
      <c r="O279" s="10"/>
      <c r="P279" s="10"/>
      <c r="Q279" s="10"/>
      <c r="R279" s="10"/>
      <c r="S279" s="10"/>
      <c r="T279" s="10"/>
      <c r="U279" s="10"/>
      <c r="V279" s="10"/>
      <c r="W279" s="10"/>
      <c r="X279" s="10"/>
      <c r="Y279" s="10"/>
    </row>
    <row r="280" spans="1:25" ht="18" x14ac:dyDescent="0.25">
      <c r="A280" s="10"/>
      <c r="B280" s="75"/>
      <c r="C280" s="66"/>
      <c r="D280" s="67"/>
      <c r="E280" s="67"/>
      <c r="F280" s="67"/>
      <c r="G280" s="76"/>
      <c r="H280" s="10"/>
      <c r="I280" s="10"/>
      <c r="J280" s="80" t="str">
        <f t="shared" si="8"/>
        <v/>
      </c>
      <c r="K280" s="81">
        <f t="shared" si="7"/>
        <v>0</v>
      </c>
      <c r="L280" s="10"/>
      <c r="M280" s="82"/>
      <c r="N280" s="83"/>
      <c r="O280" s="10"/>
      <c r="P280" s="10"/>
      <c r="Q280" s="10"/>
      <c r="R280" s="10"/>
      <c r="S280" s="10"/>
      <c r="T280" s="10"/>
      <c r="U280" s="10"/>
      <c r="V280" s="10"/>
      <c r="W280" s="10"/>
      <c r="X280" s="10"/>
      <c r="Y280" s="10"/>
    </row>
    <row r="281" spans="1:25" ht="18" x14ac:dyDescent="0.25">
      <c r="A281" s="10"/>
      <c r="B281" s="75"/>
      <c r="C281" s="66"/>
      <c r="D281" s="67"/>
      <c r="E281" s="67"/>
      <c r="F281" s="67"/>
      <c r="G281" s="76"/>
      <c r="H281" s="10"/>
      <c r="I281" s="10"/>
      <c r="J281" s="80" t="str">
        <f t="shared" si="8"/>
        <v/>
      </c>
      <c r="K281" s="81">
        <f t="shared" si="7"/>
        <v>0</v>
      </c>
      <c r="L281" s="10"/>
      <c r="M281" s="82"/>
      <c r="N281" s="83"/>
      <c r="O281" s="10"/>
      <c r="P281" s="10"/>
      <c r="Q281" s="10"/>
      <c r="R281" s="10"/>
      <c r="S281" s="10"/>
      <c r="T281" s="10"/>
      <c r="U281" s="10"/>
      <c r="V281" s="10"/>
      <c r="W281" s="10"/>
      <c r="X281" s="10"/>
      <c r="Y281" s="10"/>
    </row>
    <row r="282" spans="1:25" ht="18" x14ac:dyDescent="0.25">
      <c r="A282" s="10"/>
      <c r="B282" s="75"/>
      <c r="C282" s="66"/>
      <c r="D282" s="67"/>
      <c r="E282" s="67"/>
      <c r="F282" s="67"/>
      <c r="G282" s="76"/>
      <c r="H282" s="10"/>
      <c r="I282" s="10"/>
      <c r="J282" s="80" t="str">
        <f t="shared" si="8"/>
        <v/>
      </c>
      <c r="K282" s="81">
        <f t="shared" si="7"/>
        <v>0</v>
      </c>
      <c r="L282" s="10"/>
      <c r="M282" s="82"/>
      <c r="N282" s="83"/>
      <c r="O282" s="10"/>
      <c r="P282" s="10"/>
      <c r="Q282" s="10"/>
      <c r="R282" s="10"/>
      <c r="S282" s="10"/>
      <c r="T282" s="10"/>
      <c r="U282" s="10"/>
      <c r="V282" s="10"/>
      <c r="W282" s="10"/>
      <c r="X282" s="10"/>
      <c r="Y282" s="10"/>
    </row>
    <row r="283" spans="1:25" ht="18" x14ac:dyDescent="0.25">
      <c r="A283" s="10"/>
      <c r="B283" s="75"/>
      <c r="C283" s="66"/>
      <c r="D283" s="67"/>
      <c r="E283" s="67"/>
      <c r="F283" s="67"/>
      <c r="G283" s="76"/>
      <c r="H283" s="10"/>
      <c r="I283" s="10"/>
      <c r="J283" s="80" t="str">
        <f t="shared" si="8"/>
        <v/>
      </c>
      <c r="K283" s="81">
        <f t="shared" si="7"/>
        <v>0</v>
      </c>
      <c r="L283" s="10"/>
      <c r="M283" s="82"/>
      <c r="N283" s="83"/>
      <c r="O283" s="10"/>
      <c r="P283" s="10"/>
      <c r="Q283" s="10"/>
      <c r="R283" s="10"/>
      <c r="S283" s="10"/>
      <c r="T283" s="10"/>
      <c r="U283" s="10"/>
      <c r="V283" s="10"/>
      <c r="W283" s="10"/>
      <c r="X283" s="10"/>
      <c r="Y283" s="10"/>
    </row>
    <row r="284" spans="1:25" ht="18" x14ac:dyDescent="0.25">
      <c r="A284" s="10"/>
      <c r="B284" s="75"/>
      <c r="C284" s="66"/>
      <c r="D284" s="67"/>
      <c r="E284" s="67"/>
      <c r="F284" s="67"/>
      <c r="G284" s="76"/>
      <c r="H284" s="10"/>
      <c r="I284" s="10"/>
      <c r="J284" s="80" t="str">
        <f t="shared" si="8"/>
        <v/>
      </c>
      <c r="K284" s="81">
        <f t="shared" si="7"/>
        <v>0</v>
      </c>
      <c r="L284" s="10"/>
      <c r="M284" s="82"/>
      <c r="N284" s="83"/>
      <c r="O284" s="10"/>
      <c r="P284" s="10"/>
      <c r="Q284" s="10"/>
      <c r="R284" s="10"/>
      <c r="S284" s="10"/>
      <c r="T284" s="10"/>
      <c r="U284" s="10"/>
      <c r="V284" s="10"/>
      <c r="W284" s="10"/>
      <c r="X284" s="10"/>
      <c r="Y284" s="10"/>
    </row>
    <row r="285" spans="1:25" ht="18" x14ac:dyDescent="0.25">
      <c r="A285" s="10"/>
      <c r="B285" s="75"/>
      <c r="C285" s="66"/>
      <c r="D285" s="67"/>
      <c r="E285" s="67"/>
      <c r="F285" s="67"/>
      <c r="G285" s="76"/>
      <c r="H285" s="10"/>
      <c r="I285" s="10"/>
      <c r="J285" s="80" t="str">
        <f t="shared" si="8"/>
        <v/>
      </c>
      <c r="K285" s="81">
        <f t="shared" si="7"/>
        <v>0</v>
      </c>
      <c r="L285" s="10"/>
      <c r="M285" s="82"/>
      <c r="N285" s="83"/>
      <c r="O285" s="10"/>
      <c r="P285" s="10"/>
      <c r="Q285" s="10"/>
      <c r="R285" s="10"/>
      <c r="S285" s="10"/>
      <c r="T285" s="10"/>
      <c r="U285" s="10"/>
      <c r="V285" s="10"/>
      <c r="W285" s="10"/>
      <c r="X285" s="10"/>
      <c r="Y285" s="10"/>
    </row>
    <row r="286" spans="1:25" ht="18" x14ac:dyDescent="0.25">
      <c r="A286" s="10"/>
      <c r="B286" s="75"/>
      <c r="C286" s="66"/>
      <c r="D286" s="67"/>
      <c r="E286" s="67"/>
      <c r="F286" s="67"/>
      <c r="G286" s="76"/>
      <c r="H286" s="10"/>
      <c r="I286" s="10"/>
      <c r="J286" s="80" t="str">
        <f t="shared" si="8"/>
        <v/>
      </c>
      <c r="K286" s="81">
        <f t="shared" si="7"/>
        <v>0</v>
      </c>
      <c r="L286" s="10"/>
      <c r="M286" s="82"/>
      <c r="N286" s="83"/>
      <c r="O286" s="10"/>
      <c r="P286" s="10"/>
      <c r="Q286" s="10"/>
      <c r="R286" s="10"/>
      <c r="S286" s="10"/>
      <c r="T286" s="10"/>
      <c r="U286" s="10"/>
      <c r="V286" s="10"/>
      <c r="W286" s="10"/>
      <c r="X286" s="10"/>
      <c r="Y286" s="10"/>
    </row>
    <row r="287" spans="1:25" ht="18" x14ac:dyDescent="0.25">
      <c r="A287" s="10"/>
      <c r="B287" s="75"/>
      <c r="C287" s="66"/>
      <c r="D287" s="67"/>
      <c r="E287" s="67"/>
      <c r="F287" s="67"/>
      <c r="G287" s="76"/>
      <c r="H287" s="10"/>
      <c r="I287" s="10"/>
      <c r="J287" s="80" t="str">
        <f t="shared" si="8"/>
        <v/>
      </c>
      <c r="K287" s="81">
        <f t="shared" si="7"/>
        <v>0</v>
      </c>
      <c r="L287" s="10"/>
      <c r="M287" s="82"/>
      <c r="N287" s="83"/>
      <c r="O287" s="10"/>
      <c r="P287" s="10"/>
      <c r="Q287" s="10"/>
      <c r="R287" s="10"/>
      <c r="S287" s="10"/>
      <c r="T287" s="10"/>
      <c r="U287" s="10"/>
      <c r="V287" s="10"/>
      <c r="W287" s="10"/>
      <c r="X287" s="10"/>
      <c r="Y287" s="10"/>
    </row>
    <row r="288" spans="1:25" ht="18" x14ac:dyDescent="0.25">
      <c r="A288" s="10"/>
      <c r="B288" s="75"/>
      <c r="C288" s="66"/>
      <c r="D288" s="67"/>
      <c r="E288" s="67"/>
      <c r="F288" s="67"/>
      <c r="G288" s="76"/>
      <c r="H288" s="10"/>
      <c r="I288" s="10"/>
      <c r="J288" s="80" t="str">
        <f t="shared" si="8"/>
        <v/>
      </c>
      <c r="K288" s="81">
        <f t="shared" si="7"/>
        <v>0</v>
      </c>
      <c r="L288" s="10"/>
      <c r="M288" s="82"/>
      <c r="N288" s="83"/>
      <c r="O288" s="10"/>
      <c r="P288" s="10"/>
      <c r="Q288" s="10"/>
      <c r="R288" s="10"/>
      <c r="S288" s="10"/>
      <c r="T288" s="10"/>
      <c r="U288" s="10"/>
      <c r="V288" s="10"/>
      <c r="W288" s="10"/>
      <c r="X288" s="10"/>
      <c r="Y288" s="10"/>
    </row>
    <row r="289" spans="1:25" ht="18" x14ac:dyDescent="0.25">
      <c r="A289" s="10"/>
      <c r="B289" s="75"/>
      <c r="C289" s="66"/>
      <c r="D289" s="67"/>
      <c r="E289" s="67"/>
      <c r="F289" s="67"/>
      <c r="G289" s="76"/>
      <c r="H289" s="10"/>
      <c r="I289" s="10"/>
      <c r="J289" s="80" t="str">
        <f t="shared" si="8"/>
        <v/>
      </c>
      <c r="K289" s="81">
        <f t="shared" si="7"/>
        <v>0</v>
      </c>
      <c r="L289" s="10"/>
      <c r="M289" s="82"/>
      <c r="N289" s="83"/>
      <c r="O289" s="10"/>
      <c r="P289" s="10"/>
      <c r="Q289" s="10"/>
      <c r="R289" s="10"/>
      <c r="S289" s="10"/>
      <c r="T289" s="10"/>
      <c r="U289" s="10"/>
      <c r="V289" s="10"/>
      <c r="W289" s="10"/>
      <c r="X289" s="10"/>
      <c r="Y289" s="10"/>
    </row>
    <row r="290" spans="1:25" ht="18" x14ac:dyDescent="0.25">
      <c r="A290" s="10"/>
      <c r="B290" s="75"/>
      <c r="C290" s="66"/>
      <c r="D290" s="67"/>
      <c r="E290" s="67"/>
      <c r="F290" s="67"/>
      <c r="G290" s="76"/>
      <c r="H290" s="10"/>
      <c r="I290" s="10"/>
      <c r="J290" s="80" t="str">
        <f t="shared" si="8"/>
        <v/>
      </c>
      <c r="K290" s="81">
        <f t="shared" si="7"/>
        <v>0</v>
      </c>
      <c r="L290" s="10"/>
      <c r="M290" s="82"/>
      <c r="N290" s="83"/>
      <c r="O290" s="10"/>
      <c r="P290" s="10"/>
      <c r="Q290" s="10"/>
      <c r="R290" s="10"/>
      <c r="S290" s="10"/>
      <c r="T290" s="10"/>
      <c r="U290" s="10"/>
      <c r="V290" s="10"/>
      <c r="W290" s="10"/>
      <c r="X290" s="10"/>
      <c r="Y290" s="10"/>
    </row>
    <row r="291" spans="1:25" ht="18" x14ac:dyDescent="0.25">
      <c r="A291" s="10"/>
      <c r="B291" s="75"/>
      <c r="C291" s="66"/>
      <c r="D291" s="67"/>
      <c r="E291" s="67"/>
      <c r="F291" s="67"/>
      <c r="G291" s="76"/>
      <c r="H291" s="10"/>
      <c r="I291" s="10"/>
      <c r="J291" s="80" t="str">
        <f t="shared" si="8"/>
        <v/>
      </c>
      <c r="K291" s="81">
        <f t="shared" si="7"/>
        <v>0</v>
      </c>
      <c r="L291" s="10"/>
      <c r="M291" s="82"/>
      <c r="N291" s="83"/>
      <c r="O291" s="10"/>
      <c r="P291" s="10"/>
      <c r="Q291" s="10"/>
      <c r="R291" s="10"/>
      <c r="S291" s="10"/>
      <c r="T291" s="10"/>
      <c r="U291" s="10"/>
      <c r="V291" s="10"/>
      <c r="W291" s="10"/>
      <c r="X291" s="10"/>
      <c r="Y291" s="10"/>
    </row>
    <row r="292" spans="1:25" ht="18" x14ac:dyDescent="0.25">
      <c r="A292" s="10"/>
      <c r="B292" s="75"/>
      <c r="C292" s="66"/>
      <c r="D292" s="67"/>
      <c r="E292" s="67"/>
      <c r="F292" s="67"/>
      <c r="G292" s="76"/>
      <c r="H292" s="10"/>
      <c r="I292" s="10"/>
      <c r="J292" s="80" t="str">
        <f t="shared" si="8"/>
        <v/>
      </c>
      <c r="K292" s="81">
        <f t="shared" si="7"/>
        <v>0</v>
      </c>
      <c r="L292" s="10"/>
      <c r="M292" s="82"/>
      <c r="N292" s="83"/>
      <c r="O292" s="10"/>
      <c r="P292" s="10"/>
      <c r="Q292" s="10"/>
      <c r="R292" s="10"/>
      <c r="S292" s="10"/>
      <c r="T292" s="10"/>
      <c r="U292" s="10"/>
      <c r="V292" s="10"/>
      <c r="W292" s="10"/>
      <c r="X292" s="10"/>
      <c r="Y292" s="10"/>
    </row>
    <row r="293" spans="1:25" ht="18" x14ac:dyDescent="0.25">
      <c r="A293" s="10"/>
      <c r="B293" s="75"/>
      <c r="C293" s="66"/>
      <c r="D293" s="67"/>
      <c r="E293" s="67"/>
      <c r="F293" s="67"/>
      <c r="G293" s="76"/>
      <c r="H293" s="10"/>
      <c r="I293" s="10"/>
      <c r="J293" s="80" t="str">
        <f t="shared" si="8"/>
        <v/>
      </c>
      <c r="K293" s="81">
        <f t="shared" si="7"/>
        <v>0</v>
      </c>
      <c r="L293" s="10"/>
      <c r="M293" s="82"/>
      <c r="N293" s="83"/>
      <c r="O293" s="10"/>
      <c r="P293" s="10"/>
      <c r="Q293" s="10"/>
      <c r="R293" s="10"/>
      <c r="S293" s="10"/>
      <c r="T293" s="10"/>
      <c r="U293" s="10"/>
      <c r="V293" s="10"/>
      <c r="W293" s="10"/>
      <c r="X293" s="10"/>
      <c r="Y293" s="10"/>
    </row>
    <row r="294" spans="1:25" ht="18" x14ac:dyDescent="0.25">
      <c r="A294" s="10"/>
      <c r="B294" s="75"/>
      <c r="C294" s="66"/>
      <c r="D294" s="67"/>
      <c r="E294" s="67"/>
      <c r="F294" s="67"/>
      <c r="G294" s="76"/>
      <c r="H294" s="10"/>
      <c r="I294" s="10"/>
      <c r="J294" s="80" t="str">
        <f t="shared" si="8"/>
        <v/>
      </c>
      <c r="K294" s="81">
        <f t="shared" si="7"/>
        <v>0</v>
      </c>
      <c r="L294" s="10"/>
      <c r="M294" s="82"/>
      <c r="N294" s="83"/>
      <c r="O294" s="10"/>
      <c r="P294" s="10"/>
      <c r="Q294" s="10"/>
      <c r="R294" s="10"/>
      <c r="S294" s="10"/>
      <c r="T294" s="10"/>
      <c r="U294" s="10"/>
      <c r="V294" s="10"/>
      <c r="W294" s="10"/>
      <c r="X294" s="10"/>
      <c r="Y294" s="10"/>
    </row>
    <row r="295" spans="1:25" ht="18" x14ac:dyDescent="0.25">
      <c r="A295" s="10"/>
      <c r="B295" s="75"/>
      <c r="C295" s="66"/>
      <c r="D295" s="67"/>
      <c r="E295" s="67"/>
      <c r="F295" s="67"/>
      <c r="G295" s="76"/>
      <c r="H295" s="10"/>
      <c r="I295" s="10"/>
      <c r="J295" s="80" t="str">
        <f t="shared" si="8"/>
        <v/>
      </c>
      <c r="K295" s="81">
        <f t="shared" ref="K295:K358" si="9">IF(J295="",0,(LOOKUP(J295,C293,E293))+(LOOKUP(J295,C293,D293:F293))+(LOOKUP(J295,C293,F293)))</f>
        <v>0</v>
      </c>
      <c r="L295" s="10"/>
      <c r="M295" s="82"/>
      <c r="N295" s="83"/>
      <c r="O295" s="10"/>
      <c r="P295" s="10"/>
      <c r="Q295" s="10"/>
      <c r="R295" s="10"/>
      <c r="S295" s="10"/>
      <c r="T295" s="10"/>
      <c r="U295" s="10"/>
      <c r="V295" s="10"/>
      <c r="W295" s="10"/>
      <c r="X295" s="10"/>
      <c r="Y295" s="10"/>
    </row>
    <row r="296" spans="1:25" ht="18" x14ac:dyDescent="0.25">
      <c r="A296" s="10"/>
      <c r="B296" s="75"/>
      <c r="C296" s="66"/>
      <c r="D296" s="67"/>
      <c r="E296" s="67"/>
      <c r="F296" s="67"/>
      <c r="G296" s="76"/>
      <c r="H296" s="10"/>
      <c r="I296" s="10"/>
      <c r="J296" s="80" t="str">
        <f t="shared" si="8"/>
        <v/>
      </c>
      <c r="K296" s="81">
        <f t="shared" si="9"/>
        <v>0</v>
      </c>
      <c r="L296" s="10"/>
      <c r="M296" s="82"/>
      <c r="N296" s="83"/>
      <c r="O296" s="10"/>
      <c r="P296" s="10"/>
      <c r="Q296" s="10"/>
      <c r="R296" s="10"/>
      <c r="S296" s="10"/>
      <c r="T296" s="10"/>
      <c r="U296" s="10"/>
      <c r="V296" s="10"/>
      <c r="W296" s="10"/>
      <c r="X296" s="10"/>
      <c r="Y296" s="10"/>
    </row>
    <row r="297" spans="1:25" ht="18" x14ac:dyDescent="0.25">
      <c r="A297" s="10"/>
      <c r="B297" s="75"/>
      <c r="C297" s="66"/>
      <c r="D297" s="67"/>
      <c r="E297" s="67"/>
      <c r="F297" s="67"/>
      <c r="G297" s="76"/>
      <c r="H297" s="10"/>
      <c r="I297" s="10"/>
      <c r="J297" s="80" t="str">
        <f t="shared" ref="J297:J360" si="10">IF(C295&lt;=C294,"",C295)</f>
        <v/>
      </c>
      <c r="K297" s="81">
        <f t="shared" si="9"/>
        <v>0</v>
      </c>
      <c r="L297" s="10"/>
      <c r="M297" s="82"/>
      <c r="N297" s="83"/>
      <c r="O297" s="10"/>
      <c r="P297" s="10"/>
      <c r="Q297" s="10"/>
      <c r="R297" s="10"/>
      <c r="S297" s="10"/>
      <c r="T297" s="10"/>
      <c r="U297" s="10"/>
      <c r="V297" s="10"/>
      <c r="W297" s="10"/>
      <c r="X297" s="10"/>
      <c r="Y297" s="10"/>
    </row>
    <row r="298" spans="1:25" ht="18" x14ac:dyDescent="0.25">
      <c r="A298" s="10"/>
      <c r="B298" s="75"/>
      <c r="C298" s="66"/>
      <c r="D298" s="67"/>
      <c r="E298" s="67"/>
      <c r="F298" s="67"/>
      <c r="G298" s="76"/>
      <c r="H298" s="10"/>
      <c r="I298" s="10"/>
      <c r="J298" s="80" t="str">
        <f t="shared" si="10"/>
        <v/>
      </c>
      <c r="K298" s="81">
        <f t="shared" si="9"/>
        <v>0</v>
      </c>
      <c r="L298" s="10"/>
      <c r="M298" s="82"/>
      <c r="N298" s="83"/>
      <c r="O298" s="10"/>
      <c r="P298" s="10"/>
      <c r="Q298" s="10"/>
      <c r="R298" s="10"/>
      <c r="S298" s="10"/>
      <c r="T298" s="10"/>
      <c r="U298" s="10"/>
      <c r="V298" s="10"/>
      <c r="W298" s="10"/>
      <c r="X298" s="10"/>
      <c r="Y298" s="10"/>
    </row>
    <row r="299" spans="1:25" ht="18" x14ac:dyDescent="0.25">
      <c r="A299" s="10"/>
      <c r="B299" s="75"/>
      <c r="C299" s="66"/>
      <c r="D299" s="67"/>
      <c r="E299" s="67"/>
      <c r="F299" s="67"/>
      <c r="G299" s="76"/>
      <c r="H299" s="10"/>
      <c r="I299" s="10"/>
      <c r="J299" s="80" t="str">
        <f t="shared" si="10"/>
        <v/>
      </c>
      <c r="K299" s="81">
        <f t="shared" si="9"/>
        <v>0</v>
      </c>
      <c r="L299" s="10"/>
      <c r="M299" s="82"/>
      <c r="N299" s="83"/>
      <c r="O299" s="10"/>
      <c r="P299" s="10"/>
      <c r="Q299" s="10"/>
      <c r="R299" s="10"/>
      <c r="S299" s="10"/>
      <c r="T299" s="10"/>
      <c r="U299" s="10"/>
      <c r="V299" s="10"/>
      <c r="W299" s="10"/>
      <c r="X299" s="10"/>
      <c r="Y299" s="10"/>
    </row>
    <row r="300" spans="1:25" ht="18" x14ac:dyDescent="0.25">
      <c r="A300" s="10"/>
      <c r="B300" s="75"/>
      <c r="C300" s="66"/>
      <c r="D300" s="67"/>
      <c r="E300" s="67"/>
      <c r="F300" s="67"/>
      <c r="G300" s="76"/>
      <c r="H300" s="10"/>
      <c r="I300" s="10"/>
      <c r="J300" s="80" t="str">
        <f t="shared" si="10"/>
        <v/>
      </c>
      <c r="K300" s="81">
        <f t="shared" si="9"/>
        <v>0</v>
      </c>
      <c r="L300" s="10"/>
      <c r="M300" s="82"/>
      <c r="N300" s="83"/>
      <c r="O300" s="10"/>
      <c r="P300" s="10"/>
      <c r="Q300" s="10"/>
      <c r="R300" s="10"/>
      <c r="S300" s="10"/>
      <c r="T300" s="10"/>
      <c r="U300" s="10"/>
      <c r="V300" s="10"/>
      <c r="W300" s="10"/>
      <c r="X300" s="10"/>
      <c r="Y300" s="10"/>
    </row>
    <row r="301" spans="1:25" ht="18" x14ac:dyDescent="0.25">
      <c r="A301" s="10"/>
      <c r="B301" s="75"/>
      <c r="C301" s="66"/>
      <c r="D301" s="67"/>
      <c r="E301" s="67"/>
      <c r="F301" s="67"/>
      <c r="G301" s="76"/>
      <c r="H301" s="10"/>
      <c r="I301" s="10"/>
      <c r="J301" s="80" t="str">
        <f t="shared" si="10"/>
        <v/>
      </c>
      <c r="K301" s="81">
        <f t="shared" si="9"/>
        <v>0</v>
      </c>
      <c r="L301" s="10"/>
      <c r="M301" s="82"/>
      <c r="N301" s="83"/>
      <c r="O301" s="10"/>
      <c r="P301" s="10"/>
      <c r="Q301" s="10"/>
      <c r="R301" s="10"/>
      <c r="S301" s="10"/>
      <c r="T301" s="10"/>
      <c r="U301" s="10"/>
      <c r="V301" s="10"/>
      <c r="W301" s="10"/>
      <c r="X301" s="10"/>
      <c r="Y301" s="10"/>
    </row>
    <row r="302" spans="1:25" ht="18" x14ac:dyDescent="0.25">
      <c r="A302" s="10"/>
      <c r="B302" s="75"/>
      <c r="C302" s="66"/>
      <c r="D302" s="67"/>
      <c r="E302" s="67"/>
      <c r="F302" s="67"/>
      <c r="G302" s="76"/>
      <c r="H302" s="10"/>
      <c r="I302" s="10"/>
      <c r="J302" s="80" t="str">
        <f t="shared" si="10"/>
        <v/>
      </c>
      <c r="K302" s="81">
        <f t="shared" si="9"/>
        <v>0</v>
      </c>
      <c r="L302" s="10"/>
      <c r="M302" s="82"/>
      <c r="N302" s="83"/>
      <c r="O302" s="10"/>
      <c r="P302" s="10"/>
      <c r="Q302" s="10"/>
      <c r="R302" s="10"/>
      <c r="S302" s="10"/>
      <c r="T302" s="10"/>
      <c r="U302" s="10"/>
      <c r="V302" s="10"/>
      <c r="W302" s="10"/>
      <c r="X302" s="10"/>
      <c r="Y302" s="10"/>
    </row>
    <row r="303" spans="1:25" ht="18" x14ac:dyDescent="0.25">
      <c r="A303" s="10"/>
      <c r="B303" s="75"/>
      <c r="C303" s="66"/>
      <c r="D303" s="67"/>
      <c r="E303" s="67"/>
      <c r="F303" s="67"/>
      <c r="G303" s="76"/>
      <c r="H303" s="10"/>
      <c r="I303" s="10"/>
      <c r="J303" s="80" t="str">
        <f t="shared" si="10"/>
        <v/>
      </c>
      <c r="K303" s="81">
        <f t="shared" si="9"/>
        <v>0</v>
      </c>
      <c r="L303" s="10"/>
      <c r="M303" s="82"/>
      <c r="N303" s="83"/>
      <c r="O303" s="10"/>
      <c r="P303" s="10"/>
      <c r="Q303" s="10"/>
      <c r="R303" s="10"/>
      <c r="S303" s="10"/>
      <c r="T303" s="10"/>
      <c r="U303" s="10"/>
      <c r="V303" s="10"/>
      <c r="W303" s="10"/>
      <c r="X303" s="10"/>
      <c r="Y303" s="10"/>
    </row>
    <row r="304" spans="1:25" ht="18" x14ac:dyDescent="0.25">
      <c r="A304" s="10"/>
      <c r="B304" s="75"/>
      <c r="C304" s="66"/>
      <c r="D304" s="67"/>
      <c r="E304" s="67"/>
      <c r="F304" s="67"/>
      <c r="G304" s="76"/>
      <c r="H304" s="10"/>
      <c r="I304" s="10"/>
      <c r="J304" s="80" t="str">
        <f t="shared" si="10"/>
        <v/>
      </c>
      <c r="K304" s="81">
        <f t="shared" si="9"/>
        <v>0</v>
      </c>
      <c r="L304" s="10"/>
      <c r="M304" s="82"/>
      <c r="N304" s="83"/>
      <c r="O304" s="10"/>
      <c r="P304" s="10"/>
      <c r="Q304" s="10"/>
      <c r="R304" s="10"/>
      <c r="S304" s="10"/>
      <c r="T304" s="10"/>
      <c r="U304" s="10"/>
      <c r="V304" s="10"/>
      <c r="W304" s="10"/>
      <c r="X304" s="10"/>
      <c r="Y304" s="10"/>
    </row>
    <row r="305" spans="1:25" ht="18" x14ac:dyDescent="0.25">
      <c r="A305" s="10"/>
      <c r="B305" s="75"/>
      <c r="C305" s="66"/>
      <c r="D305" s="67"/>
      <c r="E305" s="67"/>
      <c r="F305" s="67"/>
      <c r="G305" s="76"/>
      <c r="H305" s="10"/>
      <c r="I305" s="10"/>
      <c r="J305" s="80" t="str">
        <f t="shared" si="10"/>
        <v/>
      </c>
      <c r="K305" s="81">
        <f t="shared" si="9"/>
        <v>0</v>
      </c>
      <c r="L305" s="10"/>
      <c r="M305" s="82"/>
      <c r="N305" s="83"/>
      <c r="O305" s="10"/>
      <c r="P305" s="10"/>
      <c r="Q305" s="10"/>
      <c r="R305" s="10"/>
      <c r="S305" s="10"/>
      <c r="T305" s="10"/>
      <c r="U305" s="10"/>
      <c r="V305" s="10"/>
      <c r="W305" s="10"/>
      <c r="X305" s="10"/>
      <c r="Y305" s="10"/>
    </row>
    <row r="306" spans="1:25" ht="18" x14ac:dyDescent="0.25">
      <c r="A306" s="10"/>
      <c r="B306" s="75"/>
      <c r="C306" s="66"/>
      <c r="D306" s="67"/>
      <c r="E306" s="67"/>
      <c r="F306" s="67"/>
      <c r="G306" s="76"/>
      <c r="H306" s="10"/>
      <c r="I306" s="10"/>
      <c r="J306" s="80" t="str">
        <f t="shared" si="10"/>
        <v/>
      </c>
      <c r="K306" s="81">
        <f t="shared" si="9"/>
        <v>0</v>
      </c>
      <c r="L306" s="10"/>
      <c r="M306" s="82"/>
      <c r="N306" s="83"/>
      <c r="O306" s="10"/>
      <c r="P306" s="10"/>
      <c r="Q306" s="10"/>
      <c r="R306" s="10"/>
      <c r="S306" s="10"/>
      <c r="T306" s="10"/>
      <c r="U306" s="10"/>
      <c r="V306" s="10"/>
      <c r="W306" s="10"/>
      <c r="X306" s="10"/>
      <c r="Y306" s="10"/>
    </row>
    <row r="307" spans="1:25" ht="18" x14ac:dyDescent="0.25">
      <c r="A307" s="10"/>
      <c r="B307" s="75"/>
      <c r="C307" s="66"/>
      <c r="D307" s="67"/>
      <c r="E307" s="67"/>
      <c r="F307" s="67"/>
      <c r="G307" s="76"/>
      <c r="H307" s="10"/>
      <c r="I307" s="10"/>
      <c r="J307" s="80" t="str">
        <f t="shared" si="10"/>
        <v/>
      </c>
      <c r="K307" s="81">
        <f t="shared" si="9"/>
        <v>0</v>
      </c>
      <c r="L307" s="10"/>
      <c r="M307" s="82"/>
      <c r="N307" s="83"/>
      <c r="O307" s="10"/>
      <c r="P307" s="10"/>
      <c r="Q307" s="10"/>
      <c r="R307" s="10"/>
      <c r="S307" s="10"/>
      <c r="T307" s="10"/>
      <c r="U307" s="10"/>
      <c r="V307" s="10"/>
      <c r="W307" s="10"/>
      <c r="X307" s="10"/>
      <c r="Y307" s="10"/>
    </row>
    <row r="308" spans="1:25" ht="18" x14ac:dyDescent="0.25">
      <c r="A308" s="10"/>
      <c r="B308" s="75"/>
      <c r="C308" s="66"/>
      <c r="D308" s="67"/>
      <c r="E308" s="67"/>
      <c r="F308" s="67"/>
      <c r="G308" s="76"/>
      <c r="H308" s="10"/>
      <c r="I308" s="10"/>
      <c r="J308" s="80" t="str">
        <f t="shared" si="10"/>
        <v/>
      </c>
      <c r="K308" s="81">
        <f t="shared" si="9"/>
        <v>0</v>
      </c>
      <c r="L308" s="10"/>
      <c r="M308" s="82"/>
      <c r="N308" s="83"/>
      <c r="O308" s="10"/>
      <c r="P308" s="10"/>
      <c r="Q308" s="10"/>
      <c r="R308" s="10"/>
      <c r="S308" s="10"/>
      <c r="T308" s="10"/>
      <c r="U308" s="10"/>
      <c r="V308" s="10"/>
      <c r="W308" s="10"/>
      <c r="X308" s="10"/>
      <c r="Y308" s="10"/>
    </row>
    <row r="309" spans="1:25" ht="18" x14ac:dyDescent="0.25">
      <c r="A309" s="10"/>
      <c r="B309" s="75"/>
      <c r="C309" s="66"/>
      <c r="D309" s="67"/>
      <c r="E309" s="67"/>
      <c r="F309" s="67"/>
      <c r="G309" s="76"/>
      <c r="H309" s="10"/>
      <c r="I309" s="10"/>
      <c r="J309" s="80" t="str">
        <f t="shared" si="10"/>
        <v/>
      </c>
      <c r="K309" s="81">
        <f t="shared" si="9"/>
        <v>0</v>
      </c>
      <c r="L309" s="10"/>
      <c r="M309" s="82"/>
      <c r="N309" s="83"/>
      <c r="O309" s="10"/>
      <c r="P309" s="10"/>
      <c r="Q309" s="10"/>
      <c r="R309" s="10"/>
      <c r="S309" s="10"/>
      <c r="T309" s="10"/>
      <c r="U309" s="10"/>
      <c r="V309" s="10"/>
      <c r="W309" s="10"/>
      <c r="X309" s="10"/>
      <c r="Y309" s="10"/>
    </row>
    <row r="310" spans="1:25" ht="18" x14ac:dyDescent="0.25">
      <c r="A310" s="10"/>
      <c r="B310" s="75"/>
      <c r="C310" s="66"/>
      <c r="D310" s="67"/>
      <c r="E310" s="67"/>
      <c r="F310" s="67"/>
      <c r="G310" s="76"/>
      <c r="H310" s="10"/>
      <c r="I310" s="10"/>
      <c r="J310" s="80" t="str">
        <f t="shared" si="10"/>
        <v/>
      </c>
      <c r="K310" s="81">
        <f t="shared" si="9"/>
        <v>0</v>
      </c>
      <c r="L310" s="10"/>
      <c r="M310" s="82"/>
      <c r="N310" s="83"/>
      <c r="O310" s="10"/>
      <c r="P310" s="10"/>
      <c r="Q310" s="10"/>
      <c r="R310" s="10"/>
      <c r="S310" s="10"/>
      <c r="T310" s="10"/>
      <c r="U310" s="10"/>
      <c r="V310" s="10"/>
      <c r="W310" s="10"/>
      <c r="X310" s="10"/>
      <c r="Y310" s="10"/>
    </row>
    <row r="311" spans="1:25" ht="18" x14ac:dyDescent="0.25">
      <c r="A311" s="10"/>
      <c r="B311" s="75"/>
      <c r="C311" s="66"/>
      <c r="D311" s="67"/>
      <c r="E311" s="67"/>
      <c r="F311" s="67"/>
      <c r="G311" s="76"/>
      <c r="H311" s="10"/>
      <c r="I311" s="10"/>
      <c r="J311" s="80" t="str">
        <f t="shared" si="10"/>
        <v/>
      </c>
      <c r="K311" s="81">
        <f t="shared" si="9"/>
        <v>0</v>
      </c>
      <c r="L311" s="10"/>
      <c r="M311" s="82"/>
      <c r="N311" s="83"/>
      <c r="O311" s="10"/>
      <c r="P311" s="10"/>
      <c r="Q311" s="10"/>
      <c r="R311" s="10"/>
      <c r="S311" s="10"/>
      <c r="T311" s="10"/>
      <c r="U311" s="10"/>
      <c r="V311" s="10"/>
      <c r="W311" s="10"/>
      <c r="X311" s="10"/>
      <c r="Y311" s="10"/>
    </row>
    <row r="312" spans="1:25" ht="18" x14ac:dyDescent="0.25">
      <c r="A312" s="10"/>
      <c r="B312" s="75"/>
      <c r="C312" s="66"/>
      <c r="D312" s="67"/>
      <c r="E312" s="67"/>
      <c r="F312" s="67"/>
      <c r="G312" s="76"/>
      <c r="H312" s="10"/>
      <c r="I312" s="10"/>
      <c r="J312" s="80" t="str">
        <f t="shared" si="10"/>
        <v/>
      </c>
      <c r="K312" s="81">
        <f t="shared" si="9"/>
        <v>0</v>
      </c>
      <c r="L312" s="10"/>
      <c r="M312" s="82"/>
      <c r="N312" s="83"/>
      <c r="O312" s="10"/>
      <c r="P312" s="10"/>
      <c r="Q312" s="10"/>
      <c r="R312" s="10"/>
      <c r="S312" s="10"/>
      <c r="T312" s="10"/>
      <c r="U312" s="10"/>
      <c r="V312" s="10"/>
      <c r="W312" s="10"/>
      <c r="X312" s="10"/>
      <c r="Y312" s="10"/>
    </row>
    <row r="313" spans="1:25" ht="18" x14ac:dyDescent="0.25">
      <c r="A313" s="10"/>
      <c r="B313" s="75"/>
      <c r="C313" s="66"/>
      <c r="D313" s="67"/>
      <c r="E313" s="67"/>
      <c r="F313" s="67"/>
      <c r="G313" s="76"/>
      <c r="H313" s="10"/>
      <c r="I313" s="10"/>
      <c r="J313" s="80" t="str">
        <f t="shared" si="10"/>
        <v/>
      </c>
      <c r="K313" s="81">
        <f t="shared" si="9"/>
        <v>0</v>
      </c>
      <c r="L313" s="10"/>
      <c r="M313" s="82"/>
      <c r="N313" s="83"/>
      <c r="O313" s="10"/>
      <c r="P313" s="10"/>
      <c r="Q313" s="10"/>
      <c r="R313" s="10"/>
      <c r="S313" s="10"/>
      <c r="T313" s="10"/>
      <c r="U313" s="10"/>
      <c r="V313" s="10"/>
      <c r="W313" s="10"/>
      <c r="X313" s="10"/>
      <c r="Y313" s="10"/>
    </row>
    <row r="314" spans="1:25" ht="18" x14ac:dyDescent="0.25">
      <c r="A314" s="10"/>
      <c r="B314" s="75"/>
      <c r="C314" s="66"/>
      <c r="D314" s="67"/>
      <c r="E314" s="67"/>
      <c r="F314" s="67"/>
      <c r="G314" s="76"/>
      <c r="H314" s="10"/>
      <c r="I314" s="10"/>
      <c r="J314" s="80" t="str">
        <f t="shared" si="10"/>
        <v/>
      </c>
      <c r="K314" s="81">
        <f t="shared" si="9"/>
        <v>0</v>
      </c>
      <c r="L314" s="10"/>
      <c r="M314" s="82"/>
      <c r="N314" s="83"/>
      <c r="O314" s="10"/>
      <c r="P314" s="10"/>
      <c r="Q314" s="10"/>
      <c r="R314" s="10"/>
      <c r="S314" s="10"/>
      <c r="T314" s="10"/>
      <c r="U314" s="10"/>
      <c r="V314" s="10"/>
      <c r="W314" s="10"/>
      <c r="X314" s="10"/>
      <c r="Y314" s="10"/>
    </row>
    <row r="315" spans="1:25" ht="18" x14ac:dyDescent="0.25">
      <c r="A315" s="10"/>
      <c r="B315" s="75"/>
      <c r="C315" s="66"/>
      <c r="D315" s="67"/>
      <c r="E315" s="67"/>
      <c r="F315" s="67"/>
      <c r="G315" s="76"/>
      <c r="H315" s="10"/>
      <c r="I315" s="10"/>
      <c r="J315" s="80" t="str">
        <f t="shared" si="10"/>
        <v/>
      </c>
      <c r="K315" s="81">
        <f t="shared" si="9"/>
        <v>0</v>
      </c>
      <c r="L315" s="10"/>
      <c r="M315" s="82"/>
      <c r="N315" s="83"/>
      <c r="O315" s="10"/>
      <c r="P315" s="10"/>
      <c r="Q315" s="10"/>
      <c r="R315" s="10"/>
      <c r="S315" s="10"/>
      <c r="T315" s="10"/>
      <c r="U315" s="10"/>
      <c r="V315" s="10"/>
      <c r="W315" s="10"/>
      <c r="X315" s="10"/>
      <c r="Y315" s="10"/>
    </row>
    <row r="316" spans="1:25" ht="18" x14ac:dyDescent="0.25">
      <c r="A316" s="10"/>
      <c r="B316" s="75"/>
      <c r="C316" s="66"/>
      <c r="D316" s="67"/>
      <c r="E316" s="67"/>
      <c r="F316" s="67"/>
      <c r="G316" s="76"/>
      <c r="H316" s="10"/>
      <c r="I316" s="10"/>
      <c r="J316" s="80" t="str">
        <f t="shared" si="10"/>
        <v/>
      </c>
      <c r="K316" s="81">
        <f t="shared" si="9"/>
        <v>0</v>
      </c>
      <c r="L316" s="10"/>
      <c r="M316" s="82"/>
      <c r="N316" s="83"/>
      <c r="O316" s="10"/>
      <c r="P316" s="10"/>
      <c r="Q316" s="10"/>
      <c r="R316" s="10"/>
      <c r="S316" s="10"/>
      <c r="T316" s="10"/>
      <c r="U316" s="10"/>
      <c r="V316" s="10"/>
      <c r="W316" s="10"/>
      <c r="X316" s="10"/>
      <c r="Y316" s="10"/>
    </row>
    <row r="317" spans="1:25" ht="18" x14ac:dyDescent="0.25">
      <c r="A317" s="10"/>
      <c r="B317" s="75"/>
      <c r="C317" s="66"/>
      <c r="D317" s="67"/>
      <c r="E317" s="67"/>
      <c r="F317" s="67"/>
      <c r="G317" s="76"/>
      <c r="H317" s="10"/>
      <c r="I317" s="10"/>
      <c r="J317" s="80" t="str">
        <f t="shared" si="10"/>
        <v/>
      </c>
      <c r="K317" s="81">
        <f t="shared" si="9"/>
        <v>0</v>
      </c>
      <c r="L317" s="10"/>
      <c r="M317" s="82"/>
      <c r="N317" s="83"/>
      <c r="O317" s="10"/>
      <c r="P317" s="10"/>
      <c r="Q317" s="10"/>
      <c r="R317" s="10"/>
      <c r="S317" s="10"/>
      <c r="T317" s="10"/>
      <c r="U317" s="10"/>
      <c r="V317" s="10"/>
      <c r="W317" s="10"/>
      <c r="X317" s="10"/>
      <c r="Y317" s="10"/>
    </row>
    <row r="318" spans="1:25" ht="18" x14ac:dyDescent="0.25">
      <c r="A318" s="10"/>
      <c r="B318" s="75"/>
      <c r="C318" s="66"/>
      <c r="D318" s="67"/>
      <c r="E318" s="67"/>
      <c r="F318" s="67"/>
      <c r="G318" s="76"/>
      <c r="H318" s="10"/>
      <c r="I318" s="10"/>
      <c r="J318" s="80" t="str">
        <f t="shared" si="10"/>
        <v/>
      </c>
      <c r="K318" s="81">
        <f t="shared" si="9"/>
        <v>0</v>
      </c>
      <c r="L318" s="10"/>
      <c r="M318" s="82"/>
      <c r="N318" s="83"/>
      <c r="O318" s="10"/>
      <c r="P318" s="10"/>
      <c r="Q318" s="10"/>
      <c r="R318" s="10"/>
      <c r="S318" s="10"/>
      <c r="T318" s="10"/>
      <c r="U318" s="10"/>
      <c r="V318" s="10"/>
      <c r="W318" s="10"/>
      <c r="X318" s="10"/>
      <c r="Y318" s="10"/>
    </row>
    <row r="319" spans="1:25" ht="18" x14ac:dyDescent="0.25">
      <c r="A319" s="10"/>
      <c r="B319" s="75"/>
      <c r="C319" s="66"/>
      <c r="D319" s="67"/>
      <c r="E319" s="67"/>
      <c r="F319" s="67"/>
      <c r="G319" s="76"/>
      <c r="H319" s="10"/>
      <c r="I319" s="10"/>
      <c r="J319" s="80" t="str">
        <f t="shared" si="10"/>
        <v/>
      </c>
      <c r="K319" s="81">
        <f t="shared" si="9"/>
        <v>0</v>
      </c>
      <c r="L319" s="10"/>
      <c r="M319" s="82"/>
      <c r="N319" s="83"/>
      <c r="O319" s="10"/>
      <c r="P319" s="10"/>
      <c r="Q319" s="10"/>
      <c r="R319" s="10"/>
      <c r="S319" s="10"/>
      <c r="T319" s="10"/>
      <c r="U319" s="10"/>
      <c r="V319" s="10"/>
      <c r="W319" s="10"/>
      <c r="X319" s="10"/>
      <c r="Y319" s="10"/>
    </row>
    <row r="320" spans="1:25" ht="18" x14ac:dyDescent="0.25">
      <c r="A320" s="10"/>
      <c r="B320" s="75"/>
      <c r="C320" s="66"/>
      <c r="D320" s="67"/>
      <c r="E320" s="67"/>
      <c r="F320" s="67"/>
      <c r="G320" s="76"/>
      <c r="H320" s="10"/>
      <c r="I320" s="10"/>
      <c r="J320" s="80" t="str">
        <f t="shared" si="10"/>
        <v/>
      </c>
      <c r="K320" s="81">
        <f t="shared" si="9"/>
        <v>0</v>
      </c>
      <c r="L320" s="10"/>
      <c r="M320" s="82"/>
      <c r="N320" s="83"/>
      <c r="O320" s="10"/>
      <c r="P320" s="10"/>
      <c r="Q320" s="10"/>
      <c r="R320" s="10"/>
      <c r="S320" s="10"/>
      <c r="T320" s="10"/>
      <c r="U320" s="10"/>
      <c r="V320" s="10"/>
      <c r="W320" s="10"/>
      <c r="X320" s="10"/>
      <c r="Y320" s="10"/>
    </row>
    <row r="321" spans="1:25" ht="18" x14ac:dyDescent="0.25">
      <c r="A321" s="10"/>
      <c r="B321" s="75"/>
      <c r="C321" s="66"/>
      <c r="D321" s="67"/>
      <c r="E321" s="67"/>
      <c r="F321" s="67"/>
      <c r="G321" s="76"/>
      <c r="H321" s="10"/>
      <c r="I321" s="10"/>
      <c r="J321" s="80" t="str">
        <f t="shared" si="10"/>
        <v/>
      </c>
      <c r="K321" s="81">
        <f t="shared" si="9"/>
        <v>0</v>
      </c>
      <c r="L321" s="10"/>
      <c r="M321" s="82"/>
      <c r="N321" s="83"/>
      <c r="O321" s="10"/>
      <c r="P321" s="10"/>
      <c r="Q321" s="10"/>
      <c r="R321" s="10"/>
      <c r="S321" s="10"/>
      <c r="T321" s="10"/>
      <c r="U321" s="10"/>
      <c r="V321" s="10"/>
      <c r="W321" s="10"/>
      <c r="X321" s="10"/>
      <c r="Y321" s="10"/>
    </row>
    <row r="322" spans="1:25" ht="18" x14ac:dyDescent="0.25">
      <c r="A322" s="10"/>
      <c r="B322" s="75"/>
      <c r="C322" s="66"/>
      <c r="D322" s="67"/>
      <c r="E322" s="67"/>
      <c r="F322" s="67"/>
      <c r="G322" s="76"/>
      <c r="H322" s="10"/>
      <c r="I322" s="10"/>
      <c r="J322" s="80" t="str">
        <f t="shared" si="10"/>
        <v/>
      </c>
      <c r="K322" s="81">
        <f t="shared" si="9"/>
        <v>0</v>
      </c>
      <c r="L322" s="10"/>
      <c r="M322" s="82"/>
      <c r="N322" s="83"/>
      <c r="O322" s="10"/>
      <c r="P322" s="10"/>
      <c r="Q322" s="10"/>
      <c r="R322" s="10"/>
      <c r="S322" s="10"/>
      <c r="T322" s="10"/>
      <c r="U322" s="10"/>
      <c r="V322" s="10"/>
      <c r="W322" s="10"/>
      <c r="X322" s="10"/>
      <c r="Y322" s="10"/>
    </row>
    <row r="323" spans="1:25" ht="18" x14ac:dyDescent="0.25">
      <c r="A323" s="10"/>
      <c r="B323" s="75"/>
      <c r="C323" s="66"/>
      <c r="D323" s="67"/>
      <c r="E323" s="67"/>
      <c r="F323" s="67"/>
      <c r="G323" s="76"/>
      <c r="H323" s="10"/>
      <c r="I323" s="10"/>
      <c r="J323" s="80" t="str">
        <f t="shared" si="10"/>
        <v/>
      </c>
      <c r="K323" s="81">
        <f t="shared" si="9"/>
        <v>0</v>
      </c>
      <c r="L323" s="10"/>
      <c r="M323" s="82"/>
      <c r="N323" s="83"/>
      <c r="O323" s="10"/>
      <c r="P323" s="10"/>
      <c r="Q323" s="10"/>
      <c r="R323" s="10"/>
      <c r="S323" s="10"/>
      <c r="T323" s="10"/>
      <c r="U323" s="10"/>
      <c r="V323" s="10"/>
      <c r="W323" s="10"/>
      <c r="X323" s="10"/>
      <c r="Y323" s="10"/>
    </row>
    <row r="324" spans="1:25" ht="18" x14ac:dyDescent="0.25">
      <c r="A324" s="10"/>
      <c r="B324" s="75"/>
      <c r="C324" s="66"/>
      <c r="D324" s="67"/>
      <c r="E324" s="67"/>
      <c r="F324" s="67"/>
      <c r="G324" s="76"/>
      <c r="H324" s="10"/>
      <c r="I324" s="10"/>
      <c r="J324" s="80" t="str">
        <f t="shared" si="10"/>
        <v/>
      </c>
      <c r="K324" s="81">
        <f t="shared" si="9"/>
        <v>0</v>
      </c>
      <c r="L324" s="10"/>
      <c r="M324" s="82"/>
      <c r="N324" s="83"/>
      <c r="O324" s="10"/>
      <c r="P324" s="10"/>
      <c r="Q324" s="10"/>
      <c r="R324" s="10"/>
      <c r="S324" s="10"/>
      <c r="T324" s="10"/>
      <c r="U324" s="10"/>
      <c r="V324" s="10"/>
      <c r="W324" s="10"/>
      <c r="X324" s="10"/>
      <c r="Y324" s="10"/>
    </row>
    <row r="325" spans="1:25" ht="18" x14ac:dyDescent="0.25">
      <c r="A325" s="10"/>
      <c r="B325" s="75"/>
      <c r="C325" s="66"/>
      <c r="D325" s="67"/>
      <c r="E325" s="67"/>
      <c r="F325" s="67"/>
      <c r="G325" s="76"/>
      <c r="H325" s="10"/>
      <c r="I325" s="10"/>
      <c r="J325" s="80" t="str">
        <f t="shared" si="10"/>
        <v/>
      </c>
      <c r="K325" s="81">
        <f t="shared" si="9"/>
        <v>0</v>
      </c>
      <c r="L325" s="10"/>
      <c r="M325" s="82"/>
      <c r="N325" s="83"/>
      <c r="O325" s="10"/>
      <c r="P325" s="10"/>
      <c r="Q325" s="10"/>
      <c r="R325" s="10"/>
      <c r="S325" s="10"/>
      <c r="T325" s="10"/>
      <c r="U325" s="10"/>
      <c r="V325" s="10"/>
      <c r="W325" s="10"/>
      <c r="X325" s="10"/>
      <c r="Y325" s="10"/>
    </row>
    <row r="326" spans="1:25" ht="18" x14ac:dyDescent="0.25">
      <c r="A326" s="10"/>
      <c r="B326" s="75"/>
      <c r="C326" s="66"/>
      <c r="D326" s="67"/>
      <c r="E326" s="67"/>
      <c r="F326" s="67"/>
      <c r="G326" s="76"/>
      <c r="H326" s="10"/>
      <c r="I326" s="10"/>
      <c r="J326" s="80" t="str">
        <f t="shared" si="10"/>
        <v/>
      </c>
      <c r="K326" s="81">
        <f t="shared" si="9"/>
        <v>0</v>
      </c>
      <c r="L326" s="10"/>
      <c r="M326" s="82"/>
      <c r="N326" s="83"/>
      <c r="O326" s="10"/>
      <c r="P326" s="10"/>
      <c r="Q326" s="10"/>
      <c r="R326" s="10"/>
      <c r="S326" s="10"/>
      <c r="T326" s="10"/>
      <c r="U326" s="10"/>
      <c r="V326" s="10"/>
      <c r="W326" s="10"/>
      <c r="X326" s="10"/>
      <c r="Y326" s="10"/>
    </row>
    <row r="327" spans="1:25" ht="18" x14ac:dyDescent="0.25">
      <c r="A327" s="10"/>
      <c r="B327" s="75"/>
      <c r="C327" s="66"/>
      <c r="D327" s="67"/>
      <c r="E327" s="67"/>
      <c r="F327" s="67"/>
      <c r="G327" s="76"/>
      <c r="H327" s="10"/>
      <c r="I327" s="10"/>
      <c r="J327" s="80" t="str">
        <f t="shared" si="10"/>
        <v/>
      </c>
      <c r="K327" s="81">
        <f t="shared" si="9"/>
        <v>0</v>
      </c>
      <c r="L327" s="10"/>
      <c r="M327" s="82"/>
      <c r="N327" s="83"/>
      <c r="O327" s="10"/>
      <c r="P327" s="10"/>
      <c r="Q327" s="10"/>
      <c r="R327" s="10"/>
      <c r="S327" s="10"/>
      <c r="T327" s="10"/>
      <c r="U327" s="10"/>
      <c r="V327" s="10"/>
      <c r="W327" s="10"/>
      <c r="X327" s="10"/>
      <c r="Y327" s="10"/>
    </row>
    <row r="328" spans="1:25" ht="18" x14ac:dyDescent="0.25">
      <c r="A328" s="10"/>
      <c r="B328" s="75"/>
      <c r="C328" s="66"/>
      <c r="D328" s="67"/>
      <c r="E328" s="67"/>
      <c r="F328" s="67"/>
      <c r="G328" s="76"/>
      <c r="H328" s="10"/>
      <c r="I328" s="10"/>
      <c r="J328" s="80" t="str">
        <f t="shared" si="10"/>
        <v/>
      </c>
      <c r="K328" s="81">
        <f t="shared" si="9"/>
        <v>0</v>
      </c>
      <c r="L328" s="10"/>
      <c r="M328" s="82"/>
      <c r="N328" s="83"/>
      <c r="O328" s="10"/>
      <c r="P328" s="10"/>
      <c r="Q328" s="10"/>
      <c r="R328" s="10"/>
      <c r="S328" s="10"/>
      <c r="T328" s="10"/>
      <c r="U328" s="10"/>
      <c r="V328" s="10"/>
      <c r="W328" s="10"/>
      <c r="X328" s="10"/>
      <c r="Y328" s="10"/>
    </row>
    <row r="329" spans="1:25" ht="18" x14ac:dyDescent="0.25">
      <c r="A329" s="10"/>
      <c r="B329" s="75"/>
      <c r="C329" s="66"/>
      <c r="D329" s="67"/>
      <c r="E329" s="67"/>
      <c r="F329" s="67"/>
      <c r="G329" s="76"/>
      <c r="H329" s="10"/>
      <c r="I329" s="10"/>
      <c r="J329" s="80" t="str">
        <f t="shared" si="10"/>
        <v/>
      </c>
      <c r="K329" s="81">
        <f t="shared" si="9"/>
        <v>0</v>
      </c>
      <c r="L329" s="10"/>
      <c r="M329" s="82"/>
      <c r="N329" s="83"/>
      <c r="O329" s="10"/>
      <c r="P329" s="10"/>
      <c r="Q329" s="10"/>
      <c r="R329" s="10"/>
      <c r="S329" s="10"/>
      <c r="T329" s="10"/>
      <c r="U329" s="10"/>
      <c r="V329" s="10"/>
      <c r="W329" s="10"/>
      <c r="X329" s="10"/>
      <c r="Y329" s="10"/>
    </row>
    <row r="330" spans="1:25" ht="18" x14ac:dyDescent="0.25">
      <c r="A330" s="10"/>
      <c r="B330" s="75"/>
      <c r="C330" s="66"/>
      <c r="D330" s="67"/>
      <c r="E330" s="67"/>
      <c r="F330" s="67"/>
      <c r="G330" s="76"/>
      <c r="H330" s="10"/>
      <c r="I330" s="10"/>
      <c r="J330" s="80" t="str">
        <f t="shared" si="10"/>
        <v/>
      </c>
      <c r="K330" s="81">
        <f t="shared" si="9"/>
        <v>0</v>
      </c>
      <c r="L330" s="10"/>
      <c r="M330" s="82"/>
      <c r="N330" s="83"/>
      <c r="O330" s="10"/>
      <c r="P330" s="10"/>
      <c r="Q330" s="10"/>
      <c r="R330" s="10"/>
      <c r="S330" s="10"/>
      <c r="T330" s="10"/>
      <c r="U330" s="10"/>
      <c r="V330" s="10"/>
      <c r="W330" s="10"/>
      <c r="X330" s="10"/>
      <c r="Y330" s="10"/>
    </row>
    <row r="331" spans="1:25" ht="18" x14ac:dyDescent="0.25">
      <c r="A331" s="10"/>
      <c r="B331" s="75"/>
      <c r="C331" s="66"/>
      <c r="D331" s="67"/>
      <c r="E331" s="67"/>
      <c r="F331" s="67"/>
      <c r="G331" s="76"/>
      <c r="H331" s="10"/>
      <c r="I331" s="10"/>
      <c r="J331" s="80" t="str">
        <f t="shared" si="10"/>
        <v/>
      </c>
      <c r="K331" s="81">
        <f t="shared" si="9"/>
        <v>0</v>
      </c>
      <c r="L331" s="10"/>
      <c r="M331" s="82"/>
      <c r="N331" s="83"/>
      <c r="O331" s="10"/>
      <c r="P331" s="10"/>
      <c r="Q331" s="10"/>
      <c r="R331" s="10"/>
      <c r="S331" s="10"/>
      <c r="T331" s="10"/>
      <c r="U331" s="10"/>
      <c r="V331" s="10"/>
      <c r="W331" s="10"/>
      <c r="X331" s="10"/>
      <c r="Y331" s="10"/>
    </row>
    <row r="332" spans="1:25" ht="18" x14ac:dyDescent="0.25">
      <c r="A332" s="10"/>
      <c r="B332" s="75"/>
      <c r="C332" s="66"/>
      <c r="D332" s="67"/>
      <c r="E332" s="67"/>
      <c r="F332" s="67"/>
      <c r="G332" s="76"/>
      <c r="H332" s="10"/>
      <c r="I332" s="10"/>
      <c r="J332" s="80" t="str">
        <f t="shared" si="10"/>
        <v/>
      </c>
      <c r="K332" s="81">
        <f t="shared" si="9"/>
        <v>0</v>
      </c>
      <c r="L332" s="10"/>
      <c r="M332" s="82"/>
      <c r="N332" s="83"/>
      <c r="O332" s="10"/>
      <c r="P332" s="10"/>
      <c r="Q332" s="10"/>
      <c r="R332" s="10"/>
      <c r="S332" s="10"/>
      <c r="T332" s="10"/>
      <c r="U332" s="10"/>
      <c r="V332" s="10"/>
      <c r="W332" s="10"/>
      <c r="X332" s="10"/>
      <c r="Y332" s="10"/>
    </row>
    <row r="333" spans="1:25" ht="18" x14ac:dyDescent="0.25">
      <c r="A333" s="10"/>
      <c r="B333" s="75"/>
      <c r="C333" s="66"/>
      <c r="D333" s="67"/>
      <c r="E333" s="67"/>
      <c r="F333" s="67"/>
      <c r="G333" s="76"/>
      <c r="H333" s="10"/>
      <c r="I333" s="10"/>
      <c r="J333" s="80" t="str">
        <f t="shared" si="10"/>
        <v/>
      </c>
      <c r="K333" s="81">
        <f t="shared" si="9"/>
        <v>0</v>
      </c>
      <c r="L333" s="10"/>
      <c r="M333" s="82"/>
      <c r="N333" s="83"/>
      <c r="O333" s="10"/>
      <c r="P333" s="10"/>
      <c r="Q333" s="10"/>
      <c r="R333" s="10"/>
      <c r="S333" s="10"/>
      <c r="T333" s="10"/>
      <c r="U333" s="10"/>
      <c r="V333" s="10"/>
      <c r="W333" s="10"/>
      <c r="X333" s="10"/>
      <c r="Y333" s="10"/>
    </row>
    <row r="334" spans="1:25" ht="18" x14ac:dyDescent="0.25">
      <c r="A334" s="10"/>
      <c r="B334" s="75"/>
      <c r="C334" s="66"/>
      <c r="D334" s="67"/>
      <c r="E334" s="67"/>
      <c r="F334" s="67"/>
      <c r="G334" s="76"/>
      <c r="H334" s="10"/>
      <c r="I334" s="10"/>
      <c r="J334" s="80" t="str">
        <f t="shared" si="10"/>
        <v/>
      </c>
      <c r="K334" s="81">
        <f t="shared" si="9"/>
        <v>0</v>
      </c>
      <c r="L334" s="10"/>
      <c r="M334" s="82"/>
      <c r="N334" s="83"/>
      <c r="O334" s="10"/>
      <c r="P334" s="10"/>
      <c r="Q334" s="10"/>
      <c r="R334" s="10"/>
      <c r="S334" s="10"/>
      <c r="T334" s="10"/>
      <c r="U334" s="10"/>
      <c r="V334" s="10"/>
      <c r="W334" s="10"/>
      <c r="X334" s="10"/>
      <c r="Y334" s="10"/>
    </row>
    <row r="335" spans="1:25" ht="18" x14ac:dyDescent="0.25">
      <c r="A335" s="10"/>
      <c r="B335" s="75"/>
      <c r="C335" s="66"/>
      <c r="D335" s="67"/>
      <c r="E335" s="67"/>
      <c r="F335" s="67"/>
      <c r="G335" s="76"/>
      <c r="H335" s="10"/>
      <c r="I335" s="10"/>
      <c r="J335" s="80" t="str">
        <f t="shared" si="10"/>
        <v/>
      </c>
      <c r="K335" s="81">
        <f t="shared" si="9"/>
        <v>0</v>
      </c>
      <c r="L335" s="10"/>
      <c r="M335" s="82"/>
      <c r="N335" s="83"/>
      <c r="O335" s="10"/>
      <c r="P335" s="10"/>
      <c r="Q335" s="10"/>
      <c r="R335" s="10"/>
      <c r="S335" s="10"/>
      <c r="T335" s="10"/>
      <c r="U335" s="10"/>
      <c r="V335" s="10"/>
      <c r="W335" s="10"/>
      <c r="X335" s="10"/>
      <c r="Y335" s="10"/>
    </row>
    <row r="336" spans="1:25" ht="18" x14ac:dyDescent="0.25">
      <c r="A336" s="10"/>
      <c r="B336" s="75"/>
      <c r="C336" s="66"/>
      <c r="D336" s="67"/>
      <c r="E336" s="67"/>
      <c r="F336" s="67"/>
      <c r="G336" s="76"/>
      <c r="H336" s="10"/>
      <c r="I336" s="10"/>
      <c r="J336" s="80" t="str">
        <f t="shared" si="10"/>
        <v/>
      </c>
      <c r="K336" s="81">
        <f t="shared" si="9"/>
        <v>0</v>
      </c>
      <c r="L336" s="10"/>
      <c r="M336" s="82"/>
      <c r="N336" s="83"/>
      <c r="O336" s="10"/>
      <c r="P336" s="10"/>
      <c r="Q336" s="10"/>
      <c r="R336" s="10"/>
      <c r="S336" s="10"/>
      <c r="T336" s="10"/>
      <c r="U336" s="10"/>
      <c r="V336" s="10"/>
      <c r="W336" s="10"/>
      <c r="X336" s="10"/>
      <c r="Y336" s="10"/>
    </row>
    <row r="337" spans="1:25" ht="18" x14ac:dyDescent="0.25">
      <c r="A337" s="10"/>
      <c r="B337" s="75"/>
      <c r="C337" s="66"/>
      <c r="D337" s="67"/>
      <c r="E337" s="67"/>
      <c r="F337" s="67"/>
      <c r="G337" s="76"/>
      <c r="H337" s="10"/>
      <c r="I337" s="10"/>
      <c r="J337" s="80" t="str">
        <f t="shared" si="10"/>
        <v/>
      </c>
      <c r="K337" s="81">
        <f t="shared" si="9"/>
        <v>0</v>
      </c>
      <c r="L337" s="10"/>
      <c r="M337" s="82"/>
      <c r="N337" s="83"/>
      <c r="O337" s="10"/>
      <c r="P337" s="10"/>
      <c r="Q337" s="10"/>
      <c r="R337" s="10"/>
      <c r="S337" s="10"/>
      <c r="T337" s="10"/>
      <c r="U337" s="10"/>
      <c r="V337" s="10"/>
      <c r="W337" s="10"/>
      <c r="X337" s="10"/>
      <c r="Y337" s="10"/>
    </row>
    <row r="338" spans="1:25" ht="18" x14ac:dyDescent="0.25">
      <c r="A338" s="10"/>
      <c r="B338" s="75"/>
      <c r="C338" s="66"/>
      <c r="D338" s="67"/>
      <c r="E338" s="67"/>
      <c r="F338" s="67"/>
      <c r="G338" s="76"/>
      <c r="H338" s="10"/>
      <c r="I338" s="10"/>
      <c r="J338" s="80" t="str">
        <f t="shared" si="10"/>
        <v/>
      </c>
      <c r="K338" s="81">
        <f t="shared" si="9"/>
        <v>0</v>
      </c>
      <c r="L338" s="10"/>
      <c r="M338" s="82"/>
      <c r="N338" s="83"/>
      <c r="O338" s="10"/>
      <c r="P338" s="10"/>
      <c r="Q338" s="10"/>
      <c r="R338" s="10"/>
      <c r="S338" s="10"/>
      <c r="T338" s="10"/>
      <c r="U338" s="10"/>
      <c r="V338" s="10"/>
      <c r="W338" s="10"/>
      <c r="X338" s="10"/>
      <c r="Y338" s="10"/>
    </row>
    <row r="339" spans="1:25" ht="18" x14ac:dyDescent="0.25">
      <c r="A339" s="10"/>
      <c r="B339" s="75"/>
      <c r="C339" s="66"/>
      <c r="D339" s="67"/>
      <c r="E339" s="67"/>
      <c r="F339" s="67"/>
      <c r="G339" s="76"/>
      <c r="H339" s="10"/>
      <c r="I339" s="10"/>
      <c r="J339" s="80" t="str">
        <f t="shared" si="10"/>
        <v/>
      </c>
      <c r="K339" s="81">
        <f t="shared" si="9"/>
        <v>0</v>
      </c>
      <c r="L339" s="10"/>
      <c r="M339" s="82"/>
      <c r="N339" s="83"/>
      <c r="O339" s="10"/>
      <c r="P339" s="10"/>
      <c r="Q339" s="10"/>
      <c r="R339" s="10"/>
      <c r="S339" s="10"/>
      <c r="T339" s="10"/>
      <c r="U339" s="10"/>
      <c r="V339" s="10"/>
      <c r="W339" s="10"/>
      <c r="X339" s="10"/>
      <c r="Y339" s="10"/>
    </row>
    <row r="340" spans="1:25" ht="18" x14ac:dyDescent="0.25">
      <c r="A340" s="10"/>
      <c r="B340" s="75"/>
      <c r="C340" s="66"/>
      <c r="D340" s="67"/>
      <c r="E340" s="67"/>
      <c r="F340" s="67"/>
      <c r="G340" s="76"/>
      <c r="H340" s="10"/>
      <c r="I340" s="10"/>
      <c r="J340" s="80" t="str">
        <f t="shared" si="10"/>
        <v/>
      </c>
      <c r="K340" s="81">
        <f t="shared" si="9"/>
        <v>0</v>
      </c>
      <c r="L340" s="10"/>
      <c r="M340" s="82"/>
      <c r="N340" s="83"/>
      <c r="O340" s="10"/>
      <c r="P340" s="10"/>
      <c r="Q340" s="10"/>
      <c r="R340" s="10"/>
      <c r="S340" s="10"/>
      <c r="T340" s="10"/>
      <c r="U340" s="10"/>
      <c r="V340" s="10"/>
      <c r="W340" s="10"/>
      <c r="X340" s="10"/>
      <c r="Y340" s="10"/>
    </row>
    <row r="341" spans="1:25" ht="18" x14ac:dyDescent="0.25">
      <c r="A341" s="10"/>
      <c r="B341" s="75"/>
      <c r="C341" s="66"/>
      <c r="D341" s="67"/>
      <c r="E341" s="67"/>
      <c r="F341" s="67"/>
      <c r="G341" s="76"/>
      <c r="H341" s="10"/>
      <c r="I341" s="10"/>
      <c r="J341" s="80" t="str">
        <f t="shared" si="10"/>
        <v/>
      </c>
      <c r="K341" s="81">
        <f t="shared" si="9"/>
        <v>0</v>
      </c>
      <c r="L341" s="10"/>
      <c r="M341" s="82"/>
      <c r="N341" s="83"/>
      <c r="O341" s="10"/>
      <c r="P341" s="10"/>
      <c r="Q341" s="10"/>
      <c r="R341" s="10"/>
      <c r="S341" s="10"/>
      <c r="T341" s="10"/>
      <c r="U341" s="10"/>
      <c r="V341" s="10"/>
      <c r="W341" s="10"/>
      <c r="X341" s="10"/>
      <c r="Y341" s="10"/>
    </row>
    <row r="342" spans="1:25" ht="18" x14ac:dyDescent="0.25">
      <c r="A342" s="10"/>
      <c r="B342" s="75"/>
      <c r="C342" s="66"/>
      <c r="D342" s="67"/>
      <c r="E342" s="67"/>
      <c r="F342" s="67"/>
      <c r="G342" s="76"/>
      <c r="H342" s="10"/>
      <c r="I342" s="10"/>
      <c r="J342" s="80" t="str">
        <f t="shared" si="10"/>
        <v/>
      </c>
      <c r="K342" s="81">
        <f t="shared" si="9"/>
        <v>0</v>
      </c>
      <c r="L342" s="10"/>
      <c r="M342" s="82"/>
      <c r="N342" s="83"/>
      <c r="O342" s="10"/>
      <c r="P342" s="10"/>
      <c r="Q342" s="10"/>
      <c r="R342" s="10"/>
      <c r="S342" s="10"/>
      <c r="T342" s="10"/>
      <c r="U342" s="10"/>
      <c r="V342" s="10"/>
      <c r="W342" s="10"/>
      <c r="X342" s="10"/>
      <c r="Y342" s="10"/>
    </row>
    <row r="343" spans="1:25" ht="18" x14ac:dyDescent="0.25">
      <c r="A343" s="10"/>
      <c r="B343" s="75"/>
      <c r="C343" s="66"/>
      <c r="D343" s="67"/>
      <c r="E343" s="67"/>
      <c r="F343" s="67"/>
      <c r="G343" s="76"/>
      <c r="H343" s="10"/>
      <c r="I343" s="10"/>
      <c r="J343" s="80" t="str">
        <f t="shared" si="10"/>
        <v/>
      </c>
      <c r="K343" s="81">
        <f t="shared" si="9"/>
        <v>0</v>
      </c>
      <c r="L343" s="10"/>
      <c r="M343" s="82"/>
      <c r="N343" s="83"/>
      <c r="O343" s="10"/>
      <c r="P343" s="10"/>
      <c r="Q343" s="10"/>
      <c r="R343" s="10"/>
      <c r="S343" s="10"/>
      <c r="T343" s="10"/>
      <c r="U343" s="10"/>
      <c r="V343" s="10"/>
      <c r="W343" s="10"/>
      <c r="X343" s="10"/>
      <c r="Y343" s="10"/>
    </row>
    <row r="344" spans="1:25" ht="18" x14ac:dyDescent="0.25">
      <c r="A344" s="10"/>
      <c r="B344" s="75"/>
      <c r="C344" s="66"/>
      <c r="D344" s="67"/>
      <c r="E344" s="67"/>
      <c r="F344" s="67"/>
      <c r="G344" s="76"/>
      <c r="H344" s="10"/>
      <c r="I344" s="10"/>
      <c r="J344" s="80" t="str">
        <f t="shared" si="10"/>
        <v/>
      </c>
      <c r="K344" s="81">
        <f t="shared" si="9"/>
        <v>0</v>
      </c>
      <c r="L344" s="10"/>
      <c r="M344" s="82"/>
      <c r="N344" s="83"/>
      <c r="O344" s="10"/>
      <c r="P344" s="10"/>
      <c r="Q344" s="10"/>
      <c r="R344" s="10"/>
      <c r="S344" s="10"/>
      <c r="T344" s="10"/>
      <c r="U344" s="10"/>
      <c r="V344" s="10"/>
      <c r="W344" s="10"/>
      <c r="X344" s="10"/>
      <c r="Y344" s="10"/>
    </row>
    <row r="345" spans="1:25" ht="18" x14ac:dyDescent="0.25">
      <c r="A345" s="10"/>
      <c r="B345" s="75"/>
      <c r="C345" s="66"/>
      <c r="D345" s="67"/>
      <c r="E345" s="67"/>
      <c r="F345" s="67"/>
      <c r="G345" s="76"/>
      <c r="H345" s="10"/>
      <c r="I345" s="10"/>
      <c r="J345" s="80" t="str">
        <f t="shared" si="10"/>
        <v/>
      </c>
      <c r="K345" s="81">
        <f t="shared" si="9"/>
        <v>0</v>
      </c>
      <c r="L345" s="10"/>
      <c r="M345" s="82"/>
      <c r="N345" s="83"/>
      <c r="O345" s="10"/>
      <c r="P345" s="10"/>
      <c r="Q345" s="10"/>
      <c r="R345" s="10"/>
      <c r="S345" s="10"/>
      <c r="T345" s="10"/>
      <c r="U345" s="10"/>
      <c r="V345" s="10"/>
      <c r="W345" s="10"/>
      <c r="X345" s="10"/>
      <c r="Y345" s="10"/>
    </row>
    <row r="346" spans="1:25" ht="18" x14ac:dyDescent="0.25">
      <c r="A346" s="10"/>
      <c r="B346" s="75"/>
      <c r="C346" s="66"/>
      <c r="D346" s="67"/>
      <c r="E346" s="67"/>
      <c r="F346" s="67"/>
      <c r="G346" s="76"/>
      <c r="H346" s="10"/>
      <c r="I346" s="10"/>
      <c r="J346" s="80" t="str">
        <f t="shared" si="10"/>
        <v/>
      </c>
      <c r="K346" s="81">
        <f t="shared" si="9"/>
        <v>0</v>
      </c>
      <c r="L346" s="10"/>
      <c r="M346" s="82"/>
      <c r="N346" s="83"/>
      <c r="O346" s="10"/>
      <c r="P346" s="10"/>
      <c r="Q346" s="10"/>
      <c r="R346" s="10"/>
      <c r="S346" s="10"/>
      <c r="T346" s="10"/>
      <c r="U346" s="10"/>
      <c r="V346" s="10"/>
      <c r="W346" s="10"/>
      <c r="X346" s="10"/>
      <c r="Y346" s="10"/>
    </row>
    <row r="347" spans="1:25" ht="18" x14ac:dyDescent="0.25">
      <c r="A347" s="10"/>
      <c r="B347" s="75"/>
      <c r="C347" s="66"/>
      <c r="D347" s="67"/>
      <c r="E347" s="67"/>
      <c r="F347" s="67"/>
      <c r="G347" s="76"/>
      <c r="H347" s="10"/>
      <c r="I347" s="10"/>
      <c r="J347" s="80" t="str">
        <f t="shared" si="10"/>
        <v/>
      </c>
      <c r="K347" s="81">
        <f t="shared" si="9"/>
        <v>0</v>
      </c>
      <c r="L347" s="10"/>
      <c r="M347" s="82"/>
      <c r="N347" s="83"/>
      <c r="O347" s="10"/>
      <c r="P347" s="10"/>
      <c r="Q347" s="10"/>
      <c r="R347" s="10"/>
      <c r="S347" s="10"/>
      <c r="T347" s="10"/>
      <c r="U347" s="10"/>
      <c r="V347" s="10"/>
      <c r="W347" s="10"/>
      <c r="X347" s="10"/>
      <c r="Y347" s="10"/>
    </row>
    <row r="348" spans="1:25" ht="18" x14ac:dyDescent="0.25">
      <c r="A348" s="10"/>
      <c r="B348" s="75"/>
      <c r="C348" s="66"/>
      <c r="D348" s="67"/>
      <c r="E348" s="67"/>
      <c r="F348" s="67"/>
      <c r="G348" s="76"/>
      <c r="H348" s="10"/>
      <c r="I348" s="10"/>
      <c r="J348" s="80" t="str">
        <f t="shared" si="10"/>
        <v/>
      </c>
      <c r="K348" s="81">
        <f t="shared" si="9"/>
        <v>0</v>
      </c>
      <c r="L348" s="10"/>
      <c r="M348" s="82"/>
      <c r="N348" s="83"/>
      <c r="O348" s="10"/>
      <c r="P348" s="10"/>
      <c r="Q348" s="10"/>
      <c r="R348" s="10"/>
      <c r="S348" s="10"/>
      <c r="T348" s="10"/>
      <c r="U348" s="10"/>
      <c r="V348" s="10"/>
      <c r="W348" s="10"/>
      <c r="X348" s="10"/>
      <c r="Y348" s="10"/>
    </row>
    <row r="349" spans="1:25" ht="18" x14ac:dyDescent="0.25">
      <c r="A349" s="10"/>
      <c r="B349" s="75"/>
      <c r="C349" s="66"/>
      <c r="D349" s="67"/>
      <c r="E349" s="67"/>
      <c r="F349" s="67"/>
      <c r="G349" s="76"/>
      <c r="H349" s="10"/>
      <c r="I349" s="10"/>
      <c r="J349" s="80" t="str">
        <f t="shared" si="10"/>
        <v/>
      </c>
      <c r="K349" s="81">
        <f t="shared" si="9"/>
        <v>0</v>
      </c>
      <c r="L349" s="10"/>
      <c r="M349" s="82"/>
      <c r="N349" s="83"/>
      <c r="O349" s="10"/>
      <c r="P349" s="10"/>
      <c r="Q349" s="10"/>
      <c r="R349" s="10"/>
      <c r="S349" s="10"/>
      <c r="T349" s="10"/>
      <c r="U349" s="10"/>
      <c r="V349" s="10"/>
      <c r="W349" s="10"/>
      <c r="X349" s="10"/>
      <c r="Y349" s="10"/>
    </row>
    <row r="350" spans="1:25" ht="18" x14ac:dyDescent="0.25">
      <c r="A350" s="10"/>
      <c r="B350" s="75"/>
      <c r="C350" s="66"/>
      <c r="D350" s="67"/>
      <c r="E350" s="67"/>
      <c r="F350" s="67"/>
      <c r="G350" s="76"/>
      <c r="H350" s="10"/>
      <c r="I350" s="10"/>
      <c r="J350" s="80" t="str">
        <f t="shared" si="10"/>
        <v/>
      </c>
      <c r="K350" s="81">
        <f t="shared" si="9"/>
        <v>0</v>
      </c>
      <c r="L350" s="10"/>
      <c r="M350" s="82"/>
      <c r="N350" s="83"/>
      <c r="O350" s="10"/>
      <c r="P350" s="10"/>
      <c r="Q350" s="10"/>
      <c r="R350" s="10"/>
      <c r="S350" s="10"/>
      <c r="T350" s="10"/>
      <c r="U350" s="10"/>
      <c r="V350" s="10"/>
      <c r="W350" s="10"/>
      <c r="X350" s="10"/>
      <c r="Y350" s="10"/>
    </row>
    <row r="351" spans="1:25" ht="18" x14ac:dyDescent="0.25">
      <c r="A351" s="10"/>
      <c r="B351" s="75"/>
      <c r="C351" s="66"/>
      <c r="D351" s="67"/>
      <c r="E351" s="67"/>
      <c r="F351" s="67"/>
      <c r="G351" s="76"/>
      <c r="H351" s="10"/>
      <c r="I351" s="10"/>
      <c r="J351" s="80" t="str">
        <f t="shared" si="10"/>
        <v/>
      </c>
      <c r="K351" s="81">
        <f t="shared" si="9"/>
        <v>0</v>
      </c>
      <c r="L351" s="10"/>
      <c r="M351" s="82"/>
      <c r="N351" s="83"/>
      <c r="O351" s="10"/>
      <c r="P351" s="10"/>
      <c r="Q351" s="10"/>
      <c r="R351" s="10"/>
      <c r="S351" s="10"/>
      <c r="T351" s="10"/>
      <c r="U351" s="10"/>
      <c r="V351" s="10"/>
      <c r="W351" s="10"/>
      <c r="X351" s="10"/>
      <c r="Y351" s="10"/>
    </row>
    <row r="352" spans="1:25" ht="18" x14ac:dyDescent="0.25">
      <c r="A352" s="10"/>
      <c r="B352" s="75"/>
      <c r="C352" s="66"/>
      <c r="D352" s="67"/>
      <c r="E352" s="67"/>
      <c r="F352" s="67"/>
      <c r="G352" s="76"/>
      <c r="H352" s="10"/>
      <c r="I352" s="10"/>
      <c r="J352" s="80" t="str">
        <f t="shared" si="10"/>
        <v/>
      </c>
      <c r="K352" s="81">
        <f t="shared" si="9"/>
        <v>0</v>
      </c>
      <c r="L352" s="10"/>
      <c r="M352" s="82"/>
      <c r="N352" s="83"/>
      <c r="O352" s="10"/>
      <c r="P352" s="10"/>
      <c r="Q352" s="10"/>
      <c r="R352" s="10"/>
      <c r="S352" s="10"/>
      <c r="T352" s="10"/>
      <c r="U352" s="10"/>
      <c r="V352" s="10"/>
      <c r="W352" s="10"/>
      <c r="X352" s="10"/>
      <c r="Y352" s="10"/>
    </row>
    <row r="353" spans="1:25" ht="18" x14ac:dyDescent="0.25">
      <c r="A353" s="10"/>
      <c r="B353" s="75"/>
      <c r="C353" s="66"/>
      <c r="D353" s="67"/>
      <c r="E353" s="67"/>
      <c r="F353" s="67"/>
      <c r="G353" s="76"/>
      <c r="H353" s="10"/>
      <c r="I353" s="10"/>
      <c r="J353" s="80" t="str">
        <f t="shared" si="10"/>
        <v/>
      </c>
      <c r="K353" s="81">
        <f t="shared" si="9"/>
        <v>0</v>
      </c>
      <c r="L353" s="10"/>
      <c r="M353" s="82"/>
      <c r="N353" s="83"/>
      <c r="O353" s="10"/>
      <c r="P353" s="10"/>
      <c r="Q353" s="10"/>
      <c r="R353" s="10"/>
      <c r="S353" s="10"/>
      <c r="T353" s="10"/>
      <c r="U353" s="10"/>
      <c r="V353" s="10"/>
      <c r="W353" s="10"/>
      <c r="X353" s="10"/>
      <c r="Y353" s="10"/>
    </row>
    <row r="354" spans="1:25" ht="18" x14ac:dyDescent="0.25">
      <c r="A354" s="10"/>
      <c r="B354" s="75"/>
      <c r="C354" s="66"/>
      <c r="D354" s="67"/>
      <c r="E354" s="67"/>
      <c r="F354" s="67"/>
      <c r="G354" s="76"/>
      <c r="H354" s="10"/>
      <c r="I354" s="10"/>
      <c r="J354" s="80" t="str">
        <f t="shared" si="10"/>
        <v/>
      </c>
      <c r="K354" s="81">
        <f t="shared" si="9"/>
        <v>0</v>
      </c>
      <c r="L354" s="10"/>
      <c r="M354" s="82"/>
      <c r="N354" s="83"/>
      <c r="O354" s="10"/>
      <c r="P354" s="10"/>
      <c r="Q354" s="10"/>
      <c r="R354" s="10"/>
      <c r="S354" s="10"/>
      <c r="T354" s="10"/>
      <c r="U354" s="10"/>
      <c r="V354" s="10"/>
      <c r="W354" s="10"/>
      <c r="X354" s="10"/>
      <c r="Y354" s="10"/>
    </row>
    <row r="355" spans="1:25" ht="18" x14ac:dyDescent="0.25">
      <c r="A355" s="10"/>
      <c r="B355" s="75"/>
      <c r="C355" s="66"/>
      <c r="D355" s="67"/>
      <c r="E355" s="67"/>
      <c r="F355" s="67"/>
      <c r="G355" s="76"/>
      <c r="H355" s="10"/>
      <c r="I355" s="10"/>
      <c r="J355" s="80" t="str">
        <f t="shared" si="10"/>
        <v/>
      </c>
      <c r="K355" s="81">
        <f t="shared" si="9"/>
        <v>0</v>
      </c>
      <c r="L355" s="10"/>
      <c r="M355" s="82"/>
      <c r="N355" s="83"/>
      <c r="O355" s="10"/>
      <c r="P355" s="10"/>
      <c r="Q355" s="10"/>
      <c r="R355" s="10"/>
      <c r="S355" s="10"/>
      <c r="T355" s="10"/>
      <c r="U355" s="10"/>
      <c r="V355" s="10"/>
      <c r="W355" s="10"/>
      <c r="X355" s="10"/>
      <c r="Y355" s="10"/>
    </row>
    <row r="356" spans="1:25" ht="18" x14ac:dyDescent="0.25">
      <c r="A356" s="10"/>
      <c r="B356" s="75"/>
      <c r="C356" s="66"/>
      <c r="D356" s="67"/>
      <c r="E356" s="67"/>
      <c r="F356" s="67"/>
      <c r="G356" s="76"/>
      <c r="H356" s="10"/>
      <c r="I356" s="10"/>
      <c r="J356" s="80" t="str">
        <f t="shared" si="10"/>
        <v/>
      </c>
      <c r="K356" s="81">
        <f t="shared" si="9"/>
        <v>0</v>
      </c>
      <c r="L356" s="10"/>
      <c r="M356" s="82"/>
      <c r="N356" s="83"/>
      <c r="O356" s="10"/>
      <c r="P356" s="10"/>
      <c r="Q356" s="10"/>
      <c r="R356" s="10"/>
      <c r="S356" s="10"/>
      <c r="T356" s="10"/>
      <c r="U356" s="10"/>
      <c r="V356" s="10"/>
      <c r="W356" s="10"/>
      <c r="X356" s="10"/>
      <c r="Y356" s="10"/>
    </row>
    <row r="357" spans="1:25" ht="18" x14ac:dyDescent="0.25">
      <c r="A357" s="10"/>
      <c r="B357" s="75"/>
      <c r="C357" s="66"/>
      <c r="D357" s="67"/>
      <c r="E357" s="67"/>
      <c r="F357" s="67"/>
      <c r="G357" s="76"/>
      <c r="H357" s="10"/>
      <c r="I357" s="10"/>
      <c r="J357" s="80" t="str">
        <f t="shared" si="10"/>
        <v/>
      </c>
      <c r="K357" s="81">
        <f t="shared" si="9"/>
        <v>0</v>
      </c>
      <c r="L357" s="10"/>
      <c r="M357" s="82"/>
      <c r="N357" s="83"/>
      <c r="O357" s="10"/>
      <c r="P357" s="10"/>
      <c r="Q357" s="10"/>
      <c r="R357" s="10"/>
      <c r="S357" s="10"/>
      <c r="T357" s="10"/>
      <c r="U357" s="10"/>
      <c r="V357" s="10"/>
      <c r="W357" s="10"/>
      <c r="X357" s="10"/>
      <c r="Y357" s="10"/>
    </row>
    <row r="358" spans="1:25" ht="18" x14ac:dyDescent="0.25">
      <c r="A358" s="10"/>
      <c r="B358" s="75"/>
      <c r="C358" s="66"/>
      <c r="D358" s="67"/>
      <c r="E358" s="67"/>
      <c r="F358" s="67"/>
      <c r="G358" s="76"/>
      <c r="H358" s="10"/>
      <c r="I358" s="10"/>
      <c r="J358" s="80" t="str">
        <f t="shared" si="10"/>
        <v/>
      </c>
      <c r="K358" s="81">
        <f t="shared" si="9"/>
        <v>0</v>
      </c>
      <c r="L358" s="10"/>
      <c r="M358" s="82"/>
      <c r="N358" s="83"/>
      <c r="O358" s="10"/>
      <c r="P358" s="10"/>
      <c r="Q358" s="10"/>
      <c r="R358" s="10"/>
      <c r="S358" s="10"/>
      <c r="T358" s="10"/>
      <c r="U358" s="10"/>
      <c r="V358" s="10"/>
      <c r="W358" s="10"/>
      <c r="X358" s="10"/>
      <c r="Y358" s="10"/>
    </row>
    <row r="359" spans="1:25" ht="18" x14ac:dyDescent="0.25">
      <c r="A359" s="10"/>
      <c r="B359" s="75"/>
      <c r="C359" s="66"/>
      <c r="D359" s="67"/>
      <c r="E359" s="67"/>
      <c r="F359" s="67"/>
      <c r="G359" s="76"/>
      <c r="H359" s="10"/>
      <c r="I359" s="10"/>
      <c r="J359" s="80" t="str">
        <f t="shared" si="10"/>
        <v/>
      </c>
      <c r="K359" s="81">
        <f t="shared" ref="K359:K422" si="11">IF(J359="",0,(LOOKUP(J359,C357,E357))+(LOOKUP(J359,C357,D357:F357))+(LOOKUP(J359,C357,F357)))</f>
        <v>0</v>
      </c>
      <c r="L359" s="10"/>
      <c r="M359" s="82"/>
      <c r="N359" s="83"/>
      <c r="O359" s="10"/>
      <c r="P359" s="10"/>
      <c r="Q359" s="10"/>
      <c r="R359" s="10"/>
      <c r="S359" s="10"/>
      <c r="T359" s="10"/>
      <c r="U359" s="10"/>
      <c r="V359" s="10"/>
      <c r="W359" s="10"/>
      <c r="X359" s="10"/>
      <c r="Y359" s="10"/>
    </row>
    <row r="360" spans="1:25" ht="18" x14ac:dyDescent="0.25">
      <c r="A360" s="10"/>
      <c r="B360" s="75"/>
      <c r="C360" s="66"/>
      <c r="D360" s="67"/>
      <c r="E360" s="67"/>
      <c r="F360" s="67"/>
      <c r="G360" s="76"/>
      <c r="H360" s="10"/>
      <c r="I360" s="10"/>
      <c r="J360" s="80" t="str">
        <f t="shared" si="10"/>
        <v/>
      </c>
      <c r="K360" s="81">
        <f t="shared" si="11"/>
        <v>0</v>
      </c>
      <c r="L360" s="10"/>
      <c r="M360" s="82"/>
      <c r="N360" s="83"/>
      <c r="O360" s="10"/>
      <c r="P360" s="10"/>
      <c r="Q360" s="10"/>
      <c r="R360" s="10"/>
      <c r="S360" s="10"/>
      <c r="T360" s="10"/>
      <c r="U360" s="10"/>
      <c r="V360" s="10"/>
      <c r="W360" s="10"/>
      <c r="X360" s="10"/>
      <c r="Y360" s="10"/>
    </row>
    <row r="361" spans="1:25" ht="18" x14ac:dyDescent="0.25">
      <c r="A361" s="10"/>
      <c r="B361" s="75"/>
      <c r="C361" s="66"/>
      <c r="D361" s="67"/>
      <c r="E361" s="67"/>
      <c r="F361" s="67"/>
      <c r="G361" s="76"/>
      <c r="H361" s="10"/>
      <c r="I361" s="10"/>
      <c r="J361" s="80" t="str">
        <f t="shared" ref="J361:J424" si="12">IF(C359&lt;=C358,"",C359)</f>
        <v/>
      </c>
      <c r="K361" s="81">
        <f t="shared" si="11"/>
        <v>0</v>
      </c>
      <c r="L361" s="10"/>
      <c r="M361" s="82"/>
      <c r="N361" s="83"/>
      <c r="O361" s="10"/>
      <c r="P361" s="10"/>
      <c r="Q361" s="10"/>
      <c r="R361" s="10"/>
      <c r="S361" s="10"/>
      <c r="T361" s="10"/>
      <c r="U361" s="10"/>
      <c r="V361" s="10"/>
      <c r="W361" s="10"/>
      <c r="X361" s="10"/>
      <c r="Y361" s="10"/>
    </row>
    <row r="362" spans="1:25" ht="18" x14ac:dyDescent="0.25">
      <c r="A362" s="10"/>
      <c r="B362" s="75"/>
      <c r="C362" s="66"/>
      <c r="D362" s="67"/>
      <c r="E362" s="67"/>
      <c r="F362" s="67"/>
      <c r="G362" s="76"/>
      <c r="H362" s="10"/>
      <c r="I362" s="10"/>
      <c r="J362" s="80" t="str">
        <f t="shared" si="12"/>
        <v/>
      </c>
      <c r="K362" s="81">
        <f t="shared" si="11"/>
        <v>0</v>
      </c>
      <c r="L362" s="10"/>
      <c r="M362" s="82"/>
      <c r="N362" s="83"/>
      <c r="O362" s="10"/>
      <c r="P362" s="10"/>
      <c r="Q362" s="10"/>
      <c r="R362" s="10"/>
      <c r="S362" s="10"/>
      <c r="T362" s="10"/>
      <c r="U362" s="10"/>
      <c r="V362" s="10"/>
      <c r="W362" s="10"/>
      <c r="X362" s="10"/>
      <c r="Y362" s="10"/>
    </row>
    <row r="363" spans="1:25" ht="18" x14ac:dyDescent="0.25">
      <c r="A363" s="10"/>
      <c r="B363" s="75"/>
      <c r="C363" s="66"/>
      <c r="D363" s="67"/>
      <c r="E363" s="67"/>
      <c r="F363" s="67"/>
      <c r="G363" s="76"/>
      <c r="H363" s="10"/>
      <c r="I363" s="10"/>
      <c r="J363" s="80" t="str">
        <f t="shared" si="12"/>
        <v/>
      </c>
      <c r="K363" s="81">
        <f t="shared" si="11"/>
        <v>0</v>
      </c>
      <c r="L363" s="10"/>
      <c r="M363" s="82"/>
      <c r="N363" s="83"/>
      <c r="O363" s="10"/>
      <c r="P363" s="10"/>
      <c r="Q363" s="10"/>
      <c r="R363" s="10"/>
      <c r="S363" s="10"/>
      <c r="T363" s="10"/>
      <c r="U363" s="10"/>
      <c r="V363" s="10"/>
      <c r="W363" s="10"/>
      <c r="X363" s="10"/>
      <c r="Y363" s="10"/>
    </row>
    <row r="364" spans="1:25" ht="18" x14ac:dyDescent="0.25">
      <c r="A364" s="10"/>
      <c r="B364" s="75"/>
      <c r="C364" s="66"/>
      <c r="D364" s="67"/>
      <c r="E364" s="67"/>
      <c r="F364" s="67"/>
      <c r="G364" s="76"/>
      <c r="H364" s="10"/>
      <c r="I364" s="10"/>
      <c r="J364" s="80" t="str">
        <f t="shared" si="12"/>
        <v/>
      </c>
      <c r="K364" s="81">
        <f t="shared" si="11"/>
        <v>0</v>
      </c>
      <c r="L364" s="10"/>
      <c r="M364" s="82"/>
      <c r="N364" s="83"/>
      <c r="O364" s="10"/>
      <c r="P364" s="10"/>
      <c r="Q364" s="10"/>
      <c r="R364" s="10"/>
      <c r="S364" s="10"/>
      <c r="T364" s="10"/>
      <c r="U364" s="10"/>
      <c r="V364" s="10"/>
      <c r="W364" s="10"/>
      <c r="X364" s="10"/>
      <c r="Y364" s="10"/>
    </row>
    <row r="365" spans="1:25" ht="18" x14ac:dyDescent="0.25">
      <c r="A365" s="10"/>
      <c r="B365" s="75"/>
      <c r="C365" s="66"/>
      <c r="D365" s="67"/>
      <c r="E365" s="67"/>
      <c r="F365" s="67"/>
      <c r="G365" s="76"/>
      <c r="H365" s="10"/>
      <c r="I365" s="10"/>
      <c r="J365" s="80" t="str">
        <f t="shared" si="12"/>
        <v/>
      </c>
      <c r="K365" s="81">
        <f t="shared" si="11"/>
        <v>0</v>
      </c>
      <c r="L365" s="10"/>
      <c r="M365" s="82"/>
      <c r="N365" s="83"/>
      <c r="O365" s="10"/>
      <c r="P365" s="10"/>
      <c r="Q365" s="10"/>
      <c r="R365" s="10"/>
      <c r="S365" s="10"/>
      <c r="T365" s="10"/>
      <c r="U365" s="10"/>
      <c r="V365" s="10"/>
      <c r="W365" s="10"/>
      <c r="X365" s="10"/>
      <c r="Y365" s="10"/>
    </row>
    <row r="366" spans="1:25" ht="18" x14ac:dyDescent="0.25">
      <c r="A366" s="10"/>
      <c r="B366" s="75"/>
      <c r="C366" s="66"/>
      <c r="D366" s="67"/>
      <c r="E366" s="67"/>
      <c r="F366" s="67"/>
      <c r="G366" s="76"/>
      <c r="H366" s="10"/>
      <c r="I366" s="10"/>
      <c r="J366" s="80" t="str">
        <f t="shared" si="12"/>
        <v/>
      </c>
      <c r="K366" s="81">
        <f t="shared" si="11"/>
        <v>0</v>
      </c>
      <c r="L366" s="10"/>
      <c r="M366" s="82"/>
      <c r="N366" s="83"/>
      <c r="O366" s="10"/>
      <c r="P366" s="10"/>
      <c r="Q366" s="10"/>
      <c r="R366" s="10"/>
      <c r="S366" s="10"/>
      <c r="T366" s="10"/>
      <c r="U366" s="10"/>
      <c r="V366" s="10"/>
      <c r="W366" s="10"/>
      <c r="X366" s="10"/>
      <c r="Y366" s="10"/>
    </row>
    <row r="367" spans="1:25" ht="18" x14ac:dyDescent="0.25">
      <c r="A367" s="10"/>
      <c r="B367" s="75"/>
      <c r="C367" s="66"/>
      <c r="D367" s="67"/>
      <c r="E367" s="67"/>
      <c r="F367" s="67"/>
      <c r="G367" s="76"/>
      <c r="H367" s="10"/>
      <c r="I367" s="10"/>
      <c r="J367" s="80" t="str">
        <f t="shared" si="12"/>
        <v/>
      </c>
      <c r="K367" s="81">
        <f t="shared" si="11"/>
        <v>0</v>
      </c>
      <c r="L367" s="10"/>
      <c r="M367" s="82"/>
      <c r="N367" s="83"/>
      <c r="O367" s="10"/>
      <c r="P367" s="10"/>
      <c r="Q367" s="10"/>
      <c r="R367" s="10"/>
      <c r="S367" s="10"/>
      <c r="T367" s="10"/>
      <c r="U367" s="10"/>
      <c r="V367" s="10"/>
      <c r="W367" s="10"/>
      <c r="X367" s="10"/>
      <c r="Y367" s="10"/>
    </row>
    <row r="368" spans="1:25" ht="18" x14ac:dyDescent="0.25">
      <c r="A368" s="10"/>
      <c r="B368" s="75"/>
      <c r="C368" s="66"/>
      <c r="D368" s="67"/>
      <c r="E368" s="67"/>
      <c r="F368" s="67"/>
      <c r="G368" s="76"/>
      <c r="H368" s="10"/>
      <c r="I368" s="10"/>
      <c r="J368" s="80" t="str">
        <f t="shared" si="12"/>
        <v/>
      </c>
      <c r="K368" s="81">
        <f t="shared" si="11"/>
        <v>0</v>
      </c>
      <c r="L368" s="10"/>
      <c r="M368" s="82"/>
      <c r="N368" s="83"/>
      <c r="O368" s="10"/>
      <c r="P368" s="10"/>
      <c r="Q368" s="10"/>
      <c r="R368" s="10"/>
      <c r="S368" s="10"/>
      <c r="T368" s="10"/>
      <c r="U368" s="10"/>
      <c r="V368" s="10"/>
      <c r="W368" s="10"/>
      <c r="X368" s="10"/>
      <c r="Y368" s="10"/>
    </row>
    <row r="369" spans="1:25" ht="18" x14ac:dyDescent="0.25">
      <c r="A369" s="10"/>
      <c r="B369" s="75"/>
      <c r="C369" s="66"/>
      <c r="D369" s="67"/>
      <c r="E369" s="67"/>
      <c r="F369" s="67"/>
      <c r="G369" s="76"/>
      <c r="H369" s="10"/>
      <c r="I369" s="10"/>
      <c r="J369" s="80" t="str">
        <f t="shared" si="12"/>
        <v/>
      </c>
      <c r="K369" s="81">
        <f t="shared" si="11"/>
        <v>0</v>
      </c>
      <c r="L369" s="10"/>
      <c r="M369" s="82"/>
      <c r="N369" s="83"/>
      <c r="O369" s="10"/>
      <c r="P369" s="10"/>
      <c r="Q369" s="10"/>
      <c r="R369" s="10"/>
      <c r="S369" s="10"/>
      <c r="T369" s="10"/>
      <c r="U369" s="10"/>
      <c r="V369" s="10"/>
      <c r="W369" s="10"/>
      <c r="X369" s="10"/>
      <c r="Y369" s="10"/>
    </row>
    <row r="370" spans="1:25" ht="18" x14ac:dyDescent="0.25">
      <c r="A370" s="10"/>
      <c r="B370" s="75"/>
      <c r="C370" s="66"/>
      <c r="D370" s="67"/>
      <c r="E370" s="67"/>
      <c r="F370" s="67"/>
      <c r="G370" s="76"/>
      <c r="H370" s="10"/>
      <c r="I370" s="10"/>
      <c r="J370" s="80" t="str">
        <f t="shared" si="12"/>
        <v/>
      </c>
      <c r="K370" s="81">
        <f t="shared" si="11"/>
        <v>0</v>
      </c>
      <c r="L370" s="10"/>
      <c r="M370" s="82"/>
      <c r="N370" s="83"/>
      <c r="O370" s="10"/>
      <c r="P370" s="10"/>
      <c r="Q370" s="10"/>
      <c r="R370" s="10"/>
      <c r="S370" s="10"/>
      <c r="T370" s="10"/>
      <c r="U370" s="10"/>
      <c r="V370" s="10"/>
      <c r="W370" s="10"/>
      <c r="X370" s="10"/>
      <c r="Y370" s="10"/>
    </row>
    <row r="371" spans="1:25" ht="18" x14ac:dyDescent="0.25">
      <c r="A371" s="10"/>
      <c r="B371" s="75"/>
      <c r="C371" s="66"/>
      <c r="D371" s="67"/>
      <c r="E371" s="67"/>
      <c r="F371" s="67"/>
      <c r="G371" s="76"/>
      <c r="H371" s="10"/>
      <c r="I371" s="10"/>
      <c r="J371" s="80" t="str">
        <f t="shared" si="12"/>
        <v/>
      </c>
      <c r="K371" s="81">
        <f t="shared" si="11"/>
        <v>0</v>
      </c>
      <c r="L371" s="10"/>
      <c r="M371" s="82"/>
      <c r="N371" s="83"/>
      <c r="O371" s="10"/>
      <c r="P371" s="10"/>
      <c r="Q371" s="10"/>
      <c r="R371" s="10"/>
      <c r="S371" s="10"/>
      <c r="T371" s="10"/>
      <c r="U371" s="10"/>
      <c r="V371" s="10"/>
      <c r="W371" s="10"/>
      <c r="X371" s="10"/>
      <c r="Y371" s="10"/>
    </row>
    <row r="372" spans="1:25" ht="18" x14ac:dyDescent="0.25">
      <c r="A372" s="10"/>
      <c r="B372" s="75"/>
      <c r="C372" s="66"/>
      <c r="D372" s="67"/>
      <c r="E372" s="67"/>
      <c r="F372" s="67"/>
      <c r="G372" s="76"/>
      <c r="H372" s="10"/>
      <c r="I372" s="10"/>
      <c r="J372" s="80" t="str">
        <f t="shared" si="12"/>
        <v/>
      </c>
      <c r="K372" s="81">
        <f t="shared" si="11"/>
        <v>0</v>
      </c>
      <c r="L372" s="10"/>
      <c r="M372" s="82"/>
      <c r="N372" s="83"/>
      <c r="O372" s="10"/>
      <c r="P372" s="10"/>
      <c r="Q372" s="10"/>
      <c r="R372" s="10"/>
      <c r="S372" s="10"/>
      <c r="T372" s="10"/>
      <c r="U372" s="10"/>
      <c r="V372" s="10"/>
      <c r="W372" s="10"/>
      <c r="X372" s="10"/>
      <c r="Y372" s="10"/>
    </row>
    <row r="373" spans="1:25" ht="18" x14ac:dyDescent="0.25">
      <c r="A373" s="10"/>
      <c r="B373" s="75"/>
      <c r="C373" s="66"/>
      <c r="D373" s="67"/>
      <c r="E373" s="67"/>
      <c r="F373" s="67"/>
      <c r="G373" s="76"/>
      <c r="H373" s="10"/>
      <c r="I373" s="10"/>
      <c r="J373" s="80" t="str">
        <f t="shared" si="12"/>
        <v/>
      </c>
      <c r="K373" s="81">
        <f t="shared" si="11"/>
        <v>0</v>
      </c>
      <c r="L373" s="10"/>
      <c r="M373" s="82"/>
      <c r="N373" s="83"/>
      <c r="O373" s="10"/>
      <c r="P373" s="10"/>
      <c r="Q373" s="10"/>
      <c r="R373" s="10"/>
      <c r="S373" s="10"/>
      <c r="T373" s="10"/>
      <c r="U373" s="10"/>
      <c r="V373" s="10"/>
      <c r="W373" s="10"/>
      <c r="X373" s="10"/>
      <c r="Y373" s="10"/>
    </row>
    <row r="374" spans="1:25" ht="18" x14ac:dyDescent="0.25">
      <c r="A374" s="10"/>
      <c r="B374" s="75"/>
      <c r="C374" s="66"/>
      <c r="D374" s="67"/>
      <c r="E374" s="67"/>
      <c r="F374" s="67"/>
      <c r="G374" s="76"/>
      <c r="H374" s="10"/>
      <c r="I374" s="10"/>
      <c r="J374" s="80" t="str">
        <f t="shared" si="12"/>
        <v/>
      </c>
      <c r="K374" s="81">
        <f t="shared" si="11"/>
        <v>0</v>
      </c>
      <c r="L374" s="10"/>
      <c r="M374" s="82"/>
      <c r="N374" s="83"/>
      <c r="O374" s="10"/>
      <c r="P374" s="10"/>
      <c r="Q374" s="10"/>
      <c r="R374" s="10"/>
      <c r="S374" s="10"/>
      <c r="T374" s="10"/>
      <c r="U374" s="10"/>
      <c r="V374" s="10"/>
      <c r="W374" s="10"/>
      <c r="X374" s="10"/>
      <c r="Y374" s="10"/>
    </row>
    <row r="375" spans="1:25" ht="18" x14ac:dyDescent="0.25">
      <c r="A375" s="10"/>
      <c r="B375" s="75"/>
      <c r="C375" s="66"/>
      <c r="D375" s="67"/>
      <c r="E375" s="67"/>
      <c r="F375" s="67"/>
      <c r="G375" s="76"/>
      <c r="H375" s="10"/>
      <c r="I375" s="10"/>
      <c r="J375" s="80" t="str">
        <f t="shared" si="12"/>
        <v/>
      </c>
      <c r="K375" s="81">
        <f t="shared" si="11"/>
        <v>0</v>
      </c>
      <c r="L375" s="10"/>
      <c r="M375" s="82"/>
      <c r="N375" s="83"/>
      <c r="O375" s="10"/>
      <c r="P375" s="10"/>
      <c r="Q375" s="10"/>
      <c r="R375" s="10"/>
      <c r="S375" s="10"/>
      <c r="T375" s="10"/>
      <c r="U375" s="10"/>
      <c r="V375" s="10"/>
      <c r="W375" s="10"/>
      <c r="X375" s="10"/>
      <c r="Y375" s="10"/>
    </row>
    <row r="376" spans="1:25" ht="18" x14ac:dyDescent="0.25">
      <c r="A376" s="10"/>
      <c r="B376" s="75"/>
      <c r="C376" s="66"/>
      <c r="D376" s="67"/>
      <c r="E376" s="67"/>
      <c r="F376" s="67"/>
      <c r="G376" s="76"/>
      <c r="H376" s="10"/>
      <c r="I376" s="10"/>
      <c r="J376" s="80" t="str">
        <f t="shared" si="12"/>
        <v/>
      </c>
      <c r="K376" s="81">
        <f t="shared" si="11"/>
        <v>0</v>
      </c>
      <c r="L376" s="10"/>
      <c r="M376" s="82"/>
      <c r="N376" s="83"/>
      <c r="O376" s="10"/>
      <c r="P376" s="10"/>
      <c r="Q376" s="10"/>
      <c r="R376" s="10"/>
      <c r="S376" s="10"/>
      <c r="T376" s="10"/>
      <c r="U376" s="10"/>
      <c r="V376" s="10"/>
      <c r="W376" s="10"/>
      <c r="X376" s="10"/>
      <c r="Y376" s="10"/>
    </row>
    <row r="377" spans="1:25" ht="18" x14ac:dyDescent="0.25">
      <c r="A377" s="10"/>
      <c r="B377" s="75"/>
      <c r="C377" s="66"/>
      <c r="D377" s="67"/>
      <c r="E377" s="67"/>
      <c r="F377" s="67"/>
      <c r="G377" s="76"/>
      <c r="H377" s="10"/>
      <c r="I377" s="10"/>
      <c r="J377" s="80" t="str">
        <f t="shared" si="12"/>
        <v/>
      </c>
      <c r="K377" s="81">
        <f t="shared" si="11"/>
        <v>0</v>
      </c>
      <c r="L377" s="10"/>
      <c r="M377" s="82"/>
      <c r="N377" s="83"/>
      <c r="O377" s="10"/>
      <c r="P377" s="10"/>
      <c r="Q377" s="10"/>
      <c r="R377" s="10"/>
      <c r="S377" s="10"/>
      <c r="T377" s="10"/>
      <c r="U377" s="10"/>
      <c r="V377" s="10"/>
      <c r="W377" s="10"/>
      <c r="X377" s="10"/>
      <c r="Y377" s="10"/>
    </row>
    <row r="378" spans="1:25" ht="18" x14ac:dyDescent="0.25">
      <c r="A378" s="10"/>
      <c r="B378" s="75"/>
      <c r="C378" s="66"/>
      <c r="D378" s="67"/>
      <c r="E378" s="67"/>
      <c r="F378" s="67"/>
      <c r="G378" s="76"/>
      <c r="H378" s="10"/>
      <c r="I378" s="10"/>
      <c r="J378" s="80" t="str">
        <f t="shared" si="12"/>
        <v/>
      </c>
      <c r="K378" s="81">
        <f t="shared" si="11"/>
        <v>0</v>
      </c>
      <c r="L378" s="10"/>
      <c r="M378" s="82"/>
      <c r="N378" s="83"/>
      <c r="O378" s="10"/>
      <c r="P378" s="10"/>
      <c r="Q378" s="10"/>
      <c r="R378" s="10"/>
      <c r="S378" s="10"/>
      <c r="T378" s="10"/>
      <c r="U378" s="10"/>
      <c r="V378" s="10"/>
      <c r="W378" s="10"/>
      <c r="X378" s="10"/>
      <c r="Y378" s="10"/>
    </row>
    <row r="379" spans="1:25" ht="18" x14ac:dyDescent="0.25">
      <c r="A379" s="10"/>
      <c r="B379" s="75"/>
      <c r="C379" s="66"/>
      <c r="D379" s="67"/>
      <c r="E379" s="67"/>
      <c r="F379" s="67"/>
      <c r="G379" s="76"/>
      <c r="H379" s="10"/>
      <c r="I379" s="10"/>
      <c r="J379" s="80" t="str">
        <f t="shared" si="12"/>
        <v/>
      </c>
      <c r="K379" s="81">
        <f t="shared" si="11"/>
        <v>0</v>
      </c>
      <c r="L379" s="10"/>
      <c r="M379" s="82"/>
      <c r="N379" s="83"/>
      <c r="O379" s="10"/>
      <c r="P379" s="10"/>
      <c r="Q379" s="10"/>
      <c r="R379" s="10"/>
      <c r="S379" s="10"/>
      <c r="T379" s="10"/>
      <c r="U379" s="10"/>
      <c r="V379" s="10"/>
      <c r="W379" s="10"/>
      <c r="X379" s="10"/>
      <c r="Y379" s="10"/>
    </row>
    <row r="380" spans="1:25" ht="18" x14ac:dyDescent="0.25">
      <c r="A380" s="10"/>
      <c r="B380" s="75"/>
      <c r="C380" s="66"/>
      <c r="D380" s="67"/>
      <c r="E380" s="67"/>
      <c r="F380" s="67"/>
      <c r="G380" s="76"/>
      <c r="H380" s="10"/>
      <c r="I380" s="10"/>
      <c r="J380" s="80" t="str">
        <f t="shared" si="12"/>
        <v/>
      </c>
      <c r="K380" s="81">
        <f t="shared" si="11"/>
        <v>0</v>
      </c>
      <c r="L380" s="10"/>
      <c r="M380" s="82"/>
      <c r="N380" s="83"/>
      <c r="O380" s="10"/>
      <c r="P380" s="10"/>
      <c r="Q380" s="10"/>
      <c r="R380" s="10"/>
      <c r="S380" s="10"/>
      <c r="T380" s="10"/>
      <c r="U380" s="10"/>
      <c r="V380" s="10"/>
      <c r="W380" s="10"/>
      <c r="X380" s="10"/>
      <c r="Y380" s="10"/>
    </row>
    <row r="381" spans="1:25" ht="18" x14ac:dyDescent="0.25">
      <c r="A381" s="10"/>
      <c r="B381" s="75"/>
      <c r="C381" s="66"/>
      <c r="D381" s="67"/>
      <c r="E381" s="67"/>
      <c r="F381" s="67"/>
      <c r="G381" s="76"/>
      <c r="H381" s="10"/>
      <c r="I381" s="10"/>
      <c r="J381" s="80" t="str">
        <f t="shared" si="12"/>
        <v/>
      </c>
      <c r="K381" s="81">
        <f t="shared" si="11"/>
        <v>0</v>
      </c>
      <c r="L381" s="10"/>
      <c r="M381" s="82"/>
      <c r="N381" s="83"/>
      <c r="O381" s="10"/>
      <c r="P381" s="10"/>
      <c r="Q381" s="10"/>
      <c r="R381" s="10"/>
      <c r="S381" s="10"/>
      <c r="T381" s="10"/>
      <c r="U381" s="10"/>
      <c r="V381" s="10"/>
      <c r="W381" s="10"/>
      <c r="X381" s="10"/>
      <c r="Y381" s="10"/>
    </row>
    <row r="382" spans="1:25" ht="18" x14ac:dyDescent="0.25">
      <c r="A382" s="10"/>
      <c r="B382" s="75"/>
      <c r="C382" s="66"/>
      <c r="D382" s="67"/>
      <c r="E382" s="67"/>
      <c r="F382" s="67"/>
      <c r="G382" s="76"/>
      <c r="H382" s="10"/>
      <c r="I382" s="10"/>
      <c r="J382" s="80" t="str">
        <f t="shared" si="12"/>
        <v/>
      </c>
      <c r="K382" s="81">
        <f t="shared" si="11"/>
        <v>0</v>
      </c>
      <c r="L382" s="10"/>
      <c r="M382" s="82"/>
      <c r="N382" s="83"/>
      <c r="O382" s="10"/>
      <c r="P382" s="10"/>
      <c r="Q382" s="10"/>
      <c r="R382" s="10"/>
      <c r="S382" s="10"/>
      <c r="T382" s="10"/>
      <c r="U382" s="10"/>
      <c r="V382" s="10"/>
      <c r="W382" s="10"/>
      <c r="X382" s="10"/>
      <c r="Y382" s="10"/>
    </row>
    <row r="383" spans="1:25" ht="18" x14ac:dyDescent="0.25">
      <c r="A383" s="10"/>
      <c r="B383" s="75"/>
      <c r="C383" s="66"/>
      <c r="D383" s="67"/>
      <c r="E383" s="67"/>
      <c r="F383" s="67"/>
      <c r="G383" s="76"/>
      <c r="H383" s="10"/>
      <c r="I383" s="10"/>
      <c r="J383" s="80" t="str">
        <f t="shared" si="12"/>
        <v/>
      </c>
      <c r="K383" s="81">
        <f t="shared" si="11"/>
        <v>0</v>
      </c>
      <c r="L383" s="10"/>
      <c r="M383" s="82"/>
      <c r="N383" s="83"/>
      <c r="O383" s="10"/>
      <c r="P383" s="10"/>
      <c r="Q383" s="10"/>
      <c r="R383" s="10"/>
      <c r="S383" s="10"/>
      <c r="T383" s="10"/>
      <c r="U383" s="10"/>
      <c r="V383" s="10"/>
      <c r="W383" s="10"/>
      <c r="X383" s="10"/>
      <c r="Y383" s="10"/>
    </row>
    <row r="384" spans="1:25" ht="18" x14ac:dyDescent="0.25">
      <c r="A384" s="10"/>
      <c r="B384" s="75"/>
      <c r="C384" s="66"/>
      <c r="D384" s="67"/>
      <c r="E384" s="67"/>
      <c r="F384" s="67"/>
      <c r="G384" s="76"/>
      <c r="H384" s="10"/>
      <c r="I384" s="10"/>
      <c r="J384" s="80" t="str">
        <f t="shared" si="12"/>
        <v/>
      </c>
      <c r="K384" s="81">
        <f t="shared" si="11"/>
        <v>0</v>
      </c>
      <c r="L384" s="10"/>
      <c r="M384" s="82"/>
      <c r="N384" s="83"/>
      <c r="O384" s="10"/>
      <c r="P384" s="10"/>
      <c r="Q384" s="10"/>
      <c r="R384" s="10"/>
      <c r="S384" s="10"/>
      <c r="T384" s="10"/>
      <c r="U384" s="10"/>
      <c r="V384" s="10"/>
      <c r="W384" s="10"/>
      <c r="X384" s="10"/>
      <c r="Y384" s="10"/>
    </row>
    <row r="385" spans="1:25" ht="18" x14ac:dyDescent="0.25">
      <c r="A385" s="10"/>
      <c r="B385" s="75"/>
      <c r="C385" s="66"/>
      <c r="D385" s="67"/>
      <c r="E385" s="67"/>
      <c r="F385" s="67"/>
      <c r="G385" s="76"/>
      <c r="H385" s="10"/>
      <c r="I385" s="10"/>
      <c r="J385" s="80" t="str">
        <f t="shared" si="12"/>
        <v/>
      </c>
      <c r="K385" s="81">
        <f t="shared" si="11"/>
        <v>0</v>
      </c>
      <c r="L385" s="10"/>
      <c r="M385" s="82"/>
      <c r="N385" s="83"/>
      <c r="O385" s="10"/>
      <c r="P385" s="10"/>
      <c r="Q385" s="10"/>
      <c r="R385" s="10"/>
      <c r="S385" s="10"/>
      <c r="T385" s="10"/>
      <c r="U385" s="10"/>
      <c r="V385" s="10"/>
      <c r="W385" s="10"/>
      <c r="X385" s="10"/>
      <c r="Y385" s="10"/>
    </row>
    <row r="386" spans="1:25" ht="18" x14ac:dyDescent="0.25">
      <c r="A386" s="10"/>
      <c r="B386" s="75"/>
      <c r="C386" s="66"/>
      <c r="D386" s="67"/>
      <c r="E386" s="67"/>
      <c r="F386" s="67"/>
      <c r="G386" s="76"/>
      <c r="H386" s="10"/>
      <c r="I386" s="10"/>
      <c r="J386" s="80" t="str">
        <f t="shared" si="12"/>
        <v/>
      </c>
      <c r="K386" s="81">
        <f t="shared" si="11"/>
        <v>0</v>
      </c>
      <c r="L386" s="10"/>
      <c r="M386" s="82"/>
      <c r="N386" s="83"/>
      <c r="O386" s="10"/>
      <c r="P386" s="10"/>
      <c r="Q386" s="10"/>
      <c r="R386" s="10"/>
      <c r="S386" s="10"/>
      <c r="T386" s="10"/>
      <c r="U386" s="10"/>
      <c r="V386" s="10"/>
      <c r="W386" s="10"/>
      <c r="X386" s="10"/>
      <c r="Y386" s="10"/>
    </row>
    <row r="387" spans="1:25" ht="18" x14ac:dyDescent="0.25">
      <c r="A387" s="10"/>
      <c r="B387" s="75"/>
      <c r="C387" s="66"/>
      <c r="D387" s="67"/>
      <c r="E387" s="67"/>
      <c r="F387" s="67"/>
      <c r="G387" s="76"/>
      <c r="H387" s="10"/>
      <c r="I387" s="10"/>
      <c r="J387" s="80" t="str">
        <f t="shared" si="12"/>
        <v/>
      </c>
      <c r="K387" s="81">
        <f t="shared" si="11"/>
        <v>0</v>
      </c>
      <c r="L387" s="10"/>
      <c r="M387" s="82"/>
      <c r="N387" s="83"/>
      <c r="O387" s="10"/>
      <c r="P387" s="10"/>
      <c r="Q387" s="10"/>
      <c r="R387" s="10"/>
      <c r="S387" s="10"/>
      <c r="T387" s="10"/>
      <c r="U387" s="10"/>
      <c r="V387" s="10"/>
      <c r="W387" s="10"/>
      <c r="X387" s="10"/>
      <c r="Y387" s="10"/>
    </row>
    <row r="388" spans="1:25" ht="18" x14ac:dyDescent="0.25">
      <c r="A388" s="10"/>
      <c r="B388" s="75"/>
      <c r="C388" s="66"/>
      <c r="D388" s="67"/>
      <c r="E388" s="67"/>
      <c r="F388" s="67"/>
      <c r="G388" s="76"/>
      <c r="H388" s="10"/>
      <c r="I388" s="10"/>
      <c r="J388" s="80" t="str">
        <f t="shared" si="12"/>
        <v/>
      </c>
      <c r="K388" s="81">
        <f t="shared" si="11"/>
        <v>0</v>
      </c>
      <c r="L388" s="10"/>
      <c r="M388" s="82"/>
      <c r="N388" s="83"/>
      <c r="O388" s="10"/>
      <c r="P388" s="10"/>
      <c r="Q388" s="10"/>
      <c r="R388" s="10"/>
      <c r="S388" s="10"/>
      <c r="T388" s="10"/>
      <c r="U388" s="10"/>
      <c r="V388" s="10"/>
      <c r="W388" s="10"/>
      <c r="X388" s="10"/>
      <c r="Y388" s="10"/>
    </row>
    <row r="389" spans="1:25" ht="18" x14ac:dyDescent="0.25">
      <c r="A389" s="10"/>
      <c r="B389" s="75"/>
      <c r="C389" s="66"/>
      <c r="D389" s="67"/>
      <c r="E389" s="67"/>
      <c r="F389" s="67"/>
      <c r="G389" s="76"/>
      <c r="H389" s="10"/>
      <c r="I389" s="10"/>
      <c r="J389" s="80" t="str">
        <f t="shared" si="12"/>
        <v/>
      </c>
      <c r="K389" s="81">
        <f t="shared" si="11"/>
        <v>0</v>
      </c>
      <c r="L389" s="10"/>
      <c r="M389" s="82"/>
      <c r="N389" s="83"/>
      <c r="O389" s="10"/>
      <c r="P389" s="10"/>
      <c r="Q389" s="10"/>
      <c r="R389" s="10"/>
      <c r="S389" s="10"/>
      <c r="T389" s="10"/>
      <c r="U389" s="10"/>
      <c r="V389" s="10"/>
      <c r="W389" s="10"/>
      <c r="X389" s="10"/>
      <c r="Y389" s="10"/>
    </row>
    <row r="390" spans="1:25" ht="18" x14ac:dyDescent="0.25">
      <c r="A390" s="10"/>
      <c r="B390" s="75"/>
      <c r="C390" s="66"/>
      <c r="D390" s="67"/>
      <c r="E390" s="67"/>
      <c r="F390" s="67"/>
      <c r="G390" s="76"/>
      <c r="H390" s="10"/>
      <c r="I390" s="10"/>
      <c r="J390" s="80" t="str">
        <f t="shared" si="12"/>
        <v/>
      </c>
      <c r="K390" s="81">
        <f t="shared" si="11"/>
        <v>0</v>
      </c>
      <c r="L390" s="10"/>
      <c r="M390" s="82"/>
      <c r="N390" s="83"/>
      <c r="O390" s="10"/>
      <c r="P390" s="10"/>
      <c r="Q390" s="10"/>
      <c r="R390" s="10"/>
      <c r="S390" s="10"/>
      <c r="T390" s="10"/>
      <c r="U390" s="10"/>
      <c r="V390" s="10"/>
      <c r="W390" s="10"/>
      <c r="X390" s="10"/>
      <c r="Y390" s="10"/>
    </row>
    <row r="391" spans="1:25" ht="18" x14ac:dyDescent="0.25">
      <c r="A391" s="10"/>
      <c r="B391" s="75"/>
      <c r="C391" s="66"/>
      <c r="D391" s="67"/>
      <c r="E391" s="67"/>
      <c r="F391" s="67"/>
      <c r="G391" s="76"/>
      <c r="H391" s="10"/>
      <c r="I391" s="10"/>
      <c r="J391" s="80" t="str">
        <f t="shared" si="12"/>
        <v/>
      </c>
      <c r="K391" s="81">
        <f t="shared" si="11"/>
        <v>0</v>
      </c>
      <c r="L391" s="10"/>
      <c r="M391" s="82"/>
      <c r="N391" s="83"/>
      <c r="O391" s="10"/>
      <c r="P391" s="10"/>
      <c r="Q391" s="10"/>
      <c r="R391" s="10"/>
      <c r="S391" s="10"/>
      <c r="T391" s="10"/>
      <c r="U391" s="10"/>
      <c r="V391" s="10"/>
      <c r="W391" s="10"/>
      <c r="X391" s="10"/>
      <c r="Y391" s="10"/>
    </row>
    <row r="392" spans="1:25" ht="18" x14ac:dyDescent="0.25">
      <c r="A392" s="10"/>
      <c r="B392" s="75"/>
      <c r="C392" s="66"/>
      <c r="D392" s="67"/>
      <c r="E392" s="67"/>
      <c r="F392" s="67"/>
      <c r="G392" s="76"/>
      <c r="H392" s="10"/>
      <c r="I392" s="10"/>
      <c r="J392" s="80" t="str">
        <f t="shared" si="12"/>
        <v/>
      </c>
      <c r="K392" s="81">
        <f t="shared" si="11"/>
        <v>0</v>
      </c>
      <c r="L392" s="10"/>
      <c r="M392" s="82"/>
      <c r="N392" s="83"/>
      <c r="O392" s="10"/>
      <c r="P392" s="10"/>
      <c r="Q392" s="10"/>
      <c r="R392" s="10"/>
      <c r="S392" s="10"/>
      <c r="T392" s="10"/>
      <c r="U392" s="10"/>
      <c r="V392" s="10"/>
      <c r="W392" s="10"/>
      <c r="X392" s="10"/>
      <c r="Y392" s="10"/>
    </row>
    <row r="393" spans="1:25" ht="18" x14ac:dyDescent="0.25">
      <c r="A393" s="10"/>
      <c r="B393" s="75"/>
      <c r="C393" s="66"/>
      <c r="D393" s="67"/>
      <c r="E393" s="67"/>
      <c r="F393" s="67"/>
      <c r="G393" s="76"/>
      <c r="H393" s="10"/>
      <c r="I393" s="10"/>
      <c r="J393" s="80" t="str">
        <f t="shared" si="12"/>
        <v/>
      </c>
      <c r="K393" s="81">
        <f t="shared" si="11"/>
        <v>0</v>
      </c>
      <c r="L393" s="10"/>
      <c r="M393" s="82"/>
      <c r="N393" s="83"/>
      <c r="O393" s="10"/>
      <c r="P393" s="10"/>
      <c r="Q393" s="10"/>
      <c r="R393" s="10"/>
      <c r="S393" s="10"/>
      <c r="T393" s="10"/>
      <c r="U393" s="10"/>
      <c r="V393" s="10"/>
      <c r="W393" s="10"/>
      <c r="X393" s="10"/>
      <c r="Y393" s="10"/>
    </row>
    <row r="394" spans="1:25" ht="18" x14ac:dyDescent="0.25">
      <c r="A394" s="10"/>
      <c r="B394" s="75"/>
      <c r="C394" s="66"/>
      <c r="D394" s="67"/>
      <c r="E394" s="67"/>
      <c r="F394" s="67"/>
      <c r="G394" s="76"/>
      <c r="H394" s="10"/>
      <c r="I394" s="10"/>
      <c r="J394" s="80" t="str">
        <f t="shared" si="12"/>
        <v/>
      </c>
      <c r="K394" s="81">
        <f t="shared" si="11"/>
        <v>0</v>
      </c>
      <c r="L394" s="10"/>
      <c r="M394" s="82"/>
      <c r="N394" s="83"/>
      <c r="O394" s="10"/>
      <c r="P394" s="10"/>
      <c r="Q394" s="10"/>
      <c r="R394" s="10"/>
      <c r="S394" s="10"/>
      <c r="T394" s="10"/>
      <c r="U394" s="10"/>
      <c r="V394" s="10"/>
      <c r="W394" s="10"/>
      <c r="X394" s="10"/>
      <c r="Y394" s="10"/>
    </row>
    <row r="395" spans="1:25" ht="18" x14ac:dyDescent="0.25">
      <c r="A395" s="10"/>
      <c r="B395" s="75"/>
      <c r="C395" s="66"/>
      <c r="D395" s="67"/>
      <c r="E395" s="67"/>
      <c r="F395" s="67"/>
      <c r="G395" s="76"/>
      <c r="H395" s="10"/>
      <c r="I395" s="10"/>
      <c r="J395" s="80" t="str">
        <f t="shared" si="12"/>
        <v/>
      </c>
      <c r="K395" s="81">
        <f t="shared" si="11"/>
        <v>0</v>
      </c>
      <c r="L395" s="10"/>
      <c r="M395" s="82"/>
      <c r="N395" s="83"/>
      <c r="O395" s="10"/>
      <c r="P395" s="10"/>
      <c r="Q395" s="10"/>
      <c r="R395" s="10"/>
      <c r="S395" s="10"/>
      <c r="T395" s="10"/>
      <c r="U395" s="10"/>
      <c r="V395" s="10"/>
      <c r="W395" s="10"/>
      <c r="X395" s="10"/>
      <c r="Y395" s="10"/>
    </row>
    <row r="396" spans="1:25" ht="18" x14ac:dyDescent="0.25">
      <c r="A396" s="10"/>
      <c r="B396" s="75"/>
      <c r="C396" s="66"/>
      <c r="D396" s="67"/>
      <c r="E396" s="67"/>
      <c r="F396" s="67"/>
      <c r="G396" s="76"/>
      <c r="H396" s="10"/>
      <c r="I396" s="10"/>
      <c r="J396" s="80" t="str">
        <f t="shared" si="12"/>
        <v/>
      </c>
      <c r="K396" s="81">
        <f t="shared" si="11"/>
        <v>0</v>
      </c>
      <c r="L396" s="10"/>
      <c r="M396" s="82"/>
      <c r="N396" s="83"/>
      <c r="O396" s="10"/>
      <c r="P396" s="10"/>
      <c r="Q396" s="10"/>
      <c r="R396" s="10"/>
      <c r="S396" s="10"/>
      <c r="T396" s="10"/>
      <c r="U396" s="10"/>
      <c r="V396" s="10"/>
      <c r="W396" s="10"/>
      <c r="X396" s="10"/>
      <c r="Y396" s="10"/>
    </row>
    <row r="397" spans="1:25" ht="18" x14ac:dyDescent="0.25">
      <c r="A397" s="10"/>
      <c r="B397" s="75"/>
      <c r="C397" s="66"/>
      <c r="D397" s="67"/>
      <c r="E397" s="67"/>
      <c r="F397" s="67"/>
      <c r="G397" s="76"/>
      <c r="H397" s="10"/>
      <c r="I397" s="10"/>
      <c r="J397" s="80" t="str">
        <f t="shared" si="12"/>
        <v/>
      </c>
      <c r="K397" s="81">
        <f t="shared" si="11"/>
        <v>0</v>
      </c>
      <c r="L397" s="10"/>
      <c r="M397" s="82"/>
      <c r="N397" s="83"/>
      <c r="O397" s="10"/>
      <c r="P397" s="10"/>
      <c r="Q397" s="10"/>
      <c r="R397" s="10"/>
      <c r="S397" s="10"/>
      <c r="T397" s="10"/>
      <c r="U397" s="10"/>
      <c r="V397" s="10"/>
      <c r="W397" s="10"/>
      <c r="X397" s="10"/>
      <c r="Y397" s="10"/>
    </row>
    <row r="398" spans="1:25" ht="18" x14ac:dyDescent="0.25">
      <c r="A398" s="10"/>
      <c r="B398" s="75"/>
      <c r="C398" s="66"/>
      <c r="D398" s="67"/>
      <c r="E398" s="67"/>
      <c r="F398" s="67"/>
      <c r="G398" s="76"/>
      <c r="H398" s="10"/>
      <c r="I398" s="10"/>
      <c r="J398" s="80" t="str">
        <f t="shared" si="12"/>
        <v/>
      </c>
      <c r="K398" s="81">
        <f t="shared" si="11"/>
        <v>0</v>
      </c>
      <c r="L398" s="10"/>
      <c r="M398" s="82"/>
      <c r="N398" s="83"/>
      <c r="O398" s="10"/>
      <c r="P398" s="10"/>
      <c r="Q398" s="10"/>
      <c r="R398" s="10"/>
      <c r="S398" s="10"/>
      <c r="T398" s="10"/>
      <c r="U398" s="10"/>
      <c r="V398" s="10"/>
      <c r="W398" s="10"/>
      <c r="X398" s="10"/>
      <c r="Y398" s="10"/>
    </row>
    <row r="399" spans="1:25" ht="18" x14ac:dyDescent="0.25">
      <c r="A399" s="10"/>
      <c r="B399" s="75"/>
      <c r="C399" s="66"/>
      <c r="D399" s="67"/>
      <c r="E399" s="67"/>
      <c r="F399" s="67"/>
      <c r="G399" s="76"/>
      <c r="H399" s="10"/>
      <c r="I399" s="10"/>
      <c r="J399" s="80" t="str">
        <f t="shared" si="12"/>
        <v/>
      </c>
      <c r="K399" s="81">
        <f t="shared" si="11"/>
        <v>0</v>
      </c>
      <c r="L399" s="10"/>
      <c r="M399" s="82"/>
      <c r="N399" s="83"/>
      <c r="O399" s="10"/>
      <c r="P399" s="10"/>
      <c r="Q399" s="10"/>
      <c r="R399" s="10"/>
      <c r="S399" s="10"/>
      <c r="T399" s="10"/>
      <c r="U399" s="10"/>
      <c r="V399" s="10"/>
      <c r="W399" s="10"/>
      <c r="X399" s="10"/>
      <c r="Y399" s="10"/>
    </row>
    <row r="400" spans="1:25" ht="18" x14ac:dyDescent="0.25">
      <c r="A400" s="10"/>
      <c r="B400" s="75"/>
      <c r="C400" s="66"/>
      <c r="D400" s="67"/>
      <c r="E400" s="67"/>
      <c r="F400" s="67"/>
      <c r="G400" s="76"/>
      <c r="H400" s="10"/>
      <c r="I400" s="10"/>
      <c r="J400" s="80" t="str">
        <f t="shared" si="12"/>
        <v/>
      </c>
      <c r="K400" s="81">
        <f t="shared" si="11"/>
        <v>0</v>
      </c>
      <c r="L400" s="10"/>
      <c r="M400" s="82"/>
      <c r="N400" s="83"/>
      <c r="O400" s="10"/>
      <c r="P400" s="10"/>
      <c r="Q400" s="10"/>
      <c r="R400" s="10"/>
      <c r="S400" s="10"/>
      <c r="T400" s="10"/>
      <c r="U400" s="10"/>
      <c r="V400" s="10"/>
      <c r="W400" s="10"/>
      <c r="X400" s="10"/>
      <c r="Y400" s="10"/>
    </row>
    <row r="401" spans="1:25" ht="18" x14ac:dyDescent="0.25">
      <c r="A401" s="10"/>
      <c r="B401" s="75"/>
      <c r="C401" s="66"/>
      <c r="D401" s="67"/>
      <c r="E401" s="67"/>
      <c r="F401" s="67"/>
      <c r="G401" s="76"/>
      <c r="H401" s="10"/>
      <c r="I401" s="10"/>
      <c r="J401" s="80" t="str">
        <f t="shared" si="12"/>
        <v/>
      </c>
      <c r="K401" s="81">
        <f t="shared" si="11"/>
        <v>0</v>
      </c>
      <c r="L401" s="10"/>
      <c r="M401" s="82"/>
      <c r="N401" s="83"/>
      <c r="O401" s="10"/>
      <c r="P401" s="10"/>
      <c r="Q401" s="10"/>
      <c r="R401" s="10"/>
      <c r="S401" s="10"/>
      <c r="T401" s="10"/>
      <c r="U401" s="10"/>
      <c r="V401" s="10"/>
      <c r="W401" s="10"/>
      <c r="X401" s="10"/>
      <c r="Y401" s="10"/>
    </row>
    <row r="402" spans="1:25" ht="18" x14ac:dyDescent="0.25">
      <c r="A402" s="10"/>
      <c r="B402" s="75"/>
      <c r="C402" s="66"/>
      <c r="D402" s="67"/>
      <c r="E402" s="67"/>
      <c r="F402" s="67"/>
      <c r="G402" s="76"/>
      <c r="H402" s="10"/>
      <c r="I402" s="10"/>
      <c r="J402" s="80" t="str">
        <f t="shared" si="12"/>
        <v/>
      </c>
      <c r="K402" s="81">
        <f t="shared" si="11"/>
        <v>0</v>
      </c>
      <c r="L402" s="10"/>
      <c r="M402" s="82"/>
      <c r="N402" s="83"/>
      <c r="O402" s="10"/>
      <c r="P402" s="10"/>
      <c r="Q402" s="10"/>
      <c r="R402" s="10"/>
      <c r="S402" s="10"/>
      <c r="T402" s="10"/>
      <c r="U402" s="10"/>
      <c r="V402" s="10"/>
      <c r="W402" s="10"/>
      <c r="X402" s="10"/>
      <c r="Y402" s="10"/>
    </row>
    <row r="403" spans="1:25" ht="18" x14ac:dyDescent="0.25">
      <c r="A403" s="10"/>
      <c r="B403" s="75"/>
      <c r="C403" s="66"/>
      <c r="D403" s="67"/>
      <c r="E403" s="67"/>
      <c r="F403" s="67"/>
      <c r="G403" s="76"/>
      <c r="H403" s="10"/>
      <c r="I403" s="10"/>
      <c r="J403" s="80" t="str">
        <f t="shared" si="12"/>
        <v/>
      </c>
      <c r="K403" s="81">
        <f t="shared" si="11"/>
        <v>0</v>
      </c>
      <c r="L403" s="10"/>
      <c r="M403" s="82"/>
      <c r="N403" s="83"/>
      <c r="O403" s="10"/>
      <c r="P403" s="10"/>
      <c r="Q403" s="10"/>
      <c r="R403" s="10"/>
      <c r="S403" s="10"/>
      <c r="T403" s="10"/>
      <c r="U403" s="10"/>
      <c r="V403" s="10"/>
      <c r="W403" s="10"/>
      <c r="X403" s="10"/>
      <c r="Y403" s="10"/>
    </row>
    <row r="404" spans="1:25" ht="18" x14ac:dyDescent="0.25">
      <c r="A404" s="10"/>
      <c r="B404" s="75"/>
      <c r="C404" s="66"/>
      <c r="D404" s="67"/>
      <c r="E404" s="67"/>
      <c r="F404" s="67"/>
      <c r="G404" s="76"/>
      <c r="H404" s="10"/>
      <c r="I404" s="10"/>
      <c r="J404" s="80" t="str">
        <f t="shared" si="12"/>
        <v/>
      </c>
      <c r="K404" s="81">
        <f t="shared" si="11"/>
        <v>0</v>
      </c>
      <c r="L404" s="10"/>
      <c r="M404" s="82"/>
      <c r="N404" s="83"/>
      <c r="O404" s="10"/>
      <c r="P404" s="10"/>
      <c r="Q404" s="10"/>
      <c r="R404" s="10"/>
      <c r="S404" s="10"/>
      <c r="T404" s="10"/>
      <c r="U404" s="10"/>
      <c r="V404" s="10"/>
      <c r="W404" s="10"/>
      <c r="X404" s="10"/>
      <c r="Y404" s="10"/>
    </row>
    <row r="405" spans="1:25" ht="18" x14ac:dyDescent="0.25">
      <c r="A405" s="10"/>
      <c r="B405" s="75"/>
      <c r="C405" s="66"/>
      <c r="D405" s="67"/>
      <c r="E405" s="67"/>
      <c r="F405" s="67"/>
      <c r="G405" s="76"/>
      <c r="H405" s="10"/>
      <c r="I405" s="10"/>
      <c r="J405" s="80" t="str">
        <f t="shared" si="12"/>
        <v/>
      </c>
      <c r="K405" s="81">
        <f t="shared" si="11"/>
        <v>0</v>
      </c>
      <c r="L405" s="10"/>
      <c r="M405" s="82"/>
      <c r="N405" s="83"/>
      <c r="O405" s="10"/>
      <c r="P405" s="10"/>
      <c r="Q405" s="10"/>
      <c r="R405" s="10"/>
      <c r="S405" s="10"/>
      <c r="T405" s="10"/>
      <c r="U405" s="10"/>
      <c r="V405" s="10"/>
      <c r="W405" s="10"/>
      <c r="X405" s="10"/>
      <c r="Y405" s="10"/>
    </row>
    <row r="406" spans="1:25" ht="18" x14ac:dyDescent="0.25">
      <c r="A406" s="10"/>
      <c r="B406" s="75"/>
      <c r="C406" s="66"/>
      <c r="D406" s="67"/>
      <c r="E406" s="67"/>
      <c r="F406" s="67"/>
      <c r="G406" s="76"/>
      <c r="H406" s="10"/>
      <c r="I406" s="10"/>
      <c r="J406" s="80" t="str">
        <f t="shared" si="12"/>
        <v/>
      </c>
      <c r="K406" s="81">
        <f t="shared" si="11"/>
        <v>0</v>
      </c>
      <c r="L406" s="10"/>
      <c r="M406" s="82"/>
      <c r="N406" s="83"/>
      <c r="O406" s="10"/>
      <c r="P406" s="10"/>
      <c r="Q406" s="10"/>
      <c r="R406" s="10"/>
      <c r="S406" s="10"/>
      <c r="T406" s="10"/>
      <c r="U406" s="10"/>
      <c r="V406" s="10"/>
      <c r="W406" s="10"/>
      <c r="X406" s="10"/>
      <c r="Y406" s="10"/>
    </row>
    <row r="407" spans="1:25" ht="18" x14ac:dyDescent="0.25">
      <c r="A407" s="10"/>
      <c r="B407" s="75"/>
      <c r="C407" s="66"/>
      <c r="D407" s="67"/>
      <c r="E407" s="67"/>
      <c r="F407" s="67"/>
      <c r="G407" s="76"/>
      <c r="H407" s="10"/>
      <c r="I407" s="10"/>
      <c r="J407" s="80" t="str">
        <f t="shared" si="12"/>
        <v/>
      </c>
      <c r="K407" s="81">
        <f t="shared" si="11"/>
        <v>0</v>
      </c>
      <c r="L407" s="10"/>
      <c r="M407" s="82"/>
      <c r="N407" s="83"/>
      <c r="O407" s="10"/>
      <c r="P407" s="10"/>
      <c r="Q407" s="10"/>
      <c r="R407" s="10"/>
      <c r="S407" s="10"/>
      <c r="T407" s="10"/>
      <c r="U407" s="10"/>
      <c r="V407" s="10"/>
      <c r="W407" s="10"/>
      <c r="X407" s="10"/>
      <c r="Y407" s="10"/>
    </row>
    <row r="408" spans="1:25" ht="18" x14ac:dyDescent="0.25">
      <c r="A408" s="10"/>
      <c r="B408" s="75"/>
      <c r="C408" s="66"/>
      <c r="D408" s="67"/>
      <c r="E408" s="67"/>
      <c r="F408" s="67"/>
      <c r="G408" s="76"/>
      <c r="H408" s="10"/>
      <c r="I408" s="10"/>
      <c r="J408" s="80" t="str">
        <f t="shared" si="12"/>
        <v/>
      </c>
      <c r="K408" s="81">
        <f t="shared" si="11"/>
        <v>0</v>
      </c>
      <c r="L408" s="10"/>
      <c r="M408" s="82"/>
      <c r="N408" s="83"/>
      <c r="O408" s="10"/>
      <c r="P408" s="10"/>
      <c r="Q408" s="10"/>
      <c r="R408" s="10"/>
      <c r="S408" s="10"/>
      <c r="T408" s="10"/>
      <c r="U408" s="10"/>
      <c r="V408" s="10"/>
      <c r="W408" s="10"/>
      <c r="X408" s="10"/>
      <c r="Y408" s="10"/>
    </row>
    <row r="409" spans="1:25" ht="18" x14ac:dyDescent="0.25">
      <c r="A409" s="10"/>
      <c r="B409" s="75"/>
      <c r="C409" s="66"/>
      <c r="D409" s="67"/>
      <c r="E409" s="67"/>
      <c r="F409" s="67"/>
      <c r="G409" s="76"/>
      <c r="H409" s="10"/>
      <c r="I409" s="10"/>
      <c r="J409" s="80" t="str">
        <f t="shared" si="12"/>
        <v/>
      </c>
      <c r="K409" s="81">
        <f t="shared" si="11"/>
        <v>0</v>
      </c>
      <c r="L409" s="10"/>
      <c r="M409" s="82"/>
      <c r="N409" s="83"/>
      <c r="O409" s="10"/>
      <c r="P409" s="10"/>
      <c r="Q409" s="10"/>
      <c r="R409" s="10"/>
      <c r="S409" s="10"/>
      <c r="T409" s="10"/>
      <c r="U409" s="10"/>
      <c r="V409" s="10"/>
      <c r="W409" s="10"/>
      <c r="X409" s="10"/>
      <c r="Y409" s="10"/>
    </row>
    <row r="410" spans="1:25" ht="18" x14ac:dyDescent="0.25">
      <c r="A410" s="10"/>
      <c r="B410" s="75"/>
      <c r="C410" s="66"/>
      <c r="D410" s="67"/>
      <c r="E410" s="67"/>
      <c r="F410" s="67"/>
      <c r="G410" s="76"/>
      <c r="H410" s="10"/>
      <c r="I410" s="10"/>
      <c r="J410" s="80" t="str">
        <f t="shared" si="12"/>
        <v/>
      </c>
      <c r="K410" s="81">
        <f t="shared" si="11"/>
        <v>0</v>
      </c>
      <c r="L410" s="10"/>
      <c r="M410" s="82"/>
      <c r="N410" s="83"/>
      <c r="O410" s="10"/>
      <c r="P410" s="10"/>
      <c r="Q410" s="10"/>
      <c r="R410" s="10"/>
      <c r="S410" s="10"/>
      <c r="T410" s="10"/>
      <c r="U410" s="10"/>
      <c r="V410" s="10"/>
      <c r="W410" s="10"/>
      <c r="X410" s="10"/>
      <c r="Y410" s="10"/>
    </row>
    <row r="411" spans="1:25" ht="18" x14ac:dyDescent="0.25">
      <c r="A411" s="10"/>
      <c r="B411" s="75"/>
      <c r="C411" s="66"/>
      <c r="D411" s="67"/>
      <c r="E411" s="67"/>
      <c r="F411" s="67"/>
      <c r="G411" s="76"/>
      <c r="H411" s="10"/>
      <c r="I411" s="10"/>
      <c r="J411" s="80" t="str">
        <f t="shared" si="12"/>
        <v/>
      </c>
      <c r="K411" s="81">
        <f t="shared" si="11"/>
        <v>0</v>
      </c>
      <c r="L411" s="10"/>
      <c r="M411" s="82"/>
      <c r="N411" s="83"/>
      <c r="O411" s="10"/>
      <c r="P411" s="10"/>
      <c r="Q411" s="10"/>
      <c r="R411" s="10"/>
      <c r="S411" s="10"/>
      <c r="T411" s="10"/>
      <c r="U411" s="10"/>
      <c r="V411" s="10"/>
      <c r="W411" s="10"/>
      <c r="X411" s="10"/>
      <c r="Y411" s="10"/>
    </row>
    <row r="412" spans="1:25" ht="18" x14ac:dyDescent="0.25">
      <c r="A412" s="10"/>
      <c r="B412" s="75"/>
      <c r="C412" s="66"/>
      <c r="D412" s="67"/>
      <c r="E412" s="67"/>
      <c r="F412" s="67"/>
      <c r="G412" s="76"/>
      <c r="H412" s="10"/>
      <c r="I412" s="10"/>
      <c r="J412" s="80" t="str">
        <f t="shared" si="12"/>
        <v/>
      </c>
      <c r="K412" s="81">
        <f t="shared" si="11"/>
        <v>0</v>
      </c>
      <c r="L412" s="10"/>
      <c r="M412" s="82"/>
      <c r="N412" s="83"/>
      <c r="O412" s="10"/>
      <c r="P412" s="10"/>
      <c r="Q412" s="10"/>
      <c r="R412" s="10"/>
      <c r="S412" s="10"/>
      <c r="T412" s="10"/>
      <c r="U412" s="10"/>
      <c r="V412" s="10"/>
      <c r="W412" s="10"/>
      <c r="X412" s="10"/>
      <c r="Y412" s="10"/>
    </row>
    <row r="413" spans="1:25" ht="18" x14ac:dyDescent="0.25">
      <c r="A413" s="10"/>
      <c r="B413" s="75"/>
      <c r="C413" s="66"/>
      <c r="D413" s="67"/>
      <c r="E413" s="67"/>
      <c r="F413" s="67"/>
      <c r="G413" s="76"/>
      <c r="H413" s="10"/>
      <c r="I413" s="10"/>
      <c r="J413" s="80" t="str">
        <f t="shared" si="12"/>
        <v/>
      </c>
      <c r="K413" s="81">
        <f t="shared" si="11"/>
        <v>0</v>
      </c>
      <c r="L413" s="10"/>
      <c r="M413" s="82"/>
      <c r="N413" s="83"/>
      <c r="O413" s="10"/>
      <c r="P413" s="10"/>
      <c r="Q413" s="10"/>
      <c r="R413" s="10"/>
      <c r="S413" s="10"/>
      <c r="T413" s="10"/>
      <c r="U413" s="10"/>
      <c r="V413" s="10"/>
      <c r="W413" s="10"/>
      <c r="X413" s="10"/>
      <c r="Y413" s="10"/>
    </row>
    <row r="414" spans="1:25" ht="18" x14ac:dyDescent="0.25">
      <c r="A414" s="10"/>
      <c r="B414" s="75"/>
      <c r="C414" s="66"/>
      <c r="D414" s="67"/>
      <c r="E414" s="67"/>
      <c r="F414" s="67"/>
      <c r="G414" s="76"/>
      <c r="H414" s="10"/>
      <c r="I414" s="10"/>
      <c r="J414" s="80" t="str">
        <f t="shared" si="12"/>
        <v/>
      </c>
      <c r="K414" s="81">
        <f t="shared" si="11"/>
        <v>0</v>
      </c>
      <c r="L414" s="10"/>
      <c r="M414" s="82"/>
      <c r="N414" s="83"/>
      <c r="O414" s="10"/>
      <c r="P414" s="10"/>
      <c r="Q414" s="10"/>
      <c r="R414" s="10"/>
      <c r="S414" s="10"/>
      <c r="T414" s="10"/>
      <c r="U414" s="10"/>
      <c r="V414" s="10"/>
      <c r="W414" s="10"/>
      <c r="X414" s="10"/>
      <c r="Y414" s="10"/>
    </row>
    <row r="415" spans="1:25" ht="18" x14ac:dyDescent="0.25">
      <c r="A415" s="10"/>
      <c r="B415" s="75"/>
      <c r="C415" s="66"/>
      <c r="D415" s="67"/>
      <c r="E415" s="67"/>
      <c r="F415" s="67"/>
      <c r="G415" s="76"/>
      <c r="H415" s="10"/>
      <c r="I415" s="10"/>
      <c r="J415" s="80" t="str">
        <f t="shared" si="12"/>
        <v/>
      </c>
      <c r="K415" s="81">
        <f t="shared" si="11"/>
        <v>0</v>
      </c>
      <c r="L415" s="10"/>
      <c r="M415" s="82"/>
      <c r="N415" s="83"/>
      <c r="O415" s="10"/>
      <c r="P415" s="10"/>
      <c r="Q415" s="10"/>
      <c r="R415" s="10"/>
      <c r="S415" s="10"/>
      <c r="T415" s="10"/>
      <c r="U415" s="10"/>
      <c r="V415" s="10"/>
      <c r="W415" s="10"/>
      <c r="X415" s="10"/>
      <c r="Y415" s="10"/>
    </row>
    <row r="416" spans="1:25" ht="18" x14ac:dyDescent="0.25">
      <c r="A416" s="10"/>
      <c r="B416" s="75"/>
      <c r="C416" s="66"/>
      <c r="D416" s="67"/>
      <c r="E416" s="67"/>
      <c r="F416" s="67"/>
      <c r="G416" s="76"/>
      <c r="H416" s="10"/>
      <c r="I416" s="10"/>
      <c r="J416" s="80" t="str">
        <f t="shared" si="12"/>
        <v/>
      </c>
      <c r="K416" s="81">
        <f t="shared" si="11"/>
        <v>0</v>
      </c>
      <c r="L416" s="10"/>
      <c r="M416" s="82"/>
      <c r="N416" s="83"/>
      <c r="O416" s="10"/>
      <c r="P416" s="10"/>
      <c r="Q416" s="10"/>
      <c r="R416" s="10"/>
      <c r="S416" s="10"/>
      <c r="T416" s="10"/>
      <c r="U416" s="10"/>
      <c r="V416" s="10"/>
      <c r="W416" s="10"/>
      <c r="X416" s="10"/>
      <c r="Y416" s="10"/>
    </row>
    <row r="417" spans="1:25" ht="18" x14ac:dyDescent="0.25">
      <c r="A417" s="10"/>
      <c r="B417" s="75"/>
      <c r="C417" s="66"/>
      <c r="D417" s="67"/>
      <c r="E417" s="67"/>
      <c r="F417" s="67"/>
      <c r="G417" s="76"/>
      <c r="H417" s="10"/>
      <c r="I417" s="10"/>
      <c r="J417" s="80" t="str">
        <f t="shared" si="12"/>
        <v/>
      </c>
      <c r="K417" s="81">
        <f t="shared" si="11"/>
        <v>0</v>
      </c>
      <c r="L417" s="10"/>
      <c r="M417" s="82"/>
      <c r="N417" s="83"/>
      <c r="O417" s="10"/>
      <c r="P417" s="10"/>
      <c r="Q417" s="10"/>
      <c r="R417" s="10"/>
      <c r="S417" s="10"/>
      <c r="T417" s="10"/>
      <c r="U417" s="10"/>
      <c r="V417" s="10"/>
      <c r="W417" s="10"/>
      <c r="X417" s="10"/>
      <c r="Y417" s="10"/>
    </row>
    <row r="418" spans="1:25" ht="18" x14ac:dyDescent="0.25">
      <c r="A418" s="10"/>
      <c r="B418" s="75"/>
      <c r="C418" s="66"/>
      <c r="D418" s="67"/>
      <c r="E418" s="67"/>
      <c r="F418" s="67"/>
      <c r="G418" s="76"/>
      <c r="H418" s="10"/>
      <c r="I418" s="10"/>
      <c r="J418" s="80" t="str">
        <f t="shared" si="12"/>
        <v/>
      </c>
      <c r="K418" s="81">
        <f t="shared" si="11"/>
        <v>0</v>
      </c>
      <c r="L418" s="10"/>
      <c r="M418" s="82"/>
      <c r="N418" s="83"/>
      <c r="O418" s="10"/>
      <c r="P418" s="10"/>
      <c r="Q418" s="10"/>
      <c r="R418" s="10"/>
      <c r="S418" s="10"/>
      <c r="T418" s="10"/>
      <c r="U418" s="10"/>
      <c r="V418" s="10"/>
      <c r="W418" s="10"/>
      <c r="X418" s="10"/>
      <c r="Y418" s="10"/>
    </row>
    <row r="419" spans="1:25" ht="18" x14ac:dyDescent="0.25">
      <c r="A419" s="10"/>
      <c r="B419" s="75"/>
      <c r="C419" s="66"/>
      <c r="D419" s="67"/>
      <c r="E419" s="67"/>
      <c r="F419" s="67"/>
      <c r="G419" s="76"/>
      <c r="H419" s="10"/>
      <c r="I419" s="10"/>
      <c r="J419" s="80" t="str">
        <f t="shared" si="12"/>
        <v/>
      </c>
      <c r="K419" s="81">
        <f t="shared" si="11"/>
        <v>0</v>
      </c>
      <c r="L419" s="10"/>
      <c r="M419" s="82"/>
      <c r="N419" s="83"/>
      <c r="O419" s="10"/>
      <c r="P419" s="10"/>
      <c r="Q419" s="10"/>
      <c r="R419" s="10"/>
      <c r="S419" s="10"/>
      <c r="T419" s="10"/>
      <c r="U419" s="10"/>
      <c r="V419" s="10"/>
      <c r="W419" s="10"/>
      <c r="X419" s="10"/>
      <c r="Y419" s="10"/>
    </row>
    <row r="420" spans="1:25" ht="18" x14ac:dyDescent="0.25">
      <c r="A420" s="10"/>
      <c r="B420" s="75"/>
      <c r="C420" s="66"/>
      <c r="D420" s="67"/>
      <c r="E420" s="67"/>
      <c r="F420" s="67"/>
      <c r="G420" s="76"/>
      <c r="H420" s="10"/>
      <c r="I420" s="10"/>
      <c r="J420" s="80" t="str">
        <f t="shared" si="12"/>
        <v/>
      </c>
      <c r="K420" s="81">
        <f t="shared" si="11"/>
        <v>0</v>
      </c>
      <c r="L420" s="10"/>
      <c r="M420" s="82"/>
      <c r="N420" s="83"/>
      <c r="O420" s="10"/>
      <c r="P420" s="10"/>
      <c r="Q420" s="10"/>
      <c r="R420" s="10"/>
      <c r="S420" s="10"/>
      <c r="T420" s="10"/>
      <c r="U420" s="10"/>
      <c r="V420" s="10"/>
      <c r="W420" s="10"/>
      <c r="X420" s="10"/>
      <c r="Y420" s="10"/>
    </row>
    <row r="421" spans="1:25" ht="18" x14ac:dyDescent="0.25">
      <c r="A421" s="10"/>
      <c r="B421" s="75"/>
      <c r="C421" s="66"/>
      <c r="D421" s="67"/>
      <c r="E421" s="67"/>
      <c r="F421" s="67"/>
      <c r="G421" s="76"/>
      <c r="H421" s="10"/>
      <c r="I421" s="10"/>
      <c r="J421" s="80" t="str">
        <f t="shared" si="12"/>
        <v/>
      </c>
      <c r="K421" s="81">
        <f t="shared" si="11"/>
        <v>0</v>
      </c>
      <c r="L421" s="10"/>
      <c r="M421" s="82"/>
      <c r="N421" s="83"/>
      <c r="O421" s="10"/>
      <c r="P421" s="10"/>
      <c r="Q421" s="10"/>
      <c r="R421" s="10"/>
      <c r="S421" s="10"/>
      <c r="T421" s="10"/>
      <c r="U421" s="10"/>
      <c r="V421" s="10"/>
      <c r="W421" s="10"/>
      <c r="X421" s="10"/>
      <c r="Y421" s="10"/>
    </row>
    <row r="422" spans="1:25" ht="18" x14ac:dyDescent="0.25">
      <c r="A422" s="10"/>
      <c r="B422" s="75"/>
      <c r="C422" s="66"/>
      <c r="D422" s="67"/>
      <c r="E422" s="67"/>
      <c r="F422" s="67"/>
      <c r="G422" s="76"/>
      <c r="H422" s="10"/>
      <c r="I422" s="10"/>
      <c r="J422" s="80" t="str">
        <f t="shared" si="12"/>
        <v/>
      </c>
      <c r="K422" s="81">
        <f t="shared" si="11"/>
        <v>0</v>
      </c>
      <c r="L422" s="10"/>
      <c r="M422" s="82"/>
      <c r="N422" s="83"/>
      <c r="O422" s="10"/>
      <c r="P422" s="10"/>
      <c r="Q422" s="10"/>
      <c r="R422" s="10"/>
      <c r="S422" s="10"/>
      <c r="T422" s="10"/>
      <c r="U422" s="10"/>
      <c r="V422" s="10"/>
      <c r="W422" s="10"/>
      <c r="X422" s="10"/>
      <c r="Y422" s="10"/>
    </row>
    <row r="423" spans="1:25" ht="18" x14ac:dyDescent="0.25">
      <c r="A423" s="10"/>
      <c r="B423" s="75"/>
      <c r="C423" s="66"/>
      <c r="D423" s="67"/>
      <c r="E423" s="67"/>
      <c r="F423" s="67"/>
      <c r="G423" s="76"/>
      <c r="H423" s="10"/>
      <c r="I423" s="10"/>
      <c r="J423" s="80" t="str">
        <f t="shared" si="12"/>
        <v/>
      </c>
      <c r="K423" s="81">
        <f t="shared" ref="K423:K444" si="13">IF(J423="",0,(LOOKUP(J423,C421,E421))+(LOOKUP(J423,C421,D421:F421))+(LOOKUP(J423,C421,F421)))</f>
        <v>0</v>
      </c>
      <c r="L423" s="10"/>
      <c r="M423" s="82"/>
      <c r="N423" s="83"/>
      <c r="O423" s="10"/>
      <c r="P423" s="10"/>
      <c r="Q423" s="10"/>
      <c r="R423" s="10"/>
      <c r="S423" s="10"/>
      <c r="T423" s="10"/>
      <c r="U423" s="10"/>
      <c r="V423" s="10"/>
      <c r="W423" s="10"/>
      <c r="X423" s="10"/>
      <c r="Y423" s="10"/>
    </row>
    <row r="424" spans="1:25" ht="18" x14ac:dyDescent="0.25">
      <c r="A424" s="10"/>
      <c r="B424" s="75"/>
      <c r="C424" s="66"/>
      <c r="D424" s="67"/>
      <c r="E424" s="67"/>
      <c r="F424" s="67"/>
      <c r="G424" s="76"/>
      <c r="H424" s="10"/>
      <c r="I424" s="10"/>
      <c r="J424" s="80" t="str">
        <f t="shared" si="12"/>
        <v/>
      </c>
      <c r="K424" s="81">
        <f t="shared" si="13"/>
        <v>0</v>
      </c>
      <c r="L424" s="10"/>
      <c r="M424" s="82"/>
      <c r="N424" s="83"/>
      <c r="O424" s="10"/>
      <c r="P424" s="10"/>
      <c r="Q424" s="10"/>
      <c r="R424" s="10"/>
      <c r="S424" s="10"/>
      <c r="T424" s="10"/>
      <c r="U424" s="10"/>
      <c r="V424" s="10"/>
      <c r="W424" s="10"/>
      <c r="X424" s="10"/>
      <c r="Y424" s="10"/>
    </row>
    <row r="425" spans="1:25" ht="18" x14ac:dyDescent="0.25">
      <c r="A425" s="10"/>
      <c r="B425" s="75"/>
      <c r="C425" s="66"/>
      <c r="D425" s="67"/>
      <c r="E425" s="67"/>
      <c r="F425" s="67"/>
      <c r="G425" s="76"/>
      <c r="H425" s="10"/>
      <c r="I425" s="10"/>
      <c r="J425" s="80" t="str">
        <f t="shared" ref="J425:J467" si="14">IF(C423&lt;=C422,"",C423)</f>
        <v/>
      </c>
      <c r="K425" s="81">
        <f t="shared" si="13"/>
        <v>0</v>
      </c>
      <c r="L425" s="10"/>
      <c r="M425" s="82"/>
      <c r="N425" s="83"/>
      <c r="O425" s="10"/>
      <c r="P425" s="10"/>
      <c r="Q425" s="10"/>
      <c r="R425" s="10"/>
      <c r="S425" s="10"/>
      <c r="T425" s="10"/>
      <c r="U425" s="10"/>
      <c r="V425" s="10"/>
      <c r="W425" s="10"/>
      <c r="X425" s="10"/>
      <c r="Y425" s="10"/>
    </row>
    <row r="426" spans="1:25" ht="18" x14ac:dyDescent="0.25">
      <c r="A426" s="10"/>
      <c r="B426" s="75"/>
      <c r="C426" s="66"/>
      <c r="D426" s="67"/>
      <c r="E426" s="67"/>
      <c r="F426" s="67"/>
      <c r="G426" s="76"/>
      <c r="H426" s="10"/>
      <c r="I426" s="10"/>
      <c r="J426" s="80" t="str">
        <f t="shared" si="14"/>
        <v/>
      </c>
      <c r="K426" s="81">
        <f t="shared" si="13"/>
        <v>0</v>
      </c>
      <c r="L426" s="10"/>
      <c r="M426" s="82"/>
      <c r="N426" s="83"/>
      <c r="O426" s="10"/>
      <c r="P426" s="10"/>
      <c r="Q426" s="10"/>
      <c r="R426" s="10"/>
      <c r="S426" s="10"/>
      <c r="T426" s="10"/>
      <c r="U426" s="10"/>
      <c r="V426" s="10"/>
      <c r="W426" s="10"/>
      <c r="X426" s="10"/>
      <c r="Y426" s="10"/>
    </row>
    <row r="427" spans="1:25" ht="18" x14ac:dyDescent="0.25">
      <c r="A427" s="10"/>
      <c r="B427" s="75"/>
      <c r="C427" s="66"/>
      <c r="D427" s="67"/>
      <c r="E427" s="67"/>
      <c r="F427" s="67"/>
      <c r="G427" s="76"/>
      <c r="H427" s="10"/>
      <c r="I427" s="10"/>
      <c r="J427" s="80" t="str">
        <f t="shared" si="14"/>
        <v/>
      </c>
      <c r="K427" s="81">
        <f t="shared" si="13"/>
        <v>0</v>
      </c>
      <c r="L427" s="10"/>
      <c r="M427" s="82"/>
      <c r="N427" s="83"/>
      <c r="O427" s="10"/>
      <c r="P427" s="10"/>
      <c r="Q427" s="10"/>
      <c r="R427" s="10"/>
      <c r="S427" s="10"/>
      <c r="T427" s="10"/>
      <c r="U427" s="10"/>
      <c r="V427" s="10"/>
      <c r="W427" s="10"/>
      <c r="X427" s="10"/>
      <c r="Y427" s="10"/>
    </row>
    <row r="428" spans="1:25" ht="18" x14ac:dyDescent="0.25">
      <c r="A428" s="10"/>
      <c r="B428" s="75"/>
      <c r="C428" s="66"/>
      <c r="D428" s="67"/>
      <c r="E428" s="67"/>
      <c r="F428" s="67"/>
      <c r="G428" s="76"/>
      <c r="H428" s="10"/>
      <c r="I428" s="10"/>
      <c r="J428" s="80" t="str">
        <f t="shared" si="14"/>
        <v/>
      </c>
      <c r="K428" s="81">
        <f t="shared" si="13"/>
        <v>0</v>
      </c>
      <c r="L428" s="10"/>
      <c r="M428" s="82"/>
      <c r="N428" s="83"/>
      <c r="O428" s="10"/>
      <c r="P428" s="10"/>
      <c r="Q428" s="10"/>
      <c r="R428" s="10"/>
      <c r="S428" s="10"/>
      <c r="T428" s="10"/>
      <c r="U428" s="10"/>
      <c r="V428" s="10"/>
      <c r="W428" s="10"/>
      <c r="X428" s="10"/>
      <c r="Y428" s="10"/>
    </row>
    <row r="429" spans="1:25" ht="18" x14ac:dyDescent="0.25">
      <c r="A429" s="10"/>
      <c r="B429" s="75"/>
      <c r="C429" s="66"/>
      <c r="D429" s="67"/>
      <c r="E429" s="67"/>
      <c r="F429" s="67"/>
      <c r="G429" s="76"/>
      <c r="H429" s="10"/>
      <c r="I429" s="10"/>
      <c r="J429" s="80" t="str">
        <f t="shared" si="14"/>
        <v/>
      </c>
      <c r="K429" s="81">
        <f t="shared" si="13"/>
        <v>0</v>
      </c>
      <c r="L429" s="10"/>
      <c r="M429" s="82"/>
      <c r="N429" s="83"/>
      <c r="O429" s="10"/>
      <c r="P429" s="10"/>
      <c r="Q429" s="10"/>
      <c r="R429" s="10"/>
      <c r="S429" s="10"/>
      <c r="T429" s="10"/>
      <c r="U429" s="10"/>
      <c r="V429" s="10"/>
      <c r="W429" s="10"/>
      <c r="X429" s="10"/>
      <c r="Y429" s="10"/>
    </row>
    <row r="430" spans="1:25" ht="18" x14ac:dyDescent="0.25">
      <c r="A430" s="10"/>
      <c r="B430" s="75"/>
      <c r="C430" s="66"/>
      <c r="D430" s="67"/>
      <c r="E430" s="67"/>
      <c r="F430" s="67"/>
      <c r="G430" s="76"/>
      <c r="H430" s="10"/>
      <c r="I430" s="10"/>
      <c r="J430" s="80" t="str">
        <f t="shared" si="14"/>
        <v/>
      </c>
      <c r="K430" s="81">
        <f t="shared" si="13"/>
        <v>0</v>
      </c>
      <c r="L430" s="10"/>
      <c r="M430" s="82"/>
      <c r="N430" s="83"/>
      <c r="O430" s="10"/>
      <c r="P430" s="10"/>
      <c r="Q430" s="10"/>
      <c r="R430" s="10"/>
      <c r="S430" s="10"/>
      <c r="T430" s="10"/>
      <c r="U430" s="10"/>
      <c r="V430" s="10"/>
      <c r="W430" s="10"/>
      <c r="X430" s="10"/>
      <c r="Y430" s="10"/>
    </row>
    <row r="431" spans="1:25" ht="18" x14ac:dyDescent="0.25">
      <c r="A431" s="10"/>
      <c r="B431" s="75"/>
      <c r="C431" s="66"/>
      <c r="D431" s="67"/>
      <c r="E431" s="67"/>
      <c r="F431" s="67"/>
      <c r="G431" s="76"/>
      <c r="H431" s="10"/>
      <c r="I431" s="10"/>
      <c r="J431" s="80" t="str">
        <f t="shared" si="14"/>
        <v/>
      </c>
      <c r="K431" s="81">
        <f t="shared" si="13"/>
        <v>0</v>
      </c>
      <c r="L431" s="10"/>
      <c r="M431" s="82"/>
      <c r="N431" s="83"/>
      <c r="O431" s="10"/>
      <c r="P431" s="10"/>
      <c r="Q431" s="10"/>
      <c r="R431" s="10"/>
      <c r="S431" s="10"/>
      <c r="T431" s="10"/>
      <c r="U431" s="10"/>
      <c r="V431" s="10"/>
      <c r="W431" s="10"/>
      <c r="X431" s="10"/>
      <c r="Y431" s="10"/>
    </row>
    <row r="432" spans="1:25" ht="18" x14ac:dyDescent="0.25">
      <c r="A432" s="10"/>
      <c r="B432" s="75"/>
      <c r="C432" s="66"/>
      <c r="D432" s="67"/>
      <c r="E432" s="67"/>
      <c r="F432" s="67"/>
      <c r="G432" s="76"/>
      <c r="H432" s="10"/>
      <c r="I432" s="10"/>
      <c r="J432" s="80" t="str">
        <f t="shared" si="14"/>
        <v/>
      </c>
      <c r="K432" s="81">
        <f t="shared" si="13"/>
        <v>0</v>
      </c>
      <c r="L432" s="10"/>
      <c r="M432" s="82"/>
      <c r="N432" s="83"/>
      <c r="O432" s="10"/>
      <c r="P432" s="10"/>
      <c r="Q432" s="10"/>
      <c r="R432" s="10"/>
      <c r="S432" s="10"/>
      <c r="T432" s="10"/>
      <c r="U432" s="10"/>
      <c r="V432" s="10"/>
      <c r="W432" s="10"/>
      <c r="X432" s="10"/>
      <c r="Y432" s="10"/>
    </row>
    <row r="433" spans="1:25" ht="18" x14ac:dyDescent="0.25">
      <c r="A433" s="10"/>
      <c r="B433" s="75"/>
      <c r="C433" s="66"/>
      <c r="D433" s="67"/>
      <c r="E433" s="67"/>
      <c r="F433" s="67"/>
      <c r="G433" s="76"/>
      <c r="H433" s="10"/>
      <c r="I433" s="10"/>
      <c r="J433" s="80" t="str">
        <f t="shared" si="14"/>
        <v/>
      </c>
      <c r="K433" s="81">
        <f t="shared" si="13"/>
        <v>0</v>
      </c>
      <c r="L433" s="10"/>
      <c r="M433" s="82"/>
      <c r="N433" s="83"/>
      <c r="O433" s="10"/>
      <c r="P433" s="10"/>
      <c r="Q433" s="10"/>
      <c r="R433" s="10"/>
      <c r="S433" s="10"/>
      <c r="T433" s="10"/>
      <c r="U433" s="10"/>
      <c r="V433" s="10"/>
      <c r="W433" s="10"/>
      <c r="X433" s="10"/>
      <c r="Y433" s="10"/>
    </row>
    <row r="434" spans="1:25" ht="18" x14ac:dyDescent="0.25">
      <c r="A434" s="10"/>
      <c r="B434" s="75"/>
      <c r="C434" s="66"/>
      <c r="D434" s="67"/>
      <c r="E434" s="67"/>
      <c r="F434" s="67"/>
      <c r="G434" s="76"/>
      <c r="H434" s="10"/>
      <c r="I434" s="10"/>
      <c r="J434" s="80" t="str">
        <f t="shared" si="14"/>
        <v/>
      </c>
      <c r="K434" s="81">
        <f t="shared" si="13"/>
        <v>0</v>
      </c>
      <c r="L434" s="10"/>
      <c r="M434" s="82"/>
      <c r="N434" s="83"/>
      <c r="O434" s="10"/>
      <c r="P434" s="10"/>
      <c r="Q434" s="10"/>
      <c r="R434" s="10"/>
      <c r="S434" s="10"/>
      <c r="T434" s="10"/>
      <c r="U434" s="10"/>
      <c r="V434" s="10"/>
      <c r="W434" s="10"/>
      <c r="X434" s="10"/>
      <c r="Y434" s="10"/>
    </row>
    <row r="435" spans="1:25" ht="18" x14ac:dyDescent="0.25">
      <c r="A435" s="10"/>
      <c r="B435" s="75"/>
      <c r="C435" s="66"/>
      <c r="D435" s="67"/>
      <c r="E435" s="67"/>
      <c r="F435" s="67"/>
      <c r="G435" s="76"/>
      <c r="H435" s="10"/>
      <c r="I435" s="10"/>
      <c r="J435" s="80" t="str">
        <f t="shared" si="14"/>
        <v/>
      </c>
      <c r="K435" s="81">
        <f t="shared" si="13"/>
        <v>0</v>
      </c>
      <c r="L435" s="10"/>
      <c r="M435" s="82"/>
      <c r="N435" s="83"/>
      <c r="O435" s="10"/>
      <c r="P435" s="10"/>
      <c r="Q435" s="10"/>
      <c r="R435" s="10"/>
      <c r="S435" s="10"/>
      <c r="T435" s="10"/>
      <c r="U435" s="10"/>
      <c r="V435" s="10"/>
      <c r="W435" s="10"/>
      <c r="X435" s="10"/>
      <c r="Y435" s="10"/>
    </row>
    <row r="436" spans="1:25" ht="18" x14ac:dyDescent="0.25">
      <c r="A436" s="10"/>
      <c r="B436" s="75"/>
      <c r="C436" s="66"/>
      <c r="D436" s="67"/>
      <c r="E436" s="67"/>
      <c r="F436" s="67"/>
      <c r="G436" s="76"/>
      <c r="H436" s="10"/>
      <c r="I436" s="10"/>
      <c r="J436" s="80" t="str">
        <f t="shared" si="14"/>
        <v/>
      </c>
      <c r="K436" s="81">
        <f t="shared" si="13"/>
        <v>0</v>
      </c>
      <c r="L436" s="10"/>
      <c r="M436" s="82"/>
      <c r="N436" s="83"/>
      <c r="O436" s="10"/>
      <c r="P436" s="10"/>
      <c r="Q436" s="10"/>
      <c r="R436" s="10"/>
      <c r="S436" s="10"/>
      <c r="T436" s="10"/>
      <c r="U436" s="10"/>
      <c r="V436" s="10"/>
      <c r="W436" s="10"/>
      <c r="X436" s="10"/>
      <c r="Y436" s="10"/>
    </row>
    <row r="437" spans="1:25" ht="18" x14ac:dyDescent="0.25">
      <c r="A437" s="10"/>
      <c r="B437" s="75"/>
      <c r="C437" s="66"/>
      <c r="D437" s="67"/>
      <c r="E437" s="67"/>
      <c r="F437" s="67"/>
      <c r="G437" s="76"/>
      <c r="H437" s="10"/>
      <c r="I437" s="10"/>
      <c r="J437" s="80" t="str">
        <f t="shared" si="14"/>
        <v/>
      </c>
      <c r="K437" s="81">
        <f t="shared" si="13"/>
        <v>0</v>
      </c>
      <c r="L437" s="10"/>
      <c r="M437" s="82"/>
      <c r="N437" s="83"/>
      <c r="O437" s="10"/>
      <c r="P437" s="10"/>
      <c r="Q437" s="10"/>
      <c r="R437" s="10"/>
      <c r="S437" s="10"/>
      <c r="T437" s="10"/>
      <c r="U437" s="10"/>
      <c r="V437" s="10"/>
      <c r="W437" s="10"/>
      <c r="X437" s="10"/>
      <c r="Y437" s="10"/>
    </row>
    <row r="438" spans="1:25" ht="18" x14ac:dyDescent="0.25">
      <c r="A438" s="10"/>
      <c r="B438" s="75"/>
      <c r="C438" s="66"/>
      <c r="D438" s="67"/>
      <c r="E438" s="67"/>
      <c r="F438" s="67"/>
      <c r="G438" s="76"/>
      <c r="H438" s="10"/>
      <c r="I438" s="10"/>
      <c r="J438" s="80" t="str">
        <f t="shared" si="14"/>
        <v/>
      </c>
      <c r="K438" s="81">
        <f t="shared" si="13"/>
        <v>0</v>
      </c>
      <c r="L438" s="10"/>
      <c r="M438" s="82"/>
      <c r="N438" s="83"/>
      <c r="O438" s="10"/>
      <c r="P438" s="10"/>
      <c r="Q438" s="10"/>
      <c r="R438" s="10"/>
      <c r="S438" s="10"/>
      <c r="T438" s="10"/>
      <c r="U438" s="10"/>
      <c r="V438" s="10"/>
      <c r="W438" s="10"/>
      <c r="X438" s="10"/>
      <c r="Y438" s="10"/>
    </row>
    <row r="439" spans="1:25" ht="18" x14ac:dyDescent="0.25">
      <c r="A439" s="10"/>
      <c r="B439" s="75"/>
      <c r="C439" s="66"/>
      <c r="D439" s="67"/>
      <c r="E439" s="67"/>
      <c r="F439" s="67"/>
      <c r="G439" s="76"/>
      <c r="H439" s="10"/>
      <c r="I439" s="10"/>
      <c r="J439" s="80" t="str">
        <f t="shared" si="14"/>
        <v/>
      </c>
      <c r="K439" s="81">
        <f t="shared" si="13"/>
        <v>0</v>
      </c>
      <c r="L439" s="10"/>
      <c r="M439" s="82"/>
      <c r="N439" s="83"/>
      <c r="O439" s="10"/>
      <c r="P439" s="10"/>
      <c r="Q439" s="10"/>
      <c r="R439" s="10"/>
      <c r="S439" s="10"/>
      <c r="T439" s="10"/>
      <c r="U439" s="10"/>
      <c r="V439" s="10"/>
      <c r="W439" s="10"/>
      <c r="X439" s="10"/>
      <c r="Y439" s="10"/>
    </row>
    <row r="440" spans="1:25" ht="18" x14ac:dyDescent="0.25">
      <c r="A440" s="10"/>
      <c r="B440" s="75"/>
      <c r="C440" s="66"/>
      <c r="D440" s="67"/>
      <c r="E440" s="67"/>
      <c r="F440" s="67"/>
      <c r="G440" s="76"/>
      <c r="H440" s="10"/>
      <c r="I440" s="10"/>
      <c r="J440" s="80" t="str">
        <f t="shared" si="14"/>
        <v/>
      </c>
      <c r="K440" s="81">
        <f t="shared" si="13"/>
        <v>0</v>
      </c>
      <c r="L440" s="10"/>
      <c r="M440" s="82"/>
      <c r="N440" s="83"/>
      <c r="O440" s="10"/>
      <c r="P440" s="10"/>
      <c r="Q440" s="10"/>
      <c r="R440" s="10"/>
      <c r="S440" s="10"/>
      <c r="T440" s="10"/>
      <c r="U440" s="10"/>
      <c r="V440" s="10"/>
      <c r="W440" s="10"/>
      <c r="X440" s="10"/>
      <c r="Y440" s="10"/>
    </row>
    <row r="441" spans="1:25" ht="18" x14ac:dyDescent="0.25">
      <c r="A441" s="10"/>
      <c r="B441" s="75"/>
      <c r="C441" s="66"/>
      <c r="D441" s="67"/>
      <c r="E441" s="67"/>
      <c r="F441" s="67"/>
      <c r="G441" s="76"/>
      <c r="H441" s="10"/>
      <c r="I441" s="10"/>
      <c r="J441" s="80" t="str">
        <f t="shared" si="14"/>
        <v/>
      </c>
      <c r="K441" s="81">
        <f t="shared" si="13"/>
        <v>0</v>
      </c>
      <c r="L441" s="10"/>
      <c r="M441" s="82"/>
      <c r="N441" s="83"/>
      <c r="O441" s="10"/>
      <c r="P441" s="10"/>
      <c r="Q441" s="10"/>
      <c r="R441" s="10"/>
      <c r="S441" s="10"/>
      <c r="T441" s="10"/>
      <c r="U441" s="10"/>
      <c r="V441" s="10"/>
      <c r="W441" s="10"/>
      <c r="X441" s="10"/>
      <c r="Y441" s="10"/>
    </row>
    <row r="442" spans="1:25" ht="18" x14ac:dyDescent="0.25">
      <c r="A442" s="10"/>
      <c r="B442" s="75"/>
      <c r="C442" s="66"/>
      <c r="D442" s="67"/>
      <c r="E442" s="67"/>
      <c r="F442" s="67"/>
      <c r="G442" s="76"/>
      <c r="H442" s="10"/>
      <c r="I442" s="10"/>
      <c r="J442" s="80" t="str">
        <f t="shared" si="14"/>
        <v/>
      </c>
      <c r="K442" s="81">
        <f t="shared" si="13"/>
        <v>0</v>
      </c>
      <c r="L442" s="10"/>
      <c r="M442" s="82"/>
      <c r="N442" s="83"/>
      <c r="O442" s="10"/>
      <c r="P442" s="10"/>
      <c r="Q442" s="10"/>
      <c r="R442" s="10"/>
      <c r="S442" s="10"/>
      <c r="T442" s="10"/>
      <c r="U442" s="10"/>
      <c r="V442" s="10"/>
      <c r="W442" s="10"/>
      <c r="X442" s="10"/>
      <c r="Y442" s="10"/>
    </row>
    <row r="443" spans="1:25" ht="18" x14ac:dyDescent="0.25">
      <c r="A443" s="10"/>
      <c r="B443" s="75"/>
      <c r="C443" s="66"/>
      <c r="D443" s="67"/>
      <c r="E443" s="67"/>
      <c r="F443" s="67"/>
      <c r="G443" s="76"/>
      <c r="H443" s="10"/>
      <c r="I443" s="10"/>
      <c r="J443" s="80" t="str">
        <f t="shared" si="14"/>
        <v/>
      </c>
      <c r="K443" s="81">
        <f t="shared" si="13"/>
        <v>0</v>
      </c>
      <c r="L443" s="10"/>
      <c r="M443" s="82"/>
      <c r="N443" s="83"/>
      <c r="O443" s="10"/>
      <c r="P443" s="10"/>
      <c r="Q443" s="10"/>
      <c r="R443" s="10"/>
      <c r="S443" s="10"/>
      <c r="T443" s="10"/>
      <c r="U443" s="10"/>
      <c r="V443" s="10"/>
      <c r="W443" s="10"/>
      <c r="X443" s="10"/>
      <c r="Y443" s="10"/>
    </row>
    <row r="444" spans="1:25" ht="18" x14ac:dyDescent="0.25">
      <c r="A444" s="10"/>
      <c r="B444" s="75"/>
      <c r="C444" s="66"/>
      <c r="D444" s="67"/>
      <c r="E444" s="67"/>
      <c r="F444" s="67"/>
      <c r="G444" s="76"/>
      <c r="H444" s="10"/>
      <c r="I444" s="10"/>
      <c r="J444" s="80" t="str">
        <f t="shared" si="14"/>
        <v/>
      </c>
      <c r="K444" s="81">
        <f t="shared" si="13"/>
        <v>0</v>
      </c>
      <c r="L444" s="10"/>
      <c r="M444" s="82"/>
      <c r="N444" s="83"/>
      <c r="O444" s="10"/>
      <c r="P444" s="10"/>
      <c r="Q444" s="10"/>
      <c r="R444" s="10"/>
      <c r="S444" s="10"/>
      <c r="T444" s="10"/>
      <c r="U444" s="10"/>
      <c r="V444" s="10"/>
      <c r="W444" s="10"/>
      <c r="X444" s="10"/>
      <c r="Y444" s="10"/>
    </row>
    <row r="445" spans="1:25" ht="18" x14ac:dyDescent="0.25">
      <c r="A445" s="10"/>
      <c r="B445" s="75"/>
      <c r="C445" s="66"/>
      <c r="D445" s="67"/>
      <c r="E445" s="67"/>
      <c r="F445" s="67"/>
      <c r="G445" s="76"/>
      <c r="H445" s="10"/>
      <c r="I445" s="10"/>
      <c r="J445" s="80" t="str">
        <f t="shared" si="14"/>
        <v/>
      </c>
      <c r="K445" s="81" t="str">
        <f t="shared" ref="K445:K467" si="15">IF(J445="","",(LOOKUP(J445,C443,E443))+(LOOKUP(J445,C443,D443:F443))+(LOOKUP(J445,C443,F443)))</f>
        <v/>
      </c>
      <c r="L445" s="10"/>
      <c r="M445" s="82"/>
      <c r="N445" s="83"/>
      <c r="O445" s="10"/>
      <c r="P445" s="10"/>
      <c r="Q445" s="10"/>
      <c r="R445" s="10"/>
      <c r="S445" s="10"/>
      <c r="T445" s="10"/>
      <c r="U445" s="10"/>
      <c r="V445" s="10"/>
      <c r="W445" s="10"/>
      <c r="X445" s="10"/>
      <c r="Y445" s="10"/>
    </row>
    <row r="446" spans="1:25" ht="18" x14ac:dyDescent="0.25">
      <c r="A446" s="10"/>
      <c r="B446" s="75"/>
      <c r="C446" s="66"/>
      <c r="D446" s="67"/>
      <c r="E446" s="67"/>
      <c r="F446" s="67"/>
      <c r="G446" s="76"/>
      <c r="H446" s="10"/>
      <c r="I446" s="10"/>
      <c r="J446" s="80" t="str">
        <f t="shared" si="14"/>
        <v/>
      </c>
      <c r="K446" s="81" t="str">
        <f t="shared" si="15"/>
        <v/>
      </c>
      <c r="L446" s="10"/>
      <c r="M446" s="82"/>
      <c r="N446" s="83"/>
      <c r="O446" s="10"/>
      <c r="P446" s="10"/>
      <c r="Q446" s="10"/>
      <c r="R446" s="10"/>
      <c r="S446" s="10"/>
      <c r="T446" s="10"/>
      <c r="U446" s="10"/>
      <c r="V446" s="10"/>
      <c r="W446" s="10"/>
      <c r="X446" s="10"/>
      <c r="Y446" s="10"/>
    </row>
    <row r="447" spans="1:25" ht="18" x14ac:dyDescent="0.25">
      <c r="A447" s="10"/>
      <c r="B447" s="75"/>
      <c r="C447" s="66"/>
      <c r="D447" s="67"/>
      <c r="E447" s="67"/>
      <c r="F447" s="67"/>
      <c r="G447" s="76"/>
      <c r="H447" s="10"/>
      <c r="I447" s="10"/>
      <c r="J447" s="80" t="str">
        <f t="shared" si="14"/>
        <v/>
      </c>
      <c r="K447" s="81" t="str">
        <f t="shared" si="15"/>
        <v/>
      </c>
      <c r="L447" s="10"/>
      <c r="M447" s="82"/>
      <c r="N447" s="83"/>
      <c r="O447" s="10"/>
      <c r="P447" s="10"/>
      <c r="Q447" s="10"/>
      <c r="R447" s="10"/>
      <c r="S447" s="10"/>
      <c r="T447" s="10"/>
      <c r="U447" s="10"/>
      <c r="V447" s="10"/>
      <c r="W447" s="10"/>
      <c r="X447" s="10"/>
      <c r="Y447" s="10"/>
    </row>
    <row r="448" spans="1:25" ht="18" x14ac:dyDescent="0.25">
      <c r="A448" s="10"/>
      <c r="B448" s="75"/>
      <c r="C448" s="66"/>
      <c r="D448" s="67"/>
      <c r="E448" s="67"/>
      <c r="F448" s="67"/>
      <c r="G448" s="76"/>
      <c r="H448" s="10"/>
      <c r="I448" s="10"/>
      <c r="J448" s="80" t="str">
        <f t="shared" si="14"/>
        <v/>
      </c>
      <c r="K448" s="81" t="str">
        <f t="shared" si="15"/>
        <v/>
      </c>
      <c r="L448" s="10"/>
      <c r="M448" s="82"/>
      <c r="N448" s="83"/>
      <c r="O448" s="10"/>
      <c r="P448" s="10"/>
      <c r="Q448" s="10"/>
      <c r="R448" s="10"/>
      <c r="S448" s="10"/>
      <c r="T448" s="10"/>
      <c r="U448" s="10"/>
      <c r="V448" s="10"/>
      <c r="W448" s="10"/>
      <c r="X448" s="10"/>
      <c r="Y448" s="10"/>
    </row>
    <row r="449" spans="1:25" ht="18" x14ac:dyDescent="0.25">
      <c r="A449" s="10"/>
      <c r="B449" s="75"/>
      <c r="C449" s="66"/>
      <c r="D449" s="67"/>
      <c r="E449" s="67"/>
      <c r="F449" s="67"/>
      <c r="G449" s="76"/>
      <c r="H449" s="10"/>
      <c r="I449" s="10"/>
      <c r="J449" s="80" t="str">
        <f t="shared" si="14"/>
        <v/>
      </c>
      <c r="K449" s="81" t="str">
        <f t="shared" si="15"/>
        <v/>
      </c>
      <c r="L449" s="10"/>
      <c r="M449" s="82"/>
      <c r="N449" s="83"/>
      <c r="O449" s="10"/>
      <c r="P449" s="10"/>
      <c r="Q449" s="10"/>
      <c r="R449" s="10"/>
      <c r="S449" s="10"/>
      <c r="T449" s="10"/>
      <c r="U449" s="10"/>
      <c r="V449" s="10"/>
      <c r="W449" s="10"/>
      <c r="X449" s="10"/>
      <c r="Y449" s="10"/>
    </row>
    <row r="450" spans="1:25" ht="18" x14ac:dyDescent="0.25">
      <c r="A450" s="10"/>
      <c r="B450" s="75"/>
      <c r="C450" s="66"/>
      <c r="D450" s="67"/>
      <c r="E450" s="67"/>
      <c r="F450" s="67"/>
      <c r="G450" s="76"/>
      <c r="H450" s="10"/>
      <c r="I450" s="10"/>
      <c r="J450" s="80" t="str">
        <f t="shared" si="14"/>
        <v/>
      </c>
      <c r="K450" s="81" t="str">
        <f t="shared" si="15"/>
        <v/>
      </c>
      <c r="L450" s="10"/>
      <c r="M450" s="82"/>
      <c r="N450" s="83"/>
      <c r="O450" s="10"/>
      <c r="P450" s="10"/>
      <c r="Q450" s="10"/>
      <c r="R450" s="10"/>
      <c r="S450" s="10"/>
      <c r="T450" s="10"/>
      <c r="U450" s="10"/>
      <c r="V450" s="10"/>
      <c r="W450" s="10"/>
      <c r="X450" s="10"/>
      <c r="Y450" s="10"/>
    </row>
    <row r="451" spans="1:25" ht="18" x14ac:dyDescent="0.25">
      <c r="A451" s="10"/>
      <c r="B451" s="75"/>
      <c r="C451" s="66"/>
      <c r="D451" s="67"/>
      <c r="E451" s="67"/>
      <c r="F451" s="67"/>
      <c r="G451" s="76"/>
      <c r="H451" s="10"/>
      <c r="I451" s="10"/>
      <c r="J451" s="80" t="str">
        <f t="shared" si="14"/>
        <v/>
      </c>
      <c r="K451" s="81" t="str">
        <f t="shared" si="15"/>
        <v/>
      </c>
      <c r="L451" s="10"/>
      <c r="M451" s="82"/>
      <c r="N451" s="83"/>
      <c r="O451" s="10"/>
      <c r="P451" s="10"/>
      <c r="Q451" s="10"/>
      <c r="R451" s="10"/>
      <c r="S451" s="10"/>
      <c r="T451" s="10"/>
      <c r="U451" s="10"/>
      <c r="V451" s="10"/>
      <c r="W451" s="10"/>
      <c r="X451" s="10"/>
      <c r="Y451" s="10"/>
    </row>
    <row r="452" spans="1:25" ht="18" x14ac:dyDescent="0.25">
      <c r="A452" s="10"/>
      <c r="B452" s="75"/>
      <c r="C452" s="66"/>
      <c r="D452" s="67"/>
      <c r="E452" s="67"/>
      <c r="F452" s="67"/>
      <c r="G452" s="76"/>
      <c r="H452" s="10"/>
      <c r="I452" s="10"/>
      <c r="J452" s="80" t="str">
        <f t="shared" si="14"/>
        <v/>
      </c>
      <c r="K452" s="81" t="str">
        <f t="shared" si="15"/>
        <v/>
      </c>
      <c r="L452" s="10"/>
      <c r="M452" s="82"/>
      <c r="N452" s="83"/>
      <c r="O452" s="10"/>
      <c r="P452" s="10"/>
      <c r="Q452" s="10"/>
      <c r="R452" s="10"/>
      <c r="S452" s="10"/>
      <c r="T452" s="10"/>
      <c r="U452" s="10"/>
      <c r="V452" s="10"/>
      <c r="W452" s="10"/>
      <c r="X452" s="10"/>
      <c r="Y452" s="10"/>
    </row>
    <row r="453" spans="1:25" ht="18" x14ac:dyDescent="0.25">
      <c r="A453" s="10"/>
      <c r="B453" s="75"/>
      <c r="C453" s="66"/>
      <c r="D453" s="67"/>
      <c r="E453" s="67"/>
      <c r="F453" s="67"/>
      <c r="G453" s="76"/>
      <c r="H453" s="10"/>
      <c r="I453" s="10"/>
      <c r="J453" s="80" t="str">
        <f t="shared" si="14"/>
        <v/>
      </c>
      <c r="K453" s="81" t="str">
        <f t="shared" si="15"/>
        <v/>
      </c>
      <c r="L453" s="10"/>
      <c r="M453" s="82"/>
      <c r="N453" s="83"/>
      <c r="O453" s="10"/>
      <c r="P453" s="10"/>
      <c r="Q453" s="10"/>
      <c r="R453" s="10"/>
      <c r="S453" s="10"/>
      <c r="T453" s="10"/>
      <c r="U453" s="10"/>
      <c r="V453" s="10"/>
      <c r="W453" s="10"/>
      <c r="X453" s="10"/>
      <c r="Y453" s="10"/>
    </row>
    <row r="454" spans="1:25" ht="18" x14ac:dyDescent="0.25">
      <c r="A454" s="10"/>
      <c r="B454" s="75"/>
      <c r="C454" s="66"/>
      <c r="D454" s="67"/>
      <c r="E454" s="67"/>
      <c r="F454" s="67"/>
      <c r="G454" s="76"/>
      <c r="H454" s="10"/>
      <c r="I454" s="10"/>
      <c r="J454" s="80" t="str">
        <f t="shared" si="14"/>
        <v/>
      </c>
      <c r="K454" s="81" t="str">
        <f t="shared" si="15"/>
        <v/>
      </c>
      <c r="L454" s="10"/>
      <c r="M454" s="82"/>
      <c r="N454" s="83"/>
      <c r="O454" s="10"/>
      <c r="P454" s="10"/>
      <c r="Q454" s="10"/>
      <c r="R454" s="10"/>
      <c r="S454" s="10"/>
      <c r="T454" s="10"/>
      <c r="U454" s="10"/>
      <c r="V454" s="10"/>
      <c r="W454" s="10"/>
      <c r="X454" s="10"/>
      <c r="Y454" s="10"/>
    </row>
    <row r="455" spans="1:25" ht="18" x14ac:dyDescent="0.25">
      <c r="A455" s="10"/>
      <c r="B455" s="75"/>
      <c r="C455" s="66"/>
      <c r="D455" s="67"/>
      <c r="E455" s="67"/>
      <c r="F455" s="67"/>
      <c r="G455" s="76"/>
      <c r="H455" s="10"/>
      <c r="I455" s="10"/>
      <c r="J455" s="80" t="str">
        <f t="shared" si="14"/>
        <v/>
      </c>
      <c r="K455" s="81" t="str">
        <f t="shared" si="15"/>
        <v/>
      </c>
      <c r="L455" s="10"/>
      <c r="M455" s="82"/>
      <c r="N455" s="83"/>
      <c r="O455" s="10"/>
      <c r="P455" s="10"/>
      <c r="Q455" s="10"/>
      <c r="R455" s="10"/>
      <c r="S455" s="10"/>
      <c r="T455" s="10"/>
      <c r="U455" s="10"/>
      <c r="V455" s="10"/>
      <c r="W455" s="10"/>
      <c r="X455" s="10"/>
      <c r="Y455" s="10"/>
    </row>
    <row r="456" spans="1:25" ht="18" x14ac:dyDescent="0.25">
      <c r="A456" s="10"/>
      <c r="B456" s="75"/>
      <c r="C456" s="66"/>
      <c r="D456" s="67"/>
      <c r="E456" s="67"/>
      <c r="F456" s="67"/>
      <c r="G456" s="76"/>
      <c r="H456" s="10"/>
      <c r="I456" s="10"/>
      <c r="J456" s="80" t="str">
        <f t="shared" si="14"/>
        <v/>
      </c>
      <c r="K456" s="81" t="str">
        <f t="shared" si="15"/>
        <v/>
      </c>
      <c r="L456" s="10"/>
      <c r="M456" s="82"/>
      <c r="N456" s="83"/>
      <c r="O456" s="10"/>
      <c r="P456" s="10"/>
      <c r="Q456" s="10"/>
      <c r="R456" s="10"/>
      <c r="S456" s="10"/>
      <c r="T456" s="10"/>
      <c r="U456" s="10"/>
      <c r="V456" s="10"/>
      <c r="W456" s="10"/>
      <c r="X456" s="10"/>
      <c r="Y456" s="10"/>
    </row>
    <row r="457" spans="1:25" ht="18" x14ac:dyDescent="0.25">
      <c r="A457" s="10"/>
      <c r="B457" s="75"/>
      <c r="C457" s="66"/>
      <c r="D457" s="67"/>
      <c r="E457" s="67"/>
      <c r="F457" s="67"/>
      <c r="G457" s="76"/>
      <c r="H457" s="10"/>
      <c r="I457" s="10"/>
      <c r="J457" s="80" t="str">
        <f t="shared" si="14"/>
        <v/>
      </c>
      <c r="K457" s="81" t="str">
        <f t="shared" si="15"/>
        <v/>
      </c>
      <c r="L457" s="10"/>
      <c r="M457" s="82"/>
      <c r="N457" s="83"/>
      <c r="O457" s="10"/>
      <c r="P457" s="10"/>
      <c r="Q457" s="10"/>
      <c r="R457" s="10"/>
      <c r="S457" s="10"/>
      <c r="T457" s="10"/>
      <c r="U457" s="10"/>
      <c r="V457" s="10"/>
      <c r="W457" s="10"/>
      <c r="X457" s="10"/>
      <c r="Y457" s="10"/>
    </row>
    <row r="458" spans="1:25" ht="18" x14ac:dyDescent="0.25">
      <c r="A458" s="10"/>
      <c r="B458" s="75"/>
      <c r="C458" s="66"/>
      <c r="D458" s="67"/>
      <c r="E458" s="67"/>
      <c r="F458" s="67"/>
      <c r="G458" s="76"/>
      <c r="H458" s="10"/>
      <c r="I458" s="10"/>
      <c r="J458" s="80" t="str">
        <f t="shared" si="14"/>
        <v/>
      </c>
      <c r="K458" s="81" t="str">
        <f t="shared" si="15"/>
        <v/>
      </c>
      <c r="L458" s="10"/>
      <c r="M458" s="82"/>
      <c r="N458" s="83"/>
      <c r="O458" s="10"/>
      <c r="P458" s="10"/>
      <c r="Q458" s="10"/>
      <c r="R458" s="10"/>
      <c r="S458" s="10"/>
      <c r="T458" s="10"/>
      <c r="U458" s="10"/>
      <c r="V458" s="10"/>
      <c r="W458" s="10"/>
      <c r="X458" s="10"/>
      <c r="Y458" s="10"/>
    </row>
    <row r="459" spans="1:25" ht="18" x14ac:dyDescent="0.25">
      <c r="A459" s="10"/>
      <c r="B459" s="75"/>
      <c r="C459" s="66"/>
      <c r="D459" s="67"/>
      <c r="E459" s="67"/>
      <c r="F459" s="67"/>
      <c r="G459" s="76"/>
      <c r="H459" s="10"/>
      <c r="I459" s="10"/>
      <c r="J459" s="80" t="str">
        <f t="shared" si="14"/>
        <v/>
      </c>
      <c r="K459" s="81" t="str">
        <f t="shared" si="15"/>
        <v/>
      </c>
      <c r="L459" s="10"/>
      <c r="M459" s="82"/>
      <c r="N459" s="83"/>
      <c r="O459" s="10"/>
      <c r="P459" s="10"/>
      <c r="Q459" s="10"/>
      <c r="R459" s="10"/>
      <c r="S459" s="10"/>
      <c r="T459" s="10"/>
      <c r="U459" s="10"/>
      <c r="V459" s="10"/>
      <c r="W459" s="10"/>
      <c r="X459" s="10"/>
      <c r="Y459" s="10"/>
    </row>
    <row r="460" spans="1:25" ht="18" x14ac:dyDescent="0.25">
      <c r="A460" s="10"/>
      <c r="B460" s="75"/>
      <c r="C460" s="66"/>
      <c r="D460" s="67"/>
      <c r="E460" s="67"/>
      <c r="F460" s="67"/>
      <c r="G460" s="76"/>
      <c r="H460" s="10"/>
      <c r="I460" s="10"/>
      <c r="J460" s="80" t="str">
        <f t="shared" si="14"/>
        <v/>
      </c>
      <c r="K460" s="81" t="str">
        <f t="shared" si="15"/>
        <v/>
      </c>
      <c r="L460" s="10"/>
      <c r="M460" s="82"/>
      <c r="N460" s="83"/>
      <c r="O460" s="10"/>
      <c r="P460" s="10"/>
      <c r="Q460" s="10"/>
      <c r="R460" s="10"/>
      <c r="S460" s="10"/>
      <c r="T460" s="10"/>
      <c r="U460" s="10"/>
      <c r="V460" s="10"/>
      <c r="W460" s="10"/>
      <c r="X460" s="10"/>
      <c r="Y460" s="10"/>
    </row>
    <row r="461" spans="1:25" ht="18" x14ac:dyDescent="0.25">
      <c r="A461" s="10"/>
      <c r="B461" s="75"/>
      <c r="C461" s="66"/>
      <c r="D461" s="67"/>
      <c r="E461" s="67"/>
      <c r="F461" s="67"/>
      <c r="G461" s="76"/>
      <c r="H461" s="10"/>
      <c r="I461" s="10"/>
      <c r="J461" s="80" t="str">
        <f t="shared" si="14"/>
        <v/>
      </c>
      <c r="K461" s="81" t="str">
        <f t="shared" si="15"/>
        <v/>
      </c>
      <c r="L461" s="10"/>
      <c r="M461" s="82"/>
      <c r="N461" s="83"/>
      <c r="O461" s="10"/>
      <c r="P461" s="10"/>
      <c r="Q461" s="10"/>
      <c r="R461" s="10"/>
      <c r="S461" s="10"/>
      <c r="T461" s="10"/>
      <c r="U461" s="10"/>
      <c r="V461" s="10"/>
      <c r="W461" s="10"/>
      <c r="X461" s="10"/>
      <c r="Y461" s="10"/>
    </row>
    <row r="462" spans="1:25" ht="18" x14ac:dyDescent="0.25">
      <c r="A462" s="10"/>
      <c r="B462" s="75"/>
      <c r="C462" s="66"/>
      <c r="D462" s="67"/>
      <c r="E462" s="67"/>
      <c r="F462" s="67"/>
      <c r="G462" s="76"/>
      <c r="H462" s="10"/>
      <c r="I462" s="10"/>
      <c r="J462" s="80" t="str">
        <f t="shared" si="14"/>
        <v/>
      </c>
      <c r="K462" s="81" t="str">
        <f t="shared" si="15"/>
        <v/>
      </c>
      <c r="L462" s="10"/>
      <c r="M462" s="82"/>
      <c r="N462" s="83"/>
      <c r="O462" s="10"/>
      <c r="P462" s="10"/>
      <c r="Q462" s="10"/>
      <c r="R462" s="10"/>
      <c r="S462" s="10"/>
      <c r="T462" s="10"/>
      <c r="U462" s="10"/>
      <c r="V462" s="10"/>
      <c r="W462" s="10"/>
      <c r="X462" s="10"/>
      <c r="Y462" s="10"/>
    </row>
    <row r="463" spans="1:25" ht="18" x14ac:dyDescent="0.25">
      <c r="A463" s="10"/>
      <c r="B463" s="75"/>
      <c r="C463" s="66"/>
      <c r="D463" s="67"/>
      <c r="E463" s="67"/>
      <c r="F463" s="67"/>
      <c r="G463" s="76"/>
      <c r="H463" s="10"/>
      <c r="I463" s="10"/>
      <c r="J463" s="80" t="str">
        <f t="shared" si="14"/>
        <v/>
      </c>
      <c r="K463" s="81" t="str">
        <f t="shared" si="15"/>
        <v/>
      </c>
      <c r="L463" s="10"/>
      <c r="M463" s="82"/>
      <c r="N463" s="83"/>
      <c r="O463" s="10"/>
      <c r="P463" s="10"/>
      <c r="Q463" s="10"/>
      <c r="R463" s="10"/>
      <c r="S463" s="10"/>
      <c r="T463" s="10"/>
      <c r="U463" s="10"/>
      <c r="V463" s="10"/>
      <c r="W463" s="10"/>
      <c r="X463" s="10"/>
      <c r="Y463" s="10"/>
    </row>
    <row r="464" spans="1:25" ht="18" x14ac:dyDescent="0.25">
      <c r="A464" s="10"/>
      <c r="B464" s="75"/>
      <c r="C464" s="66"/>
      <c r="D464" s="67"/>
      <c r="E464" s="67"/>
      <c r="F464" s="67"/>
      <c r="G464" s="76"/>
      <c r="H464" s="10"/>
      <c r="I464" s="10"/>
      <c r="J464" s="80" t="str">
        <f t="shared" si="14"/>
        <v/>
      </c>
      <c r="K464" s="81" t="str">
        <f t="shared" si="15"/>
        <v/>
      </c>
      <c r="L464" s="10"/>
      <c r="M464" s="82"/>
      <c r="N464" s="83"/>
      <c r="O464" s="10"/>
      <c r="P464" s="10"/>
      <c r="Q464" s="10"/>
      <c r="R464" s="10"/>
      <c r="S464" s="10"/>
      <c r="T464" s="10"/>
      <c r="U464" s="10"/>
      <c r="V464" s="10"/>
      <c r="W464" s="10"/>
      <c r="X464" s="10"/>
      <c r="Y464" s="10"/>
    </row>
    <row r="465" spans="1:25" ht="18" x14ac:dyDescent="0.25">
      <c r="A465" s="10"/>
      <c r="B465" s="75"/>
      <c r="C465" s="66"/>
      <c r="D465" s="67"/>
      <c r="E465" s="67"/>
      <c r="F465" s="67"/>
      <c r="G465" s="76"/>
      <c r="H465" s="10"/>
      <c r="I465" s="10"/>
      <c r="J465" s="80" t="str">
        <f t="shared" si="14"/>
        <v/>
      </c>
      <c r="K465" s="81" t="str">
        <f t="shared" si="15"/>
        <v/>
      </c>
      <c r="L465" s="10"/>
      <c r="M465" s="82"/>
      <c r="N465" s="83"/>
      <c r="O465" s="10"/>
      <c r="P465" s="10"/>
      <c r="Q465" s="10"/>
      <c r="R465" s="10"/>
      <c r="S465" s="10"/>
      <c r="T465" s="10"/>
      <c r="U465" s="10"/>
      <c r="V465" s="10"/>
      <c r="W465" s="10"/>
      <c r="X465" s="10"/>
      <c r="Y465" s="10"/>
    </row>
    <row r="466" spans="1:25" ht="18" x14ac:dyDescent="0.25">
      <c r="A466" s="10"/>
      <c r="B466" s="75"/>
      <c r="C466" s="66"/>
      <c r="D466" s="67"/>
      <c r="E466" s="67"/>
      <c r="F466" s="67"/>
      <c r="G466" s="76"/>
      <c r="H466" s="10"/>
      <c r="I466" s="10"/>
      <c r="J466" s="80" t="str">
        <f t="shared" si="14"/>
        <v/>
      </c>
      <c r="K466" s="81" t="str">
        <f t="shared" si="15"/>
        <v/>
      </c>
      <c r="L466" s="10"/>
      <c r="M466" s="82"/>
      <c r="N466" s="83"/>
      <c r="O466" s="10"/>
      <c r="P466" s="10"/>
      <c r="Q466" s="10"/>
      <c r="R466" s="10"/>
      <c r="S466" s="10"/>
      <c r="T466" s="10"/>
      <c r="U466" s="10"/>
      <c r="V466" s="10"/>
      <c r="W466" s="10"/>
      <c r="X466" s="10"/>
      <c r="Y466" s="10"/>
    </row>
    <row r="467" spans="1:25" ht="18" x14ac:dyDescent="0.25">
      <c r="A467" s="10"/>
      <c r="B467" s="75"/>
      <c r="C467" s="66"/>
      <c r="D467" s="67"/>
      <c r="E467" s="67"/>
      <c r="F467" s="67"/>
      <c r="G467" s="76"/>
      <c r="H467" s="10"/>
      <c r="I467" s="10"/>
      <c r="J467" s="80" t="str">
        <f t="shared" si="14"/>
        <v/>
      </c>
      <c r="K467" s="81" t="str">
        <f t="shared" si="15"/>
        <v/>
      </c>
      <c r="L467" s="10"/>
      <c r="M467" s="82"/>
      <c r="N467" s="83"/>
      <c r="O467" s="10"/>
      <c r="P467" s="10"/>
      <c r="Q467" s="10"/>
      <c r="R467" s="10"/>
      <c r="S467" s="10"/>
      <c r="T467" s="10"/>
      <c r="U467" s="10"/>
      <c r="V467" s="10"/>
      <c r="W467" s="10"/>
      <c r="X467" s="10"/>
      <c r="Y467" s="10"/>
    </row>
  </sheetData>
  <mergeCells count="23">
    <mergeCell ref="F8:G8"/>
    <mergeCell ref="I16:K16"/>
    <mergeCell ref="F13:G13"/>
    <mergeCell ref="B26:D26"/>
    <mergeCell ref="F26:G26"/>
    <mergeCell ref="F19:G19"/>
    <mergeCell ref="F21:G21"/>
    <mergeCell ref="F20:G20"/>
    <mergeCell ref="J20:K20"/>
    <mergeCell ref="I26:K26"/>
    <mergeCell ref="J3:K3"/>
    <mergeCell ref="L10:N10"/>
    <mergeCell ref="L26:L27"/>
    <mergeCell ref="J2:K2"/>
    <mergeCell ref="I9:K9"/>
    <mergeCell ref="I10:K14"/>
    <mergeCell ref="J18:K18"/>
    <mergeCell ref="J19:K19"/>
    <mergeCell ref="B27:D28"/>
    <mergeCell ref="F27:G28"/>
    <mergeCell ref="I27:K28"/>
    <mergeCell ref="M34:N34"/>
    <mergeCell ref="J34:K34"/>
  </mergeCells>
  <phoneticPr fontId="8" type="noConversion"/>
  <conditionalFormatting sqref="K32">
    <cfRule type="expression" dxfId="1" priority="2" stopIfTrue="1">
      <formula>#REF!=2</formula>
    </cfRule>
  </conditionalFormatting>
  <conditionalFormatting sqref="G14:G16">
    <cfRule type="expression" dxfId="0" priority="1" stopIfTrue="1">
      <formula>#REF!=2</formula>
    </cfRule>
  </conditionalFormatting>
  <dataValidations count="9">
    <dataValidation type="list" allowBlank="1" showInputMessage="1" showErrorMessage="1" sqref="C7" xr:uid="{00000000-0002-0000-0000-000000000000}">
      <formula1>Classification</formula1>
    </dataValidation>
    <dataValidation type="list" allowBlank="1" showInputMessage="1" showErrorMessage="1" sqref="J3" xr:uid="{00000000-0002-0000-0000-000001000000}">
      <formula1>Company</formula1>
    </dataValidation>
    <dataValidation type="list" allowBlank="1" showInputMessage="1" showErrorMessage="1" sqref="I7" xr:uid="{00000000-0002-0000-0000-000002000000}">
      <formula1>Currency</formula1>
    </dataValidation>
    <dataValidation type="list" allowBlank="1" showInputMessage="1" showErrorMessage="1" sqref="C12" xr:uid="{00000000-0002-0000-0000-000003000000}">
      <formula1>Sector</formula1>
    </dataValidation>
    <dataValidation type="list" allowBlank="1" showInputMessage="1" showErrorMessage="1" sqref="C10" xr:uid="{00000000-0002-0000-0000-000004000000}">
      <formula1>Geography</formula1>
    </dataValidation>
    <dataValidation type="list" allowBlank="1" showInputMessage="1" showErrorMessage="1" sqref="C14" xr:uid="{00000000-0002-0000-0000-000005000000}">
      <formula1>Impact</formula1>
    </dataValidation>
    <dataValidation type="list" allowBlank="1" showInputMessage="1" showErrorMessage="1" sqref="C17" xr:uid="{00000000-0002-0000-0000-000006000000}">
      <formula1>Board</formula1>
    </dataValidation>
    <dataValidation type="list" allowBlank="1" showInputMessage="1" showErrorMessage="1" sqref="C18" xr:uid="{00000000-0002-0000-0000-000007000000}">
      <formula1>Liquidity</formula1>
    </dataValidation>
    <dataValidation type="list" allowBlank="1" showInputMessage="1" showErrorMessage="1" sqref="C19:C21" xr:uid="{00000000-0002-0000-0000-000008000000}">
      <formula1>Transmissible</formula1>
    </dataValidation>
  </dataValidations>
  <pageMargins left="0.7" right="0.7" top="0.75" bottom="0.75" header="0.3" footer="0.3"/>
  <pageSetup paperSize="8" scale="58" orientation="landscape" r:id="rId1"/>
  <colBreaks count="1" manualBreakCount="1">
    <brk id="5" max="1048575" man="1"/>
  </colBreak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9000000}">
          <x14:formula1>
            <xm:f>Setting!$H$4:$H$8</xm:f>
          </x14:formula1>
          <xm:sqref>C6</xm:sqref>
        </x14:dataValidation>
        <x14:dataValidation type="list" allowBlank="1" showInputMessage="1" showErrorMessage="1" xr:uid="{35EC0463-D190-8447-9715-65096DC1FB38}">
          <x14:formula1>
            <xm:f>Setting!$V$4:$V$5</xm:f>
          </x14:formula1>
          <xm:sqref>C23</xm:sqref>
        </x14:dataValidation>
        <x14:dataValidation type="list" allowBlank="1" showInputMessage="1" showErrorMessage="1" xr:uid="{61471E93-585F-5142-BC18-D027D3F75673}">
          <x14:formula1>
            <xm:f>Setting!$X$4:$X$7</xm:f>
          </x14:formula1>
          <xm:sqref>C24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3:X15"/>
  <sheetViews>
    <sheetView topLeftCell="J1" workbookViewId="0">
      <selection activeCell="X7" sqref="X7"/>
    </sheetView>
  </sheetViews>
  <sheetFormatPr defaultColWidth="11.42578125" defaultRowHeight="15" x14ac:dyDescent="0.25"/>
  <cols>
    <col min="2" max="2" width="15.7109375" bestFit="1" customWidth="1"/>
    <col min="14" max="14" width="19" bestFit="1" customWidth="1"/>
  </cols>
  <sheetData>
    <row r="3" spans="2:24" x14ac:dyDescent="0.25">
      <c r="B3" t="s">
        <v>23</v>
      </c>
      <c r="D3" t="s">
        <v>24</v>
      </c>
      <c r="F3" t="s">
        <v>25</v>
      </c>
      <c r="H3" t="s">
        <v>31</v>
      </c>
      <c r="J3" t="s">
        <v>32</v>
      </c>
      <c r="L3" t="s">
        <v>3</v>
      </c>
      <c r="N3" t="s">
        <v>57</v>
      </c>
      <c r="P3" t="s">
        <v>65</v>
      </c>
      <c r="R3" t="s">
        <v>66</v>
      </c>
      <c r="T3" t="s">
        <v>68</v>
      </c>
      <c r="V3" t="s">
        <v>96</v>
      </c>
      <c r="X3" t="s">
        <v>95</v>
      </c>
    </row>
    <row r="4" spans="2:24" x14ac:dyDescent="0.25">
      <c r="B4" t="s">
        <v>26</v>
      </c>
      <c r="D4" t="s">
        <v>46</v>
      </c>
      <c r="F4" t="s">
        <v>33</v>
      </c>
      <c r="H4" t="s">
        <v>64</v>
      </c>
      <c r="J4" t="s">
        <v>35</v>
      </c>
      <c r="L4" t="s">
        <v>22</v>
      </c>
      <c r="N4" t="s">
        <v>109</v>
      </c>
      <c r="P4" t="s">
        <v>67</v>
      </c>
      <c r="R4">
        <v>0</v>
      </c>
      <c r="T4" t="s">
        <v>69</v>
      </c>
      <c r="V4" t="s">
        <v>33</v>
      </c>
      <c r="X4" t="s">
        <v>97</v>
      </c>
    </row>
    <row r="5" spans="2:24" x14ac:dyDescent="0.25">
      <c r="B5" t="s">
        <v>28</v>
      </c>
      <c r="D5" t="s">
        <v>47</v>
      </c>
      <c r="F5" t="s">
        <v>34</v>
      </c>
      <c r="H5" t="s">
        <v>21</v>
      </c>
      <c r="J5" t="s">
        <v>36</v>
      </c>
      <c r="L5" t="s">
        <v>53</v>
      </c>
      <c r="N5" t="s">
        <v>110</v>
      </c>
      <c r="P5" t="s">
        <v>34</v>
      </c>
      <c r="R5">
        <v>1</v>
      </c>
      <c r="T5" t="s">
        <v>70</v>
      </c>
      <c r="V5" t="s">
        <v>34</v>
      </c>
      <c r="X5" t="s">
        <v>98</v>
      </c>
    </row>
    <row r="6" spans="2:24" x14ac:dyDescent="0.25">
      <c r="B6" t="s">
        <v>27</v>
      </c>
      <c r="D6" t="s">
        <v>48</v>
      </c>
      <c r="H6" t="s">
        <v>63</v>
      </c>
      <c r="J6" t="s">
        <v>37</v>
      </c>
      <c r="L6" t="s">
        <v>54</v>
      </c>
      <c r="N6" t="s">
        <v>111</v>
      </c>
      <c r="R6">
        <v>2</v>
      </c>
      <c r="X6" t="s">
        <v>99</v>
      </c>
    </row>
    <row r="7" spans="2:24" x14ac:dyDescent="0.25">
      <c r="B7" t="s">
        <v>29</v>
      </c>
      <c r="D7" t="s">
        <v>49</v>
      </c>
      <c r="J7" t="s">
        <v>38</v>
      </c>
      <c r="L7" t="s">
        <v>58</v>
      </c>
      <c r="N7" t="s">
        <v>112</v>
      </c>
      <c r="R7">
        <v>3</v>
      </c>
      <c r="X7" t="s">
        <v>100</v>
      </c>
    </row>
    <row r="8" spans="2:24" x14ac:dyDescent="0.25">
      <c r="B8" t="s">
        <v>55</v>
      </c>
      <c r="D8" t="s">
        <v>50</v>
      </c>
      <c r="J8" t="s">
        <v>39</v>
      </c>
      <c r="L8" t="s">
        <v>59</v>
      </c>
      <c r="N8" t="s">
        <v>113</v>
      </c>
      <c r="R8">
        <v>4</v>
      </c>
    </row>
    <row r="9" spans="2:24" x14ac:dyDescent="0.25">
      <c r="D9" t="s">
        <v>51</v>
      </c>
      <c r="J9" t="s">
        <v>40</v>
      </c>
      <c r="R9">
        <v>5</v>
      </c>
    </row>
    <row r="10" spans="2:24" x14ac:dyDescent="0.25">
      <c r="D10" t="s">
        <v>52</v>
      </c>
      <c r="J10" t="s">
        <v>30</v>
      </c>
    </row>
    <row r="11" spans="2:24" x14ac:dyDescent="0.25">
      <c r="J11" t="s">
        <v>41</v>
      </c>
    </row>
    <row r="12" spans="2:24" x14ac:dyDescent="0.25">
      <c r="J12" t="s">
        <v>42</v>
      </c>
    </row>
    <row r="13" spans="2:24" x14ac:dyDescent="0.25">
      <c r="J13" t="s">
        <v>43</v>
      </c>
    </row>
    <row r="14" spans="2:24" x14ac:dyDescent="0.25">
      <c r="J14" t="s">
        <v>44</v>
      </c>
    </row>
    <row r="15" spans="2:24" x14ac:dyDescent="0.25">
      <c r="J15" t="s">
        <v>45</v>
      </c>
    </row>
  </sheetData>
  <dataConsolidate/>
  <dataValidations count="2">
    <dataValidation type="list" allowBlank="1" showInputMessage="1" showErrorMessage="1" sqref="D4" xr:uid="{00000000-0002-0000-0100-000000000000}">
      <formula1>$D$4</formula1>
    </dataValidation>
    <dataValidation type="list" allowBlank="1" showInputMessage="1" showErrorMessage="1" sqref="B3" xr:uid="{00000000-0002-0000-0100-000001000000}">
      <formula1>$B$3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13</vt:i4>
      </vt:variant>
    </vt:vector>
  </HeadingPairs>
  <TitlesOfParts>
    <vt:vector size="15" baseType="lpstr">
      <vt:lpstr>Name</vt:lpstr>
      <vt:lpstr>Setting</vt:lpstr>
      <vt:lpstr>Board</vt:lpstr>
      <vt:lpstr>Classification</vt:lpstr>
      <vt:lpstr>Company</vt:lpstr>
      <vt:lpstr>Currency</vt:lpstr>
      <vt:lpstr>Geography</vt:lpstr>
      <vt:lpstr>Impact</vt:lpstr>
      <vt:lpstr>Liquidity</vt:lpstr>
      <vt:lpstr>Name!Print_Area</vt:lpstr>
      <vt:lpstr>Sector</vt:lpstr>
      <vt:lpstr>start_cashflow</vt:lpstr>
      <vt:lpstr>start_date</vt:lpstr>
      <vt:lpstr>Transmissible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Omer</dc:creator>
  <cp:lastModifiedBy>Jean-Eric</cp:lastModifiedBy>
  <cp:lastPrinted>2019-12-16T10:11:10Z</cp:lastPrinted>
  <dcterms:created xsi:type="dcterms:W3CDTF">2018-12-31T08:45:34Z</dcterms:created>
  <dcterms:modified xsi:type="dcterms:W3CDTF">2020-03-11T12:01:55Z</dcterms:modified>
</cp:coreProperties>
</file>