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995" windowHeight="736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K11" i="1" l="1"/>
  <c r="L11" i="1" s="1"/>
  <c r="K10" i="1"/>
  <c r="L10" i="1" s="1"/>
  <c r="K9" i="1"/>
  <c r="L9" i="1" s="1"/>
  <c r="K8" i="1"/>
  <c r="L8" i="1" s="1"/>
  <c r="M11" i="1" s="1"/>
  <c r="N11" i="1" s="1"/>
  <c r="K7" i="1"/>
  <c r="L7" i="1" s="1"/>
  <c r="M7" i="1" s="1"/>
  <c r="N7" i="1" s="1"/>
  <c r="K6" i="1"/>
  <c r="L6" i="1" s="1"/>
  <c r="M8" i="1" l="1"/>
  <c r="N8" i="1" s="1"/>
  <c r="M10" i="1"/>
  <c r="N10" i="1" s="1"/>
  <c r="M9" i="1"/>
  <c r="N9" i="1" s="1"/>
  <c r="L12" i="1"/>
  <c r="K12" i="1"/>
  <c r="M6" i="1"/>
  <c r="N6" i="1" s="1"/>
  <c r="N12" i="1" l="1"/>
</calcChain>
</file>

<file path=xl/comments1.xml><?xml version="1.0" encoding="utf-8"?>
<comments xmlns="http://schemas.openxmlformats.org/spreadsheetml/2006/main">
  <authors>
    <author>C101-010</author>
  </authors>
  <commentList>
    <comment ref="P6" authorId="0">
      <text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</rPr>
          <t>En fonction du cumul, le montant de % varie :</t>
        </r>
        <r>
          <rPr>
            <sz val="9"/>
            <color indexed="81"/>
            <rFont val="Tahoma"/>
            <charset val="1"/>
          </rPr>
          <t xml:space="preserve">
Si le montant de commission est compris entre 0 et 2000 € alors il faut compter 70% du cumul, si le montant est compris entre 2000 et 4000 alors il faut compter 75% sur le montant qui est dépasse les 2000 € et ainsi de suite !
J'ai laissé l'ancienne formule afin que ce soit plus clair !</t>
        </r>
      </text>
    </comment>
  </commentList>
</comments>
</file>

<file path=xl/sharedStrings.xml><?xml version="1.0" encoding="utf-8"?>
<sst xmlns="http://schemas.openxmlformats.org/spreadsheetml/2006/main" count="14" uniqueCount="9">
  <si>
    <t>CUMUL</t>
  </si>
  <si>
    <t>MONTANT COMMISSION</t>
  </si>
  <si>
    <t>COMMISSION 1</t>
  </si>
  <si>
    <t>COMMISSION 2</t>
  </si>
  <si>
    <t>MONTANT TTC</t>
  </si>
  <si>
    <t>MONTANT HT</t>
  </si>
  <si>
    <t>OK</t>
  </si>
  <si>
    <t>Montant</t>
  </si>
  <si>
    <t>Val%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</si>
</sst>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</font>
    <font>
      <sz val="11"/>
      <name val="Calibri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DA9694"/>
        <b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164" fontId="2" fillId="0" borderId="0" xfId="0" applyNumberFormat="1" applyFont="1" applyFill="1" applyBorder="1"/>
    <xf numFmtId="164" fontId="2" fillId="3" borderId="0" xfId="0" applyNumberFormat="1" applyFont="1" applyFill="1" applyBorder="1"/>
    <xf numFmtId="164" fontId="2" fillId="3" borderId="0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3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3" fillId="0" borderId="0" xfId="1" applyFill="1" applyBorder="1"/>
    <xf numFmtId="165" fontId="2" fillId="0" borderId="0" xfId="0" applyNumberFormat="1" applyFont="1" applyFill="1" applyBorder="1"/>
    <xf numFmtId="14" fontId="2" fillId="0" borderId="0" xfId="0" applyNumberFormat="1" applyFont="1" applyFill="1" applyBorder="1"/>
    <xf numFmtId="0" fontId="1" fillId="0" borderId="0" xfId="0" applyFont="1" applyFill="1" applyBorder="1"/>
    <xf numFmtId="0" fontId="5" fillId="0" borderId="0" xfId="0" applyFont="1" applyFill="1" applyBorder="1"/>
    <xf numFmtId="164" fontId="6" fillId="3" borderId="0" xfId="0" applyNumberFormat="1" applyFont="1" applyFill="1" applyBorder="1"/>
    <xf numFmtId="0" fontId="6" fillId="3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3" fontId="0" fillId="0" borderId="0" xfId="0" applyNumberFormat="1"/>
    <xf numFmtId="9" fontId="0" fillId="0" borderId="0" xfId="0" applyNumberFormat="1"/>
  </cellXfs>
  <cellStyles count="2">
    <cellStyle name="Lien hypertexte" xfId="1" builtinId="8"/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indexed="64"/>
          <bgColor rgb="FFFFFF0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solid">
          <fgColor indexed="64"/>
          <bgColor rgb="FFFFFF00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3" formatCode="0%"/>
    </dxf>
    <dxf>
      <numFmt numFmtId="3" formatCode="#,##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numFmt numFmtId="165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top style="medium">
          <color rgb="FFFFFFFF"/>
        </top>
      </border>
    </dxf>
    <dxf>
      <numFmt numFmtId="164" formatCode="#,##0.00\ &quot;€&quot;"/>
    </dxf>
    <dxf>
      <fill>
        <patternFill patternType="solid">
          <fgColor rgb="FFE6B8B7"/>
          <bgColor rgb="FFE6B8B7"/>
        </patternFill>
      </fill>
    </dxf>
    <dxf>
      <fill>
        <patternFill patternType="solid">
          <fgColor rgb="FFE6B8B7"/>
          <bgColor rgb="FFE6B8B7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2DCDB"/>
          <bgColor rgb="FFF2DCDB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10 2" pivot="0" count="7">
      <tableStyleElement type="wholeTable" dxfId="41"/>
      <tableStyleElement type="headerRow" dxfId="40"/>
      <tableStyleElement type="totalRow" dxfId="39"/>
      <tableStyleElement type="firstColumn" dxfId="38"/>
      <tableStyleElement type="lastColumn" dxfId="37"/>
      <tableStyleElement type="firstRowStripe" dxfId="36"/>
      <tableStyleElement type="firstColumnStripe" dxfId="35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468361012101246422226" displayName="Tableau1468361012101246422226" ref="A6:N12" headerRowCount="0" totalsRowCount="1" headerRowDxfId="34" tableBorderDxfId="33">
  <tableColumns count="14">
    <tableColumn id="1" name="Colonne1" totalsRowDxfId="13"/>
    <tableColumn id="2" name="Colonne2" dataDxfId="32" totalsRowDxfId="12"/>
    <tableColumn id="13" name="Colonne13" dataDxfId="31" totalsRowDxfId="11"/>
    <tableColumn id="12" name="Colonne12" totalsRowDxfId="10"/>
    <tableColumn id="14" name="Colonne14" dataDxfId="30" totalsRowDxfId="9"/>
    <tableColumn id="15" name="Colonne15" dataDxfId="29" totalsRowDxfId="8"/>
    <tableColumn id="3" name="Colonne3" headerRowDxfId="28" dataDxfId="27" totalsRowDxfId="7"/>
    <tableColumn id="4" name="Colonne4" headerRowDxfId="26" dataDxfId="25" totalsRowDxfId="6"/>
    <tableColumn id="5" name="Colonne5" headerRowDxfId="24" dataDxfId="23" totalsRowDxfId="5"/>
    <tableColumn id="6" name="Colonne6" headerRowDxfId="22" dataDxfId="21" totalsRowDxfId="4"/>
    <tableColumn id="7" name="Colonne7" totalsRowFunction="sum" headerRowDxfId="20" totalsRowDxfId="3">
      <calculatedColumnFormula>I6+J6</calculatedColumnFormula>
    </tableColumn>
    <tableColumn id="8" name="Colonne8" totalsRowFunction="sum" headerRowDxfId="19" dataDxfId="18" totalsRowDxfId="2">
      <calculatedColumnFormula>K6/1.2</calculatedColumnFormula>
    </tableColumn>
    <tableColumn id="9" name="Colonne9" headerRowDxfId="17" totalsRowDxfId="1">
      <calculatedColumnFormula>L6</calculatedColumnFormula>
    </tableColumn>
    <tableColumn id="11" name="Colonne11" totalsRowFunction="custom" headerRowDxfId="16" totalsRowDxfId="0">
      <calculatedColumnFormula>Tableau1468361012101246422226[[#This Row],[Colonne9]]*VLOOKUP(Tableau1468361012101246422226[[#This Row],[Colonne9]],tblCommissions[],2,TRUE)</calculatedColumnFormula>
      <totalsRowFormula>SUM(N6:N11)</totalsRowFormula>
    </tableColumn>
  </tableColumns>
  <tableStyleInfo name="TableStyleMedium10 2" showFirstColumn="0" showLastColumn="0" showRowStripes="1" showColumnStripes="0"/>
</table>
</file>

<file path=xl/tables/table2.xml><?xml version="1.0" encoding="utf-8"?>
<table xmlns="http://schemas.openxmlformats.org/spreadsheetml/2006/main" id="2" name="tblCommissions" displayName="tblCommissions" ref="B2:C9" totalsRowShown="0">
  <autoFilter ref="B2:C9"/>
  <tableColumns count="2">
    <tableColumn id="1" name="Montant" dataDxfId="15"/>
    <tableColumn id="2" name="Val%" dataDxfId="1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R15"/>
  <sheetViews>
    <sheetView tabSelected="1" topLeftCell="J1" workbookViewId="0">
      <selection activeCell="N6" sqref="N6"/>
    </sheetView>
  </sheetViews>
  <sheetFormatPr baseColWidth="10" defaultRowHeight="15" x14ac:dyDescent="0.25"/>
  <cols>
    <col min="1" max="1" width="11.42578125" style="4"/>
    <col min="2" max="2" width="13" style="4" customWidth="1"/>
    <col min="3" max="3" width="12.7109375" style="4" bestFit="1" customWidth="1"/>
    <col min="4" max="5" width="11.42578125" style="4"/>
    <col min="6" max="6" width="12.7109375" style="4" bestFit="1" customWidth="1"/>
    <col min="7" max="9" width="11.42578125" style="4"/>
    <col min="10" max="10" width="16.5703125" style="4" bestFit="1" customWidth="1"/>
    <col min="11" max="11" width="23.7109375" style="4" bestFit="1" customWidth="1"/>
    <col min="12" max="17" width="11.42578125" style="4"/>
    <col min="18" max="18" width="17.5703125" style="4" bestFit="1" customWidth="1"/>
    <col min="19" max="16384" width="11.42578125" style="4"/>
  </cols>
  <sheetData>
    <row r="3" spans="1:18" ht="15.75" thickBot="1" x14ac:dyDescent="0.3">
      <c r="P3" s="5"/>
      <c r="Q3" s="5"/>
      <c r="R3" s="5"/>
    </row>
    <row r="4" spans="1:18" ht="15.75" thickBot="1" x14ac:dyDescent="0.3">
      <c r="A4" s="18"/>
      <c r="B4" s="19"/>
      <c r="C4" s="20"/>
      <c r="D4" s="18"/>
      <c r="E4" s="19"/>
      <c r="F4" s="20"/>
      <c r="G4" s="16"/>
      <c r="H4" s="16"/>
      <c r="I4" s="16" t="s">
        <v>2</v>
      </c>
      <c r="J4" s="16" t="s">
        <v>3</v>
      </c>
      <c r="K4" s="16" t="s">
        <v>4</v>
      </c>
      <c r="L4" s="16" t="s">
        <v>5</v>
      </c>
      <c r="M4" s="16" t="s">
        <v>0</v>
      </c>
      <c r="N4" s="16" t="s">
        <v>1</v>
      </c>
    </row>
    <row r="5" spans="1:18" ht="15.75" thickBot="1" x14ac:dyDescent="0.3">
      <c r="A5" s="6"/>
      <c r="B5" s="7"/>
      <c r="C5" s="7"/>
      <c r="D5" s="6"/>
      <c r="E5" s="7"/>
      <c r="F5" s="8"/>
      <c r="G5" s="17"/>
      <c r="H5" s="17"/>
      <c r="I5" s="17"/>
      <c r="J5" s="17"/>
      <c r="K5" s="17"/>
      <c r="L5" s="17"/>
      <c r="M5" s="17"/>
      <c r="N5" s="17"/>
    </row>
    <row r="6" spans="1:18" x14ac:dyDescent="0.25">
      <c r="B6" s="9"/>
      <c r="C6" s="10"/>
      <c r="E6" s="9"/>
      <c r="F6" s="10"/>
      <c r="G6" s="11"/>
      <c r="H6" s="11" t="s">
        <v>6</v>
      </c>
      <c r="I6" s="1">
        <v>100</v>
      </c>
      <c r="J6" s="1">
        <v>100</v>
      </c>
      <c r="K6" s="2">
        <f t="shared" ref="K6:K11" si="0">I6+J6</f>
        <v>200</v>
      </c>
      <c r="L6" s="2">
        <f t="shared" ref="L6:L11" si="1">K6/1.2</f>
        <v>166.66666666666669</v>
      </c>
      <c r="M6" s="3">
        <f>L6</f>
        <v>166.66666666666669</v>
      </c>
      <c r="N6" s="2">
        <f>Tableau1468361012101246422226[[#This Row],[Colonne9]]*VLOOKUP(Tableau1468361012101246422226[[#This Row],[Colonne9]],tblCommissions[],2,TRUE)</f>
        <v>116.66666666666667</v>
      </c>
    </row>
    <row r="7" spans="1:18" x14ac:dyDescent="0.25">
      <c r="B7" s="9"/>
      <c r="C7" s="10"/>
      <c r="E7" s="9"/>
      <c r="F7" s="10"/>
      <c r="G7" s="11"/>
      <c r="H7" s="11" t="s">
        <v>6</v>
      </c>
      <c r="I7" s="1">
        <v>200</v>
      </c>
      <c r="J7" s="1">
        <v>200</v>
      </c>
      <c r="K7" s="2">
        <f t="shared" si="0"/>
        <v>400</v>
      </c>
      <c r="L7" s="2">
        <f t="shared" si="1"/>
        <v>333.33333333333337</v>
      </c>
      <c r="M7" s="3">
        <f>IF(Tableau1468361012101246422226[[#This Row],[Colonne4]]&lt;&gt;"",SUM(L6:L7),"")</f>
        <v>500.00000000000006</v>
      </c>
      <c r="N7" s="2">
        <f>Tableau1468361012101246422226[[#This Row],[Colonne9]]*VLOOKUP(Tableau1468361012101246422226[[#This Row],[Colonne9]],tblCommissions[],2,TRUE)</f>
        <v>350</v>
      </c>
    </row>
    <row r="8" spans="1:18" x14ac:dyDescent="0.25">
      <c r="C8" s="10"/>
      <c r="E8" s="9"/>
      <c r="F8" s="10"/>
      <c r="G8" s="11"/>
      <c r="H8" s="11" t="s">
        <v>6</v>
      </c>
      <c r="I8" s="1">
        <v>500</v>
      </c>
      <c r="J8" s="1">
        <v>500</v>
      </c>
      <c r="K8" s="2">
        <f t="shared" si="0"/>
        <v>1000</v>
      </c>
      <c r="L8" s="2">
        <f t="shared" si="1"/>
        <v>833.33333333333337</v>
      </c>
      <c r="M8" s="3">
        <f>IF(Tableau1468361012101246422226[[#This Row],[Colonne4]]&lt;&gt;"",SUM(L6:L8),"")</f>
        <v>1333.3333333333335</v>
      </c>
      <c r="N8" s="2">
        <f>Tableau1468361012101246422226[[#This Row],[Colonne9]]*VLOOKUP(Tableau1468361012101246422226[[#This Row],[Colonne9]],tblCommissions[],2,TRUE)</f>
        <v>933.33333333333337</v>
      </c>
    </row>
    <row r="9" spans="1:18" x14ac:dyDescent="0.25">
      <c r="B9" s="9"/>
      <c r="C9" s="10"/>
      <c r="E9" s="9"/>
      <c r="F9" s="10"/>
      <c r="G9" s="11"/>
      <c r="H9" s="11" t="s">
        <v>6</v>
      </c>
      <c r="I9" s="1">
        <v>2550</v>
      </c>
      <c r="J9" s="1">
        <v>2550</v>
      </c>
      <c r="K9" s="2">
        <f t="shared" si="0"/>
        <v>5100</v>
      </c>
      <c r="L9" s="2">
        <f t="shared" si="1"/>
        <v>4250</v>
      </c>
      <c r="M9" s="3">
        <f>IF(Tableau1468361012101246422226[[#This Row],[Colonne4]]&lt;&gt;"",SUM(L6:L9),"")</f>
        <v>5583.3333333333339</v>
      </c>
      <c r="N9" s="2">
        <f>Tableau1468361012101246422226[[#This Row],[Colonne9]]*VLOOKUP(Tableau1468361012101246422226[[#This Row],[Colonne9]],tblCommissions[],2,TRUE)</f>
        <v>4466.666666666667</v>
      </c>
    </row>
    <row r="10" spans="1:18" x14ac:dyDescent="0.25">
      <c r="C10" s="10"/>
      <c r="E10" s="9"/>
      <c r="F10" s="10"/>
      <c r="G10" s="11"/>
      <c r="H10" s="11" t="s">
        <v>6</v>
      </c>
      <c r="I10" s="1">
        <v>148</v>
      </c>
      <c r="J10" s="1">
        <v>148</v>
      </c>
      <c r="K10" s="2">
        <f t="shared" si="0"/>
        <v>296</v>
      </c>
      <c r="L10" s="2">
        <f t="shared" si="1"/>
        <v>246.66666666666669</v>
      </c>
      <c r="M10" s="3">
        <f>IF(Tableau1468361012101246422226[[#This Row],[Colonne4]]&lt;&gt;"",SUM(L6:L10),"")</f>
        <v>5830.0000000000009</v>
      </c>
      <c r="N10" s="2">
        <f>Tableau1468361012101246422226[[#This Row],[Colonne9]]*VLOOKUP(Tableau1468361012101246422226[[#This Row],[Colonne9]],tblCommissions[],2,TRUE)</f>
        <v>4664.0000000000009</v>
      </c>
    </row>
    <row r="11" spans="1:18" x14ac:dyDescent="0.25">
      <c r="C11" s="10"/>
      <c r="E11" s="9"/>
      <c r="F11" s="10"/>
      <c r="G11" s="11"/>
      <c r="H11" s="11" t="s">
        <v>6</v>
      </c>
      <c r="I11" s="1">
        <v>548</v>
      </c>
      <c r="J11" s="1">
        <v>548</v>
      </c>
      <c r="K11" s="2">
        <f t="shared" si="0"/>
        <v>1096</v>
      </c>
      <c r="L11" s="2">
        <f t="shared" si="1"/>
        <v>913.33333333333337</v>
      </c>
      <c r="M11" s="3">
        <f>IF(Tableau1468361012101246422226[[#This Row],[Colonne4]]&lt;&gt;"",SUM(L6:L11),"")</f>
        <v>6743.3333333333339</v>
      </c>
      <c r="N11" s="2">
        <f>Tableau1468361012101246422226[[#This Row],[Colonne9]]*VLOOKUP(Tableau1468361012101246422226[[#This Row],[Colonne9]],tblCommissions[],2,TRUE)</f>
        <v>6069.0000000000009</v>
      </c>
    </row>
    <row r="12" spans="1:18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4">
        <f>SUBTOTAL(109,Tableau1468361012101246422226[Colonne7])</f>
        <v>8092</v>
      </c>
      <c r="L12" s="14">
        <f>SUBTOTAL(109,Tableau1468361012101246422226[Colonne8])</f>
        <v>6743.3333333333339</v>
      </c>
      <c r="M12" s="15"/>
      <c r="N12" s="14">
        <f>SUM(N6:N11)</f>
        <v>16599.666666666668</v>
      </c>
    </row>
    <row r="13" spans="1:18" x14ac:dyDescent="0.25">
      <c r="G13" s="1"/>
      <c r="H13" s="1"/>
      <c r="K13" s="1"/>
    </row>
    <row r="15" spans="1:18" x14ac:dyDescent="0.25">
      <c r="H15" s="12"/>
    </row>
  </sheetData>
  <mergeCells count="10">
    <mergeCell ref="A4:C4"/>
    <mergeCell ref="D4:F4"/>
    <mergeCell ref="G4:G5"/>
    <mergeCell ref="H4:H5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workbookViewId="0">
      <selection activeCell="C15" sqref="C15"/>
    </sheetView>
  </sheetViews>
  <sheetFormatPr baseColWidth="10" defaultRowHeight="15" x14ac:dyDescent="0.25"/>
  <cols>
    <col min="1" max="1" width="1.7109375" customWidth="1"/>
  </cols>
  <sheetData>
    <row r="2" spans="2:3" x14ac:dyDescent="0.25">
      <c r="B2" t="s">
        <v>7</v>
      </c>
      <c r="C2" t="s">
        <v>8</v>
      </c>
    </row>
    <row r="3" spans="2:3" x14ac:dyDescent="0.25">
      <c r="B3" s="21">
        <v>0</v>
      </c>
      <c r="C3" s="22">
        <v>0.7</v>
      </c>
    </row>
    <row r="4" spans="2:3" x14ac:dyDescent="0.25">
      <c r="B4" s="21">
        <v>2001</v>
      </c>
      <c r="C4" s="22">
        <v>0.75</v>
      </c>
    </row>
    <row r="5" spans="2:3" x14ac:dyDescent="0.25">
      <c r="B5" s="21">
        <v>4001</v>
      </c>
      <c r="C5" s="22">
        <v>0.8</v>
      </c>
    </row>
    <row r="6" spans="2:3" x14ac:dyDescent="0.25">
      <c r="B6" s="21">
        <v>6001</v>
      </c>
      <c r="C6" s="22">
        <v>0.85</v>
      </c>
    </row>
    <row r="7" spans="2:3" x14ac:dyDescent="0.25">
      <c r="B7" s="21">
        <v>801</v>
      </c>
      <c r="C7" s="22">
        <v>0.9</v>
      </c>
    </row>
    <row r="8" spans="2:3" x14ac:dyDescent="0.25">
      <c r="B8" s="21">
        <v>10001</v>
      </c>
      <c r="C8" s="22">
        <v>0.95</v>
      </c>
    </row>
    <row r="9" spans="2:3" x14ac:dyDescent="0.25">
      <c r="B9" s="21">
        <v>12001</v>
      </c>
      <c r="C9" s="22">
        <v>0.98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C101-010</dc:creator>
  <cp:lastModifiedBy>Jean-Eric</cp:lastModifiedBy>
  <dcterms:created xsi:type="dcterms:W3CDTF">2015-04-09T14:52:02Z</dcterms:created>
  <dcterms:modified xsi:type="dcterms:W3CDTF">2015-04-09T15:14:58Z</dcterms:modified>
</cp:coreProperties>
</file>