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Journal" sheetId="4" r:id="rId1"/>
    <sheet name="TCD" sheetId="5" r:id="rId2"/>
  </sheets>
  <calcPr calcId="152511"/>
  <pivotCaches>
    <pivotCache cacheId="3" r:id="rId3"/>
  </pivotCaches>
</workbook>
</file>

<file path=xl/calcChain.xml><?xml version="1.0" encoding="utf-8"?>
<calcChain xmlns="http://schemas.openxmlformats.org/spreadsheetml/2006/main">
  <c r="E29" i="4" l="1"/>
  <c r="E28" i="4"/>
  <c r="E27" i="4"/>
  <c r="E3" i="4"/>
</calcChain>
</file>

<file path=xl/sharedStrings.xml><?xml version="1.0" encoding="utf-8"?>
<sst xmlns="http://schemas.openxmlformats.org/spreadsheetml/2006/main" count="36" uniqueCount="9">
  <si>
    <t>PIECE</t>
  </si>
  <si>
    <t>DEBIT</t>
  </si>
  <si>
    <t>CREDIT</t>
  </si>
  <si>
    <t>AC</t>
  </si>
  <si>
    <t>CALCUL</t>
  </si>
  <si>
    <t>JNL</t>
  </si>
  <si>
    <t>Total général</t>
  </si>
  <si>
    <t xml:space="preserve">CALCUL </t>
  </si>
  <si>
    <t>T_TVA3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</si>
</sst>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Blue]\+#,##0.00;[Red]\(#,##0.00\)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Fill="1" applyBorder="1" applyAlignment="1"/>
    <xf numFmtId="43" fontId="0" fillId="0" borderId="0" xfId="1" applyFont="1" applyFill="1" applyBorder="1" applyAlignment="1"/>
    <xf numFmtId="0" fontId="0" fillId="0" borderId="0" xfId="0" applyBorder="1" applyAlignment="1"/>
    <xf numFmtId="43" fontId="0" fillId="0" borderId="0" xfId="0" applyNumberFormat="1" applyBorder="1" applyAlignment="1"/>
    <xf numFmtId="43" fontId="0" fillId="0" borderId="0" xfId="0" applyNumberFormat="1" applyFill="1" applyBorder="1" applyAlignment="1"/>
    <xf numFmtId="0" fontId="15" fillId="0" borderId="0" xfId="17"/>
    <xf numFmtId="164" fontId="0" fillId="0" borderId="0" xfId="0" applyNumberForma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7">
    <dxf>
      <numFmt numFmtId="35" formatCode="_-* #,##0.00\ _€_-;\-* #,##0.00\ _€_-;_-* &quot;-&quot;??\ _€_-;_-@_-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05.976654398146" createdVersion="5" refreshedVersion="5" minRefreshableVersion="3" recordCount="27">
  <cacheSource type="worksheet">
    <worksheetSource name="T_TVA3"/>
  </cacheSource>
  <cacheFields count="5">
    <cacheField name="JNL" numFmtId="0">
      <sharedItems/>
    </cacheField>
    <cacheField name="PIECE" numFmtId="0">
      <sharedItems containsSemiMixedTypes="0" containsString="0" containsNumber="1" containsInteger="1" minValue="90000001" maxValue="90000061" count="8">
        <n v="90000001"/>
        <n v="90000024"/>
        <n v="90000027"/>
        <n v="90000028"/>
        <n v="90000029"/>
        <n v="90000030"/>
        <n v="90000031"/>
        <n v="90000061"/>
      </sharedItems>
    </cacheField>
    <cacheField name="DEBIT" numFmtId="43">
      <sharedItems containsString="0" containsBlank="1" containsNumber="1" minValue="39.89" maxValue="197487.85"/>
    </cacheField>
    <cacheField name="CREDIT" numFmtId="43">
      <sharedItems containsString="0" containsBlank="1" containsNumber="1" minValue="239.33" maxValue="236985.42"/>
    </cacheField>
    <cacheField name="CALCUL" numFmtId="43">
      <sharedItems containsSemiMixedTypes="0" containsString="0" containsNumber="1" minValue="-39497.57" maxValue="39497.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s v="AC"/>
    <x v="0"/>
    <m/>
    <n v="470.52"/>
    <n v="0"/>
  </r>
  <r>
    <s v="AC"/>
    <x v="0"/>
    <n v="470.52"/>
    <m/>
    <n v="0"/>
  </r>
  <r>
    <s v="AC"/>
    <x v="1"/>
    <m/>
    <n v="1941.13"/>
    <n v="0"/>
  </r>
  <r>
    <s v="AC"/>
    <x v="1"/>
    <n v="323.52"/>
    <m/>
    <n v="-323.52"/>
  </r>
  <r>
    <s v="AC"/>
    <x v="1"/>
    <n v="1617.61"/>
    <m/>
    <n v="323.52"/>
  </r>
  <r>
    <s v="AC"/>
    <x v="1"/>
    <m/>
    <n v="59697.67"/>
    <n v="0"/>
  </r>
  <r>
    <s v="AC"/>
    <x v="1"/>
    <n v="9949.61"/>
    <m/>
    <n v="-9949.61"/>
  </r>
  <r>
    <s v="AC"/>
    <x v="1"/>
    <n v="49748.06"/>
    <m/>
    <n v="9949.61"/>
  </r>
  <r>
    <s v="AC"/>
    <x v="1"/>
    <m/>
    <n v="236985.42"/>
    <n v="0"/>
  </r>
  <r>
    <s v="AC"/>
    <x v="1"/>
    <n v="39497.57"/>
    <m/>
    <n v="-39497.57"/>
  </r>
  <r>
    <s v="AC"/>
    <x v="1"/>
    <n v="197487.85"/>
    <m/>
    <n v="39497.57"/>
  </r>
  <r>
    <s v="AC"/>
    <x v="2"/>
    <m/>
    <n v="4363.7700000000004"/>
    <n v="0"/>
  </r>
  <r>
    <s v="AC"/>
    <x v="2"/>
    <n v="3656.97"/>
    <m/>
    <n v="731.39"/>
  </r>
  <r>
    <s v="AC"/>
    <x v="2"/>
    <n v="706.8"/>
    <m/>
    <n v="-706.8"/>
  </r>
  <r>
    <s v="AC"/>
    <x v="3"/>
    <m/>
    <n v="1112.4000000000001"/>
    <n v="0"/>
  </r>
  <r>
    <s v="AC"/>
    <x v="3"/>
    <n v="927"/>
    <m/>
    <n v="185.4"/>
  </r>
  <r>
    <s v="AC"/>
    <x v="3"/>
    <n v="185.4"/>
    <m/>
    <n v="-185.4"/>
  </r>
  <r>
    <s v="AC"/>
    <x v="4"/>
    <m/>
    <n v="932.4"/>
    <n v="0"/>
  </r>
  <r>
    <s v="AC"/>
    <x v="4"/>
    <n v="777"/>
    <m/>
    <n v="155.4"/>
  </r>
  <r>
    <s v="AC"/>
    <x v="4"/>
    <n v="155.4"/>
    <m/>
    <n v="-155.4"/>
  </r>
  <r>
    <s v="AC"/>
    <x v="5"/>
    <m/>
    <n v="7583.51"/>
    <n v="0"/>
  </r>
  <r>
    <s v="AC"/>
    <x v="5"/>
    <n v="7583.51"/>
    <m/>
    <n v="0"/>
  </r>
  <r>
    <s v="AC"/>
    <x v="6"/>
    <m/>
    <n v="436.36"/>
    <n v="0"/>
  </r>
  <r>
    <s v="AC"/>
    <x v="6"/>
    <n v="436.36"/>
    <m/>
    <n v="0"/>
  </r>
  <r>
    <s v="AC"/>
    <x v="7"/>
    <m/>
    <n v="239.33"/>
    <n v="0"/>
  </r>
  <r>
    <s v="AC"/>
    <x v="7"/>
    <n v="199.44"/>
    <m/>
    <n v="0"/>
  </r>
  <r>
    <s v="AC"/>
    <x v="7"/>
    <n v="39.89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:B3" firstHeaderRow="1" firstDataRow="1" firstDataCol="1"/>
  <pivotFields count="5">
    <pivotField compact="0" outline="0" showAll="0"/>
    <pivotField axis="axisRow" compact="0" outline="0" showAll="0" measureFilter="1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compact="0" outline="0" showAll="0"/>
    <pivotField dataField="1" compact="0" numFmtId="43" outline="0" showAll="0"/>
  </pivotFields>
  <rowFields count="1">
    <field x="1"/>
  </rowFields>
  <rowItems count="2">
    <i>
      <x v="2"/>
    </i>
    <i t="grand">
      <x/>
    </i>
  </rowItems>
  <colItems count="1">
    <i/>
  </colItems>
  <dataFields count="1">
    <dataField name="CALCUL " fld="4" baseField="1" baseItem="2" numFmtId="164"/>
  </dataFields>
  <pivotTableStyleInfo name="PivotStyleMedium23" showRowHeaders="1" showColHeaders="1" showRowStripes="0" showColStripes="0" showLastColumn="1"/>
  <filters count="1">
    <filter fld="1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_TVA3" displayName="T_TVA3" ref="A2:E29" totalsRowShown="0" headerRowDxfId="6" dataDxfId="5">
  <tableColumns count="5">
    <tableColumn id="1" name="JNL" dataDxfId="4"/>
    <tableColumn id="3" name="PIECE" dataDxfId="3"/>
    <tableColumn id="7" name="DEBIT" dataDxfId="2" dataCellStyle="Milliers"/>
    <tableColumn id="8" name="CREDIT" dataDxfId="1" dataCellStyle="Milliers"/>
    <tableColumn id="20" name="CALCUL" dataDxfId="0">
      <calculatedColumnFormula>IFERROR(IF(#REF!="4",-#REF!,IF(#REF!="F",0,IF(AND(#REF!="6",#REF!=5),ROUND(#REF!*5.5/100,2),ROUND(#REF!*#REF!/100,2)))),0)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9"/>
  <sheetViews>
    <sheetView showGridLines="0" tabSelected="1" workbookViewId="0">
      <selection activeCell="L5" sqref="L5"/>
    </sheetView>
  </sheetViews>
  <sheetFormatPr baseColWidth="10" defaultRowHeight="15" x14ac:dyDescent="0.25"/>
  <cols>
    <col min="3" max="4" width="12.85546875" bestFit="1" customWidth="1"/>
    <col min="5" max="5" width="11.85546875" bestFit="1" customWidth="1"/>
    <col min="6" max="8" width="10" customWidth="1"/>
    <col min="9" max="9" width="18.140625" bestFit="1" customWidth="1"/>
  </cols>
  <sheetData>
    <row r="1" spans="1:5" x14ac:dyDescent="0.25">
      <c r="A1" s="7" t="s">
        <v>8</v>
      </c>
    </row>
    <row r="2" spans="1:5" x14ac:dyDescent="0.25">
      <c r="A2" s="2" t="s">
        <v>5</v>
      </c>
      <c r="B2" s="2" t="s">
        <v>0</v>
      </c>
      <c r="C2" s="3" t="s">
        <v>1</v>
      </c>
      <c r="D2" s="3" t="s">
        <v>2</v>
      </c>
      <c r="E2" s="4" t="s">
        <v>4</v>
      </c>
    </row>
    <row r="3" spans="1:5" x14ac:dyDescent="0.25">
      <c r="A3" s="2" t="s">
        <v>3</v>
      </c>
      <c r="B3" s="2">
        <v>90000001</v>
      </c>
      <c r="C3" s="3"/>
      <c r="D3" s="3">
        <v>470.52</v>
      </c>
      <c r="E3" s="5">
        <f>SUMPRODUCT(T_TVA3[PIECE]=T_TVA3[[#This Row],[PIECE]])*(T_TVA3[DEBIT]-T_TVA3[CREDIT])</f>
        <v>0</v>
      </c>
    </row>
    <row r="4" spans="1:5" x14ac:dyDescent="0.25">
      <c r="A4" s="2" t="s">
        <v>3</v>
      </c>
      <c r="B4" s="2">
        <v>90000001</v>
      </c>
      <c r="C4" s="3">
        <v>470.52</v>
      </c>
      <c r="D4" s="3"/>
      <c r="E4" s="5">
        <v>0</v>
      </c>
    </row>
    <row r="5" spans="1:5" x14ac:dyDescent="0.25">
      <c r="A5" s="2" t="s">
        <v>3</v>
      </c>
      <c r="B5" s="2">
        <v>90000024</v>
      </c>
      <c r="C5" s="3"/>
      <c r="D5" s="3">
        <v>1941.13</v>
      </c>
      <c r="E5" s="5">
        <v>0</v>
      </c>
    </row>
    <row r="6" spans="1:5" x14ac:dyDescent="0.25">
      <c r="A6" s="2" t="s">
        <v>3</v>
      </c>
      <c r="B6" s="2">
        <v>90000024</v>
      </c>
      <c r="C6" s="3">
        <v>323.52</v>
      </c>
      <c r="D6" s="3"/>
      <c r="E6" s="5">
        <v>-323.52</v>
      </c>
    </row>
    <row r="7" spans="1:5" x14ac:dyDescent="0.25">
      <c r="A7" s="2" t="s">
        <v>3</v>
      </c>
      <c r="B7" s="2">
        <v>90000024</v>
      </c>
      <c r="C7" s="3">
        <v>1617.61</v>
      </c>
      <c r="D7" s="3"/>
      <c r="E7" s="5">
        <v>323.52</v>
      </c>
    </row>
    <row r="8" spans="1:5" x14ac:dyDescent="0.25">
      <c r="A8" s="2" t="s">
        <v>3</v>
      </c>
      <c r="B8" s="2">
        <v>90000024</v>
      </c>
      <c r="C8" s="3"/>
      <c r="D8" s="3">
        <v>59697.67</v>
      </c>
      <c r="E8" s="5">
        <v>0</v>
      </c>
    </row>
    <row r="9" spans="1:5" x14ac:dyDescent="0.25">
      <c r="A9" s="2" t="s">
        <v>3</v>
      </c>
      <c r="B9" s="2">
        <v>90000024</v>
      </c>
      <c r="C9" s="3">
        <v>9949.61</v>
      </c>
      <c r="D9" s="3"/>
      <c r="E9" s="5">
        <v>-9949.61</v>
      </c>
    </row>
    <row r="10" spans="1:5" x14ac:dyDescent="0.25">
      <c r="A10" s="2" t="s">
        <v>3</v>
      </c>
      <c r="B10" s="2">
        <v>90000024</v>
      </c>
      <c r="C10" s="3">
        <v>49748.06</v>
      </c>
      <c r="D10" s="3"/>
      <c r="E10" s="5">
        <v>9949.61</v>
      </c>
    </row>
    <row r="11" spans="1:5" x14ac:dyDescent="0.25">
      <c r="A11" s="2" t="s">
        <v>3</v>
      </c>
      <c r="B11" s="2">
        <v>90000024</v>
      </c>
      <c r="C11" s="3"/>
      <c r="D11" s="3">
        <v>236985.42</v>
      </c>
      <c r="E11" s="5">
        <v>0</v>
      </c>
    </row>
    <row r="12" spans="1:5" x14ac:dyDescent="0.25">
      <c r="A12" s="2" t="s">
        <v>3</v>
      </c>
      <c r="B12" s="2">
        <v>90000024</v>
      </c>
      <c r="C12" s="3">
        <v>39497.57</v>
      </c>
      <c r="D12" s="3"/>
      <c r="E12" s="5">
        <v>-39497.57</v>
      </c>
    </row>
    <row r="13" spans="1:5" x14ac:dyDescent="0.25">
      <c r="A13" s="2" t="s">
        <v>3</v>
      </c>
      <c r="B13" s="2">
        <v>90000024</v>
      </c>
      <c r="C13" s="3">
        <v>197487.85</v>
      </c>
      <c r="D13" s="3"/>
      <c r="E13" s="5">
        <v>39497.57</v>
      </c>
    </row>
    <row r="14" spans="1:5" x14ac:dyDescent="0.25">
      <c r="A14" s="2" t="s">
        <v>3</v>
      </c>
      <c r="B14" s="2">
        <v>90000027</v>
      </c>
      <c r="C14" s="3"/>
      <c r="D14" s="3">
        <v>4363.7700000000004</v>
      </c>
      <c r="E14" s="6">
        <v>0</v>
      </c>
    </row>
    <row r="15" spans="1:5" x14ac:dyDescent="0.25">
      <c r="A15" s="2" t="s">
        <v>3</v>
      </c>
      <c r="B15" s="2">
        <v>90000027</v>
      </c>
      <c r="C15" s="3">
        <v>3656.97</v>
      </c>
      <c r="D15" s="3"/>
      <c r="E15" s="6">
        <v>731.39</v>
      </c>
    </row>
    <row r="16" spans="1:5" x14ac:dyDescent="0.25">
      <c r="A16" s="2" t="s">
        <v>3</v>
      </c>
      <c r="B16" s="2">
        <v>90000027</v>
      </c>
      <c r="C16" s="3">
        <v>706.8</v>
      </c>
      <c r="D16" s="3"/>
      <c r="E16" s="6">
        <v>-706.8</v>
      </c>
    </row>
    <row r="17" spans="1:5" x14ac:dyDescent="0.25">
      <c r="A17" s="2" t="s">
        <v>3</v>
      </c>
      <c r="B17" s="2">
        <v>90000028</v>
      </c>
      <c r="C17" s="3"/>
      <c r="D17" s="3">
        <v>1112.4000000000001</v>
      </c>
      <c r="E17" s="5">
        <v>0</v>
      </c>
    </row>
    <row r="18" spans="1:5" x14ac:dyDescent="0.25">
      <c r="A18" s="2" t="s">
        <v>3</v>
      </c>
      <c r="B18" s="2">
        <v>90000028</v>
      </c>
      <c r="C18" s="3">
        <v>927</v>
      </c>
      <c r="D18" s="3"/>
      <c r="E18" s="5">
        <v>185.4</v>
      </c>
    </row>
    <row r="19" spans="1:5" x14ac:dyDescent="0.25">
      <c r="A19" s="2" t="s">
        <v>3</v>
      </c>
      <c r="B19" s="2">
        <v>90000028</v>
      </c>
      <c r="C19" s="3">
        <v>185.4</v>
      </c>
      <c r="D19" s="3"/>
      <c r="E19" s="5">
        <v>-185.4</v>
      </c>
    </row>
    <row r="20" spans="1:5" x14ac:dyDescent="0.25">
      <c r="A20" s="2" t="s">
        <v>3</v>
      </c>
      <c r="B20" s="2">
        <v>90000029</v>
      </c>
      <c r="C20" s="3"/>
      <c r="D20" s="3">
        <v>932.4</v>
      </c>
      <c r="E20" s="5">
        <v>0</v>
      </c>
    </row>
    <row r="21" spans="1:5" x14ac:dyDescent="0.25">
      <c r="A21" s="2" t="s">
        <v>3</v>
      </c>
      <c r="B21" s="2">
        <v>90000029</v>
      </c>
      <c r="C21" s="3">
        <v>777</v>
      </c>
      <c r="D21" s="3"/>
      <c r="E21" s="5">
        <v>155.4</v>
      </c>
    </row>
    <row r="22" spans="1:5" x14ac:dyDescent="0.25">
      <c r="A22" s="2" t="s">
        <v>3</v>
      </c>
      <c r="B22" s="2">
        <v>90000029</v>
      </c>
      <c r="C22" s="3">
        <v>155.4</v>
      </c>
      <c r="D22" s="3"/>
      <c r="E22" s="5">
        <v>-155.4</v>
      </c>
    </row>
    <row r="23" spans="1:5" x14ac:dyDescent="0.25">
      <c r="A23" s="2" t="s">
        <v>3</v>
      </c>
      <c r="B23" s="2">
        <v>90000030</v>
      </c>
      <c r="C23" s="3"/>
      <c r="D23" s="3">
        <v>7583.51</v>
      </c>
      <c r="E23" s="5">
        <v>0</v>
      </c>
    </row>
    <row r="24" spans="1:5" x14ac:dyDescent="0.25">
      <c r="A24" s="2" t="s">
        <v>3</v>
      </c>
      <c r="B24" s="2">
        <v>90000030</v>
      </c>
      <c r="C24" s="3">
        <v>7583.51</v>
      </c>
      <c r="D24" s="3"/>
      <c r="E24" s="5">
        <v>0</v>
      </c>
    </row>
    <row r="25" spans="1:5" x14ac:dyDescent="0.25">
      <c r="A25" s="2" t="s">
        <v>3</v>
      </c>
      <c r="B25" s="2">
        <v>90000031</v>
      </c>
      <c r="C25" s="3"/>
      <c r="D25" s="3">
        <v>436.36</v>
      </c>
      <c r="E25" s="5">
        <v>0</v>
      </c>
    </row>
    <row r="26" spans="1:5" x14ac:dyDescent="0.25">
      <c r="A26" s="2" t="s">
        <v>3</v>
      </c>
      <c r="B26" s="2">
        <v>90000031</v>
      </c>
      <c r="C26" s="3">
        <v>436.36</v>
      </c>
      <c r="D26" s="3"/>
      <c r="E26" s="5">
        <v>0</v>
      </c>
    </row>
    <row r="27" spans="1:5" x14ac:dyDescent="0.25">
      <c r="A27" s="2" t="s">
        <v>3</v>
      </c>
      <c r="B27" s="2">
        <v>90000061</v>
      </c>
      <c r="C27" s="3"/>
      <c r="D27" s="3">
        <v>239.33</v>
      </c>
      <c r="E27" s="5">
        <f>IFERROR(IF(#REF!="4",-#REF!,IF(#REF!="F",0,IF(AND(#REF!="6",#REF!=5),ROUND(#REF!*5.5/100,2),ROUND(#REF!*#REF!/100,2)))),0)</f>
        <v>0</v>
      </c>
    </row>
    <row r="28" spans="1:5" x14ac:dyDescent="0.25">
      <c r="A28" s="2" t="s">
        <v>3</v>
      </c>
      <c r="B28" s="2">
        <v>90000061</v>
      </c>
      <c r="C28" s="3">
        <v>199.44</v>
      </c>
      <c r="D28" s="3"/>
      <c r="E28" s="5">
        <f>IFERROR(IF(#REF!="4",-#REF!,IF(#REF!="F",0,IF(AND(#REF!="6",#REF!=5),ROUND(#REF!*5.5/100,2),ROUND(#REF!*#REF!/100,2)))),0)</f>
        <v>0</v>
      </c>
    </row>
    <row r="29" spans="1:5" x14ac:dyDescent="0.25">
      <c r="A29" s="2" t="s">
        <v>3</v>
      </c>
      <c r="B29" s="2">
        <v>90000061</v>
      </c>
      <c r="C29" s="3">
        <v>39.89</v>
      </c>
      <c r="D29" s="3"/>
      <c r="E29" s="5">
        <f>IFERROR(IF(#REF!="4",-#REF!,IF(#REF!="F",0,IF(AND(#REF!="6",#REF!=5),ROUND(#REF!*5.5/100,2),ROUND(#REF!*#REF!/100,2)))),0)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showGridLines="0" workbookViewId="0">
      <selection activeCell="D11" sqref="D11"/>
    </sheetView>
  </sheetViews>
  <sheetFormatPr baseColWidth="10" defaultRowHeight="15" x14ac:dyDescent="0.25"/>
  <cols>
    <col min="1" max="1" width="12.5703125" customWidth="1"/>
    <col min="2" max="2" width="8.140625" bestFit="1" customWidth="1"/>
  </cols>
  <sheetData>
    <row r="1" spans="1:2" x14ac:dyDescent="0.25">
      <c r="A1" s="1" t="s">
        <v>0</v>
      </c>
      <c r="B1" t="s">
        <v>7</v>
      </c>
    </row>
    <row r="2" spans="1:2" x14ac:dyDescent="0.25">
      <c r="A2">
        <v>90000027</v>
      </c>
      <c r="B2" s="8">
        <v>24.590000000000032</v>
      </c>
    </row>
    <row r="3" spans="1:2" x14ac:dyDescent="0.25">
      <c r="A3" t="s">
        <v>6</v>
      </c>
      <c r="B3" s="8">
        <v>24.590000000000032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SUEUR Sigrine</dc:creator>
  <cp:lastModifiedBy>Jean-Eric Pelouas</cp:lastModifiedBy>
  <cp:lastPrinted>2016-05-13T12:30:34Z</cp:lastPrinted>
  <dcterms:created xsi:type="dcterms:W3CDTF">2016-03-07T15:49:40Z</dcterms:created>
  <dcterms:modified xsi:type="dcterms:W3CDTF">2016-05-15T21:26:31Z</dcterms:modified>
</cp:coreProperties>
</file>