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Feuil1" sheetId="1" r:id="rId1"/>
    <sheet name="Feuil9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H13" i="1"/>
  <c r="H14" i="1"/>
  <c r="H15" i="1"/>
  <c r="H11" i="1"/>
  <c r="I15" i="1"/>
  <c r="I14" i="1"/>
  <c r="I13" i="1"/>
  <c r="I12" i="1"/>
  <c r="I8" i="1"/>
  <c r="H8" i="1"/>
  <c r="I6" i="1"/>
  <c r="H6" i="1"/>
  <c r="G6" i="1"/>
  <c r="F6" i="1"/>
  <c r="B4" i="1" s="1"/>
</calcChain>
</file>

<file path=xl/sharedStrings.xml><?xml version="1.0" encoding="utf-8"?>
<sst xmlns="http://schemas.openxmlformats.org/spreadsheetml/2006/main" count="67" uniqueCount="53">
  <si>
    <t>feuille 1</t>
  </si>
  <si>
    <t>Perte</t>
  </si>
  <si>
    <t>JANVIER</t>
  </si>
  <si>
    <t>Tarif voyage</t>
  </si>
  <si>
    <t>NB voyages</t>
  </si>
  <si>
    <t>Equivalence</t>
  </si>
  <si>
    <t>Tarif zone</t>
  </si>
  <si>
    <t>Prestations complementaires</t>
  </si>
  <si>
    <t>DATE</t>
  </si>
  <si>
    <t>Centrale</t>
  </si>
  <si>
    <t>CAM</t>
  </si>
  <si>
    <t>N° bl</t>
  </si>
  <si>
    <t>Destination</t>
  </si>
  <si>
    <t>Client</t>
  </si>
  <si>
    <t>Chantier</t>
  </si>
  <si>
    <t>Zones</t>
  </si>
  <si>
    <t>Montant</t>
  </si>
  <si>
    <t>PAUL</t>
  </si>
  <si>
    <t>GRAND</t>
  </si>
  <si>
    <t>LA VALETTE J040</t>
  </si>
  <si>
    <t>LA SEYNE
J041</t>
  </si>
  <si>
    <t>LAVANDOU
J042</t>
  </si>
  <si>
    <t>ST TROPEZ
J043</t>
  </si>
  <si>
    <t>DRAGUIGNAN
J044</t>
  </si>
  <si>
    <t>LE MUY
J045</t>
  </si>
  <si>
    <t>UNITES DE PRODUCTION</t>
  </si>
  <si>
    <t>Commune VAR</t>
  </si>
  <si>
    <t>Code Postal</t>
  </si>
  <si>
    <t>Zone Tarifaire</t>
  </si>
  <si>
    <t>Zone De Transport</t>
  </si>
  <si>
    <t>Aiguines</t>
  </si>
  <si>
    <t>M</t>
  </si>
  <si>
    <t>E</t>
  </si>
  <si>
    <t>Artignosc sur Verdon</t>
  </si>
  <si>
    <t>N</t>
  </si>
  <si>
    <t>Aups</t>
  </si>
  <si>
    <t>J</t>
  </si>
  <si>
    <t>Bagnols en Forêt</t>
  </si>
  <si>
    <t>G</t>
  </si>
  <si>
    <t>Bandol</t>
  </si>
  <si>
    <t>Bargème</t>
  </si>
  <si>
    <t>I</t>
  </si>
  <si>
    <t>D</t>
  </si>
  <si>
    <t>Baudinard sur Verdon</t>
  </si>
  <si>
    <t>Bauduen</t>
  </si>
  <si>
    <t>AUPS</t>
  </si>
  <si>
    <t>PRIX</t>
  </si>
  <si>
    <t>Artigues</t>
  </si>
  <si>
    <t>Bargemon</t>
  </si>
  <si>
    <t>Ampus</t>
  </si>
  <si>
    <t>Barjols</t>
  </si>
  <si>
    <t>Belgentier</t>
  </si>
  <si>
    <t>Besse sur Issole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</si>
</sst>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_ ;[Red]\-#,##0\ "/>
  </numFmts>
  <fonts count="12" x14ac:knownFonts="1">
    <font>
      <sz val="12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i/>
      <sz val="2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i/>
      <sz val="8"/>
      <name val="Arial"/>
      <family val="2"/>
    </font>
    <font>
      <b/>
      <i/>
      <sz val="10"/>
      <name val="Arial"/>
      <family val="2"/>
    </font>
    <font>
      <b/>
      <sz val="12"/>
      <color theme="0"/>
      <name val="Arial"/>
      <family val="2"/>
    </font>
    <font>
      <b/>
      <sz val="10"/>
      <color theme="0"/>
      <name val="Calibri"/>
      <family val="2"/>
      <scheme val="minor"/>
    </font>
    <font>
      <b/>
      <sz val="12"/>
      <name val="Arial"/>
      <family val="2"/>
    </font>
    <font>
      <b/>
      <sz val="12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darkTrellis">
        <fgColor theme="9" tint="0.59999389629810485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49" fontId="0" fillId="0" borderId="0" xfId="0" applyNumberFormat="1" applyFont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1" fontId="1" fillId="0" borderId="0" xfId="0" applyNumberFormat="1" applyFont="1" applyAlignment="1" applyProtection="1">
      <alignment horizontal="center" vertical="center"/>
      <protection locked="0"/>
    </xf>
    <xf numFmtId="49" fontId="3" fillId="2" borderId="1" xfId="0" quotePrefix="1" applyNumberFormat="1" applyFont="1" applyFill="1" applyBorder="1" applyAlignment="1" applyProtection="1">
      <alignment vertical="center"/>
      <protection locked="0"/>
    </xf>
    <xf numFmtId="17" fontId="3" fillId="2" borderId="2" xfId="0" quotePrefix="1" applyNumberFormat="1" applyFont="1" applyFill="1" applyBorder="1" applyAlignment="1" applyProtection="1">
      <alignment vertical="center"/>
      <protection locked="0"/>
    </xf>
    <xf numFmtId="17" fontId="3" fillId="2" borderId="3" xfId="0" quotePrefix="1" applyNumberFormat="1" applyFont="1" applyFill="1" applyBorder="1" applyAlignment="1" applyProtection="1">
      <alignment vertical="center"/>
      <protection locked="0"/>
    </xf>
    <xf numFmtId="0" fontId="1" fillId="0" borderId="4" xfId="0" applyFont="1" applyBorder="1" applyProtection="1">
      <protection locked="0"/>
    </xf>
    <xf numFmtId="0" fontId="1" fillId="0" borderId="5" xfId="0" applyFont="1" applyBorder="1" applyAlignment="1" applyProtection="1">
      <alignment horizontal="center" wrapText="1"/>
      <protection locked="0"/>
    </xf>
    <xf numFmtId="0" fontId="4" fillId="0" borderId="6" xfId="0" applyFont="1" applyBorder="1" applyProtection="1">
      <protection locked="0"/>
    </xf>
    <xf numFmtId="0" fontId="5" fillId="3" borderId="7" xfId="0" applyNumberFormat="1" applyFont="1" applyFill="1" applyBorder="1" applyAlignment="1" applyProtection="1">
      <alignment horizontal="center"/>
      <protection locked="0"/>
    </xf>
    <xf numFmtId="49" fontId="3" fillId="2" borderId="8" xfId="0" quotePrefix="1" applyNumberFormat="1" applyFont="1" applyFill="1" applyBorder="1" applyAlignment="1" applyProtection="1">
      <alignment vertical="center"/>
      <protection locked="0"/>
    </xf>
    <xf numFmtId="17" fontId="3" fillId="2" borderId="9" xfId="0" quotePrefix="1" applyNumberFormat="1" applyFont="1" applyFill="1" applyBorder="1" applyAlignment="1" applyProtection="1">
      <alignment vertical="center"/>
      <protection locked="0"/>
    </xf>
    <xf numFmtId="17" fontId="3" fillId="2" borderId="10" xfId="0" quotePrefix="1" applyNumberFormat="1" applyFont="1" applyFill="1" applyBorder="1" applyAlignment="1" applyProtection="1">
      <alignment vertical="center"/>
      <protection locked="0"/>
    </xf>
    <xf numFmtId="0" fontId="5" fillId="0" borderId="0" xfId="0" applyFont="1" applyAlignment="1" applyProtection="1">
      <alignment horizontal="center"/>
      <protection locked="0"/>
    </xf>
    <xf numFmtId="1" fontId="5" fillId="0" borderId="7" xfId="0" applyNumberFormat="1" applyFont="1" applyBorder="1" applyAlignment="1" applyProtection="1">
      <alignment horizontal="center"/>
      <protection locked="0"/>
    </xf>
    <xf numFmtId="49" fontId="3" fillId="0" borderId="8" xfId="0" applyNumberFormat="1" applyFont="1" applyBorder="1" applyAlignment="1" applyProtection="1">
      <alignment vertical="center"/>
      <protection locked="0"/>
    </xf>
    <xf numFmtId="0" fontId="3" fillId="0" borderId="9" xfId="0" applyNumberFormat="1" applyFont="1" applyBorder="1" applyAlignment="1" applyProtection="1">
      <alignment vertical="center"/>
      <protection locked="0"/>
    </xf>
    <xf numFmtId="0" fontId="3" fillId="0" borderId="9" xfId="0" applyNumberFormat="1" applyFont="1" applyBorder="1" applyAlignment="1" applyProtection="1">
      <alignment vertical="center" wrapText="1"/>
      <protection locked="0"/>
    </xf>
    <xf numFmtId="0" fontId="6" fillId="0" borderId="9" xfId="0" applyNumberFormat="1" applyFont="1" applyBorder="1" applyAlignment="1" applyProtection="1">
      <alignment vertical="center" wrapText="1"/>
      <protection locked="0"/>
    </xf>
    <xf numFmtId="0" fontId="3" fillId="3" borderId="0" xfId="0" applyNumberFormat="1" applyFont="1" applyFill="1" applyBorder="1" applyAlignment="1" applyProtection="1">
      <alignment vertical="center"/>
      <protection locked="0"/>
    </xf>
    <xf numFmtId="1" fontId="3" fillId="3" borderId="0" xfId="0" applyNumberFormat="1" applyFont="1" applyFill="1" applyBorder="1" applyAlignment="1" applyProtection="1">
      <alignment vertical="center"/>
      <protection locked="0"/>
    </xf>
    <xf numFmtId="49" fontId="3" fillId="0" borderId="11" xfId="0" applyNumberFormat="1" applyFont="1" applyBorder="1" applyAlignment="1" applyProtection="1">
      <alignment vertical="center"/>
      <protection locked="0"/>
    </xf>
    <xf numFmtId="0" fontId="3" fillId="0" borderId="0" xfId="0" applyNumberFormat="1" applyFont="1" applyBorder="1" applyAlignment="1" applyProtection="1">
      <alignment vertical="center"/>
      <protection locked="0"/>
    </xf>
    <xf numFmtId="0" fontId="3" fillId="0" borderId="0" xfId="0" applyNumberFormat="1" applyFont="1" applyBorder="1" applyAlignment="1" applyProtection="1">
      <alignment vertical="center" wrapText="1"/>
      <protection locked="0"/>
    </xf>
    <xf numFmtId="0" fontId="6" fillId="0" borderId="0" xfId="0" applyNumberFormat="1" applyFont="1" applyBorder="1" applyAlignment="1" applyProtection="1">
      <alignment vertical="center" wrapText="1"/>
      <protection locked="0"/>
    </xf>
    <xf numFmtId="165" fontId="7" fillId="3" borderId="7" xfId="0" applyNumberFormat="1" applyFont="1" applyFill="1" applyBorder="1" applyAlignment="1" applyProtection="1">
      <alignment horizontal="center" vertical="center"/>
      <protection locked="0"/>
    </xf>
    <xf numFmtId="1" fontId="7" fillId="3" borderId="7" xfId="0" applyNumberFormat="1" applyFont="1" applyFill="1" applyBorder="1" applyAlignment="1" applyProtection="1">
      <alignment horizontal="center" vertical="center"/>
      <protection locked="0"/>
    </xf>
    <xf numFmtId="49" fontId="7" fillId="0" borderId="0" xfId="0" applyNumberFormat="1" applyFont="1" applyBorder="1" applyAlignment="1" applyProtection="1">
      <alignment vertical="center"/>
      <protection locked="0"/>
    </xf>
    <xf numFmtId="164" fontId="7" fillId="0" borderId="0" xfId="0" applyNumberFormat="1" applyFont="1" applyBorder="1" applyAlignment="1" applyProtection="1">
      <alignment vertical="center" wrapText="1"/>
      <protection locked="0"/>
    </xf>
    <xf numFmtId="1" fontId="3" fillId="0" borderId="0" xfId="0" applyNumberFormat="1" applyFont="1" applyBorder="1" applyAlignment="1" applyProtection="1">
      <alignment vertical="center"/>
      <protection locked="0"/>
    </xf>
    <xf numFmtId="49" fontId="5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4" borderId="6" xfId="0" applyFont="1" applyFill="1" applyBorder="1" applyAlignment="1" applyProtection="1">
      <alignment horizontal="center" vertical="center" wrapText="1"/>
      <protection locked="0"/>
    </xf>
    <xf numFmtId="0" fontId="5" fillId="4" borderId="1" xfId="0" applyFont="1" applyFill="1" applyBorder="1" applyAlignment="1" applyProtection="1">
      <alignment horizontal="center" vertical="center" wrapText="1"/>
      <protection locked="0"/>
    </xf>
    <xf numFmtId="0" fontId="4" fillId="4" borderId="6" xfId="0" applyFont="1" applyFill="1" applyBorder="1" applyAlignment="1" applyProtection="1">
      <alignment horizontal="center" vertical="center" wrapText="1"/>
      <protection locked="0"/>
    </xf>
    <xf numFmtId="1" fontId="5" fillId="4" borderId="6" xfId="0" applyNumberFormat="1" applyFont="1" applyFill="1" applyBorder="1" applyAlignment="1" applyProtection="1">
      <alignment horizontal="center" vertical="center" wrapText="1"/>
      <protection locked="0"/>
    </xf>
    <xf numFmtId="164" fontId="5" fillId="4" borderId="6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5" xfId="0" applyNumberFormat="1" applyFont="1" applyFill="1" applyBorder="1" applyAlignment="1" applyProtection="1">
      <alignment horizontal="center" vertical="center"/>
      <protection locked="0"/>
    </xf>
    <xf numFmtId="0" fontId="5" fillId="0" borderId="5" xfId="0" applyFont="1" applyFill="1" applyBorder="1" applyAlignment="1" applyProtection="1">
      <alignment horizontal="center" vertical="center"/>
      <protection locked="0"/>
    </xf>
    <xf numFmtId="0" fontId="5" fillId="0" borderId="5" xfId="0" applyFont="1" applyFill="1" applyBorder="1" applyAlignment="1" applyProtection="1">
      <alignment horizontal="center" vertical="center" wrapText="1"/>
      <protection locked="0"/>
    </xf>
    <xf numFmtId="0" fontId="4" fillId="0" borderId="5" xfId="0" applyFont="1" applyFill="1" applyBorder="1" applyAlignment="1" applyProtection="1">
      <alignment horizontal="center" vertical="center" wrapText="1"/>
      <protection locked="0"/>
    </xf>
    <xf numFmtId="2" fontId="5" fillId="0" borderId="5" xfId="0" applyNumberFormat="1" applyFont="1" applyFill="1" applyBorder="1" applyAlignment="1" applyProtection="1">
      <alignment horizontal="center" vertical="center"/>
      <protection locked="0"/>
    </xf>
    <xf numFmtId="164" fontId="5" fillId="5" borderId="5" xfId="0" applyNumberFormat="1" applyFont="1" applyFill="1" applyBorder="1" applyAlignment="1" applyProtection="1">
      <alignment horizontal="center" vertical="center"/>
    </xf>
    <xf numFmtId="0" fontId="5" fillId="0" borderId="5" xfId="0" quotePrefix="1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center" wrapText="1"/>
    </xf>
    <xf numFmtId="0" fontId="9" fillId="6" borderId="7" xfId="0" applyFont="1" applyFill="1" applyBorder="1" applyAlignment="1">
      <alignment horizontal="center" vertical="center" wrapText="1"/>
    </xf>
    <xf numFmtId="0" fontId="10" fillId="7" borderId="7" xfId="0" applyFont="1" applyFill="1" applyBorder="1" applyAlignment="1">
      <alignment horizontal="center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0" fontId="1" fillId="7" borderId="7" xfId="0" applyFont="1" applyFill="1" applyBorder="1" applyAlignment="1">
      <alignment horizontal="center" vertical="center" wrapText="1"/>
    </xf>
    <xf numFmtId="49" fontId="0" fillId="8" borderId="14" xfId="0" applyNumberFormat="1" applyFill="1" applyBorder="1"/>
    <xf numFmtId="0" fontId="0" fillId="0" borderId="15" xfId="0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1" fillId="8" borderId="18" xfId="0" applyFont="1" applyFill="1" applyBorder="1"/>
    <xf numFmtId="0" fontId="0" fillId="0" borderId="19" xfId="0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8" borderId="18" xfId="0" applyFill="1" applyBorder="1"/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11" fillId="0" borderId="0" xfId="0" applyFont="1"/>
    <xf numFmtId="0" fontId="8" fillId="6" borderId="12" xfId="0" applyFont="1" applyFill="1" applyBorder="1" applyAlignment="1">
      <alignment horizontal="center" vertical="center" wrapText="1"/>
    </xf>
    <xf numFmtId="0" fontId="8" fillId="6" borderId="13" xfId="0" applyFon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font>
        <b/>
        <i val="0"/>
        <condense val="0"/>
        <extend val="0"/>
        <color indexed="9"/>
      </font>
      <fill>
        <patternFill patternType="lightDown">
          <bgColor indexed="10"/>
        </patternFill>
      </fill>
    </dxf>
    <dxf>
      <font>
        <b/>
        <i val="0"/>
        <condense val="0"/>
        <extend val="0"/>
        <color indexed="9"/>
      </font>
      <fill>
        <patternFill patternType="lightDown">
          <bgColor indexed="10"/>
        </patternFill>
      </fill>
    </dxf>
    <dxf>
      <font>
        <b/>
        <i val="0"/>
        <condense val="0"/>
        <extend val="0"/>
        <color indexed="9"/>
      </font>
      <fill>
        <patternFill patternType="lightDown">
          <bgColor indexed="10"/>
        </patternFill>
      </fill>
    </dxf>
    <dxf>
      <font>
        <b/>
        <i val="0"/>
        <condense val="0"/>
        <extend val="0"/>
        <color indexed="9"/>
      </font>
      <fill>
        <patternFill patternType="lightDown">
          <bgColor indexed="10"/>
        </patternFill>
      </fill>
    </dxf>
    <dxf>
      <font>
        <b/>
        <i val="0"/>
        <condense val="0"/>
        <extend val="0"/>
        <color indexed="9"/>
      </font>
      <fill>
        <patternFill patternType="lightDown">
          <bgColor indexed="10"/>
        </patternFill>
      </fill>
    </dxf>
    <dxf>
      <font>
        <b/>
        <i val="0"/>
        <condense val="0"/>
        <extend val="0"/>
        <color indexed="9"/>
      </font>
      <fill>
        <patternFill patternType="lightDown"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ephanedarbon/OneDrive/ENTREPRISE/2018/JOURNALIER%202018-MacBook%20Pro%20de%20Stepha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5"/>
  <sheetViews>
    <sheetView topLeftCell="A9" workbookViewId="0">
      <selection activeCell="M12" sqref="M12"/>
    </sheetView>
  </sheetViews>
  <sheetFormatPr baseColWidth="10" defaultRowHeight="15.75" x14ac:dyDescent="0.25"/>
  <cols>
    <col min="14" max="14" width="18.5" bestFit="1" customWidth="1"/>
  </cols>
  <sheetData>
    <row r="1" spans="1:9" x14ac:dyDescent="0.25">
      <c r="A1" t="s">
        <v>0</v>
      </c>
    </row>
    <row r="4" spans="1:9" ht="16.5" thickBot="1" x14ac:dyDescent="0.3">
      <c r="A4" s="1" t="s">
        <v>1</v>
      </c>
      <c r="B4" s="2">
        <f>(F6-L12)*7.88</f>
        <v>7.88</v>
      </c>
      <c r="C4" s="2"/>
      <c r="D4" s="3"/>
      <c r="E4" s="4"/>
      <c r="F4" s="5"/>
      <c r="G4" s="5"/>
      <c r="H4" s="3"/>
      <c r="I4" s="6"/>
    </row>
    <row r="5" spans="1:9" ht="26.25" thickBot="1" x14ac:dyDescent="0.3">
      <c r="A5" s="7" t="s">
        <v>2</v>
      </c>
      <c r="B5" s="8"/>
      <c r="C5" s="8"/>
      <c r="D5" s="9"/>
      <c r="E5" s="10" t="s">
        <v>3</v>
      </c>
      <c r="F5" s="11" t="s">
        <v>4</v>
      </c>
      <c r="G5" s="12" t="s">
        <v>5</v>
      </c>
      <c r="H5" s="13">
        <v>562</v>
      </c>
      <c r="I5" s="13">
        <v>0</v>
      </c>
    </row>
    <row r="6" spans="1:9" ht="26.25" thickBot="1" x14ac:dyDescent="0.3">
      <c r="A6" s="14"/>
      <c r="B6" s="15"/>
      <c r="C6" s="15"/>
      <c r="D6" s="16"/>
      <c r="E6" s="10" t="s">
        <v>6</v>
      </c>
      <c r="F6" s="17">
        <f>COUNTA(A11:A208)</f>
        <v>1</v>
      </c>
      <c r="G6" s="18">
        <f>G213+G214</f>
        <v>0</v>
      </c>
      <c r="H6" s="13">
        <f>F213</f>
        <v>0</v>
      </c>
      <c r="I6" s="13">
        <f>F214</f>
        <v>0</v>
      </c>
    </row>
    <row r="7" spans="1:9" ht="26.25" thickBot="1" x14ac:dyDescent="0.3">
      <c r="A7" s="19"/>
      <c r="B7" s="20"/>
      <c r="C7" s="20"/>
      <c r="D7" s="20"/>
      <c r="E7" s="21"/>
      <c r="F7" s="22"/>
      <c r="G7" s="22"/>
      <c r="H7" s="23"/>
      <c r="I7" s="24"/>
    </row>
    <row r="8" spans="1:9" ht="26.25" thickBot="1" x14ac:dyDescent="0.3">
      <c r="A8" s="25"/>
      <c r="B8" s="26"/>
      <c r="C8" s="26"/>
      <c r="D8" s="26"/>
      <c r="E8" s="27"/>
      <c r="F8" s="28"/>
      <c r="G8" s="28"/>
      <c r="H8" s="29">
        <f>G213</f>
        <v>0</v>
      </c>
      <c r="I8" s="30">
        <f>G214</f>
        <v>0</v>
      </c>
    </row>
    <row r="9" spans="1:9" ht="26.25" thickBot="1" x14ac:dyDescent="0.3">
      <c r="A9" s="31" t="s">
        <v>7</v>
      </c>
      <c r="B9" s="26"/>
      <c r="C9" s="26"/>
      <c r="D9" s="3"/>
      <c r="E9" s="32"/>
      <c r="F9" s="28"/>
      <c r="G9" s="28"/>
      <c r="H9" s="26"/>
      <c r="I9" s="33"/>
    </row>
    <row r="10" spans="1:9" x14ac:dyDescent="0.25">
      <c r="A10" s="34" t="s">
        <v>8</v>
      </c>
      <c r="B10" s="35" t="s">
        <v>9</v>
      </c>
      <c r="C10" s="36" t="s">
        <v>10</v>
      </c>
      <c r="D10" s="36" t="s">
        <v>11</v>
      </c>
      <c r="E10" s="35" t="s">
        <v>12</v>
      </c>
      <c r="F10" s="35" t="s">
        <v>13</v>
      </c>
      <c r="G10" s="37" t="s">
        <v>14</v>
      </c>
      <c r="H10" s="38" t="s">
        <v>15</v>
      </c>
      <c r="I10" s="39" t="s">
        <v>16</v>
      </c>
    </row>
    <row r="11" spans="1:9" x14ac:dyDescent="0.25">
      <c r="A11" s="40">
        <v>1</v>
      </c>
      <c r="B11" s="41">
        <v>42</v>
      </c>
      <c r="C11" s="41">
        <v>1</v>
      </c>
      <c r="D11" s="41">
        <v>10001</v>
      </c>
      <c r="E11" s="42" t="s">
        <v>45</v>
      </c>
      <c r="F11" s="43" t="s">
        <v>17</v>
      </c>
      <c r="G11" s="43" t="s">
        <v>18</v>
      </c>
      <c r="H11" s="44">
        <f>IFERROR(INDEX(Feuil9!$B$4:$J$19,MATCH(E11,Feuil9!$B$4:$B$19,0),MATCH(B11,Feuil9!$B$4:$J$4,0)),"")</f>
        <v>23</v>
      </c>
      <c r="I11" s="45" t="s">
        <v>46</v>
      </c>
    </row>
    <row r="12" spans="1:9" x14ac:dyDescent="0.25">
      <c r="A12" s="40"/>
      <c r="B12" s="41"/>
      <c r="C12" s="41"/>
      <c r="D12" s="41"/>
      <c r="E12" s="42"/>
      <c r="F12" s="43"/>
      <c r="G12" s="43"/>
      <c r="H12" s="44" t="str">
        <f>IFERROR(INDEX(Feuil9!$B$4:$J$19,MATCH(E12,Feuil9!$B$4:$B$19,0),MATCH(B12,Feuil9!$B$4:$J$4,0)),"")</f>
        <v/>
      </c>
      <c r="I12" s="45" t="str">
        <f>IF(A12="","",IF(C12=978,VLOOKUP(H12,[1]TARIF!$G$2:$H$33,2,0),VLOOKUP(H12,[1]TARIF!$K$2:$L$33,2,0)))</f>
        <v/>
      </c>
    </row>
    <row r="13" spans="1:9" x14ac:dyDescent="0.25">
      <c r="A13" s="46"/>
      <c r="B13" s="41"/>
      <c r="C13" s="41"/>
      <c r="D13" s="41"/>
      <c r="E13" s="42"/>
      <c r="F13" s="43"/>
      <c r="G13" s="43"/>
      <c r="H13" s="44" t="str">
        <f>IFERROR(INDEX(Feuil9!$B$4:$J$19,MATCH(E13,Feuil9!$B$4:$B$19,0),MATCH(B13,Feuil9!$B$4:$J$4,0)),"")</f>
        <v/>
      </c>
      <c r="I13" s="45" t="str">
        <f>IF(A13="","",IF(C13=978,VLOOKUP(H13,[1]TARIF!$G$2:$H$33,2,0),VLOOKUP(H13,[1]TARIF!$K$2:$L$33,2,0)))</f>
        <v/>
      </c>
    </row>
    <row r="14" spans="1:9" x14ac:dyDescent="0.25">
      <c r="A14" s="46"/>
      <c r="B14" s="41">
        <v>44</v>
      </c>
      <c r="C14" s="41"/>
      <c r="D14" s="41"/>
      <c r="E14" s="42" t="s">
        <v>48</v>
      </c>
      <c r="F14" s="43"/>
      <c r="G14" s="43"/>
      <c r="H14" s="44">
        <f>IFERROR(INDEX(Feuil9!$B$4:$J$19,MATCH(E14,Feuil9!$B$4:$B$19,0),MATCH(B14,Feuil9!$B$4:$J$4,0)),"")</f>
        <v>4</v>
      </c>
      <c r="I14" s="45" t="str">
        <f>IF(A14="","",IF(C14=978,VLOOKUP(H14,[1]TARIF!$G$2:$H$33,2,0),VLOOKUP(H14,[1]TARIF!$K$2:$L$33,2,0)))</f>
        <v/>
      </c>
    </row>
    <row r="15" spans="1:9" x14ac:dyDescent="0.25">
      <c r="A15" s="40"/>
      <c r="B15" s="41">
        <v>45</v>
      </c>
      <c r="C15" s="41"/>
      <c r="D15" s="41"/>
      <c r="E15" s="42" t="s">
        <v>47</v>
      </c>
      <c r="F15" s="43"/>
      <c r="G15" s="43"/>
      <c r="H15" s="44">
        <f>IFERROR(INDEX(Feuil9!$B$4:$J$19,MATCH(E15,Feuil9!$B$4:$B$19,0),MATCH(B15,Feuil9!$B$4:$J$4,0)),"")</f>
        <v>18</v>
      </c>
      <c r="I15" s="45" t="str">
        <f>IF(A15="","",IF(C15=978,VLOOKUP(H15,[1]TARIF!$G$2:$H$33,2,0),VLOOKUP(H15,[1]TARIF!$K$2:$L$33,2,0)))</f>
        <v/>
      </c>
    </row>
  </sheetData>
  <conditionalFormatting sqref="E4:G4 E7:G8 E5:E6 E10:G10 F9:G9">
    <cfRule type="cellIs" dxfId="5" priority="6" stopIfTrue="1" operator="equal">
      <formula>"Chomée"</formula>
    </cfRule>
  </conditionalFormatting>
  <conditionalFormatting sqref="E9">
    <cfRule type="cellIs" dxfId="4" priority="5" stopIfTrue="1" operator="equal">
      <formula>"Chomée"</formula>
    </cfRule>
  </conditionalFormatting>
  <conditionalFormatting sqref="F12:G12 E15:G15">
    <cfRule type="cellIs" dxfId="3" priority="4" stopIfTrue="1" operator="equal">
      <formula>"Chomée"</formula>
    </cfRule>
  </conditionalFormatting>
  <conditionalFormatting sqref="F11:G11">
    <cfRule type="cellIs" dxfId="2" priority="3" stopIfTrue="1" operator="equal">
      <formula>"Chomée"</formula>
    </cfRule>
  </conditionalFormatting>
  <conditionalFormatting sqref="E13:G13 E11:E12">
    <cfRule type="cellIs" dxfId="1" priority="2" stopIfTrue="1" operator="equal">
      <formula>"Chomée"</formula>
    </cfRule>
  </conditionalFormatting>
  <conditionalFormatting sqref="E14:G14">
    <cfRule type="cellIs" dxfId="0" priority="1" stopIfTrue="1" operator="equal">
      <formula>"Chomée"</formula>
    </cfRule>
  </conditionalFormatting>
  <pageMargins left="0" right="0" top="0" bottom="0" header="0" footer="0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L19"/>
  <sheetViews>
    <sheetView tabSelected="1" workbookViewId="0">
      <selection activeCell="B10" sqref="B10"/>
    </sheetView>
  </sheetViews>
  <sheetFormatPr baseColWidth="10" defaultRowHeight="15.75" x14ac:dyDescent="0.25"/>
  <cols>
    <col min="2" max="2" width="16.625" bestFit="1" customWidth="1"/>
  </cols>
  <sheetData>
    <row r="3" spans="2:12" ht="39.75" thickBot="1" x14ac:dyDescent="0.3">
      <c r="B3" s="47"/>
      <c r="C3" s="47"/>
      <c r="D3" s="47"/>
      <c r="E3" s="47" t="s">
        <v>19</v>
      </c>
      <c r="F3" s="47" t="s">
        <v>20</v>
      </c>
      <c r="G3" s="48" t="s">
        <v>21</v>
      </c>
      <c r="H3" s="48" t="s">
        <v>22</v>
      </c>
      <c r="I3" s="48" t="s">
        <v>23</v>
      </c>
      <c r="J3" s="48" t="s">
        <v>24</v>
      </c>
    </row>
    <row r="4" spans="2:12" ht="16.5" thickBot="1" x14ac:dyDescent="0.3">
      <c r="B4" s="67" t="s">
        <v>25</v>
      </c>
      <c r="C4" s="68"/>
      <c r="D4" s="68"/>
      <c r="E4" s="49">
        <v>40</v>
      </c>
      <c r="F4" s="49">
        <v>41</v>
      </c>
      <c r="G4" s="49">
        <v>42</v>
      </c>
      <c r="H4" s="49">
        <v>43</v>
      </c>
      <c r="I4" s="49">
        <v>44</v>
      </c>
      <c r="J4" s="49">
        <v>45</v>
      </c>
    </row>
    <row r="5" spans="2:12" ht="32.25" thickBot="1" x14ac:dyDescent="0.3">
      <c r="B5" s="50" t="s">
        <v>26</v>
      </c>
      <c r="C5" s="50" t="s">
        <v>27</v>
      </c>
      <c r="D5" s="51" t="s">
        <v>28</v>
      </c>
      <c r="E5" s="52" t="s">
        <v>29</v>
      </c>
      <c r="F5" s="53" t="s">
        <v>29</v>
      </c>
      <c r="G5" s="53" t="s">
        <v>29</v>
      </c>
      <c r="H5" s="53" t="s">
        <v>29</v>
      </c>
      <c r="I5" s="53" t="s">
        <v>29</v>
      </c>
      <c r="J5" s="53" t="s">
        <v>29</v>
      </c>
    </row>
    <row r="6" spans="2:12" x14ac:dyDescent="0.25">
      <c r="B6" s="54" t="s">
        <v>30</v>
      </c>
      <c r="C6" s="55">
        <v>83630</v>
      </c>
      <c r="D6" s="56" t="s">
        <v>31</v>
      </c>
      <c r="E6" s="61"/>
      <c r="F6" s="62"/>
      <c r="G6" s="62"/>
      <c r="H6" s="62"/>
      <c r="I6" s="62">
        <v>13</v>
      </c>
      <c r="J6" s="62">
        <v>18</v>
      </c>
    </row>
    <row r="7" spans="2:12" x14ac:dyDescent="0.25">
      <c r="B7" s="57" t="s">
        <v>49</v>
      </c>
      <c r="C7" s="58">
        <v>83111</v>
      </c>
      <c r="D7" s="59" t="s">
        <v>32</v>
      </c>
      <c r="E7" s="63"/>
      <c r="F7" s="64"/>
      <c r="G7" s="64"/>
      <c r="H7" s="64">
        <v>16</v>
      </c>
      <c r="I7" s="64">
        <v>5</v>
      </c>
      <c r="J7" s="64">
        <v>9</v>
      </c>
      <c r="L7" s="66"/>
    </row>
    <row r="8" spans="2:12" x14ac:dyDescent="0.25">
      <c r="B8" s="57" t="s">
        <v>33</v>
      </c>
      <c r="C8" s="58">
        <v>83630</v>
      </c>
      <c r="D8" s="59" t="s">
        <v>34</v>
      </c>
      <c r="E8" s="63"/>
      <c r="F8" s="64"/>
      <c r="G8" s="64"/>
      <c r="H8" s="64"/>
      <c r="I8" s="64">
        <v>15</v>
      </c>
      <c r="J8" s="64">
        <v>19</v>
      </c>
    </row>
    <row r="9" spans="2:12" x14ac:dyDescent="0.25">
      <c r="B9" s="57" t="s">
        <v>47</v>
      </c>
      <c r="C9" s="58">
        <v>83560</v>
      </c>
      <c r="D9" s="59" t="s">
        <v>31</v>
      </c>
      <c r="E9" s="63"/>
      <c r="F9" s="64"/>
      <c r="G9" s="64"/>
      <c r="H9" s="64"/>
      <c r="I9" s="64">
        <v>13</v>
      </c>
      <c r="J9" s="64">
        <v>18</v>
      </c>
    </row>
    <row r="10" spans="2:12" x14ac:dyDescent="0.25">
      <c r="B10" s="60" t="s">
        <v>35</v>
      </c>
      <c r="C10" s="58">
        <v>83630</v>
      </c>
      <c r="D10" s="59" t="s">
        <v>36</v>
      </c>
      <c r="E10" s="63">
        <v>23</v>
      </c>
      <c r="F10" s="64">
        <v>26</v>
      </c>
      <c r="G10" s="65">
        <v>23</v>
      </c>
      <c r="H10" s="64">
        <v>19</v>
      </c>
      <c r="I10" s="64">
        <v>10</v>
      </c>
      <c r="J10" s="64">
        <v>14</v>
      </c>
    </row>
    <row r="11" spans="2:12" x14ac:dyDescent="0.25">
      <c r="B11" s="57" t="s">
        <v>37</v>
      </c>
      <c r="C11" s="58">
        <v>83600</v>
      </c>
      <c r="D11" s="59" t="s">
        <v>38</v>
      </c>
      <c r="E11" s="63"/>
      <c r="F11" s="64"/>
      <c r="G11" s="64">
        <v>21</v>
      </c>
      <c r="H11" s="64">
        <v>14</v>
      </c>
      <c r="I11" s="64">
        <v>8</v>
      </c>
      <c r="J11" s="64">
        <v>6</v>
      </c>
    </row>
    <row r="12" spans="2:12" x14ac:dyDescent="0.25">
      <c r="B12" s="60" t="s">
        <v>39</v>
      </c>
      <c r="C12" s="58">
        <v>83150</v>
      </c>
      <c r="D12" s="59" t="s">
        <v>32</v>
      </c>
      <c r="E12" s="63">
        <v>9</v>
      </c>
      <c r="F12" s="64">
        <v>5</v>
      </c>
      <c r="G12" s="64"/>
      <c r="H12" s="64"/>
      <c r="I12" s="64"/>
      <c r="J12" s="64"/>
    </row>
    <row r="13" spans="2:12" x14ac:dyDescent="0.25">
      <c r="B13" s="60" t="s">
        <v>40</v>
      </c>
      <c r="C13" s="58">
        <v>83840</v>
      </c>
      <c r="D13" s="59" t="s">
        <v>41</v>
      </c>
      <c r="E13" s="63"/>
      <c r="F13" s="64"/>
      <c r="G13" s="64"/>
      <c r="H13" s="64"/>
      <c r="I13" s="64">
        <v>9</v>
      </c>
      <c r="J13" s="64">
        <v>12</v>
      </c>
    </row>
    <row r="14" spans="2:12" x14ac:dyDescent="0.25">
      <c r="B14" s="57" t="s">
        <v>48</v>
      </c>
      <c r="C14" s="58">
        <v>83830</v>
      </c>
      <c r="D14" s="59" t="s">
        <v>42</v>
      </c>
      <c r="E14" s="63"/>
      <c r="F14" s="64"/>
      <c r="G14" s="64"/>
      <c r="H14" s="64">
        <v>16</v>
      </c>
      <c r="I14" s="64">
        <v>4</v>
      </c>
      <c r="J14" s="64">
        <v>7</v>
      </c>
    </row>
    <row r="15" spans="2:12" x14ac:dyDescent="0.25">
      <c r="B15" s="57" t="s">
        <v>50</v>
      </c>
      <c r="C15" s="58">
        <v>83670</v>
      </c>
      <c r="D15" s="59" t="s">
        <v>38</v>
      </c>
      <c r="E15" s="63">
        <v>19</v>
      </c>
      <c r="F15" s="64">
        <v>21</v>
      </c>
      <c r="G15" s="64">
        <v>23</v>
      </c>
      <c r="H15" s="64">
        <v>22</v>
      </c>
      <c r="I15" s="64">
        <v>16</v>
      </c>
      <c r="J15" s="64">
        <v>19</v>
      </c>
    </row>
    <row r="16" spans="2:12" x14ac:dyDescent="0.25">
      <c r="B16" s="57" t="s">
        <v>43</v>
      </c>
      <c r="C16" s="58">
        <v>83630</v>
      </c>
      <c r="D16" s="59" t="s">
        <v>34</v>
      </c>
      <c r="E16" s="63"/>
      <c r="F16" s="64"/>
      <c r="G16" s="64"/>
      <c r="H16" s="64"/>
      <c r="I16" s="64">
        <v>14</v>
      </c>
      <c r="J16" s="64"/>
    </row>
    <row r="17" spans="2:10" x14ac:dyDescent="0.25">
      <c r="B17" s="60" t="s">
        <v>44</v>
      </c>
      <c r="C17" s="58">
        <v>83630</v>
      </c>
      <c r="D17" s="59" t="s">
        <v>31</v>
      </c>
      <c r="E17" s="63"/>
      <c r="F17" s="64"/>
      <c r="G17" s="64"/>
      <c r="H17" s="64"/>
      <c r="I17" s="64">
        <v>13</v>
      </c>
      <c r="J17" s="64">
        <v>17</v>
      </c>
    </row>
    <row r="18" spans="2:10" x14ac:dyDescent="0.25">
      <c r="B18" s="57" t="s">
        <v>51</v>
      </c>
      <c r="C18" s="58">
        <v>83210</v>
      </c>
      <c r="D18" s="59" t="s">
        <v>32</v>
      </c>
      <c r="E18" s="63">
        <v>5</v>
      </c>
      <c r="F18" s="64">
        <v>8</v>
      </c>
      <c r="G18" s="64">
        <v>14</v>
      </c>
      <c r="H18" s="64">
        <v>17</v>
      </c>
      <c r="I18" s="64">
        <v>21</v>
      </c>
      <c r="J18" s="64">
        <v>22</v>
      </c>
    </row>
    <row r="19" spans="2:10" x14ac:dyDescent="0.25">
      <c r="B19" s="57" t="s">
        <v>52</v>
      </c>
      <c r="C19" s="58">
        <v>83890</v>
      </c>
      <c r="D19" s="59" t="s">
        <v>32</v>
      </c>
      <c r="E19" s="63">
        <v>12</v>
      </c>
      <c r="F19" s="64">
        <v>15</v>
      </c>
      <c r="G19" s="64">
        <v>12</v>
      </c>
      <c r="H19" s="64">
        <v>12</v>
      </c>
      <c r="I19" s="64">
        <v>14</v>
      </c>
      <c r="J19" s="64">
        <v>14</v>
      </c>
    </row>
  </sheetData>
  <mergeCells count="1">
    <mergeCell ref="B4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DARBON</dc:creator>
  <cp:lastModifiedBy>Jean-Eric Pelouas</cp:lastModifiedBy>
  <dcterms:created xsi:type="dcterms:W3CDTF">2017-12-27T19:20:09Z</dcterms:created>
  <dcterms:modified xsi:type="dcterms:W3CDTF">2017-12-28T17:22:08Z</dcterms:modified>
</cp:coreProperties>
</file>