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aractéristiques" sheetId="1" r:id="rId1"/>
  </sheets>
  <definedNames>
    <definedName name="d.catégorie">tbl_Coûts[Catégorie]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J15" i="1" l="1"/>
  <c r="J14" i="1"/>
  <c r="J13" i="1"/>
  <c r="J12" i="1"/>
  <c r="J11" i="1"/>
</calcChain>
</file>

<file path=xl/comments1.xml><?xml version="1.0" encoding="utf-8"?>
<comments xmlns="http://schemas.openxmlformats.org/spreadsheetml/2006/main">
  <authors>
    <author>Auteur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Couts de production liés aux employés (hors sous-traitance et hors frais de déplacement</t>
        </r>
      </text>
    </comment>
  </commentList>
</comments>
</file>

<file path=xl/sharedStrings.xml><?xml version="1.0" encoding="utf-8"?>
<sst xmlns="http://schemas.openxmlformats.org/spreadsheetml/2006/main" count="58" uniqueCount="51">
  <si>
    <t>Si modifications :</t>
  </si>
  <si>
    <t>Liste des projets facturable:</t>
  </si>
  <si>
    <t>Description du projet :</t>
  </si>
  <si>
    <t>Budgets projets (€)</t>
  </si>
  <si>
    <t>Budgets (J/H)</t>
  </si>
  <si>
    <t>Collaborateurs :</t>
  </si>
  <si>
    <t>Catégorie</t>
  </si>
  <si>
    <t>Cout journalier:</t>
  </si>
  <si>
    <t>Table de cout des consultants</t>
  </si>
  <si>
    <t>A</t>
  </si>
  <si>
    <t>Yohann</t>
  </si>
  <si>
    <t>Consultant junior</t>
  </si>
  <si>
    <t>Cout journalier</t>
  </si>
  <si>
    <t>B</t>
  </si>
  <si>
    <t>Eymeric</t>
  </si>
  <si>
    <t>Chef de projets</t>
  </si>
  <si>
    <t>C</t>
  </si>
  <si>
    <t>Jérome</t>
  </si>
  <si>
    <t>Expert</t>
  </si>
  <si>
    <t>Consultant</t>
  </si>
  <si>
    <t>d</t>
  </si>
  <si>
    <t>Flavie</t>
  </si>
  <si>
    <t>Directeur</t>
  </si>
  <si>
    <t>Consultant sénior</t>
  </si>
  <si>
    <t>e</t>
  </si>
  <si>
    <t>Pierre</t>
  </si>
  <si>
    <t>f</t>
  </si>
  <si>
    <t>Abdou</t>
  </si>
  <si>
    <t>g</t>
  </si>
  <si>
    <t>h</t>
  </si>
  <si>
    <t>Consultant 0</t>
  </si>
  <si>
    <t>i</t>
  </si>
  <si>
    <t>Consultant 1</t>
  </si>
  <si>
    <t>j</t>
  </si>
  <si>
    <t>Consultant 2</t>
  </si>
  <si>
    <t>k</t>
  </si>
  <si>
    <t>Consultant 3</t>
  </si>
  <si>
    <t>l</t>
  </si>
  <si>
    <t>m</t>
  </si>
  <si>
    <t>N</t>
  </si>
  <si>
    <t>test 2</t>
  </si>
  <si>
    <t>O</t>
  </si>
  <si>
    <t>NON FACTURABLE :</t>
  </si>
  <si>
    <t>Formation</t>
  </si>
  <si>
    <t>R&amp;D</t>
  </si>
  <si>
    <t>Projet A.1</t>
  </si>
  <si>
    <t>Projet A.2</t>
  </si>
  <si>
    <t>Congé</t>
  </si>
  <si>
    <t>Maladie</t>
  </si>
  <si>
    <t>RTT</t>
  </si>
  <si>
    <t>Support à la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</si>
</sst>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6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15</xdr:row>
      <xdr:rowOff>0</xdr:rowOff>
    </xdr:from>
    <xdr:to>
      <xdr:col>16</xdr:col>
      <xdr:colOff>247181</xdr:colOff>
      <xdr:row>30</xdr:row>
      <xdr:rowOff>180595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115800" y="285750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5</xdr:col>
      <xdr:colOff>552450</xdr:colOff>
      <xdr:row>20</xdr:row>
      <xdr:rowOff>9525</xdr:rowOff>
    </xdr:from>
    <xdr:to>
      <xdr:col>10</xdr:col>
      <xdr:colOff>808895</xdr:colOff>
      <xdr:row>37</xdr:row>
      <xdr:rowOff>56739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238750" y="3819525"/>
          <a:ext cx="5838095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l_Coûts" displayName="tbl_Coûts" ref="M5:N11" totalsRowShown="0">
  <autoFilter ref="M5:N11"/>
  <tableColumns count="2">
    <tableColumn id="1" name="Catégorie"/>
    <tableColumn id="2" name="Cout journalier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bl_Collaborateurs" displayName="tbl_Collaborateurs" ref="I4:K15" totalsRowShown="0">
  <autoFilter ref="I4:K15"/>
  <tableColumns count="3">
    <tableColumn id="1" name="Collaborateurs :"/>
    <tableColumn id="2" name="Catégorie">
      <calculatedColumnFormula>$M$6</calculatedColumnFormula>
    </tableColumn>
    <tableColumn id="3" name="Cout journalier:" dataDxfId="0">
      <calculatedColumnFormula>IFERROR(VLOOKUP(tbl_Collaborateurs[[#This Row],[Catégorie]],tbl_Coûts[],2,FALSE),"NC")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N29"/>
  <sheetViews>
    <sheetView tabSelected="1" topLeftCell="C2" zoomScaleNormal="100" workbookViewId="0">
      <selection activeCell="F17" sqref="F17"/>
    </sheetView>
  </sheetViews>
  <sheetFormatPr baseColWidth="10" defaultRowHeight="15" x14ac:dyDescent="0.25"/>
  <cols>
    <col min="1" max="2" width="18" customWidth="1"/>
    <col min="6" max="6" width="24.5703125" customWidth="1"/>
    <col min="7" max="7" width="13.140625" customWidth="1"/>
    <col min="9" max="9" width="16.42578125" customWidth="1"/>
    <col min="10" max="10" width="18.140625" bestFit="1" customWidth="1"/>
    <col min="11" max="11" width="16.28515625" customWidth="1"/>
    <col min="13" max="13" width="16.28515625" customWidth="1"/>
    <col min="14" max="14" width="13.42578125" customWidth="1"/>
  </cols>
  <sheetData>
    <row r="2" spans="1:14" x14ac:dyDescent="0.25">
      <c r="A2" t="s">
        <v>0</v>
      </c>
    </row>
    <row r="4" spans="1:14" x14ac:dyDescent="0.25">
      <c r="A4" t="s">
        <v>1</v>
      </c>
      <c r="C4" t="s">
        <v>2</v>
      </c>
      <c r="F4" t="s">
        <v>3</v>
      </c>
      <c r="G4" t="s">
        <v>4</v>
      </c>
      <c r="I4" t="s">
        <v>5</v>
      </c>
      <c r="J4" t="s">
        <v>6</v>
      </c>
      <c r="K4" t="s">
        <v>7</v>
      </c>
      <c r="M4" s="3" t="s">
        <v>8</v>
      </c>
      <c r="N4" s="3"/>
    </row>
    <row r="5" spans="1:14" x14ac:dyDescent="0.25">
      <c r="A5" t="s">
        <v>9</v>
      </c>
      <c r="I5" t="s">
        <v>10</v>
      </c>
      <c r="J5" t="s">
        <v>11</v>
      </c>
      <c r="K5">
        <f>IFERROR(VLOOKUP(tbl_Collaborateurs[[#This Row],[Catégorie]],tbl_Coûts[],2,FALSE),"NC")</f>
        <v>320</v>
      </c>
      <c r="M5" t="s">
        <v>6</v>
      </c>
      <c r="N5" s="1" t="s">
        <v>12</v>
      </c>
    </row>
    <row r="6" spans="1:14" x14ac:dyDescent="0.25">
      <c r="A6" t="s">
        <v>13</v>
      </c>
      <c r="I6" t="s">
        <v>14</v>
      </c>
      <c r="J6" t="s">
        <v>15</v>
      </c>
      <c r="K6">
        <f>IFERROR(VLOOKUP(tbl_Collaborateurs[[#This Row],[Catégorie]],tbl_Coûts[],2,FALSE),"NC")</f>
        <v>700</v>
      </c>
      <c r="M6" t="s">
        <v>11</v>
      </c>
      <c r="N6" s="1">
        <v>320</v>
      </c>
    </row>
    <row r="7" spans="1:14" x14ac:dyDescent="0.25">
      <c r="A7" t="s">
        <v>16</v>
      </c>
      <c r="I7" t="s">
        <v>17</v>
      </c>
      <c r="J7" t="s">
        <v>18</v>
      </c>
      <c r="K7">
        <f>IFERROR(VLOOKUP(tbl_Collaborateurs[[#This Row],[Catégorie]],tbl_Coûts[],2,FALSE),"NC")</f>
        <v>550</v>
      </c>
      <c r="M7" t="s">
        <v>19</v>
      </c>
      <c r="N7" s="1">
        <v>400</v>
      </c>
    </row>
    <row r="8" spans="1:14" x14ac:dyDescent="0.25">
      <c r="A8" t="s">
        <v>20</v>
      </c>
      <c r="I8" t="s">
        <v>21</v>
      </c>
      <c r="J8" t="s">
        <v>22</v>
      </c>
      <c r="K8">
        <f>IFERROR(VLOOKUP(tbl_Collaborateurs[[#This Row],[Catégorie]],tbl_Coûts[],2,FALSE),"NC")</f>
        <v>600</v>
      </c>
      <c r="M8" t="s">
        <v>23</v>
      </c>
      <c r="N8" s="1">
        <v>500</v>
      </c>
    </row>
    <row r="9" spans="1:14" x14ac:dyDescent="0.25">
      <c r="A9" t="s">
        <v>24</v>
      </c>
      <c r="I9" t="s">
        <v>25</v>
      </c>
      <c r="J9" t="s">
        <v>19</v>
      </c>
      <c r="K9">
        <f>IFERROR(VLOOKUP(tbl_Collaborateurs[[#This Row],[Catégorie]],tbl_Coûts[],2,FALSE),"NC")</f>
        <v>400</v>
      </c>
      <c r="M9" t="s">
        <v>18</v>
      </c>
      <c r="N9" s="1">
        <v>550</v>
      </c>
    </row>
    <row r="10" spans="1:14" x14ac:dyDescent="0.25">
      <c r="A10" t="s">
        <v>26</v>
      </c>
      <c r="I10" t="s">
        <v>27</v>
      </c>
      <c r="J10" t="s">
        <v>19</v>
      </c>
      <c r="K10">
        <f>IFERROR(VLOOKUP(tbl_Collaborateurs[[#This Row],[Catégorie]],tbl_Coûts[],2,FALSE),"NC")</f>
        <v>400</v>
      </c>
      <c r="M10" t="s">
        <v>22</v>
      </c>
      <c r="N10" s="1">
        <v>600</v>
      </c>
    </row>
    <row r="11" spans="1:14" x14ac:dyDescent="0.25">
      <c r="A11" t="s">
        <v>28</v>
      </c>
      <c r="J11" t="str">
        <f>$M$6</f>
        <v>Consultant junior</v>
      </c>
      <c r="K11">
        <f>IFERROR(VLOOKUP(tbl_Collaborateurs[[#This Row],[Catégorie]],tbl_Coûts[],2,FALSE),"NC")</f>
        <v>320</v>
      </c>
      <c r="M11" t="s">
        <v>15</v>
      </c>
      <c r="N11" s="1">
        <v>700</v>
      </c>
    </row>
    <row r="12" spans="1:14" x14ac:dyDescent="0.25">
      <c r="A12" t="s">
        <v>29</v>
      </c>
      <c r="I12" t="s">
        <v>30</v>
      </c>
      <c r="J12" t="str">
        <f>$M$6</f>
        <v>Consultant junior</v>
      </c>
      <c r="K12">
        <f>IFERROR(VLOOKUP(tbl_Collaborateurs[[#This Row],[Catégorie]],tbl_Coûts[],2,FALSE),"NC")</f>
        <v>320</v>
      </c>
    </row>
    <row r="13" spans="1:14" x14ac:dyDescent="0.25">
      <c r="A13" t="s">
        <v>31</v>
      </c>
      <c r="I13" t="s">
        <v>32</v>
      </c>
      <c r="J13" t="str">
        <f>$M$6</f>
        <v>Consultant junior</v>
      </c>
      <c r="K13">
        <f>IFERROR(VLOOKUP(tbl_Collaborateurs[[#This Row],[Catégorie]],tbl_Coûts[],2,FALSE),"NC")</f>
        <v>320</v>
      </c>
    </row>
    <row r="14" spans="1:14" x14ac:dyDescent="0.25">
      <c r="A14" t="s">
        <v>33</v>
      </c>
      <c r="I14" t="s">
        <v>34</v>
      </c>
      <c r="J14" t="str">
        <f>$M$6</f>
        <v>Consultant junior</v>
      </c>
      <c r="K14">
        <f>IFERROR(VLOOKUP(tbl_Collaborateurs[[#This Row],[Catégorie]],tbl_Coûts[],2,FALSE),"NC")</f>
        <v>320</v>
      </c>
    </row>
    <row r="15" spans="1:14" x14ac:dyDescent="0.25">
      <c r="A15" t="s">
        <v>35</v>
      </c>
      <c r="I15" t="s">
        <v>36</v>
      </c>
      <c r="J15" t="str">
        <f>$M$6</f>
        <v>Consultant junior</v>
      </c>
      <c r="K15">
        <f>IFERROR(VLOOKUP(tbl_Collaborateurs[[#This Row],[Catégorie]],tbl_Coûts[],2,FALSE),"NC")</f>
        <v>320</v>
      </c>
    </row>
    <row r="16" spans="1:14" x14ac:dyDescent="0.25">
      <c r="A16" t="s">
        <v>37</v>
      </c>
    </row>
    <row r="17" spans="1:7" x14ac:dyDescent="0.25">
      <c r="A17" t="s">
        <v>38</v>
      </c>
    </row>
    <row r="18" spans="1:7" x14ac:dyDescent="0.25">
      <c r="A18" t="s">
        <v>39</v>
      </c>
    </row>
    <row r="19" spans="1:7" x14ac:dyDescent="0.25">
      <c r="A19" t="s">
        <v>40</v>
      </c>
      <c r="F19" s="2">
        <v>320000</v>
      </c>
      <c r="G19">
        <v>800</v>
      </c>
    </row>
    <row r="20" spans="1:7" x14ac:dyDescent="0.25">
      <c r="A20" t="s">
        <v>41</v>
      </c>
    </row>
    <row r="21" spans="1:7" x14ac:dyDescent="0.25">
      <c r="A21" t="s">
        <v>42</v>
      </c>
    </row>
    <row r="22" spans="1:7" x14ac:dyDescent="0.25">
      <c r="A22" t="s">
        <v>43</v>
      </c>
    </row>
    <row r="23" spans="1:7" x14ac:dyDescent="0.25">
      <c r="A23" t="s">
        <v>44</v>
      </c>
    </row>
    <row r="24" spans="1:7" x14ac:dyDescent="0.25">
      <c r="A24" t="s">
        <v>45</v>
      </c>
    </row>
    <row r="25" spans="1:7" x14ac:dyDescent="0.25">
      <c r="A25" t="s">
        <v>46</v>
      </c>
    </row>
    <row r="26" spans="1:7" x14ac:dyDescent="0.25">
      <c r="A26" t="s">
        <v>47</v>
      </c>
    </row>
    <row r="27" spans="1:7" x14ac:dyDescent="0.25">
      <c r="A27" t="s">
        <v>48</v>
      </c>
    </row>
    <row r="28" spans="1:7" x14ac:dyDescent="0.25">
      <c r="A28" t="s">
        <v>49</v>
      </c>
    </row>
    <row r="29" spans="1:7" x14ac:dyDescent="0.25">
      <c r="A29" t="s">
        <v>50</v>
      </c>
    </row>
  </sheetData>
  <mergeCells count="1">
    <mergeCell ref="M4:N4"/>
  </mergeCells>
  <dataValidations count="1">
    <dataValidation type="list" allowBlank="1" showInputMessage="1" showErrorMessage="1" sqref="J5:J15">
      <formula1>d.catégorie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Caractéristiques</vt:lpstr>
      <vt:lpstr>d.catégorie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Haddad</dc:creator>
  <cp:lastModifiedBy>Jean-Eric Pelouas</cp:lastModifiedBy>
  <dcterms:created xsi:type="dcterms:W3CDTF">2017-12-21T09:04:08Z</dcterms:created>
  <dcterms:modified xsi:type="dcterms:W3CDTF">2017-12-21T09:17:37Z</dcterms:modified>
</cp:coreProperties>
</file>