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B3244074-CCC7-42E2-87F9-6E68706DD30F}" xr6:coauthVersionLast="45" xr6:coauthVersionMax="45" xr10:uidLastSave="{00000000-0000-0000-0000-000000000000}"/>
  <bookViews>
    <workbookView xWindow="-120" yWindow="-120" windowWidth="24240" windowHeight="13740" xr2:uid="{FB01025D-5E4A-4F4A-A190-E18B3B737ADA}"/>
  </bookViews>
  <sheets>
    <sheet name="CA" sheetId="1" r:id="rId1"/>
    <sheet name="REMIS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6" i="1" l="1" a="1"/>
  <c r="I16" i="1" s="1"/>
  <c r="J16" i="1" s="1"/>
  <c r="K16" i="1" s="1"/>
  <c r="I17" i="1" a="1"/>
  <c r="I17" i="1"/>
  <c r="J17" i="1" s="1"/>
  <c r="K17" i="1" s="1"/>
  <c r="I18" i="1" a="1"/>
  <c r="I18" i="1" s="1"/>
  <c r="J18" i="1" s="1"/>
  <c r="K18" i="1" s="1"/>
  <c r="I19" i="1" a="1"/>
  <c r="I19" i="1" s="1"/>
  <c r="J19" i="1" s="1"/>
  <c r="K19" i="1" s="1"/>
  <c r="I20" i="1" a="1"/>
  <c r="I20" i="1" s="1"/>
  <c r="J20" i="1" s="1"/>
  <c r="K20" i="1" s="1"/>
  <c r="I21" i="1" a="1"/>
  <c r="I21" i="1"/>
  <c r="J21" i="1" s="1"/>
  <c r="K21" i="1" s="1"/>
  <c r="I22" i="1" a="1"/>
  <c r="I22" i="1" s="1"/>
  <c r="J22" i="1" s="1"/>
  <c r="K22" i="1" s="1"/>
  <c r="I15" i="1" a="1"/>
  <c r="I15" i="1" s="1"/>
  <c r="J15" i="1" s="1"/>
  <c r="K15" i="1" s="1"/>
  <c r="I2" i="1" l="1" a="1"/>
  <c r="I2" i="1" s="1"/>
  <c r="J2" i="1" s="1"/>
  <c r="I3" i="1" a="1"/>
  <c r="I3" i="1" s="1"/>
  <c r="I4" i="1" a="1"/>
  <c r="I4" i="1" s="1"/>
  <c r="I5" i="1" a="1"/>
  <c r="I5" i="1" s="1"/>
  <c r="I6" i="1" a="1"/>
  <c r="I6" i="1" s="1"/>
  <c r="I7" i="1" a="1"/>
  <c r="I7" i="1" s="1"/>
  <c r="I8" i="1" a="1"/>
  <c r="I8" i="1" s="1"/>
  <c r="I9" i="1" a="1"/>
  <c r="I9" i="1" s="1"/>
  <c r="J3" i="1" l="1"/>
  <c r="K3" i="1" s="1"/>
  <c r="J4" i="1"/>
  <c r="K4" i="1" s="1"/>
  <c r="J5" i="1"/>
  <c r="K5" i="1" s="1"/>
  <c r="J6" i="1"/>
  <c r="K6" i="1" s="1"/>
  <c r="J7" i="1"/>
  <c r="K7" i="1" s="1"/>
  <c r="J8" i="1"/>
  <c r="K8" i="1" s="1"/>
  <c r="J9" i="1"/>
  <c r="K9" i="1" s="1"/>
  <c r="K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<sst xmlns="http://schemas.openxmlformats.org/spreadsheetml/2006/main" count="106" uniqueCount="22">
  <si>
    <t>KEY</t>
  </si>
  <si>
    <t>ID COMMANDE</t>
  </si>
  <si>
    <t>Pays</t>
  </si>
  <si>
    <t>Pays corrigé</t>
  </si>
  <si>
    <t>Détail</t>
  </si>
  <si>
    <t>TYPE</t>
  </si>
  <si>
    <t>QUANTITÉ</t>
  </si>
  <si>
    <t>TTC AVR</t>
  </si>
  <si>
    <t>REMISE</t>
  </si>
  <si>
    <t>TTC APR</t>
  </si>
  <si>
    <t>HT/CA</t>
  </si>
  <si>
    <t>DEVISES</t>
  </si>
  <si>
    <t>GrÃ¨ce</t>
  </si>
  <si>
    <t>Grèce</t>
  </si>
  <si>
    <t>Accessoire</t>
  </si>
  <si>
    <t>€</t>
  </si>
  <si>
    <t>Original</t>
  </si>
  <si>
    <t>Belgique</t>
  </si>
  <si>
    <t>PRODUIT 1</t>
  </si>
  <si>
    <t>PRODUIT 2</t>
  </si>
  <si>
    <t>Order No</t>
  </si>
  <si>
    <t>Total discounts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</si>
</sst>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0" borderId="0" xfId="0" applyFont="1" applyFill="1" applyBorder="1"/>
    <xf numFmtId="164" fontId="0" fillId="0" borderId="0" xfId="0" applyNumberFormat="1" applyFont="1" applyFill="1" applyBorder="1"/>
  </cellXfs>
  <cellStyles count="1">
    <cellStyle name="Normal" xfId="0" builtinId="0"/>
  </cellStyles>
  <dxfs count="4">
    <dxf>
      <numFmt numFmtId="164" formatCode="#,##0.00_ ;[Red]\-#,##0.00\ ;"/>
    </dxf>
    <dxf>
      <numFmt numFmtId="164" formatCode="#,##0.00_ ;[Red]\-#,##0.00\ ;"/>
    </dxf>
    <dxf>
      <numFmt numFmtId="164" formatCode="#,##0.00_ ;[Red]\-#,##0.00\ ;"/>
    </dxf>
    <dxf>
      <numFmt numFmtId="164" formatCode="#,##0.00_ ;[Red]\-#,##0.00\ 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31A7E84-1FBD-404C-80F0-8D1B8BC673C2}" name="Table2" displayName="Table2" ref="A1:L9" totalsRowShown="0">
  <autoFilter ref="A1:L9" xr:uid="{706B2DCA-F304-4D4B-8816-8994CDDFD3E0}"/>
  <tableColumns count="12">
    <tableColumn id="1" xr3:uid="{BF08853D-3D24-4113-8FAC-0AE71BA2062C}" name="KEY"/>
    <tableColumn id="2" xr3:uid="{26CD8945-82AE-4996-BED0-241C53421A3B}" name="ID COMMANDE"/>
    <tableColumn id="3" xr3:uid="{29CD900B-7D6A-454C-844C-98F6F33F7D94}" name="Pays"/>
    <tableColumn id="4" xr3:uid="{D0C79D10-DA42-4FA3-B7FF-A27B4007048D}" name="Pays corrigé"/>
    <tableColumn id="5" xr3:uid="{E3E96543-F737-4887-8002-9990E2B6BA32}" name="Détail"/>
    <tableColumn id="6" xr3:uid="{6E3E5753-227D-4227-8DF1-E4299A2A4C62}" name="TYPE"/>
    <tableColumn id="7" xr3:uid="{076FC8B6-0AF4-4466-8904-EE8466FF63C7}" name="QUANTITÉ"/>
    <tableColumn id="8" xr3:uid="{A229C51D-29B4-4C49-878A-8B5E09555536}" name="TTC AVR" dataDxfId="3"/>
    <tableColumn id="9" xr3:uid="{0BF83F1F-EBD1-47CB-9929-AF8EFAA5A7F6}" name="REMISE" dataDxfId="2">
      <calculatedColumnFormula array="1">IF(COUNTIF(B$2:Table2[[#This Row],[ID COMMANDE]],Table2[[#This Row],[ID COMMANDE]])&gt;1,0,VLOOKUP($B2,Table1[],2,FALSE))</calculatedColumnFormula>
    </tableColumn>
    <tableColumn id="10" xr3:uid="{AD97D6BC-3CDF-40C7-9F53-DBF7FB17328E}" name="TTC APR" dataDxfId="1">
      <calculatedColumnFormula>H2-I2</calculatedColumnFormula>
    </tableColumn>
    <tableColumn id="11" xr3:uid="{453866D9-126F-4DDB-84E4-4D2722814D13}" name="HT/CA" dataDxfId="0">
      <calculatedColumnFormula>J2/1.21</calculatedColumnFormula>
    </tableColumn>
    <tableColumn id="12" xr3:uid="{156F00A0-7DEB-426C-B313-1F0C364C6B31}" name="DEVISE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D58C40E-BD22-47FC-88C4-9CEDD690AA4D}" name="Table1" displayName="Table1" ref="A1:B3" totalsRowShown="0" headerRowCellStyle="Normal" dataCellStyle="Normal">
  <autoFilter ref="A1:B3" xr:uid="{3A6C37C3-94E6-4258-98A4-5C19B4A8F7EA}"/>
  <tableColumns count="2">
    <tableColumn id="1" xr3:uid="{D2C17E58-C902-4987-B75F-A15C35A99440}" name="Order No" dataCellStyle="Normal"/>
    <tableColumn id="2" xr3:uid="{2BE62A80-C745-490B-816A-D9075609EC7A}" name="Total discounts" dataCellStyle="Normal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BABC2-039C-417F-AF43-98389DB8F8FD}">
  <dimension ref="A1:L22"/>
  <sheetViews>
    <sheetView tabSelected="1" workbookViewId="0">
      <selection activeCell="I15" sqref="I15:I22"/>
    </sheetView>
  </sheetViews>
  <sheetFormatPr defaultColWidth="11.42578125" defaultRowHeight="15" x14ac:dyDescent="0.25"/>
  <cols>
    <col min="1" max="1" width="6.28515625" customWidth="1"/>
    <col min="2" max="2" width="16.42578125" customWidth="1"/>
    <col min="3" max="3" width="8.85546875" bestFit="1" customWidth="1"/>
    <col min="4" max="4" width="13.7109375" customWidth="1"/>
    <col min="5" max="5" width="10.28515625" bestFit="1" customWidth="1"/>
    <col min="6" max="6" width="10.42578125" bestFit="1" customWidth="1"/>
    <col min="7" max="7" width="12.140625" customWidth="1"/>
    <col min="8" max="8" width="10.42578125" customWidth="1"/>
    <col min="9" max="9" width="9.5703125" customWidth="1"/>
    <col min="10" max="10" width="10.28515625" customWidth="1"/>
    <col min="11" max="11" width="12.7109375" bestFit="1" customWidth="1"/>
    <col min="12" max="12" width="10.2851562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B2">
        <v>1</v>
      </c>
      <c r="C2" t="s">
        <v>12</v>
      </c>
      <c r="D2" t="s">
        <v>13</v>
      </c>
      <c r="E2" t="s">
        <v>18</v>
      </c>
      <c r="F2" t="s">
        <v>14</v>
      </c>
      <c r="G2">
        <v>2</v>
      </c>
      <c r="H2" s="1">
        <v>13.8</v>
      </c>
      <c r="I2" s="1" cm="1">
        <f t="array" ref="I2">IF(COUNTIF(B$2:Table2[[#This Row],[ID COMMANDE]],Table2[[#This Row],[ID COMMANDE]])&gt;1,0,VLOOKUP($B2,Table1[],2,FALSE))</f>
        <v>10.72</v>
      </c>
      <c r="J2" s="1">
        <f>H2-I2</f>
        <v>3.08</v>
      </c>
      <c r="K2" s="1">
        <f>J2/1.24</f>
        <v>2.4838709677419355</v>
      </c>
      <c r="L2" t="s">
        <v>15</v>
      </c>
    </row>
    <row r="3" spans="1:12" x14ac:dyDescent="0.25">
      <c r="B3">
        <v>1</v>
      </c>
      <c r="C3" t="s">
        <v>12</v>
      </c>
      <c r="D3" t="s">
        <v>13</v>
      </c>
      <c r="E3" t="s">
        <v>19</v>
      </c>
      <c r="F3" t="s">
        <v>16</v>
      </c>
      <c r="G3">
        <v>1</v>
      </c>
      <c r="H3" s="1">
        <v>13.27</v>
      </c>
      <c r="I3" s="1" cm="1">
        <f t="array" ref="I3">IF(COUNTIF(B$2:Table2[[#This Row],[ID COMMANDE]],Table2[[#This Row],[ID COMMANDE]])&gt;1,0,VLOOKUP($B3,Table1[],2,FALSE))</f>
        <v>0</v>
      </c>
      <c r="J3" s="1">
        <f t="shared" ref="J3:J9" si="0">H3-I3</f>
        <v>13.27</v>
      </c>
      <c r="K3" s="1">
        <f t="shared" ref="K3:K5" si="1">J3/1.24</f>
        <v>10.701612903225806</v>
      </c>
      <c r="L3" t="s">
        <v>15</v>
      </c>
    </row>
    <row r="4" spans="1:12" x14ac:dyDescent="0.25">
      <c r="B4">
        <v>1</v>
      </c>
      <c r="C4" t="s">
        <v>12</v>
      </c>
      <c r="D4" t="s">
        <v>13</v>
      </c>
      <c r="E4" t="s">
        <v>19</v>
      </c>
      <c r="F4" t="s">
        <v>16</v>
      </c>
      <c r="G4">
        <v>1</v>
      </c>
      <c r="H4" s="1">
        <v>13.27</v>
      </c>
      <c r="I4" s="1" cm="1">
        <f t="array" ref="I4">IF(COUNTIF(B$2:Table2[[#This Row],[ID COMMANDE]],Table2[[#This Row],[ID COMMANDE]])&gt;1,0,VLOOKUP($B4,Table1[],2,FALSE))</f>
        <v>0</v>
      </c>
      <c r="J4" s="1">
        <f t="shared" si="0"/>
        <v>13.27</v>
      </c>
      <c r="K4" s="1">
        <f t="shared" si="1"/>
        <v>10.701612903225806</v>
      </c>
      <c r="L4" t="s">
        <v>15</v>
      </c>
    </row>
    <row r="5" spans="1:12" x14ac:dyDescent="0.25">
      <c r="B5">
        <v>1</v>
      </c>
      <c r="C5" t="s">
        <v>12</v>
      </c>
      <c r="D5" t="s">
        <v>13</v>
      </c>
      <c r="E5" t="s">
        <v>19</v>
      </c>
      <c r="F5" t="s">
        <v>16</v>
      </c>
      <c r="G5">
        <v>1</v>
      </c>
      <c r="H5" s="1">
        <v>13.27</v>
      </c>
      <c r="I5" s="1" cm="1">
        <f t="array" ref="I5">IF(COUNTIF(B$2:Table2[[#This Row],[ID COMMANDE]],Table2[[#This Row],[ID COMMANDE]])&gt;1,0,VLOOKUP($B5,Table1[],2,FALSE))</f>
        <v>0</v>
      </c>
      <c r="J5" s="1">
        <f t="shared" si="0"/>
        <v>13.27</v>
      </c>
      <c r="K5" s="1">
        <f t="shared" si="1"/>
        <v>10.701612903225806</v>
      </c>
      <c r="L5" t="s">
        <v>15</v>
      </c>
    </row>
    <row r="6" spans="1:12" x14ac:dyDescent="0.25">
      <c r="B6">
        <v>2</v>
      </c>
      <c r="C6" t="s">
        <v>17</v>
      </c>
      <c r="D6" t="s">
        <v>17</v>
      </c>
      <c r="E6" t="s">
        <v>18</v>
      </c>
      <c r="F6" t="s">
        <v>14</v>
      </c>
      <c r="G6">
        <v>2</v>
      </c>
      <c r="H6" s="1">
        <v>13.8</v>
      </c>
      <c r="I6" s="1" cm="1">
        <f t="array" ref="I6">IF(COUNTIF(B$2:Table2[[#This Row],[ID COMMANDE]],Table2[[#This Row],[ID COMMANDE]])&gt;1,0,VLOOKUP($B6,Table1[],2,FALSE))</f>
        <v>10.72</v>
      </c>
      <c r="J6" s="1">
        <f t="shared" si="0"/>
        <v>3.08</v>
      </c>
      <c r="K6" s="1">
        <f>J6/1.21</f>
        <v>2.5454545454545454</v>
      </c>
      <c r="L6" t="s">
        <v>15</v>
      </c>
    </row>
    <row r="7" spans="1:12" x14ac:dyDescent="0.25">
      <c r="B7">
        <v>2</v>
      </c>
      <c r="C7" t="s">
        <v>17</v>
      </c>
      <c r="D7" t="s">
        <v>17</v>
      </c>
      <c r="E7" t="s">
        <v>19</v>
      </c>
      <c r="F7" t="s">
        <v>16</v>
      </c>
      <c r="G7">
        <v>1</v>
      </c>
      <c r="H7" s="1">
        <v>0</v>
      </c>
      <c r="I7" s="1" cm="1">
        <f t="array" ref="I7">IF(COUNTIF(B$2:Table2[[#This Row],[ID COMMANDE]],Table2[[#This Row],[ID COMMANDE]])&gt;1,0,VLOOKUP($B7,Table1[],2,FALSE))</f>
        <v>0</v>
      </c>
      <c r="J7" s="1">
        <f t="shared" si="0"/>
        <v>0</v>
      </c>
      <c r="K7" s="1">
        <f t="shared" ref="K7:K9" si="2">J7/1.21</f>
        <v>0</v>
      </c>
      <c r="L7" t="s">
        <v>15</v>
      </c>
    </row>
    <row r="8" spans="1:12" x14ac:dyDescent="0.25">
      <c r="B8">
        <v>2</v>
      </c>
      <c r="C8" t="s">
        <v>17</v>
      </c>
      <c r="D8" t="s">
        <v>17</v>
      </c>
      <c r="E8" t="s">
        <v>19</v>
      </c>
      <c r="F8" t="s">
        <v>16</v>
      </c>
      <c r="G8">
        <v>1</v>
      </c>
      <c r="H8" s="1">
        <v>19.899999999999999</v>
      </c>
      <c r="I8" s="1" cm="1">
        <f t="array" ref="I8">IF(COUNTIF(B$2:Table2[[#This Row],[ID COMMANDE]],Table2[[#This Row],[ID COMMANDE]])&gt;1,0,VLOOKUP($B8,Table1[],2,FALSE))</f>
        <v>0</v>
      </c>
      <c r="J8" s="1">
        <f t="shared" si="0"/>
        <v>19.899999999999999</v>
      </c>
      <c r="K8" s="1">
        <f t="shared" si="2"/>
        <v>16.446280991735538</v>
      </c>
      <c r="L8" t="s">
        <v>15</v>
      </c>
    </row>
    <row r="9" spans="1:12" x14ac:dyDescent="0.25">
      <c r="B9">
        <v>2</v>
      </c>
      <c r="C9" t="s">
        <v>17</v>
      </c>
      <c r="D9" t="s">
        <v>17</v>
      </c>
      <c r="E9" t="s">
        <v>19</v>
      </c>
      <c r="F9" t="s">
        <v>16</v>
      </c>
      <c r="G9">
        <v>1</v>
      </c>
      <c r="H9" s="1">
        <v>19.899999999999999</v>
      </c>
      <c r="I9" s="1" cm="1">
        <f t="array" ref="I9">IF(COUNTIF(B$2:Table2[[#This Row],[ID COMMANDE]],Table2[[#This Row],[ID COMMANDE]])&gt;1,0,VLOOKUP($B9,Table1[],2,FALSE))</f>
        <v>0</v>
      </c>
      <c r="J9" s="1">
        <f t="shared" si="0"/>
        <v>19.899999999999999</v>
      </c>
      <c r="K9" s="1">
        <f t="shared" si="2"/>
        <v>16.446280991735538</v>
      </c>
      <c r="L9" t="s">
        <v>15</v>
      </c>
    </row>
    <row r="14" spans="1:12" x14ac:dyDescent="0.25">
      <c r="A14" t="s">
        <v>0</v>
      </c>
      <c r="B14" t="s">
        <v>1</v>
      </c>
      <c r="C14" t="s">
        <v>2</v>
      </c>
      <c r="D14" t="s">
        <v>3</v>
      </c>
      <c r="E14" t="s">
        <v>4</v>
      </c>
      <c r="F14" t="s">
        <v>5</v>
      </c>
      <c r="G14" t="s">
        <v>6</v>
      </c>
      <c r="H14" t="s">
        <v>7</v>
      </c>
      <c r="I14" t="s">
        <v>8</v>
      </c>
      <c r="J14" t="s">
        <v>9</v>
      </c>
      <c r="K14" t="s">
        <v>10</v>
      </c>
      <c r="L14" t="s">
        <v>11</v>
      </c>
    </row>
    <row r="15" spans="1:12" x14ac:dyDescent="0.25">
      <c r="A15" s="2"/>
      <c r="B15" s="2">
        <v>1</v>
      </c>
      <c r="C15" s="2" t="s">
        <v>12</v>
      </c>
      <c r="D15" s="2" t="s">
        <v>13</v>
      </c>
      <c r="E15" s="2" t="s">
        <v>18</v>
      </c>
      <c r="F15" s="2" t="s">
        <v>14</v>
      </c>
      <c r="G15" s="2">
        <v>2</v>
      </c>
      <c r="H15" s="3">
        <v>13.8</v>
      </c>
      <c r="I15" s="3" cm="1">
        <f t="array" ref="I15">IF(COUNTIF(B$15:B15,B15)&gt;1,0,VLOOKUP(B15,Table1[],2,FALSE))</f>
        <v>10.72</v>
      </c>
      <c r="J15" s="3">
        <f>H15-I15</f>
        <v>3.08</v>
      </c>
      <c r="K15" s="3">
        <f>J15/1.24</f>
        <v>2.4838709677419355</v>
      </c>
      <c r="L15" s="2" t="s">
        <v>15</v>
      </c>
    </row>
    <row r="16" spans="1:12" x14ac:dyDescent="0.25">
      <c r="A16" s="2"/>
      <c r="B16" s="2">
        <v>1</v>
      </c>
      <c r="C16" s="2" t="s">
        <v>12</v>
      </c>
      <c r="D16" s="2" t="s">
        <v>13</v>
      </c>
      <c r="E16" s="2" t="s">
        <v>19</v>
      </c>
      <c r="F16" s="2" t="s">
        <v>16</v>
      </c>
      <c r="G16" s="2">
        <v>1</v>
      </c>
      <c r="H16" s="3">
        <v>13.27</v>
      </c>
      <c r="I16" s="3" cm="1">
        <f t="array" ref="I16">IF(COUNTIF(B$15:B16,B16)&gt;1,0,VLOOKUP(B16,Table1[],2,FALSE))</f>
        <v>0</v>
      </c>
      <c r="J16" s="3">
        <f t="shared" ref="J16:J22" si="3">H16-I16</f>
        <v>13.27</v>
      </c>
      <c r="K16" s="3">
        <f t="shared" ref="K16:K18" si="4">J16/1.24</f>
        <v>10.701612903225806</v>
      </c>
      <c r="L16" s="2" t="s">
        <v>15</v>
      </c>
    </row>
    <row r="17" spans="1:12" x14ac:dyDescent="0.25">
      <c r="A17" s="2"/>
      <c r="B17" s="2">
        <v>1</v>
      </c>
      <c r="C17" s="2" t="s">
        <v>12</v>
      </c>
      <c r="D17" s="2" t="s">
        <v>13</v>
      </c>
      <c r="E17" s="2" t="s">
        <v>19</v>
      </c>
      <c r="F17" s="2" t="s">
        <v>16</v>
      </c>
      <c r="G17" s="2">
        <v>1</v>
      </c>
      <c r="H17" s="3">
        <v>13.27</v>
      </c>
      <c r="I17" s="3" cm="1">
        <f t="array" ref="I17">IF(COUNTIF(B$15:B17,B17)&gt;1,0,VLOOKUP(B17,Table1[],2,FALSE))</f>
        <v>0</v>
      </c>
      <c r="J17" s="3">
        <f t="shared" si="3"/>
        <v>13.27</v>
      </c>
      <c r="K17" s="3">
        <f t="shared" si="4"/>
        <v>10.701612903225806</v>
      </c>
      <c r="L17" s="2" t="s">
        <v>15</v>
      </c>
    </row>
    <row r="18" spans="1:12" x14ac:dyDescent="0.25">
      <c r="A18" s="2"/>
      <c r="B18" s="2">
        <v>1</v>
      </c>
      <c r="C18" s="2" t="s">
        <v>12</v>
      </c>
      <c r="D18" s="2" t="s">
        <v>13</v>
      </c>
      <c r="E18" s="2" t="s">
        <v>19</v>
      </c>
      <c r="F18" s="2" t="s">
        <v>16</v>
      </c>
      <c r="G18" s="2">
        <v>1</v>
      </c>
      <c r="H18" s="3">
        <v>13.27</v>
      </c>
      <c r="I18" s="3" cm="1">
        <f t="array" ref="I18">IF(COUNTIF(B$15:B18,B18)&gt;1,0,VLOOKUP(B18,Table1[],2,FALSE))</f>
        <v>0</v>
      </c>
      <c r="J18" s="3">
        <f t="shared" si="3"/>
        <v>13.27</v>
      </c>
      <c r="K18" s="3">
        <f t="shared" si="4"/>
        <v>10.701612903225806</v>
      </c>
      <c r="L18" s="2" t="s">
        <v>15</v>
      </c>
    </row>
    <row r="19" spans="1:12" x14ac:dyDescent="0.25">
      <c r="A19" s="2"/>
      <c r="B19" s="2">
        <v>2</v>
      </c>
      <c r="C19" s="2" t="s">
        <v>17</v>
      </c>
      <c r="D19" s="2" t="s">
        <v>17</v>
      </c>
      <c r="E19" s="2" t="s">
        <v>18</v>
      </c>
      <c r="F19" s="2" t="s">
        <v>14</v>
      </c>
      <c r="G19" s="2">
        <v>2</v>
      </c>
      <c r="H19" s="3">
        <v>13.8</v>
      </c>
      <c r="I19" s="3" cm="1">
        <f t="array" ref="I19">IF(COUNTIF(B$15:B19,B19)&gt;1,0,VLOOKUP(B19,Table1[],2,FALSE))</f>
        <v>10.72</v>
      </c>
      <c r="J19" s="3">
        <f t="shared" si="3"/>
        <v>3.08</v>
      </c>
      <c r="K19" s="3">
        <f>J19/1.21</f>
        <v>2.5454545454545454</v>
      </c>
      <c r="L19" s="2" t="s">
        <v>15</v>
      </c>
    </row>
    <row r="20" spans="1:12" x14ac:dyDescent="0.25">
      <c r="A20" s="2"/>
      <c r="B20" s="2">
        <v>2</v>
      </c>
      <c r="C20" s="2" t="s">
        <v>17</v>
      </c>
      <c r="D20" s="2" t="s">
        <v>17</v>
      </c>
      <c r="E20" s="2" t="s">
        <v>19</v>
      </c>
      <c r="F20" s="2" t="s">
        <v>16</v>
      </c>
      <c r="G20" s="2">
        <v>1</v>
      </c>
      <c r="H20" s="3">
        <v>0</v>
      </c>
      <c r="I20" s="3" cm="1">
        <f t="array" ref="I20">IF(COUNTIF(B$15:B20,B20)&gt;1,0,VLOOKUP(B20,Table1[],2,FALSE))</f>
        <v>0</v>
      </c>
      <c r="J20" s="3">
        <f t="shared" si="3"/>
        <v>0</v>
      </c>
      <c r="K20" s="3">
        <f t="shared" ref="K20:K22" si="5">J20/1.21</f>
        <v>0</v>
      </c>
      <c r="L20" s="2" t="s">
        <v>15</v>
      </c>
    </row>
    <row r="21" spans="1:12" x14ac:dyDescent="0.25">
      <c r="A21" s="2"/>
      <c r="B21" s="2">
        <v>2</v>
      </c>
      <c r="C21" s="2" t="s">
        <v>17</v>
      </c>
      <c r="D21" s="2" t="s">
        <v>17</v>
      </c>
      <c r="E21" s="2" t="s">
        <v>19</v>
      </c>
      <c r="F21" s="2" t="s">
        <v>16</v>
      </c>
      <c r="G21" s="2">
        <v>1</v>
      </c>
      <c r="H21" s="3">
        <v>19.899999999999999</v>
      </c>
      <c r="I21" s="3" cm="1">
        <f t="array" ref="I21">IF(COUNTIF(B$15:B21,B21)&gt;1,0,VLOOKUP(B21,Table1[],2,FALSE))</f>
        <v>0</v>
      </c>
      <c r="J21" s="3">
        <f t="shared" si="3"/>
        <v>19.899999999999999</v>
      </c>
      <c r="K21" s="3">
        <f t="shared" si="5"/>
        <v>16.446280991735538</v>
      </c>
      <c r="L21" s="2" t="s">
        <v>15</v>
      </c>
    </row>
    <row r="22" spans="1:12" x14ac:dyDescent="0.25">
      <c r="A22" s="2"/>
      <c r="B22" s="2">
        <v>2</v>
      </c>
      <c r="C22" s="2" t="s">
        <v>17</v>
      </c>
      <c r="D22" s="2" t="s">
        <v>17</v>
      </c>
      <c r="E22" s="2" t="s">
        <v>19</v>
      </c>
      <c r="F22" s="2" t="s">
        <v>16</v>
      </c>
      <c r="G22" s="2">
        <v>1</v>
      </c>
      <c r="H22" s="3">
        <v>19.899999999999999</v>
      </c>
      <c r="I22" s="3" cm="1">
        <f t="array" ref="I22">IF(COUNTIF(B$15:B22,B22)&gt;1,0,VLOOKUP(B22,Table1[],2,FALSE))</f>
        <v>0</v>
      </c>
      <c r="J22" s="3">
        <f t="shared" si="3"/>
        <v>19.899999999999999</v>
      </c>
      <c r="K22" s="3">
        <f t="shared" si="5"/>
        <v>16.446280991735538</v>
      </c>
      <c r="L22" s="2" t="s">
        <v>15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C48EB-314C-460B-8790-526B7FC733CF}">
  <dimension ref="A1:B3"/>
  <sheetViews>
    <sheetView workbookViewId="0">
      <selection activeCell="G4" sqref="G4"/>
    </sheetView>
  </sheetViews>
  <sheetFormatPr defaultColWidth="11.42578125" defaultRowHeight="15" x14ac:dyDescent="0.25"/>
  <cols>
    <col min="2" max="2" width="16.42578125" customWidth="1"/>
  </cols>
  <sheetData>
    <row r="1" spans="1:2" x14ac:dyDescent="0.25">
      <c r="A1" t="s">
        <v>20</v>
      </c>
      <c r="B1" t="s">
        <v>21</v>
      </c>
    </row>
    <row r="2" spans="1:2" x14ac:dyDescent="0.25">
      <c r="A2">
        <v>1</v>
      </c>
      <c r="B2">
        <v>10.72</v>
      </c>
    </row>
    <row r="3" spans="1:2" x14ac:dyDescent="0.25">
      <c r="A3">
        <v>2</v>
      </c>
      <c r="B3">
        <v>10.72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</vt:lpstr>
      <vt:lpstr>REMISES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Magomed BATCHAIEV</dc:creator>
  <cp:lastModifiedBy>Jean-Eric Pelouas</cp:lastModifiedBy>
  <dcterms:created xsi:type="dcterms:W3CDTF">2019-10-10T10:44:02Z</dcterms:created>
  <dcterms:modified xsi:type="dcterms:W3CDTF">2019-10-10T12:32:41Z</dcterms:modified>
</cp:coreProperties>
</file>