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1DB78DF-0F80-4CA1-8F3C-1A4F9B2AAFD6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2 " sheetId="11" r:id="rId1"/>
    <sheet name="Produits" sheetId="10" r:id="rId2"/>
  </sheets>
  <definedNames>
    <definedName name="_xlnm._FilterDatabase" localSheetId="0" hidden="1">'Feuil2 '!$H$9:$I$9</definedName>
    <definedName name="d.atp">T_Atp[Atp]</definedName>
    <definedName name="d.autres">T_Autres[Autres]</definedName>
    <definedName name="d.believe">T_Believe[Believe]</definedName>
    <definedName name="d.compagnies">T_Compagnies[Compagnie]</definedName>
    <definedName name="d.paiement">T_Paiement[Paiement]</definedName>
    <definedName name="d.xpn">T_Xpn[Xpn]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11" l="1"/>
  <c r="G10" i="11"/>
  <c r="I9" i="11"/>
  <c r="G12" i="11"/>
  <c r="E9" i="11"/>
</calcChain>
</file>

<file path=xl/sharedStrings.xml><?xml version="1.0" encoding="utf-8"?>
<sst xmlns="http://schemas.openxmlformats.org/spreadsheetml/2006/main" count="101" uniqueCount="92">
  <si>
    <t>Prix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</si>
  <si>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</si>
  <si>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</si>
  <si>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</si>
  <si>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</si>
  <si>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</si>
  <si>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</si>
  <si>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</si>
  <si>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</si>
  <si>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</si>
  <si>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</si>
  <si>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</si>
  <si>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</si>
  <si>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</si>
  <si>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</si>
  <si>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</si>
  <si>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</si>
  <si>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</si>
  <si>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</si>
  <si>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</si>
  <si>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</si>
  <si>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</si>
  <si>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</si>
  <si>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</si>
  <si>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</si>
  <si>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</si>
  <si>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</si>
  <si>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</si>
  <si>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</si>
  <si>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</si>
  <si>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</si>
  <si>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</si>
  <si>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</si>
  <si>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</si>
  <si>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</si>
  <si>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</si>
  <si>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</si>
  <si>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</si>
  <si>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</si>
  <si>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</si>
  <si>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</si>
  <si>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</si>
  <si>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</si>
  <si>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</si>
  <si>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</si>
  <si>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</si>
  <si>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</si>
  <si>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</si>
  <si>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</si>
  <si>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</si>
  <si>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</si>
  <si>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</si>
  <si>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</si>
  <si>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</si>
  <si>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</si>
  <si>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</si>
  <si>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</si>
  <si>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</si>
  <si>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</si>
  <si>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</si>
  <si>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</si>
  <si>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</si>
  <si>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</si>
  <si>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</si>
  <si>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</si>
  <si>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</si>
  <si>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</si>
  <si>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</si>
  <si>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</si>
  <si>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</si>
  <si>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</si>
  <si>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</si>
  <si>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</si>
  <si>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</si>
  <si>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</si>
  <si>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</si>
  <si>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</si>
  <si>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Date</t>
  </si>
  <si>
    <t xml:space="preserve">Nom: </t>
  </si>
  <si>
    <t>Balance</t>
  </si>
  <si>
    <t>Montant de départ</t>
  </si>
  <si>
    <t>Lunch</t>
  </si>
  <si>
    <t>Mode paiement</t>
  </si>
  <si>
    <t>Montant</t>
  </si>
  <si>
    <t>T_Paiement</t>
  </si>
  <si>
    <t>Paiement</t>
  </si>
  <si>
    <t>Comptant</t>
  </si>
  <si>
    <t>Débit</t>
  </si>
  <si>
    <t>Crédit</t>
  </si>
  <si>
    <t>Paiement de compte</t>
  </si>
  <si>
    <t>Sous-Total</t>
  </si>
  <si>
    <t>Taxes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</si>
</sst>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$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22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2" fillId="0" borderId="0" xfId="0" applyFont="1" applyAlignment="1"/>
    <xf numFmtId="0" fontId="0" fillId="0" borderId="0" xfId="0" applyFill="1" applyBorder="1"/>
    <xf numFmtId="15" fontId="0" fillId="0" borderId="0" xfId="0" applyNumberFormat="1" applyFill="1"/>
    <xf numFmtId="0" fontId="4" fillId="0" borderId="0" xfId="0" applyFont="1"/>
    <xf numFmtId="164" fontId="0" fillId="0" borderId="1" xfId="0" applyNumberFormat="1" applyFill="1" applyBorder="1"/>
    <xf numFmtId="164" fontId="0" fillId="0" borderId="1" xfId="0" applyNumberFormat="1" applyBorder="1"/>
    <xf numFmtId="0" fontId="3" fillId="0" borderId="0" xfId="0" applyFont="1" applyAlignment="1">
      <alignment horizontal="center"/>
    </xf>
  </cellXfs>
  <cellStyles count="1">
    <cellStyle name="Normal" xfId="0" builtinId="0"/>
  </cellStyles>
  <dxfs count="13">
    <dxf>
      <numFmt numFmtId="164" formatCode="#,##0.00\ &quot;$&quot;"/>
    </dxf>
    <dxf>
      <numFmt numFmtId="164" formatCode="#,##0.00\ &quot;$&quot;"/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rgb="FFFFFFFF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5" formatCode="dd/mmm/yy"/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0</xdr:rowOff>
        </xdr:from>
        <xdr:to>
          <xdr:col>2</xdr:col>
          <xdr:colOff>180975</xdr:colOff>
          <xdr:row>2</xdr:row>
          <xdr:rowOff>133350</xdr:rowOff>
        </xdr:to>
        <xdr:sp macro="" textlink="">
          <xdr:nvSpPr>
            <xdr:cNvPr id="1034" name="cmdNouveauClient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2D9F155D-1ADF-4476-B53D-13499C7D80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238125</xdr:rowOff>
        </xdr:from>
        <xdr:to>
          <xdr:col>2</xdr:col>
          <xdr:colOff>200025</xdr:colOff>
          <xdr:row>3</xdr:row>
          <xdr:rowOff>161925</xdr:rowOff>
        </xdr:to>
        <xdr:sp macro="" textlink="">
          <xdr:nvSpPr>
            <xdr:cNvPr id="1037" name="cmdRAZ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4427B750-1AD8-47DD-A8B6-53E170C357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14</xdr:row>
      <xdr:rowOff>0</xdr:rowOff>
    </xdr:from>
    <xdr:to>
      <xdr:col>19</xdr:col>
      <xdr:colOff>590038</xdr:colOff>
      <xdr:row>37</xdr:row>
      <xdr:rowOff>37548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1CCD4D3-7017-4D31-A916-3D59BF8197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67525" y="2667000"/>
          <a:ext cx="4095238" cy="441904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0000000}" name="T_inventaire" displayName="T_inventaire" ref="B7:G9" insertRow="1" totalsRowCount="1" headerRowDxfId="12" headerRowCellStyle="Normal" dataCellStyle="Normal" totalsRowCellStyle="Normal">
  <tableColumns count="6">
    <tableColumn id="1" xr3:uid="{00000000-0010-0000-0000-000001000000}" name="Date" totalsRowLabel="Sous-Total" dataDxfId="11" dataCellStyle="Normal"/>
    <tableColumn id="2" xr3:uid="{00000000-0010-0000-0000-000002000000}" name="Compagnie" dataCellStyle="Normal"/>
    <tableColumn id="3" xr3:uid="{00000000-0010-0000-0000-000003000000}" name="Produits" dataCellStyle="Normal"/>
    <tableColumn id="4" xr3:uid="{00000000-0010-0000-0000-000004000000}" name="Qté" totalsRowFunction="sum" dataCellStyle="Normal"/>
    <tableColumn id="5" xr3:uid="{00000000-0010-0000-0000-000005000000}" name="Prix Unitaire" dataDxfId="10" dataCellStyle="Normal">
      <calculatedColumnFormula>IF(COUNTA(T_inventaire[[#This Row],[Date]:[Qté]])&lt;&gt;4,0,VLOOKUP(D8,INDIRECT("T_"&amp;C8),2,FALSE))</calculatedColumnFormula>
    </tableColumn>
    <tableColumn id="6" xr3:uid="{00000000-0010-0000-0000-000006000000}" name="Prix total" totalsRowFunction="sum" dataDxfId="9" totalsRowDxfId="1" dataCellStyle="Normal">
      <calculatedColumnFormula>T_inventaire[[#This Row],[Qté]]*T_inventaire[[#This Row],[Prix Unitaire]]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1000000}" name="T_paiement_compte" displayName="T_paiement_compte" ref="H7:I9" insertRow="1" totalsRowCount="1">
  <tableColumns count="2">
    <tableColumn id="1" xr3:uid="{00000000-0010-0000-0100-000001000000}" name="Mode paiement" totalsRowLabel="Total"/>
    <tableColumn id="2" xr3:uid="{00000000-0010-0000-0100-000002000000}" name="Montant" totalsRowFunction="sum" dataDxfId="8" totalsRowDxfId="0"/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2000000}" name="T_Taxes" displayName="T_Taxes" ref="F10:G10" headerRowCount="0" totalsRowShown="0" headerRowDxfId="7" dataDxfId="6">
  <tableColumns count="2">
    <tableColumn id="1" xr3:uid="{00000000-0010-0000-0200-000001000000}" name="Colonne1" headerRowDxfId="5" dataDxfId="4"/>
    <tableColumn id="2" xr3:uid="{00000000-0010-0000-0200-000002000000}" name="Colonne2" headerRowDxfId="3" dataDxfId="2">
      <calculatedColumnFormula>(T_inventaire[[#Totals],[Prix total]]*5%)+(T_inventaire[[#Totals],[Prix total]]*9.975%)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Compagnies" displayName="T_Compagnies" ref="D4:D8" totalsRowShown="0">
  <autoFilter ref="D4:D8" xr:uid="{00000000-0009-0000-0100-000002000000}">
    <filterColumn colId="0" hiddenButton="1"/>
  </autoFilter>
  <tableColumns count="1">
    <tableColumn id="1" xr3:uid="{00000000-0010-0000-0300-000001000000}" name="Compagni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Believe" displayName="T_Believe" ref="F4:G19" totalsRowShown="0">
  <autoFilter ref="F4:G19" xr:uid="{00000000-0009-0000-0100-000004000000}">
    <filterColumn colId="0" hiddenButton="1"/>
    <filterColumn colId="1" hiddenButton="1"/>
  </autoFilter>
  <sortState xmlns:xlrd2="http://schemas.microsoft.com/office/spreadsheetml/2017/richdata2" ref="F5:G19">
    <sortCondition ref="F5"/>
  </sortState>
  <tableColumns count="2">
    <tableColumn id="1" xr3:uid="{00000000-0010-0000-0400-000001000000}" name="Believe"/>
    <tableColumn id="2" xr3:uid="{00000000-0010-0000-0400-000002000000}" name="Prix"/>
  </tableColumns>
  <tableStyleInfo name="TableStyleMedium10" showFirstColumn="0" showLastColumn="1" showRowStripes="1" showColumnStripes="1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Xpn" displayName="T_Xpn" ref="L4:M5" totalsRowShown="0">
  <tableColumns count="2">
    <tableColumn id="1" xr3:uid="{00000000-0010-0000-0500-000001000000}" name="Xpn"/>
    <tableColumn id="2" xr3:uid="{00000000-0010-0000-0500-000002000000}" name="Prix"/>
  </tableColumns>
  <tableStyleInfo name="TableStyleMedium12" showFirstColumn="0" showLastColumn="1" showRowStripes="1" showColumnStripes="1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T_Atp" displayName="T_Atp" ref="I4:J44" totalsRowShown="0">
  <autoFilter ref="I4:J44" xr:uid="{00000000-0009-0000-0100-000005000000}">
    <filterColumn colId="0" hiddenButton="1"/>
    <filterColumn colId="1" hiddenButton="1"/>
  </autoFilter>
  <sortState xmlns:xlrd2="http://schemas.microsoft.com/office/spreadsheetml/2017/richdata2" ref="I5:J44">
    <sortCondition ref="I5"/>
  </sortState>
  <tableColumns count="2">
    <tableColumn id="1" xr3:uid="{00000000-0010-0000-0600-000001000000}" name="Atp"/>
    <tableColumn id="2" xr3:uid="{00000000-0010-0000-0600-000002000000}" name="Prix"/>
  </tableColumns>
  <tableStyleInfo name="TableStyleMedium14" showFirstColumn="0" showLastColumn="1" showRowStripes="1" showColumnStripes="1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7000000}" name="T_Autres" displayName="T_Autres" ref="O4:P11" totalsRowShown="0">
  <autoFilter ref="O4:P11" xr:uid="{00000000-0009-0000-0100-000003000000}">
    <filterColumn colId="0" hiddenButton="1"/>
    <filterColumn colId="1" hiddenButton="1"/>
  </autoFilter>
  <tableColumns count="2">
    <tableColumn id="1" xr3:uid="{00000000-0010-0000-0700-000001000000}" name="Autres"/>
    <tableColumn id="2" xr3:uid="{00000000-0010-0000-0700-000002000000}" name="Prix"/>
  </tableColumns>
  <tableStyleInfo name="TableStyleMedium13" showFirstColumn="0" showLastColumn="1" showRowStripes="1" showColumnStripes="1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_Paiement" displayName="T_Paiement" ref="B4:B7" totalsRowShown="0">
  <autoFilter ref="B4:B7" xr:uid="{00000000-0009-0000-0100-000009000000}"/>
  <tableColumns count="1">
    <tableColumn id="1" xr3:uid="{00000000-0010-0000-0800-000001000000}" name="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3:I13"/>
  <sheetViews>
    <sheetView showGridLines="0" tabSelected="1" workbookViewId="0">
      <selection activeCell="C17" sqref="C17"/>
    </sheetView>
  </sheetViews>
  <sheetFormatPr baseColWidth="10" defaultRowHeight="15" x14ac:dyDescent="0.25"/>
  <cols>
    <col min="2" max="2" width="13.28515625" customWidth="1"/>
    <col min="3" max="3" width="11" bestFit="1" customWidth="1"/>
    <col min="4" max="4" width="19.28515625" bestFit="1" customWidth="1"/>
    <col min="5" max="5" width="14.140625" customWidth="1"/>
    <col min="6" max="6" width="12.140625" bestFit="1" customWidth="1"/>
    <col min="7" max="7" width="16.42578125" customWidth="1"/>
    <col min="8" max="8" width="19.5703125" bestFit="1" customWidth="1"/>
    <col min="9" max="9" width="11.5703125" customWidth="1"/>
    <col min="11" max="12" width="19.28515625" bestFit="1" customWidth="1"/>
    <col min="13" max="13" width="13.28515625" customWidth="1"/>
    <col min="14" max="14" width="12" customWidth="1"/>
    <col min="15" max="15" width="15.140625" bestFit="1" customWidth="1"/>
    <col min="16" max="16" width="14.5703125" bestFit="1" customWidth="1"/>
  </cols>
  <sheetData>
    <row r="3" spans="2:9" ht="29.25" thickBot="1" x14ac:dyDescent="0.5">
      <c r="B3" s="6"/>
      <c r="C3" s="12" t="s">
        <v>78</v>
      </c>
      <c r="D3" s="12"/>
      <c r="E3" s="12"/>
      <c r="F3" s="12"/>
    </row>
    <row r="4" spans="2:9" ht="16.5" thickTop="1" thickBot="1" x14ac:dyDescent="0.3">
      <c r="D4" t="s">
        <v>80</v>
      </c>
      <c r="E4" s="11"/>
    </row>
    <row r="5" spans="2:9" ht="15.75" thickTop="1" x14ac:dyDescent="0.25"/>
    <row r="6" spans="2:9" x14ac:dyDescent="0.25">
      <c r="H6" s="9" t="s">
        <v>89</v>
      </c>
    </row>
    <row r="7" spans="2:9" x14ac:dyDescent="0.25">
      <c r="B7" s="5" t="s">
        <v>77</v>
      </c>
      <c r="C7" s="5" t="s">
        <v>11</v>
      </c>
      <c r="D7" s="5" t="s">
        <v>14</v>
      </c>
      <c r="E7" s="5" t="s">
        <v>13</v>
      </c>
      <c r="F7" s="5" t="s">
        <v>12</v>
      </c>
      <c r="G7" s="5" t="s">
        <v>20</v>
      </c>
      <c r="H7" t="s">
        <v>82</v>
      </c>
      <c r="I7" t="s">
        <v>83</v>
      </c>
    </row>
    <row r="8" spans="2:9" x14ac:dyDescent="0.25">
      <c r="B8" s="8"/>
      <c r="C8" s="2"/>
      <c r="D8" s="2"/>
      <c r="E8" s="2"/>
      <c r="F8" s="4"/>
      <c r="G8" s="4"/>
      <c r="I8" s="3"/>
    </row>
    <row r="9" spans="2:9" x14ac:dyDescent="0.25">
      <c r="B9" t="s">
        <v>90</v>
      </c>
      <c r="E9">
        <f>SUBTOTAL(109,T_inventaire[Qté])</f>
        <v>0</v>
      </c>
      <c r="G9" s="3">
        <f>SUBTOTAL(109,T_inventaire[Prix total])</f>
        <v>0</v>
      </c>
      <c r="H9" t="s">
        <v>19</v>
      </c>
      <c r="I9" s="3">
        <f>SUBTOTAL(109,T_paiement_compte[Montant])</f>
        <v>0</v>
      </c>
    </row>
    <row r="10" spans="2:9" x14ac:dyDescent="0.25">
      <c r="B10" s="2"/>
      <c r="D10" s="2"/>
      <c r="E10" s="2"/>
      <c r="F10" s="4" t="s">
        <v>91</v>
      </c>
      <c r="G10" s="4">
        <f>(T_inventaire[[#Totals],[Prix total]]*5%)+(T_inventaire[[#Totals],[Prix total]]*9.975%)</f>
        <v>0</v>
      </c>
      <c r="H10" s="7"/>
    </row>
    <row r="11" spans="2:9" ht="15.75" thickBot="1" x14ac:dyDescent="0.3">
      <c r="B11" s="2"/>
      <c r="C11" s="2"/>
      <c r="D11" s="2"/>
      <c r="E11" s="2"/>
      <c r="H11" s="7"/>
    </row>
    <row r="12" spans="2:9" ht="16.5" thickTop="1" thickBot="1" x14ac:dyDescent="0.3">
      <c r="B12" s="2"/>
      <c r="C12" s="2"/>
      <c r="D12" s="2"/>
      <c r="E12" s="2"/>
      <c r="F12" s="4" t="s">
        <v>79</v>
      </c>
      <c r="G12" s="10">
        <f>(T_inventaire[[#Totals],[Prix total]]+T_Taxes[[#All],[Colonne2]])-T_paiement_compte[[#Totals],[Montant]]</f>
        <v>0</v>
      </c>
      <c r="H12" s="7"/>
    </row>
    <row r="13" spans="2:9" ht="15.75" thickTop="1" x14ac:dyDescent="0.25"/>
  </sheetData>
  <mergeCells count="1">
    <mergeCell ref="C3:F3"/>
  </mergeCells>
  <dataValidations count="4">
    <dataValidation type="list" allowBlank="1" showInputMessage="1" showErrorMessage="1" sqref="C8 C11:C12" xr:uid="{00000000-0002-0000-0000-000000000000}">
      <formula1>d.compagnies</formula1>
    </dataValidation>
    <dataValidation type="list" allowBlank="1" showInputMessage="1" showErrorMessage="1" sqref="B10:B12" xr:uid="{00000000-0002-0000-0000-000001000000}">
      <formula1>d.clients</formula1>
    </dataValidation>
    <dataValidation type="list" allowBlank="1" showInputMessage="1" showErrorMessage="1" sqref="H8" xr:uid="{00000000-0002-0000-0000-000003000000}">
      <formula1>d.paiement</formula1>
    </dataValidation>
    <dataValidation type="list" allowBlank="1" showInputMessage="1" showErrorMessage="1" sqref="D8" xr:uid="{00000000-0002-0000-0000-000002000000}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7" r:id="rId4" name="cmdRAZ">
          <controlPr defaultSize="0" autoLine="0" r:id="rId5">
            <anchor moveWithCells="1">
              <from>
                <xdr:col>0</xdr:col>
                <xdr:colOff>752475</xdr:colOff>
                <xdr:row>2</xdr:row>
                <xdr:rowOff>238125</xdr:rowOff>
              </from>
              <to>
                <xdr:col>2</xdr:col>
                <xdr:colOff>200025</xdr:colOff>
                <xdr:row>3</xdr:row>
                <xdr:rowOff>161925</xdr:rowOff>
              </to>
            </anchor>
          </controlPr>
        </control>
      </mc:Choice>
      <mc:Fallback>
        <control shapeId="1037" r:id="rId4" name="cmdRAZ"/>
      </mc:Fallback>
    </mc:AlternateContent>
    <mc:AlternateContent xmlns:mc="http://schemas.openxmlformats.org/markup-compatibility/2006">
      <mc:Choice Requires="x14">
        <control shapeId="1034" r:id="rId6" name="cmdNouveauClient">
          <controlPr defaultSize="0" autoLine="0" r:id="rId7">
            <anchor moveWithCells="1">
              <from>
                <xdr:col>1</xdr:col>
                <xdr:colOff>9525</xdr:colOff>
                <xdr:row>1</xdr:row>
                <xdr:rowOff>0</xdr:rowOff>
              </from>
              <to>
                <xdr:col>2</xdr:col>
                <xdr:colOff>180975</xdr:colOff>
                <xdr:row>2</xdr:row>
                <xdr:rowOff>133350</xdr:rowOff>
              </to>
            </anchor>
          </controlPr>
        </control>
      </mc:Choice>
      <mc:Fallback>
        <control shapeId="1034" r:id="rId6" name="cmdNouveauClient"/>
      </mc:Fallback>
    </mc:AlternateContent>
  </controls>
  <tableParts count="3"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B2:P44"/>
  <sheetViews>
    <sheetView showGridLines="0" workbookViewId="0">
      <selection activeCell="C16" sqref="C16"/>
    </sheetView>
  </sheetViews>
  <sheetFormatPr baseColWidth="10" defaultRowHeight="15" x14ac:dyDescent="0.25"/>
  <cols>
    <col min="1" max="1" width="1.7109375" customWidth="1"/>
    <col min="2" max="2" width="11.5703125" customWidth="1"/>
    <col min="3" max="3" width="2.7109375" customWidth="1"/>
    <col min="4" max="4" width="13.85546875" bestFit="1" customWidth="1"/>
    <col min="5" max="5" width="2.7109375" customWidth="1"/>
    <col min="6" max="6" width="19.28515625" bestFit="1" customWidth="1"/>
    <col min="7" max="7" width="4.42578125" bestFit="1" customWidth="1"/>
    <col min="8" max="8" width="2.7109375" customWidth="1"/>
    <col min="9" max="9" width="18.28515625" bestFit="1" customWidth="1"/>
    <col min="10" max="10" width="4.42578125" bestFit="1" customWidth="1"/>
    <col min="11" max="11" width="2.7109375" customWidth="1"/>
    <col min="13" max="13" width="4.42578125" bestFit="1" customWidth="1"/>
    <col min="14" max="14" width="2.7109375" customWidth="1"/>
    <col min="15" max="15" width="11.5703125" bestFit="1" customWidth="1"/>
    <col min="16" max="16" width="6.7109375" bestFit="1" customWidth="1"/>
  </cols>
  <sheetData>
    <row r="2" spans="2:16" x14ac:dyDescent="0.25">
      <c r="B2" s="1" t="s">
        <v>84</v>
      </c>
      <c r="D2" s="1" t="s">
        <v>15</v>
      </c>
      <c r="F2" s="1" t="s">
        <v>16</v>
      </c>
      <c r="I2" s="1" t="s">
        <v>17</v>
      </c>
      <c r="L2" s="1" t="s">
        <v>18</v>
      </c>
      <c r="O2" s="1" t="s">
        <v>22</v>
      </c>
    </row>
    <row r="4" spans="2:16" x14ac:dyDescent="0.25">
      <c r="B4" t="s">
        <v>85</v>
      </c>
      <c r="D4" t="s">
        <v>11</v>
      </c>
      <c r="F4" t="s">
        <v>1</v>
      </c>
      <c r="G4" t="s">
        <v>0</v>
      </c>
      <c r="I4" t="s">
        <v>2</v>
      </c>
      <c r="J4" t="s">
        <v>0</v>
      </c>
      <c r="L4" t="s">
        <v>3</v>
      </c>
      <c r="M4" t="s">
        <v>0</v>
      </c>
      <c r="O4" t="s">
        <v>23</v>
      </c>
      <c r="P4" t="s">
        <v>0</v>
      </c>
    </row>
    <row r="5" spans="2:16" x14ac:dyDescent="0.25">
      <c r="B5" t="s">
        <v>86</v>
      </c>
      <c r="D5" t="s">
        <v>2</v>
      </c>
      <c r="F5" t="s">
        <v>29</v>
      </c>
      <c r="I5" t="s">
        <v>21</v>
      </c>
      <c r="J5">
        <v>45</v>
      </c>
      <c r="L5" t="s">
        <v>10</v>
      </c>
      <c r="M5">
        <v>35</v>
      </c>
      <c r="O5" t="s">
        <v>25</v>
      </c>
      <c r="P5">
        <v>3.5</v>
      </c>
    </row>
    <row r="6" spans="2:16" x14ac:dyDescent="0.25">
      <c r="B6" t="s">
        <v>87</v>
      </c>
      <c r="D6" t="s">
        <v>1</v>
      </c>
      <c r="F6" t="s">
        <v>34</v>
      </c>
      <c r="I6" t="s">
        <v>41</v>
      </c>
      <c r="O6" t="s">
        <v>24</v>
      </c>
      <c r="P6">
        <v>1</v>
      </c>
    </row>
    <row r="7" spans="2:16" x14ac:dyDescent="0.25">
      <c r="B7" t="s">
        <v>88</v>
      </c>
      <c r="D7" t="s">
        <v>3</v>
      </c>
      <c r="F7" t="s">
        <v>32</v>
      </c>
      <c r="I7" t="s">
        <v>42</v>
      </c>
      <c r="O7" t="s">
        <v>26</v>
      </c>
      <c r="P7">
        <v>2.5</v>
      </c>
    </row>
    <row r="8" spans="2:16" x14ac:dyDescent="0.25">
      <c r="D8" t="s">
        <v>23</v>
      </c>
      <c r="F8" t="s">
        <v>35</v>
      </c>
      <c r="I8" t="s">
        <v>43</v>
      </c>
      <c r="O8" t="s">
        <v>27</v>
      </c>
      <c r="P8">
        <v>1.5</v>
      </c>
    </row>
    <row r="9" spans="2:16" x14ac:dyDescent="0.25">
      <c r="F9" t="s">
        <v>4</v>
      </c>
      <c r="G9">
        <v>5</v>
      </c>
      <c r="I9" t="s">
        <v>44</v>
      </c>
      <c r="O9" t="s">
        <v>39</v>
      </c>
    </row>
    <row r="10" spans="2:16" x14ac:dyDescent="0.25">
      <c r="F10" t="s">
        <v>31</v>
      </c>
      <c r="I10" t="s">
        <v>45</v>
      </c>
      <c r="O10" t="s">
        <v>40</v>
      </c>
    </row>
    <row r="11" spans="2:16" x14ac:dyDescent="0.25">
      <c r="F11" t="s">
        <v>36</v>
      </c>
      <c r="I11" t="s">
        <v>46</v>
      </c>
      <c r="O11" t="s">
        <v>81</v>
      </c>
    </row>
    <row r="12" spans="2:16" x14ac:dyDescent="0.25">
      <c r="F12" t="s">
        <v>37</v>
      </c>
      <c r="I12" t="s">
        <v>47</v>
      </c>
    </row>
    <row r="13" spans="2:16" x14ac:dyDescent="0.25">
      <c r="F13" t="s">
        <v>30</v>
      </c>
      <c r="I13" t="s">
        <v>48</v>
      </c>
    </row>
    <row r="14" spans="2:16" x14ac:dyDescent="0.25">
      <c r="F14" t="s">
        <v>28</v>
      </c>
      <c r="I14" t="s">
        <v>8</v>
      </c>
      <c r="J14">
        <v>25</v>
      </c>
    </row>
    <row r="15" spans="2:16" x14ac:dyDescent="0.25">
      <c r="F15" t="s">
        <v>5</v>
      </c>
      <c r="G15">
        <v>10</v>
      </c>
      <c r="I15" t="s">
        <v>49</v>
      </c>
    </row>
    <row r="16" spans="2:16" x14ac:dyDescent="0.25">
      <c r="F16" t="s">
        <v>7</v>
      </c>
      <c r="G16">
        <v>15</v>
      </c>
      <c r="I16" t="s">
        <v>50</v>
      </c>
    </row>
    <row r="17" spans="6:10" x14ac:dyDescent="0.25">
      <c r="F17" t="s">
        <v>33</v>
      </c>
      <c r="I17" t="s">
        <v>51</v>
      </c>
    </row>
    <row r="18" spans="6:10" x14ac:dyDescent="0.25">
      <c r="F18" t="s">
        <v>6</v>
      </c>
      <c r="G18">
        <v>20</v>
      </c>
      <c r="I18" t="s">
        <v>10</v>
      </c>
    </row>
    <row r="19" spans="6:10" x14ac:dyDescent="0.25">
      <c r="F19" t="s">
        <v>38</v>
      </c>
      <c r="I19" t="s">
        <v>52</v>
      </c>
    </row>
    <row r="20" spans="6:10" x14ac:dyDescent="0.25">
      <c r="I20" t="s">
        <v>53</v>
      </c>
    </row>
    <row r="21" spans="6:10" x14ac:dyDescent="0.25">
      <c r="I21" t="s">
        <v>54</v>
      </c>
    </row>
    <row r="22" spans="6:10" x14ac:dyDescent="0.25">
      <c r="I22" t="s">
        <v>9</v>
      </c>
      <c r="J22">
        <v>30</v>
      </c>
    </row>
    <row r="23" spans="6:10" x14ac:dyDescent="0.25">
      <c r="I23" t="s">
        <v>55</v>
      </c>
    </row>
    <row r="24" spans="6:10" x14ac:dyDescent="0.25">
      <c r="I24" t="s">
        <v>57</v>
      </c>
    </row>
    <row r="25" spans="6:10" x14ac:dyDescent="0.25">
      <c r="I25" t="s">
        <v>58</v>
      </c>
    </row>
    <row r="26" spans="6:10" x14ac:dyDescent="0.25">
      <c r="I26" t="s">
        <v>60</v>
      </c>
    </row>
    <row r="27" spans="6:10" x14ac:dyDescent="0.25">
      <c r="I27" t="s">
        <v>61</v>
      </c>
    </row>
    <row r="28" spans="6:10" x14ac:dyDescent="0.25">
      <c r="I28" t="s">
        <v>62</v>
      </c>
    </row>
    <row r="29" spans="6:10" x14ac:dyDescent="0.25">
      <c r="I29" t="s">
        <v>56</v>
      </c>
    </row>
    <row r="30" spans="6:10" x14ac:dyDescent="0.25">
      <c r="I30" t="s">
        <v>63</v>
      </c>
    </row>
    <row r="31" spans="6:10" x14ac:dyDescent="0.25">
      <c r="I31" t="s">
        <v>64</v>
      </c>
    </row>
    <row r="32" spans="6:10" x14ac:dyDescent="0.25">
      <c r="I32" t="s">
        <v>65</v>
      </c>
    </row>
    <row r="33" spans="9:9" x14ac:dyDescent="0.25">
      <c r="I33" t="s">
        <v>66</v>
      </c>
    </row>
    <row r="34" spans="9:9" x14ac:dyDescent="0.25">
      <c r="I34" t="s">
        <v>59</v>
      </c>
    </row>
    <row r="35" spans="9:9" x14ac:dyDescent="0.25">
      <c r="I35" t="s">
        <v>67</v>
      </c>
    </row>
    <row r="36" spans="9:9" x14ac:dyDescent="0.25">
      <c r="I36" t="s">
        <v>68</v>
      </c>
    </row>
    <row r="37" spans="9:9" x14ac:dyDescent="0.25">
      <c r="I37" t="s">
        <v>70</v>
      </c>
    </row>
    <row r="38" spans="9:9" x14ac:dyDescent="0.25">
      <c r="I38" t="s">
        <v>71</v>
      </c>
    </row>
    <row r="39" spans="9:9" x14ac:dyDescent="0.25">
      <c r="I39" t="s">
        <v>69</v>
      </c>
    </row>
    <row r="40" spans="9:9" x14ac:dyDescent="0.25">
      <c r="I40" t="s">
        <v>72</v>
      </c>
    </row>
    <row r="41" spans="9:9" x14ac:dyDescent="0.25">
      <c r="I41" t="s">
        <v>73</v>
      </c>
    </row>
    <row r="42" spans="9:9" x14ac:dyDescent="0.25">
      <c r="I42" t="s">
        <v>74</v>
      </c>
    </row>
    <row r="43" spans="9:9" x14ac:dyDescent="0.25">
      <c r="I43" t="s">
        <v>75</v>
      </c>
    </row>
    <row r="44" spans="9:9" x14ac:dyDescent="0.25">
      <c r="I44" t="s">
        <v>76</v>
      </c>
    </row>
  </sheetData>
  <pageMargins left="0.7" right="0.7" top="0.75" bottom="0.75" header="0.3" footer="0.3"/>
  <pageSetup orientation="portrait" horizontalDpi="4294967293" verticalDpi="4294967293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Feuil2 </vt:lpstr>
      <vt:lpstr>Produits</vt:lpstr>
      <vt:lpstr>d.atp</vt:lpstr>
      <vt:lpstr>d.autres</vt:lpstr>
      <vt:lpstr>d.believe</vt:lpstr>
      <vt:lpstr>d.compagnies</vt:lpstr>
      <vt:lpstr>d.paiement</vt:lpstr>
      <vt:lpstr>d.xpn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Jean-Eric</cp:lastModifiedBy>
  <cp:lastPrinted>2018-09-03T17:42:53Z</cp:lastPrinted>
  <dcterms:created xsi:type="dcterms:W3CDTF">2018-08-28T01:05:18Z</dcterms:created>
  <dcterms:modified xsi:type="dcterms:W3CDTF">2020-02-05T07:36:26Z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