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AppData\Local\Temp\Rar$DIa0.497\"/>
    </mc:Choice>
  </mc:AlternateContent>
  <bookViews>
    <workbookView xWindow="0" yWindow="0" windowWidth="24000" windowHeight="9660"/>
  </bookViews>
  <sheets>
    <sheet name="TCD" sheetId="4" r:id="rId1"/>
    <sheet name="BASE" sheetId="1" r:id="rId2"/>
  </sheets>
  <definedNames>
    <definedName name="_xlnm._FilterDatabase" localSheetId="1" hidden="1">BASE!$A$2:$Z$314</definedName>
  </definedNames>
  <calcPr calcId="162913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314" i="1" l="1"/>
  <c r="U313" i="1"/>
  <c r="U312" i="1"/>
  <c r="U311" i="1"/>
  <c r="U310" i="1"/>
  <c r="U309" i="1"/>
  <c r="U308" i="1"/>
  <c r="U307" i="1"/>
  <c r="U306" i="1"/>
  <c r="U305" i="1"/>
  <c r="U304" i="1"/>
  <c r="U303" i="1"/>
  <c r="U302" i="1"/>
  <c r="U301" i="1"/>
  <c r="U300" i="1"/>
  <c r="U299" i="1"/>
  <c r="U298" i="1"/>
  <c r="U297" i="1"/>
  <c r="U296" i="1"/>
  <c r="U295" i="1"/>
  <c r="U294" i="1"/>
  <c r="U293" i="1"/>
  <c r="U292" i="1"/>
  <c r="U291" i="1"/>
  <c r="U290" i="1"/>
  <c r="U289" i="1"/>
  <c r="U288" i="1"/>
  <c r="U287" i="1"/>
  <c r="U286" i="1"/>
  <c r="U285" i="1"/>
  <c r="U284" i="1"/>
  <c r="U283" i="1"/>
  <c r="U282" i="1"/>
  <c r="U281" i="1"/>
  <c r="U280" i="1"/>
  <c r="U279" i="1"/>
  <c r="U278" i="1"/>
  <c r="U277" i="1"/>
  <c r="U276" i="1"/>
  <c r="U275" i="1"/>
  <c r="U274" i="1"/>
  <c r="U273" i="1"/>
  <c r="U272" i="1"/>
  <c r="U271" i="1"/>
  <c r="U270" i="1"/>
  <c r="U269" i="1"/>
  <c r="U268" i="1"/>
  <c r="U267" i="1"/>
  <c r="U266" i="1"/>
  <c r="U265" i="1"/>
  <c r="U264" i="1"/>
  <c r="U263" i="1"/>
  <c r="U262" i="1"/>
  <c r="U261" i="1"/>
  <c r="U260" i="1"/>
  <c r="U259" i="1"/>
  <c r="U258" i="1"/>
  <c r="U257" i="1"/>
  <c r="U256" i="1"/>
  <c r="U255" i="1"/>
  <c r="U254" i="1"/>
  <c r="U253" i="1"/>
  <c r="U252" i="1"/>
  <c r="U251" i="1"/>
  <c r="U250" i="1"/>
  <c r="U249" i="1"/>
  <c r="U248" i="1"/>
  <c r="U247" i="1"/>
  <c r="U246" i="1"/>
  <c r="U245" i="1"/>
  <c r="U244" i="1"/>
  <c r="U243" i="1"/>
  <c r="U242" i="1"/>
  <c r="U241" i="1"/>
  <c r="U240" i="1"/>
  <c r="U239" i="1"/>
  <c r="U238" i="1"/>
  <c r="U237" i="1"/>
  <c r="U236" i="1"/>
  <c r="U235" i="1"/>
  <c r="U234" i="1"/>
  <c r="U233" i="1"/>
  <c r="U232" i="1"/>
  <c r="U231" i="1"/>
  <c r="U230" i="1"/>
  <c r="U229" i="1"/>
  <c r="U228" i="1"/>
  <c r="U227" i="1"/>
  <c r="U226" i="1"/>
  <c r="U225" i="1"/>
  <c r="U224" i="1"/>
  <c r="U223" i="1"/>
  <c r="U222" i="1"/>
  <c r="U221" i="1"/>
  <c r="U220" i="1"/>
  <c r="U219" i="1"/>
  <c r="U218" i="1"/>
  <c r="U217" i="1"/>
  <c r="U216" i="1"/>
  <c r="U215" i="1"/>
  <c r="U214" i="1"/>
  <c r="U213" i="1"/>
  <c r="U212" i="1"/>
  <c r="U211" i="1"/>
  <c r="U210" i="1"/>
  <c r="U209" i="1"/>
  <c r="U208" i="1"/>
  <c r="U207" i="1"/>
  <c r="U206" i="1"/>
  <c r="U205" i="1"/>
  <c r="U204" i="1"/>
  <c r="U203" i="1"/>
  <c r="U202" i="1"/>
  <c r="U201" i="1"/>
  <c r="U200" i="1"/>
  <c r="U199" i="1"/>
  <c r="U198" i="1"/>
  <c r="U197" i="1"/>
  <c r="U196" i="1"/>
  <c r="U195" i="1"/>
  <c r="U194" i="1"/>
  <c r="U193" i="1"/>
  <c r="U192" i="1"/>
  <c r="U191" i="1"/>
  <c r="U190" i="1"/>
  <c r="U189" i="1"/>
  <c r="U188" i="1"/>
  <c r="U187" i="1"/>
  <c r="U186" i="1"/>
  <c r="U185" i="1"/>
  <c r="U184" i="1"/>
  <c r="U183" i="1"/>
  <c r="U182" i="1"/>
  <c r="U181" i="1"/>
  <c r="U180" i="1"/>
  <c r="U179" i="1"/>
  <c r="U178" i="1"/>
  <c r="U177" i="1"/>
  <c r="U176" i="1"/>
  <c r="U175" i="1"/>
  <c r="U174" i="1"/>
  <c r="U173" i="1"/>
  <c r="U172" i="1"/>
  <c r="U171" i="1"/>
  <c r="U170" i="1"/>
  <c r="U169" i="1"/>
  <c r="U168" i="1"/>
  <c r="U167" i="1"/>
  <c r="U166" i="1"/>
  <c r="U165" i="1"/>
  <c r="U164" i="1"/>
  <c r="U163" i="1"/>
  <c r="U162" i="1"/>
  <c r="U161" i="1"/>
  <c r="U160" i="1"/>
  <c r="U159" i="1"/>
  <c r="U158" i="1"/>
  <c r="U157" i="1"/>
  <c r="U156" i="1"/>
  <c r="U155" i="1"/>
  <c r="U154" i="1"/>
  <c r="U153" i="1"/>
  <c r="U152" i="1"/>
  <c r="U151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U150" i="1"/>
  <c r="U149" i="1"/>
  <c r="U148" i="1"/>
  <c r="U147" i="1"/>
  <c r="U146" i="1"/>
  <c r="U145" i="1"/>
  <c r="U144" i="1"/>
  <c r="U143" i="1"/>
  <c r="U142" i="1"/>
  <c r="U141" i="1"/>
  <c r="U140" i="1"/>
  <c r="U139" i="1"/>
  <c r="U138" i="1"/>
  <c r="U137" i="1"/>
  <c r="U136" i="1"/>
  <c r="U135" i="1"/>
  <c r="U134" i="1"/>
  <c r="U133" i="1"/>
  <c r="U132" i="1"/>
  <c r="U131" i="1"/>
  <c r="U130" i="1"/>
  <c r="U129" i="1"/>
  <c r="U128" i="1"/>
  <c r="U127" i="1"/>
  <c r="U126" i="1"/>
  <c r="U125" i="1"/>
  <c r="U124" i="1"/>
  <c r="U123" i="1"/>
  <c r="U122" i="1"/>
  <c r="U121" i="1"/>
  <c r="U120" i="1"/>
  <c r="U119" i="1"/>
  <c r="U118" i="1"/>
  <c r="U117" i="1"/>
  <c r="U116" i="1"/>
  <c r="U115" i="1"/>
  <c r="U114" i="1"/>
  <c r="U113" i="1"/>
  <c r="U112" i="1"/>
  <c r="U111" i="1"/>
  <c r="U110" i="1"/>
  <c r="U109" i="1"/>
  <c r="U108" i="1"/>
  <c r="U107" i="1"/>
  <c r="U106" i="1"/>
  <c r="U105" i="1"/>
  <c r="U104" i="1"/>
  <c r="U103" i="1"/>
  <c r="U102" i="1"/>
  <c r="U101" i="1"/>
  <c r="U100" i="1"/>
  <c r="U99" i="1"/>
  <c r="U98" i="1"/>
  <c r="U97" i="1"/>
  <c r="U96" i="1"/>
  <c r="U95" i="1"/>
  <c r="U94" i="1"/>
  <c r="U93" i="1"/>
  <c r="U92" i="1"/>
  <c r="U91" i="1"/>
  <c r="U90" i="1"/>
  <c r="U89" i="1"/>
  <c r="U88" i="1"/>
  <c r="U87" i="1"/>
  <c r="U86" i="1"/>
  <c r="U85" i="1"/>
  <c r="U84" i="1"/>
  <c r="U83" i="1"/>
  <c r="U82" i="1"/>
  <c r="U81" i="1"/>
  <c r="U80" i="1"/>
  <c r="U79" i="1"/>
  <c r="U78" i="1"/>
  <c r="U77" i="1"/>
  <c r="U76" i="1"/>
  <c r="U75" i="1"/>
  <c r="U74" i="1"/>
  <c r="U73" i="1"/>
  <c r="U72" i="1"/>
  <c r="U71" i="1"/>
  <c r="U70" i="1"/>
  <c r="U69" i="1"/>
  <c r="U68" i="1"/>
  <c r="U67" i="1"/>
  <c r="U66" i="1"/>
  <c r="U65" i="1"/>
  <c r="U64" i="1"/>
  <c r="U63" i="1"/>
  <c r="U62" i="1"/>
  <c r="U61" i="1"/>
  <c r="U60" i="1"/>
  <c r="U59" i="1"/>
  <c r="U58" i="1"/>
  <c r="U57" i="1"/>
  <c r="U56" i="1"/>
  <c r="U55" i="1"/>
  <c r="U54" i="1"/>
  <c r="U53" i="1"/>
  <c r="U52" i="1"/>
  <c r="U51" i="1"/>
  <c r="U50" i="1"/>
  <c r="U49" i="1"/>
  <c r="U48" i="1"/>
  <c r="U47" i="1"/>
  <c r="U46" i="1"/>
  <c r="U45" i="1"/>
  <c r="U44" i="1"/>
  <c r="U43" i="1"/>
  <c r="U42" i="1"/>
  <c r="U41" i="1"/>
  <c r="U40" i="1"/>
  <c r="U39" i="1"/>
  <c r="U38" i="1"/>
  <c r="U37" i="1"/>
  <c r="U36" i="1"/>
  <c r="U35" i="1"/>
  <c r="U34" i="1"/>
  <c r="U33" i="1"/>
  <c r="U32" i="1"/>
  <c r="U31" i="1"/>
  <c r="U30" i="1"/>
  <c r="U29" i="1"/>
  <c r="U28" i="1"/>
  <c r="U27" i="1"/>
  <c r="U26" i="1"/>
  <c r="U25" i="1"/>
  <c r="U24" i="1"/>
  <c r="U23" i="1"/>
  <c r="U22" i="1"/>
  <c r="U21" i="1"/>
  <c r="U20" i="1"/>
  <c r="U19" i="1"/>
  <c r="U18" i="1"/>
  <c r="U17" i="1"/>
  <c r="U16" i="1"/>
  <c r="U15" i="1"/>
  <c r="U14" i="1"/>
  <c r="U13" i="1"/>
  <c r="U12" i="1"/>
  <c r="U11" i="1"/>
  <c r="U10" i="1"/>
  <c r="U9" i="1"/>
  <c r="U8" i="1"/>
  <c r="U7" i="1"/>
  <c r="U6" i="1"/>
  <c r="U5" i="1"/>
  <c r="U4" i="1"/>
  <c r="U3" i="1"/>
  <c r="X3" i="1"/>
  <c r="Y3" i="1" s="1"/>
  <c r="Z3" i="1" s="1"/>
  <c r="X4" i="1"/>
  <c r="Y4" i="1" s="1"/>
  <c r="X6" i="1"/>
  <c r="Y6" i="1" s="1"/>
  <c r="X7" i="1"/>
  <c r="Y7" i="1" s="1"/>
  <c r="X8" i="1"/>
  <c r="Y8" i="1" s="1"/>
  <c r="X9" i="1"/>
  <c r="Y9" i="1" s="1"/>
  <c r="X10" i="1"/>
  <c r="Y10" i="1" s="1"/>
  <c r="Z10" i="1" s="1"/>
  <c r="X11" i="1"/>
  <c r="Y11" i="1" s="1"/>
  <c r="X12" i="1"/>
  <c r="Y12" i="1" s="1"/>
  <c r="X13" i="1"/>
  <c r="Y13" i="1" s="1"/>
  <c r="X14" i="1"/>
  <c r="Y14" i="1" s="1"/>
  <c r="X15" i="1"/>
  <c r="Y15" i="1" s="1"/>
  <c r="X16" i="1"/>
  <c r="Y16" i="1" s="1"/>
  <c r="X17" i="1"/>
  <c r="Y17" i="1" s="1"/>
  <c r="X18" i="1"/>
  <c r="Y18" i="1" s="1"/>
  <c r="Z18" i="1" s="1"/>
  <c r="X19" i="1"/>
  <c r="Y19" i="1" s="1"/>
  <c r="X20" i="1"/>
  <c r="Y20" i="1" s="1"/>
  <c r="Z20" i="1" s="1"/>
  <c r="X21" i="1"/>
  <c r="Y21" i="1" s="1"/>
  <c r="X22" i="1"/>
  <c r="Y22" i="1" s="1"/>
  <c r="Z22" i="1" s="1"/>
  <c r="X23" i="1"/>
  <c r="Y23" i="1" s="1"/>
  <c r="X24" i="1"/>
  <c r="Y24" i="1" s="1"/>
  <c r="Z24" i="1" s="1"/>
  <c r="X25" i="1"/>
  <c r="Y25" i="1" s="1"/>
  <c r="X26" i="1"/>
  <c r="Y26" i="1" s="1"/>
  <c r="Z26" i="1" s="1"/>
  <c r="X27" i="1"/>
  <c r="Y27" i="1" s="1"/>
  <c r="X28" i="1"/>
  <c r="Y28" i="1" s="1"/>
  <c r="X29" i="1"/>
  <c r="Y29" i="1" s="1"/>
  <c r="X30" i="1"/>
  <c r="Y30" i="1" s="1"/>
  <c r="Z30" i="1" s="1"/>
  <c r="X31" i="1"/>
  <c r="Y31" i="1" s="1"/>
  <c r="X32" i="1"/>
  <c r="Y32" i="1" s="1"/>
  <c r="Z32" i="1" s="1"/>
  <c r="X33" i="1"/>
  <c r="Y33" i="1" s="1"/>
  <c r="X34" i="1"/>
  <c r="Y34" i="1" s="1"/>
  <c r="X35" i="1"/>
  <c r="Y35" i="1" s="1"/>
  <c r="X36" i="1"/>
  <c r="Y36" i="1" s="1"/>
  <c r="X37" i="1"/>
  <c r="Y37" i="1" s="1"/>
  <c r="X38" i="1"/>
  <c r="Y38" i="1" s="1"/>
  <c r="Z38" i="1" s="1"/>
  <c r="X39" i="1"/>
  <c r="Y39" i="1" s="1"/>
  <c r="X40" i="1"/>
  <c r="Y40" i="1" s="1"/>
  <c r="Z40" i="1" s="1"/>
  <c r="X41" i="1"/>
  <c r="Y41" i="1" s="1"/>
  <c r="X42" i="1"/>
  <c r="Y42" i="1" s="1"/>
  <c r="Z42" i="1" s="1"/>
  <c r="X43" i="1"/>
  <c r="Y43" i="1" s="1"/>
  <c r="X44" i="1"/>
  <c r="Y44" i="1" s="1"/>
  <c r="Z44" i="1" s="1"/>
  <c r="X45" i="1"/>
  <c r="Y45" i="1" s="1"/>
  <c r="X46" i="1"/>
  <c r="Y46" i="1" s="1"/>
  <c r="X47" i="1"/>
  <c r="Y47" i="1" s="1"/>
  <c r="X48" i="1"/>
  <c r="Y48" i="1" s="1"/>
  <c r="Z48" i="1" s="1"/>
  <c r="X49" i="1"/>
  <c r="Y49" i="1" s="1"/>
  <c r="X50" i="1"/>
  <c r="Y50" i="1" s="1"/>
  <c r="Z50" i="1" s="1"/>
  <c r="X51" i="1"/>
  <c r="Y51" i="1" s="1"/>
  <c r="X52" i="1"/>
  <c r="Y52" i="1" s="1"/>
  <c r="X53" i="1"/>
  <c r="Y53" i="1" s="1"/>
  <c r="X54" i="1"/>
  <c r="Y54" i="1" s="1"/>
  <c r="Z54" i="1" s="1"/>
  <c r="X55" i="1"/>
  <c r="Y55" i="1" s="1"/>
  <c r="X56" i="1"/>
  <c r="Y56" i="1" s="1"/>
  <c r="X57" i="1"/>
  <c r="Y57" i="1" s="1"/>
  <c r="X58" i="1"/>
  <c r="Y58" i="1" s="1"/>
  <c r="Z58" i="1" s="1"/>
  <c r="X59" i="1"/>
  <c r="Y59" i="1" s="1"/>
  <c r="X60" i="1"/>
  <c r="Y60" i="1" s="1"/>
  <c r="Z60" i="1" s="1"/>
  <c r="X61" i="1"/>
  <c r="Y61" i="1" s="1"/>
  <c r="X62" i="1"/>
  <c r="Y62" i="1" s="1"/>
  <c r="Z62" i="1" s="1"/>
  <c r="X63" i="1"/>
  <c r="Y63" i="1" s="1"/>
  <c r="X64" i="1"/>
  <c r="Y64" i="1" s="1"/>
  <c r="Z64" i="1" s="1"/>
  <c r="X65" i="1"/>
  <c r="Y65" i="1" s="1"/>
  <c r="X66" i="1"/>
  <c r="Y66" i="1" s="1"/>
  <c r="Z66" i="1" s="1"/>
  <c r="X67" i="1"/>
  <c r="Y67" i="1" s="1"/>
  <c r="N1" i="1"/>
  <c r="C6" i="1" l="1"/>
  <c r="A6" i="1" s="1"/>
  <c r="C7" i="1"/>
  <c r="C8" i="1"/>
  <c r="C9" i="1"/>
  <c r="C10" i="1"/>
  <c r="A10" i="1" s="1"/>
  <c r="C11" i="1"/>
  <c r="C12" i="1"/>
  <c r="C13" i="1"/>
  <c r="C14" i="1"/>
  <c r="C15" i="1"/>
  <c r="C16" i="1"/>
  <c r="C17" i="1"/>
  <c r="C18" i="1"/>
  <c r="C19" i="1"/>
  <c r="C20" i="1"/>
  <c r="C21" i="1"/>
  <c r="C22" i="1"/>
  <c r="A22" i="1" s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A42" i="1" s="1"/>
  <c r="C43" i="1"/>
  <c r="C44" i="1"/>
  <c r="C45" i="1"/>
  <c r="C46" i="1"/>
  <c r="C47" i="1"/>
  <c r="C48" i="1"/>
  <c r="C49" i="1"/>
  <c r="C50" i="1"/>
  <c r="C51" i="1"/>
  <c r="C52" i="1"/>
  <c r="A52" i="1" s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A74" i="1" s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B108" i="1" s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35" i="1"/>
  <c r="C136" i="1"/>
  <c r="C137" i="1"/>
  <c r="C138" i="1"/>
  <c r="C139" i="1"/>
  <c r="A139" i="1" s="1"/>
  <c r="C140" i="1"/>
  <c r="C141" i="1"/>
  <c r="C142" i="1"/>
  <c r="C143" i="1"/>
  <c r="C144" i="1"/>
  <c r="C145" i="1"/>
  <c r="C146" i="1"/>
  <c r="C147" i="1"/>
  <c r="C148" i="1"/>
  <c r="C149" i="1"/>
  <c r="C150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4" i="1"/>
  <c r="C5" i="1"/>
  <c r="C3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X160" i="1"/>
  <c r="X161" i="1"/>
  <c r="X162" i="1"/>
  <c r="X163" i="1"/>
  <c r="X164" i="1"/>
  <c r="X165" i="1"/>
  <c r="X166" i="1"/>
  <c r="X167" i="1"/>
  <c r="X168" i="1"/>
  <c r="X169" i="1"/>
  <c r="X170" i="1"/>
  <c r="X171" i="1"/>
  <c r="X172" i="1"/>
  <c r="X173" i="1"/>
  <c r="X174" i="1"/>
  <c r="X175" i="1"/>
  <c r="X176" i="1"/>
  <c r="X177" i="1"/>
  <c r="X178" i="1"/>
  <c r="X179" i="1"/>
  <c r="X180" i="1"/>
  <c r="X181" i="1"/>
  <c r="X182" i="1"/>
  <c r="X183" i="1"/>
  <c r="X184" i="1"/>
  <c r="X185" i="1"/>
  <c r="X186" i="1"/>
  <c r="X187" i="1"/>
  <c r="X188" i="1"/>
  <c r="X189" i="1"/>
  <c r="X190" i="1"/>
  <c r="X191" i="1"/>
  <c r="X192" i="1"/>
  <c r="X193" i="1"/>
  <c r="X194" i="1"/>
  <c r="X195" i="1"/>
  <c r="X196" i="1"/>
  <c r="X197" i="1"/>
  <c r="X198" i="1"/>
  <c r="X199" i="1"/>
  <c r="X200" i="1"/>
  <c r="X201" i="1"/>
  <c r="X202" i="1"/>
  <c r="X203" i="1"/>
  <c r="X204" i="1"/>
  <c r="X205" i="1"/>
  <c r="X206" i="1"/>
  <c r="X207" i="1"/>
  <c r="X208" i="1"/>
  <c r="X209" i="1"/>
  <c r="X210" i="1"/>
  <c r="X211" i="1"/>
  <c r="X212" i="1"/>
  <c r="X213" i="1"/>
  <c r="X214" i="1"/>
  <c r="X215" i="1"/>
  <c r="X216" i="1"/>
  <c r="X217" i="1"/>
  <c r="X218" i="1"/>
  <c r="X219" i="1"/>
  <c r="X220" i="1"/>
  <c r="X221" i="1"/>
  <c r="X222" i="1"/>
  <c r="X223" i="1"/>
  <c r="X224" i="1"/>
  <c r="X225" i="1"/>
  <c r="X226" i="1"/>
  <c r="X227" i="1"/>
  <c r="X228" i="1"/>
  <c r="X229" i="1"/>
  <c r="X230" i="1"/>
  <c r="X231" i="1"/>
  <c r="X232" i="1"/>
  <c r="X233" i="1"/>
  <c r="X234" i="1"/>
  <c r="X235" i="1"/>
  <c r="X236" i="1"/>
  <c r="X237" i="1"/>
  <c r="X238" i="1"/>
  <c r="X239" i="1"/>
  <c r="X240" i="1"/>
  <c r="X241" i="1"/>
  <c r="X242" i="1"/>
  <c r="X243" i="1"/>
  <c r="X244" i="1"/>
  <c r="X245" i="1"/>
  <c r="X246" i="1"/>
  <c r="X247" i="1"/>
  <c r="X248" i="1"/>
  <c r="X249" i="1"/>
  <c r="X250" i="1"/>
  <c r="X251" i="1"/>
  <c r="X252" i="1"/>
  <c r="X253" i="1"/>
  <c r="X254" i="1"/>
  <c r="X255" i="1"/>
  <c r="X256" i="1"/>
  <c r="X257" i="1"/>
  <c r="X258" i="1"/>
  <c r="X259" i="1"/>
  <c r="X260" i="1"/>
  <c r="X261" i="1"/>
  <c r="X262" i="1"/>
  <c r="X263" i="1"/>
  <c r="X264" i="1"/>
  <c r="X265" i="1"/>
  <c r="X266" i="1"/>
  <c r="X267" i="1"/>
  <c r="X268" i="1"/>
  <c r="X269" i="1"/>
  <c r="X270" i="1"/>
  <c r="X271" i="1"/>
  <c r="X272" i="1"/>
  <c r="X273" i="1"/>
  <c r="X274" i="1"/>
  <c r="X275" i="1"/>
  <c r="X276" i="1"/>
  <c r="X277" i="1"/>
  <c r="X278" i="1"/>
  <c r="X279" i="1"/>
  <c r="X280" i="1"/>
  <c r="X281" i="1"/>
  <c r="X282" i="1"/>
  <c r="X283" i="1"/>
  <c r="X284" i="1"/>
  <c r="X285" i="1"/>
  <c r="X286" i="1"/>
  <c r="X287" i="1"/>
  <c r="X288" i="1"/>
  <c r="X289" i="1"/>
  <c r="X290" i="1"/>
  <c r="X291" i="1"/>
  <c r="X292" i="1"/>
  <c r="X293" i="1"/>
  <c r="X294" i="1"/>
  <c r="X295" i="1"/>
  <c r="X296" i="1"/>
  <c r="X297" i="1"/>
  <c r="X298" i="1"/>
  <c r="X299" i="1"/>
  <c r="X300" i="1"/>
  <c r="X301" i="1"/>
  <c r="X302" i="1"/>
  <c r="X303" i="1"/>
  <c r="X304" i="1"/>
  <c r="X305" i="1"/>
  <c r="X306" i="1"/>
  <c r="X307" i="1"/>
  <c r="X308" i="1"/>
  <c r="X309" i="1"/>
  <c r="X310" i="1"/>
  <c r="X311" i="1"/>
  <c r="X312" i="1"/>
  <c r="X313" i="1"/>
  <c r="X314" i="1"/>
  <c r="B74" i="1" l="1"/>
  <c r="B10" i="1"/>
  <c r="B6" i="1"/>
  <c r="A267" i="1"/>
  <c r="B267" i="1"/>
  <c r="A203" i="1"/>
  <c r="B203" i="1"/>
  <c r="A54" i="1"/>
  <c r="B54" i="1"/>
  <c r="B4" i="1"/>
  <c r="A4" i="1"/>
  <c r="A5" i="1"/>
  <c r="B5" i="1"/>
  <c r="A311" i="1"/>
  <c r="B311" i="1"/>
  <c r="A307" i="1"/>
  <c r="B307" i="1"/>
  <c r="A303" i="1"/>
  <c r="B303" i="1"/>
  <c r="A299" i="1"/>
  <c r="B299" i="1"/>
  <c r="A295" i="1"/>
  <c r="B295" i="1"/>
  <c r="A291" i="1"/>
  <c r="B291" i="1"/>
  <c r="A287" i="1"/>
  <c r="B287" i="1"/>
  <c r="A283" i="1"/>
  <c r="B283" i="1"/>
  <c r="A279" i="1"/>
  <c r="B279" i="1"/>
  <c r="A275" i="1"/>
  <c r="B275" i="1"/>
  <c r="A271" i="1"/>
  <c r="B271" i="1"/>
  <c r="A263" i="1"/>
  <c r="B263" i="1"/>
  <c r="A259" i="1"/>
  <c r="B259" i="1"/>
  <c r="A255" i="1"/>
  <c r="B255" i="1"/>
  <c r="A251" i="1"/>
  <c r="B251" i="1"/>
  <c r="A247" i="1"/>
  <c r="B247" i="1"/>
  <c r="A243" i="1"/>
  <c r="B243" i="1"/>
  <c r="A239" i="1"/>
  <c r="B239" i="1"/>
  <c r="A235" i="1"/>
  <c r="B235" i="1"/>
  <c r="A231" i="1"/>
  <c r="B231" i="1"/>
  <c r="A227" i="1"/>
  <c r="B227" i="1"/>
  <c r="A223" i="1"/>
  <c r="B223" i="1"/>
  <c r="A219" i="1"/>
  <c r="B219" i="1"/>
  <c r="A215" i="1"/>
  <c r="B215" i="1"/>
  <c r="A211" i="1"/>
  <c r="B211" i="1"/>
  <c r="A207" i="1"/>
  <c r="B207" i="1"/>
  <c r="A199" i="1"/>
  <c r="B199" i="1"/>
  <c r="A195" i="1"/>
  <c r="B195" i="1"/>
  <c r="A191" i="1"/>
  <c r="B191" i="1"/>
  <c r="A187" i="1"/>
  <c r="B187" i="1"/>
  <c r="A183" i="1"/>
  <c r="B183" i="1"/>
  <c r="A179" i="1"/>
  <c r="B179" i="1"/>
  <c r="A175" i="1"/>
  <c r="B175" i="1"/>
  <c r="A171" i="1"/>
  <c r="B171" i="1"/>
  <c r="A167" i="1"/>
  <c r="B167" i="1"/>
  <c r="A163" i="1"/>
  <c r="B163" i="1"/>
  <c r="A159" i="1"/>
  <c r="B159" i="1"/>
  <c r="A155" i="1"/>
  <c r="B155" i="1"/>
  <c r="A151" i="1"/>
  <c r="B151" i="1"/>
  <c r="A147" i="1"/>
  <c r="B147" i="1"/>
  <c r="A143" i="1"/>
  <c r="B143" i="1"/>
  <c r="A135" i="1"/>
  <c r="B135" i="1"/>
  <c r="A131" i="1"/>
  <c r="B131" i="1"/>
  <c r="A127" i="1"/>
  <c r="B127" i="1"/>
  <c r="A123" i="1"/>
  <c r="B123" i="1"/>
  <c r="A119" i="1"/>
  <c r="B119" i="1"/>
  <c r="A115" i="1"/>
  <c r="B115" i="1"/>
  <c r="A111" i="1"/>
  <c r="B111" i="1"/>
  <c r="A107" i="1"/>
  <c r="B107" i="1"/>
  <c r="A103" i="1"/>
  <c r="B103" i="1"/>
  <c r="A99" i="1"/>
  <c r="B99" i="1"/>
  <c r="A95" i="1"/>
  <c r="B95" i="1"/>
  <c r="A91" i="1"/>
  <c r="B91" i="1"/>
  <c r="A87" i="1"/>
  <c r="B87" i="1"/>
  <c r="A83" i="1"/>
  <c r="B83" i="1"/>
  <c r="A79" i="1"/>
  <c r="B79" i="1"/>
  <c r="A75" i="1"/>
  <c r="B75" i="1"/>
  <c r="A71" i="1"/>
  <c r="B71" i="1"/>
  <c r="A67" i="1"/>
  <c r="B67" i="1"/>
  <c r="A63" i="1"/>
  <c r="B63" i="1"/>
  <c r="A59" i="1"/>
  <c r="B59" i="1"/>
  <c r="A55" i="1"/>
  <c r="B55" i="1"/>
  <c r="A51" i="1"/>
  <c r="B51" i="1"/>
  <c r="A47" i="1"/>
  <c r="B47" i="1"/>
  <c r="A43" i="1"/>
  <c r="B43" i="1"/>
  <c r="A39" i="1"/>
  <c r="B39" i="1"/>
  <c r="A35" i="1"/>
  <c r="B35" i="1"/>
  <c r="A31" i="1"/>
  <c r="B31" i="1"/>
  <c r="A27" i="1"/>
  <c r="B27" i="1"/>
  <c r="A23" i="1"/>
  <c r="B23" i="1"/>
  <c r="A19" i="1"/>
  <c r="B19" i="1"/>
  <c r="A15" i="1"/>
  <c r="B15" i="1"/>
  <c r="A11" i="1"/>
  <c r="B11" i="1"/>
  <c r="A7" i="1"/>
  <c r="B7" i="1"/>
  <c r="A3" i="1"/>
  <c r="B3" i="1"/>
  <c r="B139" i="1"/>
  <c r="A312" i="1"/>
  <c r="B312" i="1"/>
  <c r="A308" i="1"/>
  <c r="B308" i="1"/>
  <c r="A304" i="1"/>
  <c r="B304" i="1"/>
  <c r="A300" i="1"/>
  <c r="B300" i="1"/>
  <c r="A296" i="1"/>
  <c r="B296" i="1"/>
  <c r="A292" i="1"/>
  <c r="B292" i="1"/>
  <c r="A288" i="1"/>
  <c r="B288" i="1"/>
  <c r="A284" i="1"/>
  <c r="B284" i="1"/>
  <c r="A280" i="1"/>
  <c r="B280" i="1"/>
  <c r="A276" i="1"/>
  <c r="B276" i="1"/>
  <c r="A272" i="1"/>
  <c r="B272" i="1"/>
  <c r="A268" i="1"/>
  <c r="B268" i="1"/>
  <c r="A264" i="1"/>
  <c r="B264" i="1"/>
  <c r="A260" i="1"/>
  <c r="B260" i="1"/>
  <c r="A256" i="1"/>
  <c r="B256" i="1"/>
  <c r="A252" i="1"/>
  <c r="B252" i="1"/>
  <c r="A248" i="1"/>
  <c r="B248" i="1"/>
  <c r="A244" i="1"/>
  <c r="B244" i="1"/>
  <c r="A240" i="1"/>
  <c r="B240" i="1"/>
  <c r="A236" i="1"/>
  <c r="B236" i="1"/>
  <c r="A232" i="1"/>
  <c r="B232" i="1"/>
  <c r="A228" i="1"/>
  <c r="B228" i="1"/>
  <c r="A224" i="1"/>
  <c r="B224" i="1"/>
  <c r="A220" i="1"/>
  <c r="B220" i="1"/>
  <c r="A216" i="1"/>
  <c r="B216" i="1"/>
  <c r="A212" i="1"/>
  <c r="B212" i="1"/>
  <c r="A208" i="1"/>
  <c r="B208" i="1"/>
  <c r="A204" i="1"/>
  <c r="B204" i="1"/>
  <c r="A200" i="1"/>
  <c r="B200" i="1"/>
  <c r="A196" i="1"/>
  <c r="B196" i="1"/>
  <c r="A192" i="1"/>
  <c r="B192" i="1"/>
  <c r="A188" i="1"/>
  <c r="B188" i="1"/>
  <c r="A184" i="1"/>
  <c r="B184" i="1"/>
  <c r="A180" i="1"/>
  <c r="B180" i="1"/>
  <c r="A176" i="1"/>
  <c r="B176" i="1"/>
  <c r="A172" i="1"/>
  <c r="B172" i="1"/>
  <c r="A168" i="1"/>
  <c r="B168" i="1"/>
  <c r="A164" i="1"/>
  <c r="B164" i="1"/>
  <c r="A160" i="1"/>
  <c r="B160" i="1"/>
  <c r="A156" i="1"/>
  <c r="B156" i="1"/>
  <c r="A152" i="1"/>
  <c r="B152" i="1"/>
  <c r="A148" i="1"/>
  <c r="B148" i="1"/>
  <c r="A144" i="1"/>
  <c r="B144" i="1"/>
  <c r="A140" i="1"/>
  <c r="B140" i="1"/>
  <c r="A136" i="1"/>
  <c r="B136" i="1"/>
  <c r="A132" i="1"/>
  <c r="B132" i="1"/>
  <c r="A128" i="1"/>
  <c r="B128" i="1"/>
  <c r="A124" i="1"/>
  <c r="B124" i="1"/>
  <c r="A120" i="1"/>
  <c r="B120" i="1"/>
  <c r="A116" i="1"/>
  <c r="B116" i="1"/>
  <c r="A112" i="1"/>
  <c r="B112" i="1"/>
  <c r="A108" i="1"/>
  <c r="A104" i="1"/>
  <c r="B104" i="1"/>
  <c r="A100" i="1"/>
  <c r="B100" i="1"/>
  <c r="A96" i="1"/>
  <c r="B96" i="1"/>
  <c r="A92" i="1"/>
  <c r="B92" i="1"/>
  <c r="A88" i="1"/>
  <c r="B88" i="1"/>
  <c r="A84" i="1"/>
  <c r="B84" i="1"/>
  <c r="A80" i="1"/>
  <c r="B80" i="1"/>
  <c r="A76" i="1"/>
  <c r="B76" i="1"/>
  <c r="A72" i="1"/>
  <c r="B72" i="1"/>
  <c r="A68" i="1"/>
  <c r="B68" i="1"/>
  <c r="A64" i="1"/>
  <c r="B64" i="1"/>
  <c r="A60" i="1"/>
  <c r="B60" i="1"/>
  <c r="A56" i="1"/>
  <c r="B56" i="1"/>
  <c r="A48" i="1"/>
  <c r="B48" i="1"/>
  <c r="A44" i="1"/>
  <c r="B44" i="1"/>
  <c r="A40" i="1"/>
  <c r="B40" i="1"/>
  <c r="A36" i="1"/>
  <c r="B36" i="1"/>
  <c r="A32" i="1"/>
  <c r="B32" i="1"/>
  <c r="A28" i="1"/>
  <c r="B28" i="1"/>
  <c r="A24" i="1"/>
  <c r="B24" i="1"/>
  <c r="A20" i="1"/>
  <c r="B20" i="1"/>
  <c r="A16" i="1"/>
  <c r="B16" i="1"/>
  <c r="A12" i="1"/>
  <c r="B12" i="1"/>
  <c r="A8" i="1"/>
  <c r="B8" i="1"/>
  <c r="B52" i="1"/>
  <c r="A314" i="1"/>
  <c r="B314" i="1"/>
  <c r="A310" i="1"/>
  <c r="B310" i="1"/>
  <c r="A306" i="1"/>
  <c r="B306" i="1"/>
  <c r="A302" i="1"/>
  <c r="B302" i="1"/>
  <c r="A298" i="1"/>
  <c r="B298" i="1"/>
  <c r="A294" i="1"/>
  <c r="B294" i="1"/>
  <c r="A290" i="1"/>
  <c r="B290" i="1"/>
  <c r="A286" i="1"/>
  <c r="B286" i="1"/>
  <c r="A282" i="1"/>
  <c r="B282" i="1"/>
  <c r="A278" i="1"/>
  <c r="B278" i="1"/>
  <c r="A274" i="1"/>
  <c r="B274" i="1"/>
  <c r="A270" i="1"/>
  <c r="B270" i="1"/>
  <c r="A266" i="1"/>
  <c r="B266" i="1"/>
  <c r="A262" i="1"/>
  <c r="B262" i="1"/>
  <c r="A258" i="1"/>
  <c r="B258" i="1"/>
  <c r="A254" i="1"/>
  <c r="B254" i="1"/>
  <c r="A250" i="1"/>
  <c r="B250" i="1"/>
  <c r="A246" i="1"/>
  <c r="B246" i="1"/>
  <c r="A242" i="1"/>
  <c r="B242" i="1"/>
  <c r="A238" i="1"/>
  <c r="B238" i="1"/>
  <c r="A234" i="1"/>
  <c r="B234" i="1"/>
  <c r="A230" i="1"/>
  <c r="B230" i="1"/>
  <c r="A226" i="1"/>
  <c r="B226" i="1"/>
  <c r="A222" i="1"/>
  <c r="B222" i="1"/>
  <c r="A218" i="1"/>
  <c r="B218" i="1"/>
  <c r="A214" i="1"/>
  <c r="B214" i="1"/>
  <c r="A210" i="1"/>
  <c r="B210" i="1"/>
  <c r="A206" i="1"/>
  <c r="B206" i="1"/>
  <c r="A202" i="1"/>
  <c r="B202" i="1"/>
  <c r="A198" i="1"/>
  <c r="B198" i="1"/>
  <c r="A194" i="1"/>
  <c r="B194" i="1"/>
  <c r="A190" i="1"/>
  <c r="B190" i="1"/>
  <c r="A186" i="1"/>
  <c r="B186" i="1"/>
  <c r="A182" i="1"/>
  <c r="B182" i="1"/>
  <c r="A178" i="1"/>
  <c r="B178" i="1"/>
  <c r="A174" i="1"/>
  <c r="B174" i="1"/>
  <c r="A170" i="1"/>
  <c r="B170" i="1"/>
  <c r="A166" i="1"/>
  <c r="B166" i="1"/>
  <c r="A162" i="1"/>
  <c r="B162" i="1"/>
  <c r="A158" i="1"/>
  <c r="B158" i="1"/>
  <c r="A154" i="1"/>
  <c r="B154" i="1"/>
  <c r="A150" i="1"/>
  <c r="B150" i="1"/>
  <c r="A146" i="1"/>
  <c r="B146" i="1"/>
  <c r="A142" i="1"/>
  <c r="B142" i="1"/>
  <c r="A138" i="1"/>
  <c r="B138" i="1"/>
  <c r="A134" i="1"/>
  <c r="B134" i="1"/>
  <c r="A130" i="1"/>
  <c r="B130" i="1"/>
  <c r="A126" i="1"/>
  <c r="B126" i="1"/>
  <c r="A122" i="1"/>
  <c r="B122" i="1"/>
  <c r="A118" i="1"/>
  <c r="B118" i="1"/>
  <c r="A114" i="1"/>
  <c r="B114" i="1"/>
  <c r="A110" i="1"/>
  <c r="B110" i="1"/>
  <c r="A106" i="1"/>
  <c r="B106" i="1"/>
  <c r="A102" i="1"/>
  <c r="B102" i="1"/>
  <c r="A98" i="1"/>
  <c r="B98" i="1"/>
  <c r="A94" i="1"/>
  <c r="B94" i="1"/>
  <c r="A90" i="1"/>
  <c r="B90" i="1"/>
  <c r="A86" i="1"/>
  <c r="B86" i="1"/>
  <c r="A82" i="1"/>
  <c r="B82" i="1"/>
  <c r="A78" i="1"/>
  <c r="B78" i="1"/>
  <c r="A70" i="1"/>
  <c r="B70" i="1"/>
  <c r="A66" i="1"/>
  <c r="B66" i="1"/>
  <c r="A62" i="1"/>
  <c r="B62" i="1"/>
  <c r="A58" i="1"/>
  <c r="B58" i="1"/>
  <c r="A50" i="1"/>
  <c r="B50" i="1"/>
  <c r="A46" i="1"/>
  <c r="B46" i="1"/>
  <c r="A38" i="1"/>
  <c r="B38" i="1"/>
  <c r="A34" i="1"/>
  <c r="B34" i="1"/>
  <c r="A30" i="1"/>
  <c r="B30" i="1"/>
  <c r="A26" i="1"/>
  <c r="B26" i="1"/>
  <c r="A18" i="1"/>
  <c r="B18" i="1"/>
  <c r="A14" i="1"/>
  <c r="B14" i="1"/>
  <c r="B22" i="1"/>
  <c r="B42" i="1"/>
  <c r="A313" i="1"/>
  <c r="B313" i="1"/>
  <c r="A309" i="1"/>
  <c r="B309" i="1"/>
  <c r="A305" i="1"/>
  <c r="B305" i="1"/>
  <c r="A301" i="1"/>
  <c r="B301" i="1"/>
  <c r="A297" i="1"/>
  <c r="B297" i="1"/>
  <c r="A293" i="1"/>
  <c r="B293" i="1"/>
  <c r="A289" i="1"/>
  <c r="B289" i="1"/>
  <c r="A285" i="1"/>
  <c r="B285" i="1"/>
  <c r="A281" i="1"/>
  <c r="B281" i="1"/>
  <c r="A277" i="1"/>
  <c r="B277" i="1"/>
  <c r="A273" i="1"/>
  <c r="B273" i="1"/>
  <c r="A269" i="1"/>
  <c r="B269" i="1"/>
  <c r="A265" i="1"/>
  <c r="B265" i="1"/>
  <c r="A261" i="1"/>
  <c r="B261" i="1"/>
  <c r="A257" i="1"/>
  <c r="B257" i="1"/>
  <c r="A253" i="1"/>
  <c r="B253" i="1"/>
  <c r="A249" i="1"/>
  <c r="B249" i="1"/>
  <c r="A245" i="1"/>
  <c r="B245" i="1"/>
  <c r="A241" i="1"/>
  <c r="B241" i="1"/>
  <c r="A237" i="1"/>
  <c r="B237" i="1"/>
  <c r="A233" i="1"/>
  <c r="B233" i="1"/>
  <c r="A229" i="1"/>
  <c r="B229" i="1"/>
  <c r="A225" i="1"/>
  <c r="B225" i="1"/>
  <c r="A221" i="1"/>
  <c r="B221" i="1"/>
  <c r="A217" i="1"/>
  <c r="B217" i="1"/>
  <c r="A213" i="1"/>
  <c r="B213" i="1"/>
  <c r="A209" i="1"/>
  <c r="B209" i="1"/>
  <c r="A205" i="1"/>
  <c r="B205" i="1"/>
  <c r="A201" i="1"/>
  <c r="B201" i="1"/>
  <c r="A197" i="1"/>
  <c r="B197" i="1"/>
  <c r="A193" i="1"/>
  <c r="B193" i="1"/>
  <c r="A189" i="1"/>
  <c r="B189" i="1"/>
  <c r="A185" i="1"/>
  <c r="B185" i="1"/>
  <c r="A181" i="1"/>
  <c r="B181" i="1"/>
  <c r="A177" i="1"/>
  <c r="B177" i="1"/>
  <c r="A173" i="1"/>
  <c r="B173" i="1"/>
  <c r="A169" i="1"/>
  <c r="B169" i="1"/>
  <c r="A165" i="1"/>
  <c r="B165" i="1"/>
  <c r="A161" i="1"/>
  <c r="B161" i="1"/>
  <c r="A157" i="1"/>
  <c r="B157" i="1"/>
  <c r="A153" i="1"/>
  <c r="B153" i="1"/>
  <c r="A149" i="1"/>
  <c r="B149" i="1"/>
  <c r="A145" i="1"/>
  <c r="B145" i="1"/>
  <c r="A141" i="1"/>
  <c r="B141" i="1"/>
  <c r="A137" i="1"/>
  <c r="B137" i="1"/>
  <c r="A133" i="1"/>
  <c r="B133" i="1"/>
  <c r="A129" i="1"/>
  <c r="B129" i="1"/>
  <c r="A125" i="1"/>
  <c r="B125" i="1"/>
  <c r="A121" i="1"/>
  <c r="B121" i="1"/>
  <c r="A117" i="1"/>
  <c r="B117" i="1"/>
  <c r="A113" i="1"/>
  <c r="B113" i="1"/>
  <c r="A109" i="1"/>
  <c r="B109" i="1"/>
  <c r="A105" i="1"/>
  <c r="B105" i="1"/>
  <c r="A101" i="1"/>
  <c r="B101" i="1"/>
  <c r="A97" i="1"/>
  <c r="B97" i="1"/>
  <c r="A93" i="1"/>
  <c r="B93" i="1"/>
  <c r="A89" i="1"/>
  <c r="B89" i="1"/>
  <c r="A85" i="1"/>
  <c r="B85" i="1"/>
  <c r="A81" i="1"/>
  <c r="B81" i="1"/>
  <c r="A77" i="1"/>
  <c r="B77" i="1"/>
  <c r="A73" i="1"/>
  <c r="B73" i="1"/>
  <c r="A69" i="1"/>
  <c r="B69" i="1"/>
  <c r="A65" i="1"/>
  <c r="B65" i="1"/>
  <c r="A61" i="1"/>
  <c r="B61" i="1"/>
  <c r="A57" i="1"/>
  <c r="B57" i="1"/>
  <c r="A53" i="1"/>
  <c r="B53" i="1"/>
  <c r="A49" i="1"/>
  <c r="B49" i="1"/>
  <c r="A45" i="1"/>
  <c r="B45" i="1"/>
  <c r="A41" i="1"/>
  <c r="B41" i="1"/>
  <c r="A37" i="1"/>
  <c r="B37" i="1"/>
  <c r="A33" i="1"/>
  <c r="B33" i="1"/>
  <c r="A29" i="1"/>
  <c r="B29" i="1"/>
  <c r="A25" i="1"/>
  <c r="B25" i="1"/>
  <c r="A21" i="1"/>
  <c r="B21" i="1"/>
  <c r="A17" i="1"/>
  <c r="B17" i="1"/>
  <c r="A13" i="1"/>
  <c r="B13" i="1"/>
  <c r="A9" i="1"/>
  <c r="B9" i="1"/>
  <c r="Y68" i="1"/>
  <c r="Y69" i="1"/>
  <c r="Y70" i="1"/>
  <c r="Y71" i="1"/>
  <c r="Y72" i="1"/>
  <c r="Y73" i="1"/>
  <c r="Y74" i="1"/>
  <c r="Y75" i="1"/>
  <c r="Y76" i="1"/>
  <c r="Y77" i="1"/>
  <c r="Y78" i="1"/>
  <c r="Y79" i="1"/>
  <c r="Y80" i="1"/>
  <c r="Y81" i="1"/>
  <c r="Y82" i="1"/>
  <c r="Y83" i="1"/>
  <c r="Y84" i="1"/>
  <c r="Y85" i="1"/>
  <c r="Y86" i="1"/>
  <c r="Y87" i="1"/>
  <c r="Y88" i="1"/>
  <c r="Y89" i="1"/>
  <c r="Y90" i="1"/>
  <c r="Y91" i="1"/>
  <c r="Y92" i="1"/>
  <c r="Y93" i="1"/>
  <c r="Y94" i="1"/>
  <c r="Y95" i="1"/>
  <c r="Y96" i="1"/>
  <c r="Y97" i="1"/>
  <c r="Y98" i="1"/>
  <c r="Y99" i="1"/>
  <c r="Y100" i="1"/>
  <c r="Y101" i="1"/>
  <c r="Y102" i="1"/>
  <c r="Y103" i="1"/>
  <c r="Y104" i="1"/>
  <c r="Y105" i="1"/>
  <c r="Y106" i="1"/>
  <c r="Y107" i="1"/>
  <c r="Y108" i="1"/>
  <c r="Y109" i="1"/>
  <c r="Y110" i="1"/>
  <c r="Y111" i="1"/>
  <c r="Y112" i="1"/>
  <c r="Y113" i="1"/>
  <c r="Y114" i="1"/>
  <c r="Y115" i="1"/>
  <c r="Y116" i="1"/>
  <c r="Y117" i="1"/>
  <c r="Y118" i="1"/>
  <c r="Y119" i="1"/>
  <c r="Y120" i="1"/>
  <c r="Y121" i="1"/>
  <c r="Y122" i="1"/>
  <c r="Y123" i="1"/>
  <c r="Y124" i="1"/>
  <c r="Y125" i="1"/>
  <c r="Y126" i="1"/>
  <c r="Y127" i="1"/>
  <c r="Y128" i="1"/>
  <c r="Y129" i="1"/>
  <c r="Y130" i="1"/>
  <c r="Y131" i="1"/>
  <c r="Y132" i="1"/>
  <c r="Y133" i="1"/>
  <c r="Y134" i="1"/>
  <c r="Y135" i="1"/>
  <c r="Y136" i="1"/>
  <c r="Y137" i="1"/>
  <c r="Y138" i="1"/>
  <c r="Y139" i="1"/>
  <c r="Y140" i="1"/>
  <c r="Y141" i="1"/>
  <c r="Y142" i="1"/>
  <c r="Y143" i="1"/>
  <c r="Y144" i="1"/>
  <c r="Y145" i="1"/>
  <c r="Y146" i="1"/>
  <c r="Y147" i="1"/>
  <c r="Y148" i="1"/>
  <c r="Y149" i="1"/>
  <c r="Y150" i="1"/>
  <c r="Y151" i="1"/>
  <c r="Y152" i="1"/>
  <c r="Y153" i="1"/>
  <c r="Y154" i="1"/>
  <c r="Y155" i="1"/>
  <c r="Y156" i="1"/>
  <c r="Y157" i="1"/>
  <c r="Y158" i="1"/>
  <c r="Y159" i="1"/>
  <c r="Y160" i="1"/>
  <c r="Y161" i="1"/>
  <c r="Y162" i="1"/>
  <c r="Y163" i="1"/>
  <c r="Y164" i="1"/>
  <c r="Y165" i="1"/>
  <c r="Y166" i="1"/>
  <c r="Y167" i="1"/>
  <c r="Y168" i="1"/>
  <c r="Y169" i="1"/>
  <c r="Y170" i="1"/>
  <c r="Y171" i="1"/>
  <c r="Y172" i="1"/>
  <c r="Y173" i="1"/>
  <c r="Y174" i="1"/>
  <c r="Y175" i="1"/>
  <c r="Y176" i="1"/>
  <c r="Y177" i="1"/>
  <c r="Y178" i="1"/>
  <c r="Y179" i="1"/>
  <c r="Y180" i="1"/>
  <c r="Y181" i="1"/>
  <c r="Y182" i="1"/>
  <c r="Y183" i="1"/>
  <c r="Y184" i="1"/>
  <c r="Y185" i="1"/>
  <c r="Y186" i="1"/>
  <c r="Y187" i="1"/>
  <c r="Y188" i="1"/>
  <c r="Y189" i="1"/>
  <c r="Y190" i="1"/>
  <c r="Y191" i="1"/>
  <c r="Y192" i="1"/>
  <c r="Y193" i="1"/>
  <c r="Y194" i="1"/>
  <c r="Y195" i="1"/>
  <c r="Y196" i="1"/>
  <c r="Y197" i="1"/>
  <c r="Y198" i="1"/>
  <c r="Y199" i="1"/>
  <c r="Y200" i="1"/>
  <c r="Y201" i="1"/>
  <c r="Y202" i="1"/>
  <c r="Y203" i="1"/>
  <c r="Y204" i="1"/>
  <c r="Y205" i="1"/>
  <c r="Y206" i="1"/>
  <c r="Y207" i="1"/>
  <c r="Y208" i="1"/>
  <c r="Y209" i="1"/>
  <c r="Y210" i="1"/>
  <c r="Y211" i="1"/>
  <c r="Y212" i="1"/>
  <c r="Y213" i="1"/>
  <c r="Y214" i="1"/>
  <c r="Y215" i="1"/>
  <c r="Y216" i="1"/>
  <c r="Y217" i="1"/>
  <c r="Y218" i="1"/>
  <c r="Y219" i="1"/>
  <c r="Y220" i="1"/>
  <c r="Y221" i="1"/>
  <c r="Y222" i="1"/>
  <c r="Y223" i="1"/>
  <c r="Y224" i="1"/>
  <c r="Y225" i="1"/>
  <c r="Y226" i="1"/>
  <c r="Y227" i="1"/>
  <c r="Y228" i="1"/>
  <c r="Y229" i="1"/>
  <c r="Y230" i="1"/>
  <c r="Y231" i="1"/>
  <c r="Y232" i="1"/>
  <c r="Y233" i="1"/>
  <c r="Y234" i="1"/>
  <c r="Y235" i="1"/>
  <c r="Y236" i="1"/>
  <c r="Y237" i="1"/>
  <c r="Y238" i="1"/>
  <c r="Y239" i="1"/>
  <c r="Y240" i="1"/>
  <c r="Y241" i="1"/>
  <c r="Y242" i="1"/>
  <c r="Y243" i="1"/>
  <c r="Y244" i="1"/>
  <c r="Y245" i="1"/>
  <c r="Y246" i="1"/>
  <c r="Y247" i="1"/>
  <c r="Y248" i="1"/>
  <c r="Y249" i="1"/>
  <c r="Y250" i="1"/>
  <c r="Y251" i="1"/>
  <c r="Y252" i="1"/>
  <c r="Y253" i="1"/>
  <c r="Y254" i="1"/>
  <c r="Y255" i="1"/>
  <c r="Y256" i="1"/>
  <c r="Y257" i="1"/>
  <c r="Y258" i="1"/>
  <c r="Y259" i="1"/>
  <c r="Y260" i="1"/>
  <c r="Y261" i="1"/>
  <c r="Y262" i="1"/>
  <c r="Y263" i="1"/>
  <c r="Y264" i="1"/>
  <c r="Y265" i="1"/>
  <c r="Y266" i="1"/>
  <c r="Y267" i="1"/>
  <c r="Y268" i="1"/>
  <c r="Y269" i="1"/>
  <c r="Y270" i="1"/>
  <c r="Y271" i="1"/>
  <c r="Y272" i="1"/>
  <c r="Y273" i="1"/>
  <c r="Y274" i="1"/>
  <c r="Y275" i="1"/>
  <c r="Y276" i="1"/>
  <c r="Y277" i="1"/>
  <c r="Y278" i="1"/>
  <c r="Y279" i="1"/>
  <c r="Y280" i="1"/>
  <c r="Y281" i="1"/>
  <c r="Y282" i="1"/>
  <c r="Y283" i="1"/>
  <c r="Y284" i="1"/>
  <c r="Y285" i="1"/>
  <c r="Y286" i="1"/>
  <c r="Y287" i="1"/>
  <c r="Y288" i="1"/>
  <c r="Y289" i="1"/>
  <c r="Y290" i="1"/>
  <c r="Y291" i="1"/>
  <c r="Y292" i="1"/>
  <c r="Y293" i="1"/>
  <c r="Y294" i="1"/>
  <c r="Y295" i="1"/>
  <c r="Y296" i="1"/>
  <c r="Y297" i="1"/>
  <c r="Y298" i="1"/>
  <c r="Y299" i="1"/>
  <c r="Y300" i="1"/>
  <c r="Y301" i="1"/>
  <c r="Y302" i="1"/>
  <c r="Y303" i="1"/>
  <c r="Y304" i="1"/>
  <c r="Y305" i="1"/>
  <c r="Y306" i="1"/>
  <c r="Y307" i="1"/>
  <c r="Y308" i="1"/>
  <c r="Y309" i="1"/>
  <c r="Y310" i="1"/>
  <c r="Y311" i="1"/>
  <c r="Y312" i="1"/>
  <c r="Y313" i="1"/>
  <c r="Y314" i="1"/>
  <c r="Z314" i="1" l="1"/>
  <c r="Z312" i="1"/>
  <c r="Z304" i="1"/>
  <c r="Z298" i="1"/>
  <c r="Z294" i="1"/>
  <c r="Z292" i="1"/>
  <c r="Z288" i="1"/>
  <c r="Z286" i="1"/>
  <c r="Z280" i="1"/>
  <c r="Z278" i="1"/>
  <c r="Z276" i="1"/>
  <c r="Z274" i="1"/>
  <c r="Z272" i="1"/>
  <c r="Z266" i="1"/>
  <c r="Z264" i="1"/>
  <c r="Z262" i="1"/>
  <c r="Z260" i="1"/>
  <c r="Z258" i="1"/>
  <c r="Z256" i="1"/>
  <c r="Z254" i="1"/>
  <c r="Z250" i="1"/>
  <c r="Z246" i="1"/>
  <c r="Z244" i="1"/>
  <c r="Z240" i="1"/>
  <c r="Z238" i="1"/>
  <c r="Z236" i="1"/>
  <c r="Z234" i="1"/>
  <c r="Z228" i="1"/>
  <c r="Z226" i="1"/>
  <c r="Z222" i="1"/>
  <c r="Z220" i="1"/>
  <c r="Z218" i="1"/>
  <c r="Z216" i="1"/>
  <c r="Z214" i="1"/>
  <c r="Z206" i="1"/>
  <c r="Z200" i="1"/>
  <c r="Z196" i="1"/>
  <c r="Z194" i="1"/>
  <c r="Z190" i="1"/>
  <c r="Z188" i="1"/>
  <c r="Z182" i="1"/>
  <c r="Z180" i="1"/>
  <c r="Z178" i="1"/>
  <c r="Z176" i="1"/>
  <c r="Z174" i="1"/>
  <c r="Z168" i="1"/>
  <c r="Z166" i="1"/>
  <c r="Z164" i="1"/>
  <c r="Z162" i="1"/>
  <c r="Z160" i="1"/>
  <c r="Z158" i="1"/>
  <c r="Z156" i="1"/>
  <c r="Z152" i="1"/>
  <c r="Z148" i="1"/>
  <c r="Z146" i="1"/>
  <c r="Z142" i="1"/>
  <c r="Z140" i="1"/>
  <c r="Z138" i="1"/>
  <c r="Z136" i="1"/>
  <c r="Z130" i="1"/>
  <c r="Z128" i="1"/>
  <c r="Z124" i="1"/>
  <c r="Z122" i="1"/>
  <c r="Z120" i="1"/>
  <c r="Z118" i="1"/>
  <c r="Z116" i="1"/>
  <c r="Z108" i="1"/>
  <c r="Z102" i="1"/>
  <c r="Z98" i="1"/>
  <c r="Z96" i="1"/>
  <c r="Z92" i="1"/>
  <c r="Z90" i="1"/>
  <c r="Z84" i="1"/>
  <c r="Z82" i="1"/>
  <c r="Z80" i="1"/>
  <c r="Z78" i="1"/>
  <c r="Z76" i="1"/>
  <c r="Z70" i="1"/>
  <c r="Z68" i="1"/>
</calcChain>
</file>

<file path=xl/sharedStrings.xml><?xml version="1.0" encoding="utf-8"?>
<sst xmlns="http://schemas.openxmlformats.org/spreadsheetml/2006/main" count="2969" uniqueCount="344">
  <si>
    <t>N° position
Mère/fille</t>
  </si>
  <si>
    <t>Entrepôt
Site de réception</t>
  </si>
  <si>
    <t>Heure
Noria</t>
  </si>
  <si>
    <t>N° tournée
Container mère</t>
  </si>
  <si>
    <t>Statut
N° lot</t>
  </si>
  <si>
    <t>N° commande
XDock</t>
  </si>
  <si>
    <t>Fournisseur
Transporteur/Transitaire</t>
  </si>
  <si>
    <t>Moyen trans.
N° moyen</t>
  </si>
  <si>
    <t>N° plomb
Incoterm</t>
  </si>
  <si>
    <t>Famille log.
Multi / mixte ?</t>
  </si>
  <si>
    <t>Type decharg.
Temps decharg.</t>
  </si>
  <si>
    <t>Nb colis
Nb ref. colis</t>
  </si>
  <si>
    <t>Nb pal. recpt.
Nb pal. stock.</t>
  </si>
  <si>
    <t>EPR
Test qualité</t>
  </si>
  <si>
    <t>Décolisage
Sensible</t>
  </si>
  <si>
    <t>Nouveau
Rupture</t>
  </si>
  <si>
    <t>003 - CEL E PORTE 027 CANAPE</t>
  </si>
  <si>
    <t>50281 FAB S.R.L.</t>
  </si>
  <si>
    <t>Camion palette</t>
  </si>
  <si>
    <t>MEUBLE DISSOCIE/CUISINE</t>
  </si>
  <si>
    <t>PALETTE</t>
  </si>
  <si>
    <t>non</t>
  </si>
  <si>
    <t>/</t>
  </si>
  <si>
    <t>3</t>
  </si>
  <si>
    <t>NC</t>
  </si>
  <si>
    <t>R</t>
  </si>
  <si>
    <t>Camion vrac</t>
  </si>
  <si>
    <t>003 - CEL E PORTE 028 PEM</t>
  </si>
  <si>
    <t>V</t>
  </si>
  <si>
    <t>003 - CEL H PORTE 043 MBL STD</t>
  </si>
  <si>
    <t>4414 GATRA MAPAN</t>
  </si>
  <si>
    <t>40'</t>
  </si>
  <si>
    <t>MEUBLE STANDARD/MONO COLIS</t>
  </si>
  <si>
    <t>VRAC</t>
  </si>
  <si>
    <t>GEODIS OVERSEAS MARSEILLE</t>
  </si>
  <si>
    <t>D</t>
  </si>
  <si>
    <t>003 - CEL D PORTE 019 PDT</t>
  </si>
  <si>
    <t>003 - CEL H PORTE 047 MBL STD</t>
  </si>
  <si>
    <t>003 - CEL B PORTE 011 GEM &gt; 150</t>
  </si>
  <si>
    <t>50513 WHIRLPOOL FRANCE SAS</t>
  </si>
  <si>
    <t>GROS ELECTRO MENAGER</t>
  </si>
  <si>
    <t>003 - CEL J PORTE 055 MBL DEB</t>
  </si>
  <si>
    <t>M-FCIU9130200-1</t>
  </si>
  <si>
    <t>17709860</t>
  </si>
  <si>
    <t>2758 GRAND FURNITURE MFG CO LT (CT1003)</t>
  </si>
  <si>
    <t>40'HQ</t>
  </si>
  <si>
    <t>Y769241</t>
  </si>
  <si>
    <t>MEUBLE LOURD/MULTI COLIS</t>
  </si>
  <si>
    <t>FCIU9130200</t>
  </si>
  <si>
    <t>oui</t>
  </si>
  <si>
    <t>003 - CEL A PORTE 003 GEM &gt; 50 et &lt; 150</t>
  </si>
  <si>
    <t>003 - CEL J PORTE 056 MBL DEB</t>
  </si>
  <si>
    <t>FT202 FT ENT BLOIS</t>
  </si>
  <si>
    <t>003 - CEL H PORTE 048 MBL STD</t>
  </si>
  <si>
    <t>M-CBHU9523730-1</t>
  </si>
  <si>
    <t>17704673</t>
  </si>
  <si>
    <t>54670 PISICO BINH DINH CORPORATION JOINT</t>
  </si>
  <si>
    <t xml:space="preserve">6298569                                           </t>
  </si>
  <si>
    <t>CBHU9523730</t>
  </si>
  <si>
    <t>003 - CEL E PORTE 029 PEM</t>
  </si>
  <si>
    <t>003 - CEL H PORTE 046 MBL STD</t>
  </si>
  <si>
    <t>56885 BELENUS FURNITURE</t>
  </si>
  <si>
    <t>MEUBLE LOURD/MULTI COLIS
MEUBLE STANDARD/MONO COLIS</t>
  </si>
  <si>
    <t>003 - CEL A PORTE 005 GEM &gt; 50 et &lt; 150</t>
  </si>
  <si>
    <t>5910 VESTEL FRANCE</t>
  </si>
  <si>
    <t>Container</t>
  </si>
  <si>
    <t>003 - CEL A PORTE 001 GEM &gt; 50 et &lt; 150</t>
  </si>
  <si>
    <t>50301 CANDY-HOOVER (EX ROSIERE)</t>
  </si>
  <si>
    <t>003 - CEL H PORTE 045 MBL STD</t>
  </si>
  <si>
    <t>49544 GRAND GROUP-NINGBO HAIGE</t>
  </si>
  <si>
    <t>003 - CEL H PORTE 044 MBL STD</t>
  </si>
  <si>
    <t>51246 DAKANG HOLDING CO LTD</t>
  </si>
  <si>
    <t>003 - CEL J PORTE 057 MBL DEB</t>
  </si>
  <si>
    <t>003 - CEL A PORTE 004 GEM &gt; 50 et &lt; 150</t>
  </si>
  <si>
    <t>003 - CEL A PORTE 002 GEM &gt; 50 et &lt; 150</t>
  </si>
  <si>
    <t>19619 TRASMAN PENEDES SL</t>
  </si>
  <si>
    <t>M-CBHU6446938-1</t>
  </si>
  <si>
    <t>17715644
17718025</t>
  </si>
  <si>
    <t>48473 ZHEJIANG ANJI DAMING FURNITURE</t>
  </si>
  <si>
    <t xml:space="preserve">CE391615                                          </t>
  </si>
  <si>
    <t>CBHU6446938</t>
  </si>
  <si>
    <t>60704 FUJIAN HUA TIAN TRADING CO LTD</t>
  </si>
  <si>
    <t>20'</t>
  </si>
  <si>
    <t>4374 PHILIPS</t>
  </si>
  <si>
    <t>PETIT/MOYEN ELECTRO+ACCESSOIRE</t>
  </si>
  <si>
    <t>50728 SNAIGE AB</t>
  </si>
  <si>
    <t>003 - CEL J PORTE 060 MBL DEB</t>
  </si>
  <si>
    <t>M-CSLU1059069-1</t>
  </si>
  <si>
    <t>17709864</t>
  </si>
  <si>
    <t>Y535407</t>
  </si>
  <si>
    <t>CSLU1059069</t>
  </si>
  <si>
    <t>1638 BEKO</t>
  </si>
  <si>
    <t>32438 FRANKE FRANCE</t>
  </si>
  <si>
    <t>Heure d'arrivée réelle</t>
  </si>
  <si>
    <t>cellule vide</t>
  </si>
  <si>
    <t>type contenant</t>
  </si>
  <si>
    <t>Étiquettes de lignes</t>
  </si>
  <si>
    <t>(vide)</t>
  </si>
  <si>
    <t>Total général</t>
  </si>
  <si>
    <t>Annulé</t>
  </si>
  <si>
    <t xml:space="preserve">Annulation / Report </t>
  </si>
  <si>
    <t xml:space="preserve">Nombre de Annulation / Report </t>
  </si>
  <si>
    <t>(Tous)</t>
  </si>
  <si>
    <t>Nombre de Fournisseur
Transporteur/Transitaire</t>
  </si>
  <si>
    <t>DATE</t>
  </si>
  <si>
    <t>RETARD</t>
  </si>
  <si>
    <t>RETARD  2</t>
  </si>
  <si>
    <t xml:space="preserve">RETARD MINUTES </t>
  </si>
  <si>
    <t>Mois</t>
  </si>
  <si>
    <t>Semaine</t>
  </si>
  <si>
    <t>R-249105</t>
  </si>
  <si>
    <t>18724671</t>
  </si>
  <si>
    <t>50259 DYSON</t>
  </si>
  <si>
    <t>523075/</t>
  </si>
  <si>
    <t>R-249641</t>
  </si>
  <si>
    <t>17718464</t>
  </si>
  <si>
    <t>R-247015</t>
  </si>
  <si>
    <t>17716075</t>
  </si>
  <si>
    <t>55232 BRUNO STEINHOFF</t>
  </si>
  <si>
    <t>FSCU8866048</t>
  </si>
  <si>
    <t>M-FSCU8593447-1</t>
  </si>
  <si>
    <t>17710454</t>
  </si>
  <si>
    <t>56300 BAZHOU TXJ INDUSTRIAL CO LTD</t>
  </si>
  <si>
    <t>F749161</t>
  </si>
  <si>
    <t>523154/</t>
  </si>
  <si>
    <t>FSCU8593447</t>
  </si>
  <si>
    <t>R-248047</t>
  </si>
  <si>
    <t>17716693</t>
  </si>
  <si>
    <t>R-247612</t>
  </si>
  <si>
    <t>17716841</t>
  </si>
  <si>
    <t>R-248146</t>
  </si>
  <si>
    <t>17722645</t>
  </si>
  <si>
    <t>R-245194</t>
  </si>
  <si>
    <t>17718619</t>
  </si>
  <si>
    <t>516980/</t>
  </si>
  <si>
    <t>MSCU9761645</t>
  </si>
  <si>
    <t>R-245187</t>
  </si>
  <si>
    <t>17716596</t>
  </si>
  <si>
    <t>493969/</t>
  </si>
  <si>
    <t>MEDU8924220</t>
  </si>
  <si>
    <t>R-246937</t>
  </si>
  <si>
    <t>17718440</t>
  </si>
  <si>
    <t>R-245181</t>
  </si>
  <si>
    <t>17717917</t>
  </si>
  <si>
    <t>MEDU4543101</t>
  </si>
  <si>
    <t>R-247624</t>
  </si>
  <si>
    <t>17718435</t>
  </si>
  <si>
    <t>R-249318</t>
  </si>
  <si>
    <t>17718563
17723852</t>
  </si>
  <si>
    <t>R-247992</t>
  </si>
  <si>
    <t>17721289
17721290
17721294</t>
  </si>
  <si>
    <t>4453 SAMSUNG BLANC</t>
  </si>
  <si>
    <t>CCLU4567930</t>
  </si>
  <si>
    <t>R-245887</t>
  </si>
  <si>
    <t>17716944</t>
  </si>
  <si>
    <t>46760 JJA SA</t>
  </si>
  <si>
    <t>SUDU8531825</t>
  </si>
  <si>
    <t>R-248120</t>
  </si>
  <si>
    <t>17715098</t>
  </si>
  <si>
    <t>R-248118</t>
  </si>
  <si>
    <t>17714989
17715087
17722483
17724101</t>
  </si>
  <si>
    <t>R-248601</t>
  </si>
  <si>
    <t>17718272
17720982
17721326</t>
  </si>
  <si>
    <t>11220 BSH ELECTROMENAGER SA-SIEMENS
50257 BSH ELECTROMENAGER BOSH</t>
  </si>
  <si>
    <t>GROS ELECTRO MENAGER
PETIT/MOYEN ELECTRO+ACCESSOIRE</t>
  </si>
  <si>
    <t>R-248989</t>
  </si>
  <si>
    <t>17707648
17715045
17722483
17724101</t>
  </si>
  <si>
    <t>R-245195</t>
  </si>
  <si>
    <t>17718608</t>
  </si>
  <si>
    <t>516982/</t>
  </si>
  <si>
    <t>MEDU4676275</t>
  </si>
  <si>
    <t>R-244786</t>
  </si>
  <si>
    <t>17715472</t>
  </si>
  <si>
    <t>IF08CYC/SB18CYC</t>
  </si>
  <si>
    <t>R-248064</t>
  </si>
  <si>
    <t>17706552</t>
  </si>
  <si>
    <t>SUDU4978570</t>
  </si>
  <si>
    <t>522897/</t>
  </si>
  <si>
    <t>R-249697</t>
  </si>
  <si>
    <t>17720667
17721287
17721292</t>
  </si>
  <si>
    <t>M-CCLU4895631-1</t>
  </si>
  <si>
    <t>17717734</t>
  </si>
  <si>
    <t>50313 ZHEJIANG HENGLIN CHAIR INDUSTRY CO.</t>
  </si>
  <si>
    <t xml:space="preserve">7305518                                           </t>
  </si>
  <si>
    <t>523036/</t>
  </si>
  <si>
    <t>CCLU4895631</t>
  </si>
  <si>
    <t>R-249390</t>
  </si>
  <si>
    <t>17721287</t>
  </si>
  <si>
    <t>R-249843</t>
  </si>
  <si>
    <t>17715166</t>
  </si>
  <si>
    <t>R-245054</t>
  </si>
  <si>
    <t>17698660</t>
  </si>
  <si>
    <t>52787 EMA KONJUH INTERNATIONAL</t>
  </si>
  <si>
    <t>523093/</t>
  </si>
  <si>
    <t>R-247696</t>
  </si>
  <si>
    <t>17714684</t>
  </si>
  <si>
    <t>R-246867</t>
  </si>
  <si>
    <t>17708221</t>
  </si>
  <si>
    <t>R-249103</t>
  </si>
  <si>
    <t>523074/</t>
  </si>
  <si>
    <t xml:space="preserve">Somme de RETARD MINUTES </t>
  </si>
  <si>
    <t xml:space="preserve">SERVICE RECEPTION - GESTION DES ARRIVEES </t>
  </si>
  <si>
    <t>R-250191</t>
  </si>
  <si>
    <t>17707199
17715830
17715832
17715833</t>
  </si>
  <si>
    <t>Nb. = 32</t>
  </si>
  <si>
    <t>56203 BRANDT FRANCE</t>
  </si>
  <si>
    <t>57982 HISENSE FRANCE SAS</t>
  </si>
  <si>
    <t>M-TCLU4920432-1</t>
  </si>
  <si>
    <t>17712889
17713788</t>
  </si>
  <si>
    <t>42611 ANJI CARLFORD FURNITURE CO.,LTD
50313 ZHEJIANG HENGLIN CHAIR INDUSTRY CO.</t>
  </si>
  <si>
    <t xml:space="preserve">CD768871                                          </t>
  </si>
  <si>
    <t>522973/</t>
  </si>
  <si>
    <t>TCLU4920432</t>
  </si>
  <si>
    <t>R-249823</t>
  </si>
  <si>
    <t>17716851</t>
  </si>
  <si>
    <t>M-CBHU6129337-1</t>
  </si>
  <si>
    <t>17718149</t>
  </si>
  <si>
    <t xml:space="preserve">CE406037                                          </t>
  </si>
  <si>
    <t>517248/</t>
  </si>
  <si>
    <t>CBHU6129337</t>
  </si>
  <si>
    <t>522904/</t>
  </si>
  <si>
    <t>M-CMAU7033119-1</t>
  </si>
  <si>
    <t>17700049</t>
  </si>
  <si>
    <t>58274 GUANGDONG MIDEA KITCHEN APPL CO LTD</t>
  </si>
  <si>
    <t>K2507693</t>
  </si>
  <si>
    <t>481881/</t>
  </si>
  <si>
    <t>CMAU7033119</t>
  </si>
  <si>
    <t>R-250017</t>
  </si>
  <si>
    <t>17721374</t>
  </si>
  <si>
    <t>4002 SEB FRANCE (GROUPE)</t>
  </si>
  <si>
    <t>522969/</t>
  </si>
  <si>
    <t>M-FSCU8559273-1</t>
  </si>
  <si>
    <t>17704783</t>
  </si>
  <si>
    <t>54277 HEFEI MEILING CO LTD</t>
  </si>
  <si>
    <t>G60712</t>
  </si>
  <si>
    <t>523050/</t>
  </si>
  <si>
    <t>FSCU8559273</t>
  </si>
  <si>
    <t>R-248594</t>
  </si>
  <si>
    <t>17721758</t>
  </si>
  <si>
    <t>R-247613</t>
  </si>
  <si>
    <t>17718950</t>
  </si>
  <si>
    <t>517251/</t>
  </si>
  <si>
    <t>R-246871</t>
  </si>
  <si>
    <t>17712531</t>
  </si>
  <si>
    <t>ARKU8502304</t>
  </si>
  <si>
    <t>R-248837</t>
  </si>
  <si>
    <t>17716946</t>
  </si>
  <si>
    <t>R-247968</t>
  </si>
  <si>
    <t>17711682</t>
  </si>
  <si>
    <t>FCIU5701364</t>
  </si>
  <si>
    <t>M-CBHU6059327-1</t>
  </si>
  <si>
    <t>17713791</t>
  </si>
  <si>
    <t>42066 ANJI FUHE FURNITURE CO LTD</t>
  </si>
  <si>
    <t xml:space="preserve">CE268046                                          </t>
  </si>
  <si>
    <t>482694/</t>
  </si>
  <si>
    <t>CBHU6059327</t>
  </si>
  <si>
    <t>R-248826</t>
  </si>
  <si>
    <t>17714724</t>
  </si>
  <si>
    <t>ARKU8592144</t>
  </si>
  <si>
    <t>R-248749</t>
  </si>
  <si>
    <t>17716959
17722428</t>
  </si>
  <si>
    <t>R-249655</t>
  </si>
  <si>
    <t>17724455</t>
  </si>
  <si>
    <t>865170 PARISOT MEUBLES COMMANDE+REGLE</t>
  </si>
  <si>
    <t>R-248300</t>
  </si>
  <si>
    <t>17715104</t>
  </si>
  <si>
    <t>50257 BSH ELECTROMENAGER BOSH</t>
  </si>
  <si>
    <t>R-249448</t>
  </si>
  <si>
    <t>17718565
17723750</t>
  </si>
  <si>
    <t>M-CBHU9149430-1</t>
  </si>
  <si>
    <t>17699829</t>
  </si>
  <si>
    <t>Y773238</t>
  </si>
  <si>
    <t>515097/</t>
  </si>
  <si>
    <t>CBHU9149430</t>
  </si>
  <si>
    <t>R-248003</t>
  </si>
  <si>
    <t>17713491</t>
  </si>
  <si>
    <t>TRLU6858566</t>
  </si>
  <si>
    <t>M-TLLU5016156-1</t>
  </si>
  <si>
    <t>17704767</t>
  </si>
  <si>
    <t>K0329697</t>
  </si>
  <si>
    <t>523139/</t>
  </si>
  <si>
    <t>TLLU5016156</t>
  </si>
  <si>
    <t>R-249132</t>
  </si>
  <si>
    <t>17718951</t>
  </si>
  <si>
    <t>R-245184</t>
  </si>
  <si>
    <t>17717898</t>
  </si>
  <si>
    <t>CARU9627411</t>
  </si>
  <si>
    <t>R-249048</t>
  </si>
  <si>
    <t>17721069</t>
  </si>
  <si>
    <t>R-249995</t>
  </si>
  <si>
    <t>17721860</t>
  </si>
  <si>
    <t>52214 TTI FLOOR CARE FRANCE</t>
  </si>
  <si>
    <t>R-249395</t>
  </si>
  <si>
    <t>17710628</t>
  </si>
  <si>
    <t>62879 FRANCODIM INTERNATIONAL/SODIM</t>
  </si>
  <si>
    <t>TCLU5458822</t>
  </si>
  <si>
    <t>R-249781</t>
  </si>
  <si>
    <t>17718389</t>
  </si>
  <si>
    <t>CMAU8101516</t>
  </si>
  <si>
    <t>M-BMOU4554872-1</t>
  </si>
  <si>
    <t>17710888</t>
  </si>
  <si>
    <t>54640 XIAMEN KEEP TOP</t>
  </si>
  <si>
    <t>6377382</t>
  </si>
  <si>
    <t>496837/</t>
  </si>
  <si>
    <t>BMOU4554872</t>
  </si>
  <si>
    <t>523064/</t>
  </si>
  <si>
    <t>M-TCLU4763009-2</t>
  </si>
  <si>
    <t>17717883</t>
  </si>
  <si>
    <t>58392 ZHONGSHAN GALANZ CONSUMER  ELECTRIC</t>
  </si>
  <si>
    <t>B6151468</t>
  </si>
  <si>
    <t>523183/</t>
  </si>
  <si>
    <t>TCLU4763009</t>
  </si>
  <si>
    <t>R-248311</t>
  </si>
  <si>
    <t>17715089</t>
  </si>
  <si>
    <t>M-CBHU8671521-1</t>
  </si>
  <si>
    <t>17699827</t>
  </si>
  <si>
    <t xml:space="preserve">Y776929                                           </t>
  </si>
  <si>
    <t>523140/</t>
  </si>
  <si>
    <t>CBHU8671521</t>
  </si>
  <si>
    <t>R-246920</t>
  </si>
  <si>
    <t>17714663</t>
  </si>
  <si>
    <t>515045/</t>
  </si>
  <si>
    <t>M-CCLU4837527-1</t>
  </si>
  <si>
    <t>17704746</t>
  </si>
  <si>
    <t xml:space="preserve">7307987                                           </t>
  </si>
  <si>
    <t>517237/</t>
  </si>
  <si>
    <t>CCLU4837527</t>
  </si>
  <si>
    <t>R-249505</t>
  </si>
  <si>
    <t>17713924
17715100
17716955</t>
  </si>
  <si>
    <t>R-248814</t>
  </si>
  <si>
    <t>17711399
17713366
17719221
17720667</t>
  </si>
  <si>
    <t>R-248071</t>
  </si>
  <si>
    <t>17719149</t>
  </si>
  <si>
    <t>FCIU9141397</t>
  </si>
  <si>
    <t>R-248838</t>
  </si>
  <si>
    <t>17716949</t>
  </si>
  <si>
    <t>R-249342</t>
  </si>
  <si>
    <t>17724409</t>
  </si>
  <si>
    <t>4451 SAMSUNG BRUN2_SAM</t>
  </si>
  <si>
    <t>TELEVISEUR</t>
  </si>
  <si>
    <t>R-249814</t>
  </si>
  <si>
    <t>17709431
17715100
17715240</t>
  </si>
  <si>
    <t>Nb. = 41</t>
  </si>
  <si>
    <t>annulé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</si>
</sst>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[$-1040C]#,##0;\-#,##0"/>
    <numFmt numFmtId="165" formatCode="[$-1040C]#,##0.00;\-#,##0.00"/>
    <numFmt numFmtId="166" formatCode="[$-1040C]#,##0.000;\-#,##0.000"/>
    <numFmt numFmtId="167" formatCode="h:mm;@"/>
    <numFmt numFmtId="168" formatCode="[$-1040C]hh:mm"/>
    <numFmt numFmtId="169" formatCode="[$-1040C]dd/mm/yyyy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indexed="8"/>
      <name val="Arial"/>
      <family val="2"/>
    </font>
    <font>
      <b/>
      <sz val="8"/>
      <name val="Arial"/>
      <family val="2"/>
    </font>
    <font>
      <b/>
      <u/>
      <sz val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Arial"/>
      <family val="2"/>
    </font>
    <font>
      <u/>
      <sz val="8"/>
      <color indexed="10"/>
      <name val="Arial"/>
      <family val="2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indexed="9"/>
        <bgColor indexed="0"/>
      </patternFill>
    </fill>
    <fill>
      <patternFill patternType="solid">
        <fgColor theme="3" tint="0.79995117038483843"/>
        <bgColor indexed="0"/>
      </patternFill>
    </fill>
    <fill>
      <patternFill patternType="solid">
        <fgColor indexed="11"/>
        <bgColor indexed="0"/>
      </patternFill>
    </fill>
    <fill>
      <patternFill patternType="solid">
        <fgColor indexed="12"/>
        <bgColor indexed="0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79998168889431442"/>
        <bgColor indexed="0"/>
      </patternFill>
    </fill>
    <fill>
      <patternFill patternType="solid">
        <fgColor theme="0" tint="-0.14999847407452621"/>
        <bgColor indexed="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249977111117893"/>
        <bgColor indexed="0"/>
      </patternFill>
    </fill>
    <fill>
      <patternFill patternType="solid">
        <fgColor theme="0" tint="-0.249977111117893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3" fillId="3" borderId="1" xfId="0" applyFont="1" applyFill="1" applyBorder="1" applyAlignment="1" applyProtection="1">
      <alignment horizontal="center" vertical="top" wrapText="1" readingOrder="1"/>
      <protection locked="0"/>
    </xf>
    <xf numFmtId="0" fontId="2" fillId="0" borderId="1" xfId="0" applyFont="1" applyBorder="1" applyAlignment="1" applyProtection="1">
      <alignment horizontal="center" vertical="top" wrapText="1" readingOrder="1"/>
      <protection locked="0"/>
    </xf>
    <xf numFmtId="0" fontId="4" fillId="3" borderId="1" xfId="0" applyFont="1" applyFill="1" applyBorder="1" applyAlignment="1" applyProtection="1">
      <alignment horizontal="center" vertical="top" wrapText="1" readingOrder="1"/>
      <protection locked="0"/>
    </xf>
    <xf numFmtId="164" fontId="2" fillId="0" borderId="1" xfId="0" applyNumberFormat="1" applyFont="1" applyBorder="1" applyAlignment="1" applyProtection="1">
      <alignment horizontal="center" vertical="top" wrapText="1" readingOrder="1"/>
      <protection locked="0"/>
    </xf>
    <xf numFmtId="0" fontId="2" fillId="4" borderId="1" xfId="0" applyFont="1" applyFill="1" applyBorder="1" applyAlignment="1" applyProtection="1">
      <alignment horizontal="center" vertical="top" wrapText="1" readingOrder="1"/>
      <protection locked="0"/>
    </xf>
    <xf numFmtId="165" fontId="2" fillId="4" borderId="1" xfId="0" applyNumberFormat="1" applyFont="1" applyFill="1" applyBorder="1" applyAlignment="1" applyProtection="1">
      <alignment horizontal="center" vertical="top" wrapText="1" readingOrder="1"/>
      <protection locked="0"/>
    </xf>
    <xf numFmtId="164" fontId="2" fillId="4" borderId="1" xfId="0" applyNumberFormat="1" applyFont="1" applyFill="1" applyBorder="1" applyAlignment="1" applyProtection="1">
      <alignment horizontal="center" vertical="top" wrapText="1" readingOrder="1"/>
      <protection locked="0"/>
    </xf>
    <xf numFmtId="0" fontId="2" fillId="5" borderId="1" xfId="0" applyFont="1" applyFill="1" applyBorder="1" applyAlignment="1" applyProtection="1">
      <alignment vertical="top" wrapText="1" readingOrder="1"/>
      <protection locked="0"/>
    </xf>
    <xf numFmtId="166" fontId="2" fillId="2" borderId="1" xfId="0" applyNumberFormat="1" applyFont="1" applyFill="1" applyBorder="1" applyAlignment="1" applyProtection="1">
      <alignment vertical="top" wrapText="1" readingOrder="1"/>
      <protection locked="0"/>
    </xf>
    <xf numFmtId="0" fontId="0" fillId="0" borderId="1" xfId="0" applyBorder="1"/>
    <xf numFmtId="0" fontId="3" fillId="3" borderId="1" xfId="0" applyFont="1" applyFill="1" applyBorder="1" applyAlignment="1" applyProtection="1">
      <alignment vertical="top" wrapText="1" readingOrder="1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6" borderId="1" xfId="0" applyNumberFormat="1" applyFill="1" applyBorder="1"/>
    <xf numFmtId="0" fontId="0" fillId="7" borderId="1" xfId="0" applyNumberFormat="1" applyFill="1" applyBorder="1"/>
    <xf numFmtId="20" fontId="0" fillId="7" borderId="1" xfId="0" applyNumberFormat="1" applyFill="1" applyBorder="1"/>
    <xf numFmtId="0" fontId="0" fillId="7" borderId="2" xfId="0" applyNumberFormat="1" applyFill="1" applyBorder="1"/>
    <xf numFmtId="0" fontId="0" fillId="9" borderId="1" xfId="0" applyNumberFormat="1" applyFill="1" applyBorder="1"/>
    <xf numFmtId="0" fontId="0" fillId="0" borderId="0" xfId="0" applyFill="1" applyBorder="1"/>
    <xf numFmtId="0" fontId="0" fillId="12" borderId="0" xfId="0" applyNumberFormat="1" applyFill="1"/>
    <xf numFmtId="0" fontId="0" fillId="13" borderId="0" xfId="0" applyFill="1"/>
    <xf numFmtId="20" fontId="0" fillId="7" borderId="3" xfId="0" applyNumberFormat="1" applyFill="1" applyBorder="1"/>
    <xf numFmtId="0" fontId="2" fillId="2" borderId="7" xfId="0" applyFont="1" applyFill="1" applyBorder="1" applyAlignment="1" applyProtection="1">
      <alignment horizontal="center" vertical="top" wrapText="1" readingOrder="1"/>
      <protection locked="0"/>
    </xf>
    <xf numFmtId="0" fontId="6" fillId="11" borderId="7" xfId="0" applyNumberFormat="1" applyFont="1" applyFill="1" applyBorder="1" applyAlignment="1" applyProtection="1">
      <alignment horizontal="center" vertical="center" wrapText="1" readingOrder="1"/>
      <protection locked="0"/>
    </xf>
    <xf numFmtId="0" fontId="1" fillId="13" borderId="10" xfId="0" applyFont="1" applyFill="1" applyBorder="1" applyAlignment="1">
      <alignment vertical="center"/>
    </xf>
    <xf numFmtId="0" fontId="0" fillId="8" borderId="8" xfId="0" applyFill="1" applyBorder="1"/>
    <xf numFmtId="0" fontId="0" fillId="8" borderId="8" xfId="0" applyNumberFormat="1" applyFill="1" applyBorder="1"/>
    <xf numFmtId="0" fontId="0" fillId="0" borderId="8" xfId="0" applyNumberFormat="1" applyBorder="1"/>
    <xf numFmtId="0" fontId="0" fillId="0" borderId="9" xfId="0" applyFill="1" applyBorder="1"/>
    <xf numFmtId="0" fontId="0" fillId="12" borderId="0" xfId="0" applyFill="1"/>
    <xf numFmtId="0" fontId="0" fillId="12" borderId="1" xfId="0" applyFill="1" applyBorder="1"/>
    <xf numFmtId="0" fontId="0" fillId="12" borderId="3" xfId="0" applyFill="1" applyBorder="1"/>
    <xf numFmtId="0" fontId="1" fillId="0" borderId="1" xfId="0" applyFont="1" applyBorder="1" applyAlignment="1">
      <alignment horizontal="center" vertical="center"/>
    </xf>
    <xf numFmtId="168" fontId="7" fillId="0" borderId="1" xfId="0" applyNumberFormat="1" applyFont="1" applyBorder="1" applyAlignment="1" applyProtection="1">
      <alignment horizontal="center" vertical="top" wrapText="1" readingOrder="1"/>
      <protection locked="0"/>
    </xf>
    <xf numFmtId="0" fontId="2" fillId="5" borderId="1" xfId="0" applyFont="1" applyFill="1" applyBorder="1" applyAlignment="1" applyProtection="1">
      <alignment horizontal="center" vertical="top" wrapText="1" readingOrder="1"/>
      <protection locked="0"/>
    </xf>
    <xf numFmtId="169" fontId="2" fillId="5" borderId="1" xfId="0" applyNumberFormat="1" applyFont="1" applyFill="1" applyBorder="1" applyAlignment="1" applyProtection="1">
      <alignment horizontal="center" vertical="top" wrapText="1" readingOrder="1"/>
      <protection locked="0"/>
    </xf>
    <xf numFmtId="164" fontId="2" fillId="5" borderId="1" xfId="0" applyNumberFormat="1" applyFont="1" applyFill="1" applyBorder="1" applyAlignment="1" applyProtection="1">
      <alignment horizontal="center" vertical="top" wrapText="1" readingOrder="1"/>
      <protection locked="0"/>
    </xf>
    <xf numFmtId="0" fontId="0" fillId="12" borderId="4" xfId="0" applyFill="1" applyBorder="1"/>
    <xf numFmtId="0" fontId="2" fillId="2" borderId="13" xfId="0" applyFont="1" applyFill="1" applyBorder="1" applyAlignment="1" applyProtection="1">
      <alignment horizontal="center" vertical="top" wrapText="1" readingOrder="1"/>
      <protection locked="0"/>
    </xf>
    <xf numFmtId="0" fontId="2" fillId="15" borderId="6" xfId="0" applyFont="1" applyFill="1" applyBorder="1" applyAlignment="1" applyProtection="1">
      <alignment horizontal="center" vertical="top" wrapText="1" readingOrder="1"/>
      <protection locked="0"/>
    </xf>
    <xf numFmtId="0" fontId="3" fillId="15" borderId="7" xfId="0" applyFont="1" applyFill="1" applyBorder="1" applyAlignment="1" applyProtection="1">
      <alignment horizontal="center" vertical="top" wrapText="1" readingOrder="1"/>
      <protection locked="0"/>
    </xf>
    <xf numFmtId="0" fontId="2" fillId="15" borderId="7" xfId="0" applyFont="1" applyFill="1" applyBorder="1" applyAlignment="1" applyProtection="1">
      <alignment horizontal="center" vertical="top" wrapText="1" readingOrder="1"/>
      <protection locked="0"/>
    </xf>
    <xf numFmtId="0" fontId="1" fillId="14" borderId="12" xfId="0" applyFont="1" applyFill="1" applyBorder="1" applyAlignment="1">
      <alignment horizontal="center" vertical="center"/>
    </xf>
    <xf numFmtId="0" fontId="1" fillId="14" borderId="6" xfId="0" applyNumberFormat="1" applyFont="1" applyFill="1" applyBorder="1" applyAlignment="1">
      <alignment horizontal="center" vertical="center"/>
    </xf>
    <xf numFmtId="0" fontId="0" fillId="12" borderId="2" xfId="0" applyFill="1" applyBorder="1"/>
    <xf numFmtId="0" fontId="0" fillId="9" borderId="11" xfId="0" applyNumberFormat="1" applyFill="1" applyBorder="1"/>
    <xf numFmtId="22" fontId="9" fillId="0" borderId="14" xfId="0" applyNumberFormat="1" applyFont="1" applyBorder="1" applyAlignment="1">
      <alignment vertical="center"/>
    </xf>
    <xf numFmtId="0" fontId="2" fillId="2" borderId="8" xfId="0" applyFont="1" applyFill="1" applyBorder="1" applyAlignment="1" applyProtection="1">
      <alignment horizontal="center" vertical="top" wrapText="1" readingOrder="1"/>
      <protection locked="0"/>
    </xf>
    <xf numFmtId="0" fontId="2" fillId="2" borderId="6" xfId="0" applyFont="1" applyFill="1" applyBorder="1" applyAlignment="1" applyProtection="1">
      <alignment horizontal="center" vertical="top" wrapText="1" readingOrder="1"/>
      <protection locked="0"/>
    </xf>
    <xf numFmtId="0" fontId="5" fillId="10" borderId="6" xfId="0" applyNumberFormat="1" applyFont="1" applyFill="1" applyBorder="1" applyAlignment="1" applyProtection="1">
      <alignment horizontal="center" vertical="center" wrapText="1" readingOrder="1"/>
      <protection locked="0"/>
    </xf>
    <xf numFmtId="0" fontId="0" fillId="9" borderId="5" xfId="0" applyNumberFormat="1" applyFill="1" applyBorder="1"/>
    <xf numFmtId="14" fontId="0" fillId="0" borderId="15" xfId="0" applyNumberFormat="1" applyFill="1" applyBorder="1"/>
    <xf numFmtId="0" fontId="0" fillId="8" borderId="16" xfId="0" applyFill="1" applyBorder="1"/>
    <xf numFmtId="167" fontId="0" fillId="8" borderId="17" xfId="0" applyNumberFormat="1" applyFill="1" applyBorder="1"/>
    <xf numFmtId="0" fontId="0" fillId="8" borderId="15" xfId="0" applyFill="1" applyBorder="1"/>
    <xf numFmtId="0" fontId="8" fillId="8" borderId="16" xfId="0" applyFont="1" applyFill="1" applyBorder="1" applyAlignment="1">
      <alignment vertical="center"/>
    </xf>
    <xf numFmtId="0" fontId="8" fillId="8" borderId="17" xfId="0" applyFont="1" applyFill="1" applyBorder="1" applyAlignment="1">
      <alignment vertical="center"/>
    </xf>
    <xf numFmtId="22" fontId="9" fillId="0" borderId="17" xfId="0" applyNumberFormat="1" applyFont="1" applyBorder="1" applyAlignment="1">
      <alignment vertical="center"/>
    </xf>
    <xf numFmtId="22" fontId="9" fillId="0" borderId="15" xfId="0" applyNumberFormat="1" applyFont="1" applyBorder="1" applyAlignment="1">
      <alignment vertical="center"/>
    </xf>
    <xf numFmtId="0" fontId="0" fillId="8" borderId="17" xfId="0" applyNumberFormat="1" applyFill="1" applyBorder="1"/>
    <xf numFmtId="20" fontId="0" fillId="7" borderId="18" xfId="0" applyNumberFormat="1" applyFill="1" applyBorder="1"/>
    <xf numFmtId="0" fontId="0" fillId="7" borderId="19" xfId="0" applyNumberFormat="1" applyFill="1" applyBorder="1"/>
    <xf numFmtId="0" fontId="0" fillId="6" borderId="18" xfId="0" applyNumberFormat="1" applyFill="1" applyBorder="1"/>
    <xf numFmtId="0" fontId="0" fillId="7" borderId="18" xfId="0" applyNumberFormat="1" applyFill="1" applyBorder="1"/>
    <xf numFmtId="0" fontId="0" fillId="7" borderId="4" xfId="0" applyNumberFormat="1" applyFill="1" applyBorder="1"/>
    <xf numFmtId="0" fontId="0" fillId="6" borderId="3" xfId="0" applyNumberFormat="1" applyFill="1" applyBorder="1"/>
    <xf numFmtId="0" fontId="0" fillId="6" borderId="20" xfId="0" applyNumberFormat="1" applyFill="1" applyBorder="1"/>
    <xf numFmtId="0" fontId="0" fillId="7" borderId="21" xfId="0" applyNumberFormat="1" applyFill="1" applyBorder="1"/>
    <xf numFmtId="0" fontId="0" fillId="7" borderId="20" xfId="0" applyNumberFormat="1" applyFill="1" applyBorder="1"/>
    <xf numFmtId="0" fontId="0" fillId="7" borderId="3" xfId="0" applyNumberFormat="1" applyFill="1" applyBorder="1"/>
    <xf numFmtId="167" fontId="2" fillId="15" borderId="10" xfId="0" applyNumberFormat="1" applyFont="1" applyFill="1" applyBorder="1" applyAlignment="1" applyProtection="1">
      <alignment horizontal="center" vertical="top" wrapText="1" readingOrder="1"/>
      <protection locked="0"/>
    </xf>
    <xf numFmtId="0" fontId="3" fillId="15" borderId="24" xfId="0" applyFont="1" applyFill="1" applyBorder="1" applyAlignment="1" applyProtection="1">
      <alignment horizontal="center" vertical="top" wrapText="1" readingOrder="1"/>
      <protection locked="0"/>
    </xf>
    <xf numFmtId="0" fontId="2" fillId="15" borderId="10" xfId="0" applyFont="1" applyFill="1" applyBorder="1" applyAlignment="1" applyProtection="1">
      <alignment horizontal="center" vertical="top" wrapText="1" readingOrder="1"/>
      <protection locked="0"/>
    </xf>
    <xf numFmtId="0" fontId="1" fillId="14" borderId="10" xfId="0" applyNumberFormat="1" applyFont="1" applyFill="1" applyBorder="1" applyAlignment="1">
      <alignment horizontal="center" vertical="center"/>
    </xf>
    <xf numFmtId="20" fontId="0" fillId="7" borderId="23" xfId="0" applyNumberFormat="1" applyFill="1" applyBorder="1"/>
    <xf numFmtId="167" fontId="0" fillId="7" borderId="25" xfId="0" applyNumberFormat="1" applyFill="1" applyBorder="1"/>
    <xf numFmtId="20" fontId="0" fillId="7" borderId="7" xfId="0" applyNumberFormat="1" applyFill="1" applyBorder="1"/>
    <xf numFmtId="20" fontId="0" fillId="7" borderId="10" xfId="0" applyNumberFormat="1" applyFill="1" applyBorder="1"/>
    <xf numFmtId="0" fontId="0" fillId="7" borderId="10" xfId="0" applyNumberFormat="1" applyFill="1" applyBorder="1"/>
    <xf numFmtId="0" fontId="0" fillId="7" borderId="7" xfId="0" applyNumberFormat="1" applyFill="1" applyBorder="1"/>
    <xf numFmtId="14" fontId="0" fillId="16" borderId="12" xfId="0" applyNumberFormat="1" applyFill="1" applyBorder="1" applyAlignment="1">
      <alignment horizontal="center" vertical="center"/>
    </xf>
    <xf numFmtId="14" fontId="0" fillId="16" borderId="22" xfId="0" applyNumberFormat="1" applyFill="1" applyBorder="1"/>
    <xf numFmtId="14" fontId="0" fillId="16" borderId="0" xfId="0" applyNumberFormat="1" applyFill="1"/>
    <xf numFmtId="14" fontId="0" fillId="16" borderId="24" xfId="0" applyNumberFormat="1" applyFill="1" applyBorder="1"/>
  </cellXfs>
  <cellStyles count="1">
    <cellStyle name="Normal" xfId="0" builtinId="0"/>
  </cellStyles>
  <dxfs count="11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 patternType="solid">
          <fgColor indexed="64"/>
          <bgColor theme="0" tint="-4.9989318521683403E-2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6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0"/>
          <bgColor theme="3" tint="0.79995117038483843"/>
        </patternFill>
      </fill>
      <alignment horizontal="center" vertical="top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9" formatCode="dd/mm/yyyy"/>
      <fill>
        <patternFill patternType="solid">
          <fgColor indexed="64"/>
          <bgColor theme="0" tint="-0.249977111117893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image" Target="../media/image1.jp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28575</xdr:rowOff>
    </xdr:from>
    <xdr:to>
      <xdr:col>6</xdr:col>
      <xdr:colOff>606071</xdr:colOff>
      <xdr:row>0</xdr:row>
      <xdr:rowOff>800100</xdr:rowOff>
    </xdr:to>
    <xdr:pic>
      <xdr:nvPicPr>
        <xdr:cNvPr id="10" name="Image 9"/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33403" b="39808"/>
        <a:stretch/>
      </xdr:blipFill>
      <xdr:spPr>
        <a:xfrm>
          <a:off x="0" y="28575"/>
          <a:ext cx="4168421" cy="771525"/>
        </a:xfrm>
        <a:prstGeom prst="rect">
          <a:avLst/>
        </a:prstGeom>
      </xdr:spPr>
    </xdr:pic>
    <xdr:clientData/>
  </xdr:twoCellAnchor>
  <xdr:twoCellAnchor editAs="oneCell">
    <xdr:from>
      <xdr:col>13</xdr:col>
      <xdr:colOff>38100</xdr:colOff>
      <xdr:row>0</xdr:row>
      <xdr:rowOff>104775</xdr:rowOff>
    </xdr:from>
    <xdr:to>
      <xdr:col>13</xdr:col>
      <xdr:colOff>758100</xdr:colOff>
      <xdr:row>0</xdr:row>
      <xdr:rowOff>824775</xdr:rowOff>
    </xdr:to>
    <xdr:pic>
      <xdr:nvPicPr>
        <xdr:cNvPr id="12" name="Image 11" descr="https://image.freepik.com/icones-gratuites/chronometre-un-quart-d-39-heure-de-la-logistique_318-36128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104775"/>
          <a:ext cx="720000" cy="72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529167</xdr:colOff>
      <xdr:row>0</xdr:row>
      <xdr:rowOff>95250</xdr:rowOff>
    </xdr:from>
    <xdr:to>
      <xdr:col>21</xdr:col>
      <xdr:colOff>353483</xdr:colOff>
      <xdr:row>0</xdr:row>
      <xdr:rowOff>819150</xdr:rowOff>
    </xdr:to>
    <xdr:pic macro="[0]!defiltrerdemasquer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573500" y="95250"/>
          <a:ext cx="1485900" cy="723900"/>
        </a:xfrm>
        <a:prstGeom prst="rect">
          <a:avLst/>
        </a:prstGeom>
      </xdr:spPr>
    </xdr:pic>
    <xdr:clientData/>
  </xdr:twoCellAnchor>
  <xdr:twoCellAnchor editAs="oneCell">
    <xdr:from>
      <xdr:col>21</xdr:col>
      <xdr:colOff>444499</xdr:colOff>
      <xdr:row>0</xdr:row>
      <xdr:rowOff>95251</xdr:rowOff>
    </xdr:from>
    <xdr:to>
      <xdr:col>22</xdr:col>
      <xdr:colOff>310091</xdr:colOff>
      <xdr:row>0</xdr:row>
      <xdr:rowOff>828676</xdr:rowOff>
    </xdr:to>
    <xdr:pic macro="[0]!copiercoller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150416" y="95251"/>
          <a:ext cx="1495425" cy="733425"/>
        </a:xfrm>
        <a:prstGeom prst="rect">
          <a:avLst/>
        </a:prstGeom>
      </xdr:spPr>
    </xdr:pic>
    <xdr:clientData/>
  </xdr:twoCellAnchor>
  <xdr:twoCellAnchor editAs="oneCell">
    <xdr:from>
      <xdr:col>22</xdr:col>
      <xdr:colOff>412749</xdr:colOff>
      <xdr:row>0</xdr:row>
      <xdr:rowOff>95250</xdr:rowOff>
    </xdr:from>
    <xdr:to>
      <xdr:col>22</xdr:col>
      <xdr:colOff>1736724</xdr:colOff>
      <xdr:row>0</xdr:row>
      <xdr:rowOff>828675</xdr:rowOff>
    </xdr:to>
    <xdr:pic macro="[0]!filtrermasquer"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748499" y="95250"/>
          <a:ext cx="1323975" cy="733425"/>
        </a:xfrm>
        <a:prstGeom prst="rect">
          <a:avLst/>
        </a:prstGeom>
      </xdr:spPr>
    </xdr:pic>
    <xdr:clientData/>
  </xdr:twoCellAnchor>
  <xdr:twoCellAnchor>
    <xdr:from>
      <xdr:col>15</xdr:col>
      <xdr:colOff>243417</xdr:colOff>
      <xdr:row>0</xdr:row>
      <xdr:rowOff>190500</xdr:rowOff>
    </xdr:from>
    <xdr:to>
      <xdr:col>15</xdr:col>
      <xdr:colOff>571500</xdr:colOff>
      <xdr:row>0</xdr:row>
      <xdr:rowOff>529167</xdr:rowOff>
    </xdr:to>
    <xdr:sp macro="[0]!copiercollertest" textlink="">
      <xdr:nvSpPr>
        <xdr:cNvPr id="2" name="Rectangle 1"/>
        <xdr:cNvSpPr/>
      </xdr:nvSpPr>
      <xdr:spPr>
        <a:xfrm>
          <a:off x="12477750" y="190500"/>
          <a:ext cx="328083" cy="33866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ferdia" refreshedDate="43131.323834027775" createdVersion="5" refreshedVersion="5" minRefreshableVersion="3" recordCount="11702">
  <cacheSource type="worksheet">
    <worksheetSource ref="C2:Z1048576" sheet="BASE"/>
  </cacheSource>
  <cacheFields count="24">
    <cacheField name="DATE" numFmtId="14">
      <sharedItems containsDate="1" containsBlank="1" containsMixedTypes="1" minDate="1900-01-29T00:00:00" maxDate="2018-02-01T12:00:00" count="21">
        <d v="2018-01-25T06:00:00"/>
        <s v=""/>
        <d v="2018-01-25T07:00:00"/>
        <d v="2018-01-25T08:00:00"/>
        <d v="2018-01-25T09:00:00"/>
        <d v="2018-01-25T10:00:00"/>
        <d v="2018-01-25T11:30:00"/>
        <d v="2018-01-25T12:30:00"/>
        <d v="2018-02-01T06:00:00"/>
        <d v="2018-02-01T06:30:00"/>
        <d v="2018-02-01T07:00:00"/>
        <d v="2018-02-01T08:00:00"/>
        <d v="2018-02-01T09:00:00"/>
        <d v="2018-02-01T09:30:00"/>
        <d v="2018-02-01T10:00:00"/>
        <d v="2018-02-01T11:30:00"/>
        <d v="2018-02-01T12:00:00"/>
        <d v="2018-02-01T00:00:00"/>
        <s v="Heure_x000a_Noria"/>
        <m/>
        <d v="1900-01-29T00:00:00" u="1"/>
      </sharedItems>
    </cacheField>
    <cacheField name="N° position_x000a_Mère/fille" numFmtId="0">
      <sharedItems containsBlank="1" containsMixedTypes="1" containsNumber="1" containsInteger="1" minValue="479859" maxValue="523445"/>
    </cacheField>
    <cacheField name="Entrepôt_x000a_Site de réception" numFmtId="0">
      <sharedItems containsBlank="1"/>
    </cacheField>
    <cacheField name="Heure_x000a_Noria" numFmtId="0">
      <sharedItems containsDate="1" containsBlank="1" containsMixedTypes="1" minDate="1900-01-29T00:00:00" maxDate="2018-02-01T12:00:00" count="20">
        <d v="2018-01-25T06:00:00"/>
        <m/>
        <d v="2018-01-25T07:00:00"/>
        <d v="2018-01-25T08:00:00"/>
        <d v="2018-01-25T09:00:00"/>
        <d v="2018-01-25T10:00:00"/>
        <d v="2018-01-25T11:30:00"/>
        <d v="2018-01-25T12:30:00"/>
        <d v="2018-02-01T06:00:00"/>
        <d v="2018-02-01T06:30:00"/>
        <d v="2018-02-01T07:00:00"/>
        <d v="2018-02-01T08:00:00"/>
        <d v="2018-02-01T09:00:00"/>
        <d v="2018-02-01T09:30:00"/>
        <d v="2018-02-01T10:00:00"/>
        <d v="2018-02-01T11:30:00"/>
        <d v="2018-02-01T12:00:00"/>
        <d v="2018-02-01T00:00:00"/>
        <s v="Heure_x000a_Noria"/>
        <d v="1900-01-29T00:00:00" u="1"/>
      </sharedItems>
    </cacheField>
    <cacheField name="N° tournée_x000a_Container mère" numFmtId="0">
      <sharedItems containsBlank="1"/>
    </cacheField>
    <cacheField name="Statut_x000a_N° lot" numFmtId="0">
      <sharedItems containsBlank="1"/>
    </cacheField>
    <cacheField name="N° commande_x000a_XDock" numFmtId="0">
      <sharedItems containsBlank="1"/>
    </cacheField>
    <cacheField name="Fournisseur_x000a_Transporteur/Transitaire" numFmtId="0">
      <sharedItems containsBlank="1" count="30">
        <s v="50281 FAB S.R.L."/>
        <s v="NC"/>
        <m/>
        <s v="4414 GATRA MAPAN"/>
        <s v="GEODIS OVERSEAS MARSEILLE"/>
        <s v="50513 WHIRLPOOL FRANCE SAS"/>
        <s v="2758 GRAND FURNITURE MFG CO LT (CT1003)"/>
        <s v="FT202 FT ENT BLOIS"/>
        <s v="54670 PISICO BINH DINH CORPORATION JOINT"/>
        <s v="56885 BELENUS FURNITURE"/>
        <s v="5910 VESTEL FRANCE"/>
        <s v="50301 CANDY-HOOVER (EX ROSIERE)"/>
        <s v="49544 GRAND GROUP-NINGBO HAIGE"/>
        <s v="51246 DAKANG HOLDING CO LTD"/>
        <s v="19619 TRASMAN PENEDES SL"/>
        <s v="48473 ZHEJIANG ANJI DAMING FURNITURE"/>
        <s v="60704 FUJIAN HUA TIAN TRADING CO LTD"/>
        <s v="4374 PHILIPS"/>
        <s v="50728 SNAIGE AB"/>
        <s v="1638 BEKO"/>
        <s v="32438 FRANKE FRANCE"/>
        <s v="50259 DYSON"/>
        <s v="55232 BRUNO STEINHOFF"/>
        <s v="56300 BAZHOU TXJ INDUSTRIAL CO LTD"/>
        <s v="4453 SAMSUNG BLANC"/>
        <s v="46760 JJA SA"/>
        <s v="11220 BSH ELECTROMENAGER SA-SIEMENS_x000a_50257 BSH ELECTROMENAGER BOSH"/>
        <s v="50313 ZHEJIANG HENGLIN CHAIR INDUSTRY CO."/>
        <s v="52787 EMA KONJUH INTERNATIONAL"/>
        <s v="Fournisseur_x000a_Transporteur/Transitaire"/>
      </sharedItems>
    </cacheField>
    <cacheField name="Moyen trans._x000a_N° moyen" numFmtId="0">
      <sharedItems containsBlank="1"/>
    </cacheField>
    <cacheField name="N° plomb_x000a_Incoterm" numFmtId="0">
      <sharedItems containsBlank="1"/>
    </cacheField>
    <cacheField name="Famille log._x000a_Multi / mixte ?" numFmtId="0">
      <sharedItems containsBlank="1"/>
    </cacheField>
    <cacheField name="Type decharg._x000a_Temps decharg." numFmtId="0">
      <sharedItems containsBlank="1" containsMixedTypes="1" containsNumber="1" minValue="0" maxValue="49.874281515314053"/>
    </cacheField>
    <cacheField name="Nb colis_x000a_Nb ref. colis" numFmtId="0">
      <sharedItems containsBlank="1" containsMixedTypes="1" containsNumber="1" containsInteger="1" minValue="0" maxValue="8944"/>
    </cacheField>
    <cacheField name="Nb pal. recpt._x000a_Nb pal. stock." numFmtId="0">
      <sharedItems containsBlank="1" containsMixedTypes="1" containsNumber="1" containsInteger="1" minValue="0" maxValue="2539"/>
    </cacheField>
    <cacheField name="EPR_x000a_Test qualité" numFmtId="0">
      <sharedItems containsBlank="1" containsMixedTypes="1" containsNumber="1" containsInteger="1" minValue="1" maxValue="1046"/>
    </cacheField>
    <cacheField name="Décolisage_x000a_Sensible" numFmtId="0">
      <sharedItems containsBlank="1"/>
    </cacheField>
    <cacheField name="Nouveau_x000a_Rupture" numFmtId="0">
      <sharedItems containsBlank="1"/>
    </cacheField>
    <cacheField name="cellule vide" numFmtId="0">
      <sharedItems containsNonDate="0" containsString="0" containsBlank="1"/>
    </cacheField>
    <cacheField name="type contenant" numFmtId="0">
      <sharedItems containsBlank="1" containsMixedTypes="1" containsNumber="1" containsInteger="1" minValue="0" maxValue="0"/>
    </cacheField>
    <cacheField name="Heure d'arrivée réelle" numFmtId="0">
      <sharedItems containsDate="1" containsString="0" containsBlank="1" containsMixedTypes="1" minDate="1899-12-30T05:00:00" maxDate="1899-12-30T00:00:00"/>
    </cacheField>
    <cacheField name="Annulation / Report " numFmtId="0">
      <sharedItems containsBlank="1"/>
    </cacheField>
    <cacheField name="RETARD" numFmtId="0">
      <sharedItems containsBlank="1" containsMixedTypes="1" containsNumber="1" minValue="4.0972222224809229E-2" maxValue="0.99930555556056788"/>
    </cacheField>
    <cacheField name="RETARD  2" numFmtId="0">
      <sharedItems containsBlank="1" containsMixedTypes="1" containsNumber="1" minValue="0.9833333333954215" maxValue="21.483333333337214"/>
    </cacheField>
    <cacheField name="RETARD MINUTES " numFmtId="0">
      <sharedItems containsBlank="1" containsMixedTypes="1" containsNumber="1" minValue="59.00000000372529" maxValue="1289.000000000232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702">
  <r>
    <x v="0"/>
    <n v="522871"/>
    <s v="003 - CEL E PORTE 027 CANAPE"/>
    <x v="0"/>
    <m/>
    <s v="R-249753"/>
    <s v="17715575"/>
    <x v="0"/>
    <s v="Camion palette"/>
    <m/>
    <s v="MEUBLE DISSOCIE/CUISINE"/>
    <s v="PALETTE"/>
    <n v="12"/>
    <n v="1"/>
    <n v="1"/>
    <s v="non"/>
    <s v="non"/>
    <m/>
    <n v="0"/>
    <d v="1899-12-30T05:00:00"/>
    <m/>
    <n v="0.95833333333575865"/>
    <s v=""/>
    <s v=""/>
  </r>
  <r>
    <x v="1"/>
    <s v="/"/>
    <s v="3"/>
    <x v="1"/>
    <m/>
    <s v="SC"/>
    <m/>
    <x v="1"/>
    <m/>
    <s v="R"/>
    <s v="non"/>
    <n v="1.6042780748663103E-2"/>
    <n v="1"/>
    <n v="1"/>
    <s v="non"/>
    <s v="non"/>
    <s v="non"/>
    <m/>
    <s v="Camion vrac"/>
    <m/>
    <m/>
    <s v=""/>
    <s v=""/>
    <m/>
  </r>
  <r>
    <x v="1"/>
    <m/>
    <m/>
    <x v="1"/>
    <m/>
    <m/>
    <m/>
    <x v="2"/>
    <m/>
    <m/>
    <m/>
    <m/>
    <m/>
    <m/>
    <m/>
    <m/>
    <m/>
    <m/>
    <m/>
    <m/>
    <m/>
    <m/>
    <m/>
    <m/>
  </r>
  <r>
    <x v="0"/>
    <n v="480207"/>
    <s v="003 - CEL E PORTE 026 CUISINE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0"/>
    <n v="481245"/>
    <s v="003 - CEL E PORTE 028 PEM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40'"/>
    <m/>
    <m/>
    <s v=""/>
    <s v=""/>
    <m/>
  </r>
  <r>
    <x v="0"/>
    <n v="482434"/>
    <s v="003 - CEL H PORTE 043 MBL STD"/>
    <x v="0"/>
    <m/>
    <s v="M-TCLU4723623-1"/>
    <s v="17712799"/>
    <x v="3"/>
    <s v="40'"/>
    <s v="HLB3916685                                        "/>
    <s v="MEUBLE STANDARD/MONO COLIS"/>
    <s v="VRAC"/>
    <n v="920"/>
    <n v="0"/>
    <n v="86"/>
    <s v="non"/>
    <s v="non"/>
    <m/>
    <s v="TCLU4723623"/>
    <m/>
    <m/>
    <s v=""/>
    <s v=""/>
    <s v=""/>
  </r>
  <r>
    <x v="1"/>
    <s v="/"/>
    <s v="3"/>
    <x v="1"/>
    <m/>
    <s v="SC"/>
    <m/>
    <x v="4"/>
    <s v="TCLU4723623"/>
    <s v="D"/>
    <s v="non"/>
    <n v="9.1999999999999993"/>
    <n v="1"/>
    <n v="49"/>
    <s v="non"/>
    <s v="non"/>
    <s v="non"/>
    <m/>
    <s v="Camion vrac"/>
    <m/>
    <m/>
    <s v=""/>
    <s v=""/>
    <m/>
  </r>
  <r>
    <x v="0"/>
    <n v="510343"/>
    <s v="003 - CEL J PORTE 059 MBL DEB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0"/>
    <n v="479859"/>
    <s v="003 - CEL D PORTE 019 PDT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0"/>
    <n v="492920"/>
    <s v="003 - CEL H PORTE 047 MBL STD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vrac"/>
    <m/>
    <m/>
    <s v=""/>
    <s v=""/>
    <m/>
  </r>
  <r>
    <x v="0"/>
    <n v="496316"/>
    <s v="003 - CEL B PORTE 011 GEM &gt; 150"/>
    <x v="0"/>
    <m/>
    <s v="R-249023"/>
    <s v="17718093"/>
    <x v="5"/>
    <s v="Camion vrac"/>
    <m/>
    <s v="GROS ELECTRO MENAGER"/>
    <s v="VRAC"/>
    <n v="264"/>
    <n v="0"/>
    <n v="44"/>
    <s v="non"/>
    <s v="non"/>
    <m/>
    <n v="0"/>
    <m/>
    <s v="Reporté"/>
    <s v=""/>
    <s v=""/>
    <s v=""/>
  </r>
  <r>
    <x v="1"/>
    <s v="/"/>
    <s v="3"/>
    <x v="1"/>
    <m/>
    <s v="V"/>
    <m/>
    <x v="1"/>
    <m/>
    <s v="R"/>
    <s v="non"/>
    <n v="2.2000000000000002"/>
    <n v="1"/>
    <n v="264"/>
    <s v="non"/>
    <s v="non"/>
    <s v="non"/>
    <m/>
    <s v="40'HQ"/>
    <m/>
    <m/>
    <s v=""/>
    <s v=""/>
    <m/>
  </r>
  <r>
    <x v="0"/>
    <n v="496836"/>
    <s v="003 - CEL J PORTE 055 MBL DEB"/>
    <x v="0"/>
    <m/>
    <s v="M-FCIU9130200-1"/>
    <s v="17709860"/>
    <x v="6"/>
    <s v="40'HQ"/>
    <s v="Y769241"/>
    <s v="MEUBLE LOURD/MULTI COLIS"/>
    <s v="VRAC"/>
    <n v="968"/>
    <n v="0"/>
    <n v="98"/>
    <s v="non"/>
    <s v="non"/>
    <m/>
    <s v="FCIU9130200"/>
    <d v="1899-12-30T08:32:00"/>
    <m/>
    <n v="0.1055555555576575"/>
    <n v="2.53333333338378"/>
    <n v="152.0000000030268"/>
  </r>
  <r>
    <x v="1"/>
    <s v="/"/>
    <s v="3"/>
    <x v="1"/>
    <m/>
    <s v="V"/>
    <m/>
    <x v="4"/>
    <s v="FCIU9130200"/>
    <s v="D"/>
    <s v="oui"/>
    <n v="11.388235294117647"/>
    <n v="2"/>
    <n v="40"/>
    <s v="non"/>
    <s v="non"/>
    <s v="non"/>
    <m/>
    <s v="Camion vrac"/>
    <m/>
    <m/>
    <s v=""/>
    <s v=""/>
    <m/>
  </r>
  <r>
    <x v="0"/>
    <n v="494747"/>
    <s v="003 - CEL A PORTE 003 GEM &gt; 50 et &lt; 150"/>
    <x v="0"/>
    <m/>
    <s v="R-246940"/>
    <s v="17716603"/>
    <x v="5"/>
    <s v="Camion vrac"/>
    <m/>
    <s v="GROS ELECTRO MENAGER"/>
    <s v="VRAC"/>
    <n v="264"/>
    <n v="0"/>
    <n v="44"/>
    <s v="non"/>
    <s v="non"/>
    <m/>
    <n v="0"/>
    <d v="1899-12-30T08:32:00"/>
    <s v="Annulé"/>
    <n v="0.1055555555576575"/>
    <n v="2.53333333338378"/>
    <n v="152.0000000030268"/>
  </r>
  <r>
    <x v="1"/>
    <s v="/"/>
    <s v="3"/>
    <x v="1"/>
    <m/>
    <s v="V"/>
    <m/>
    <x v="1"/>
    <m/>
    <s v="R"/>
    <s v="non"/>
    <n v="2.2000000000000002"/>
    <n v="1"/>
    <n v="264"/>
    <s v="non"/>
    <s v="non"/>
    <s v="non"/>
    <m/>
    <s v="Camion palette"/>
    <m/>
    <m/>
    <s v=""/>
    <s v=""/>
    <m/>
  </r>
  <r>
    <x v="0"/>
    <n v="519655"/>
    <s v="003 - CEL J PORTE 056 MBL DEB"/>
    <x v="0"/>
    <m/>
    <s v="R-249465"/>
    <s v="18725828"/>
    <x v="7"/>
    <s v="Camion palette"/>
    <m/>
    <s v="MEUBLE LOURD/MULTI COLIS"/>
    <s v="PALETTE"/>
    <n v="30"/>
    <n v="2"/>
    <n v="5"/>
    <s v="non"/>
    <s v="non"/>
    <m/>
    <n v="0"/>
    <d v="1899-12-30T05:59:00"/>
    <s v="Annulé"/>
    <n v="0.99930555555329192"/>
    <s v=""/>
    <s v=""/>
  </r>
  <r>
    <x v="1"/>
    <s v="/"/>
    <s v="3"/>
    <x v="1"/>
    <m/>
    <s v="V"/>
    <m/>
    <x v="1"/>
    <m/>
    <s v="D"/>
    <s v="non"/>
    <n v="8.5714285714285715E-2"/>
    <n v="2"/>
    <n v="3"/>
    <s v="non"/>
    <s v="non"/>
    <s v="non"/>
    <m/>
    <s v="40'HQ"/>
    <m/>
    <m/>
    <s v=""/>
    <s v=""/>
    <m/>
  </r>
  <r>
    <x v="0"/>
    <n v="493439"/>
    <s v="003 - CEL H PORTE 048 MBL STD"/>
    <x v="0"/>
    <m/>
    <s v="M-CBHU9523730-1"/>
    <s v="17704673"/>
    <x v="8"/>
    <s v="40'HQ"/>
    <s v="6298569                                           "/>
    <s v="MEUBLE STANDARD/MONO COLIS"/>
    <s v="VRAC"/>
    <n v="612"/>
    <n v="0"/>
    <n v="77"/>
    <s v="non"/>
    <s v="non"/>
    <m/>
    <s v="CBHU9523730"/>
    <m/>
    <s v="Reporté"/>
    <s v=""/>
    <s v=""/>
    <s v=""/>
  </r>
  <r>
    <x v="1"/>
    <s v="/"/>
    <s v="3"/>
    <x v="1"/>
    <m/>
    <s v="SC"/>
    <m/>
    <x v="4"/>
    <s v="CBHU9523730"/>
    <s v="D"/>
    <s v="non"/>
    <n v="6.12"/>
    <n v="1"/>
    <n v="77"/>
    <s v="non"/>
    <s v="non"/>
    <s v="non"/>
    <m/>
    <s v="Camion vrac"/>
    <m/>
    <m/>
    <s v=""/>
    <s v=""/>
    <m/>
  </r>
  <r>
    <x v="0"/>
    <n v="481876"/>
    <s v="003 - CEL E PORTE 029 PEM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palette"/>
    <m/>
    <m/>
    <s v=""/>
    <s v=""/>
    <m/>
  </r>
  <r>
    <x v="2"/>
    <n v="516292"/>
    <s v="003 - CEL H PORTE 046 MBL STD"/>
    <x v="2"/>
    <m/>
    <s v="R-248517"/>
    <s v="17718734"/>
    <x v="9"/>
    <s v="Camion palette"/>
    <m/>
    <s v="MEUBLE LOURD/MULTI COLIS_x000a_MEUBLE STANDARD/MONO COLIS"/>
    <s v="PALETTE"/>
    <n v="1150"/>
    <n v="30"/>
    <n v="78"/>
    <s v="non"/>
    <s v="non"/>
    <m/>
    <n v="0"/>
    <d v="1899-12-30T08:54:00"/>
    <m/>
    <n v="7.9166666670062114E-2"/>
    <n v="1.9000000000814907"/>
    <n v="114.00000000488944"/>
  </r>
  <r>
    <x v="1"/>
    <s v="/"/>
    <s v="3"/>
    <x v="1"/>
    <m/>
    <s v="V"/>
    <m/>
    <x v="1"/>
    <m/>
    <s v="R"/>
    <s v="oui"/>
    <n v="2.4139549436795997"/>
    <n v="5"/>
    <n v="57"/>
    <s v="non"/>
    <s v="non"/>
    <s v="non"/>
    <m/>
    <s v="Camion vrac"/>
    <m/>
    <m/>
    <s v=""/>
    <s v=""/>
    <m/>
  </r>
  <r>
    <x v="2"/>
    <n v="515042"/>
    <s v="003 - CEL A PORTE 005 GEM &gt; 50 et &lt; 150"/>
    <x v="2"/>
    <m/>
    <s v="R-247618"/>
    <s v="17716604"/>
    <x v="5"/>
    <s v="Camion vrac"/>
    <m/>
    <s v="GROS ELECTRO MENAGER"/>
    <s v="VRAC"/>
    <n v="264"/>
    <n v="0"/>
    <n v="44"/>
    <s v="non"/>
    <s v="non"/>
    <m/>
    <n v="0"/>
    <m/>
    <m/>
    <s v=""/>
    <s v=""/>
    <s v=""/>
  </r>
  <r>
    <x v="1"/>
    <s v="/"/>
    <s v="3"/>
    <x v="1"/>
    <m/>
    <s v="SC"/>
    <m/>
    <x v="1"/>
    <m/>
    <s v="R"/>
    <s v="non"/>
    <n v="2.2000000000000002"/>
    <n v="1"/>
    <n v="264"/>
    <s v="non"/>
    <s v="non"/>
    <s v="non"/>
    <m/>
    <s v="Camion vrac"/>
    <m/>
    <m/>
    <s v=""/>
    <s v=""/>
    <m/>
  </r>
  <r>
    <x v="3"/>
    <n v="481617"/>
    <s v="003 - CEL E PORTE 028 PEM"/>
    <x v="3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3"/>
    <n v="480501"/>
    <s v="003 - CEL E PORTE 026 CUISINE"/>
    <x v="3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ontainer"/>
    <m/>
    <m/>
    <s v=""/>
    <s v=""/>
    <m/>
  </r>
  <r>
    <x v="3"/>
    <n v="516542"/>
    <s v="003 - CEL A PORTE 003 GEM &gt; 50 et &lt; 150"/>
    <x v="3"/>
    <m/>
    <s v="R-246877"/>
    <s v="17712532"/>
    <x v="10"/>
    <s v="Container"/>
    <m/>
    <s v="GROS ELECTRO MENAGER"/>
    <s v="VRAC"/>
    <n v="183"/>
    <n v="0"/>
    <n v="26"/>
    <s v="non"/>
    <s v="non"/>
    <m/>
    <s v="ARKU8454567"/>
    <d v="1899-12-30T09:15:00"/>
    <m/>
    <n v="5.2083333335758653E-2"/>
    <n v="1.2500000000582077"/>
    <n v="75.00000000349246"/>
  </r>
  <r>
    <x v="1"/>
    <s v="516541/"/>
    <s v="3"/>
    <x v="1"/>
    <m/>
    <s v="V"/>
    <m/>
    <x v="1"/>
    <s v="ARKU8454567"/>
    <s v="R"/>
    <s v="non"/>
    <n v="1.5249999999999999"/>
    <n v="1"/>
    <n v="183"/>
    <s v="non"/>
    <s v="non"/>
    <s v="non"/>
    <m/>
    <s v="Camion vrac"/>
    <m/>
    <m/>
    <s v=""/>
    <s v=""/>
    <m/>
  </r>
  <r>
    <x v="3"/>
    <n v="514533"/>
    <s v="003 - CEL A PORTE 001 GEM &gt; 50 et &lt; 150"/>
    <x v="3"/>
    <m/>
    <s v="R-247597"/>
    <s v="17709431_x000a_17714932_x000a_17720737_x000a_17724102"/>
    <x v="11"/>
    <s v="Camion vrac"/>
    <m/>
    <s v="GROS ELECTRO MENAGER"/>
    <s v="VRAC"/>
    <n v="81"/>
    <n v="0"/>
    <n v="15"/>
    <s v="non"/>
    <s v="oui"/>
    <m/>
    <n v="0"/>
    <d v="1899-12-30T09:15:00"/>
    <m/>
    <n v="5.2083333335758653E-2"/>
    <n v="1.2500000000582077"/>
    <n v="75.00000000349246"/>
  </r>
  <r>
    <x v="1"/>
    <s v="/"/>
    <s v="3"/>
    <x v="1"/>
    <m/>
    <s v="V"/>
    <m/>
    <x v="1"/>
    <m/>
    <s v="R"/>
    <s v="non"/>
    <n v="0.67500000000000004"/>
    <n v="4"/>
    <n v="81"/>
    <s v="non"/>
    <s v="non"/>
    <s v="non"/>
    <m/>
    <s v="40'"/>
    <m/>
    <m/>
    <s v=""/>
    <s v=""/>
    <m/>
  </r>
  <r>
    <x v="3"/>
    <n v="492399"/>
    <s v="003 - CEL H PORTE 045 MBL STD"/>
    <x v="3"/>
    <m/>
    <s v="M-CCLU4754314-1"/>
    <s v="17704739"/>
    <x v="12"/>
    <s v="40'"/>
    <s v="7304891                                           "/>
    <s v="MEUBLE STANDARD/MONO COLIS"/>
    <s v="VRAC"/>
    <n v="60"/>
    <n v="0"/>
    <n v="60"/>
    <s v="non"/>
    <s v="non"/>
    <m/>
    <s v="CCLU4754314"/>
    <m/>
    <s v="Annulé"/>
    <s v=""/>
    <s v=""/>
    <s v=""/>
  </r>
  <r>
    <x v="1"/>
    <s v="/"/>
    <s v="3"/>
    <x v="1"/>
    <m/>
    <s v="V"/>
    <m/>
    <x v="4"/>
    <s v="CCLU4754314"/>
    <s v="D"/>
    <s v="non"/>
    <n v="0.6"/>
    <n v="1"/>
    <n v="60"/>
    <s v="non"/>
    <s v="non"/>
    <s v="non"/>
    <m/>
    <s v="40'HQ"/>
    <m/>
    <m/>
    <s v=""/>
    <s v=""/>
    <m/>
  </r>
  <r>
    <x v="3"/>
    <n v="482954"/>
    <s v="003 - CEL H PORTE 044 MBL STD"/>
    <x v="3"/>
    <m/>
    <s v="M-CCLU7693300-1"/>
    <s v="17718109"/>
    <x v="13"/>
    <s v="40'HQ"/>
    <s v="CE406042                                          "/>
    <s v="MEUBLE STANDARD/MONO COLIS"/>
    <s v="VRAC"/>
    <n v="480"/>
    <n v="0"/>
    <n v="60"/>
    <s v="non"/>
    <s v="oui"/>
    <m/>
    <s v="CCLU7693300"/>
    <m/>
    <m/>
    <s v=""/>
    <s v=""/>
    <s v=""/>
  </r>
  <r>
    <x v="1"/>
    <s v="/"/>
    <s v="3"/>
    <x v="1"/>
    <m/>
    <s v="SC"/>
    <m/>
    <x v="4"/>
    <s v="CCLU7693300"/>
    <s v="D"/>
    <s v="non"/>
    <n v="4.8"/>
    <n v="1"/>
    <n v="60"/>
    <s v="non"/>
    <s v="non"/>
    <s v="non"/>
    <m/>
    <s v="Camion vrac"/>
    <m/>
    <m/>
    <s v=""/>
    <s v=""/>
    <m/>
  </r>
  <r>
    <x v="3"/>
    <n v="509044"/>
    <s v="003 - CEL J PORTE 056 MBL DEB"/>
    <x v="3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40'HQ"/>
    <m/>
    <m/>
    <s v=""/>
    <s v=""/>
    <m/>
  </r>
  <r>
    <x v="3"/>
    <n v="509306"/>
    <s v="003 - CEL J PORTE 057 MBL DEB"/>
    <x v="3"/>
    <m/>
    <s v="M-HLXU8540326-1"/>
    <s v="17712801"/>
    <x v="3"/>
    <s v="40'HQ"/>
    <s v="HLB3930768                                        "/>
    <s v="MEUBLE LOURD/MULTI COLIS"/>
    <s v="VRAC"/>
    <n v="625"/>
    <n v="0"/>
    <n v="63"/>
    <s v="non"/>
    <s v="non"/>
    <m/>
    <s v="HLXU8540326"/>
    <m/>
    <s v="Reporté"/>
    <s v=""/>
    <s v=""/>
    <s v=""/>
  </r>
  <r>
    <x v="1"/>
    <s v="/"/>
    <s v="3"/>
    <x v="1"/>
    <m/>
    <s v="V"/>
    <m/>
    <x v="4"/>
    <s v="HLXU8540326"/>
    <s v="D"/>
    <s v="non"/>
    <n v="7.3529411764705879"/>
    <n v="1"/>
    <n v="63"/>
    <s v="non"/>
    <s v="non"/>
    <s v="non"/>
    <m/>
    <s v="Camion vrac"/>
    <m/>
    <m/>
    <s v=""/>
    <s v=""/>
    <m/>
  </r>
  <r>
    <x v="3"/>
    <n v="495532"/>
    <s v="003 - CEL A PORTE 004 GEM &gt; 50 et &lt; 150"/>
    <x v="3"/>
    <m/>
    <s v="R-247012"/>
    <s v="17715049"/>
    <x v="11"/>
    <s v="Camion vrac"/>
    <m/>
    <s v="GROS ELECTRO MENAGER"/>
    <s v="VRAC"/>
    <n v="162"/>
    <n v="0"/>
    <n v="21"/>
    <s v="non"/>
    <s v="non"/>
    <m/>
    <n v="0"/>
    <d v="1899-12-30T08:59:00"/>
    <m/>
    <n v="4.0972222224809229E-2"/>
    <n v="0.9833333333954215"/>
    <n v="59.00000000372529"/>
  </r>
  <r>
    <x v="1"/>
    <s v="/"/>
    <s v="3"/>
    <x v="1"/>
    <m/>
    <s v="SC"/>
    <m/>
    <x v="1"/>
    <m/>
    <s v="R"/>
    <s v="non"/>
    <n v="1.35"/>
    <n v="1"/>
    <n v="162"/>
    <s v="non"/>
    <s v="non"/>
    <s v="non"/>
    <m/>
    <s v="Camion vrac"/>
    <m/>
    <m/>
    <s v=""/>
    <s v=""/>
    <m/>
  </r>
  <r>
    <x v="3"/>
    <n v="509565"/>
    <s v="003 - CEL J PORTE 058 MBL DEB"/>
    <x v="3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vrac"/>
    <m/>
    <m/>
    <s v=""/>
    <s v=""/>
    <m/>
  </r>
  <r>
    <x v="4"/>
    <n v="516937"/>
    <s v="003 - CEL A PORTE 004 GEM &gt; 50 et &lt; 150"/>
    <x v="4"/>
    <m/>
    <s v="R-246882"/>
    <s v="17708233"/>
    <x v="10"/>
    <s v="Camion vrac"/>
    <m/>
    <s v="GROS ELECTRO MENAGER"/>
    <s v="VRAC"/>
    <n v="110"/>
    <n v="0"/>
    <n v="16"/>
    <s v="non"/>
    <s v="non"/>
    <m/>
    <n v="0"/>
    <m/>
    <m/>
    <s v=""/>
    <s v=""/>
    <s v=""/>
  </r>
  <r>
    <x v="1"/>
    <s v="516655/"/>
    <s v="3"/>
    <x v="1"/>
    <m/>
    <s v="SC"/>
    <m/>
    <x v="1"/>
    <m/>
    <s v="R"/>
    <s v="non"/>
    <n v="0.91666666666666663"/>
    <n v="1"/>
    <n v="110"/>
    <s v="non"/>
    <s v="non"/>
    <s v="non"/>
    <m/>
    <s v="Camion vrac"/>
    <m/>
    <m/>
    <s v=""/>
    <s v=""/>
    <m/>
  </r>
  <r>
    <x v="4"/>
    <n v="517291"/>
    <s v="003 - CEL H PORTE 048 MBL STD"/>
    <x v="4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vrac"/>
    <m/>
    <m/>
    <s v=""/>
    <s v=""/>
    <m/>
  </r>
  <r>
    <x v="4"/>
    <n v="516716"/>
    <s v="003 - CEL A PORTE 001 GEM &gt; 50 et &lt; 150"/>
    <x v="4"/>
    <m/>
    <s v="R-248732"/>
    <s v="17715049_x000a_17720737"/>
    <x v="11"/>
    <s v="Camion vrac"/>
    <m/>
    <s v="GROS ELECTRO MENAGER"/>
    <s v="VRAC"/>
    <n v="128"/>
    <n v="0"/>
    <n v="19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1.0666666666666667"/>
    <n v="2"/>
    <n v="128"/>
    <s v="non"/>
    <s v="non"/>
    <s v="non"/>
    <m/>
    <s v="Camion vrac"/>
    <m/>
    <m/>
    <s v=""/>
    <s v=""/>
    <m/>
  </r>
  <r>
    <x v="4"/>
    <n v="495272"/>
    <s v="003 - CEL A PORTE 002 GEM &gt; 50 et &lt; 150"/>
    <x v="4"/>
    <m/>
    <s v="R-247011"/>
    <s v="17715237_x000a_17715240"/>
    <x v="11"/>
    <s v="Camion vrac"/>
    <m/>
    <s v="GROS ELECTRO MENAGER"/>
    <s v="VRAC"/>
    <n v="197"/>
    <n v="0"/>
    <n v="39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1.6416666666666666"/>
    <n v="1"/>
    <n v="197"/>
    <s v="non"/>
    <s v="non"/>
    <s v="non"/>
    <m/>
    <s v="Camion vrac"/>
    <m/>
    <m/>
    <s v=""/>
    <s v=""/>
    <m/>
  </r>
  <r>
    <x v="4"/>
    <n v="516715"/>
    <s v="003 - CEL A PORTE 005 GEM &gt; 50 et &lt; 150"/>
    <x v="4"/>
    <m/>
    <s v="R-247449"/>
    <s v="17715237_x000a_17715241"/>
    <x v="11"/>
    <s v="Camion vrac"/>
    <m/>
    <s v="GROS ELECTRO MENAGER"/>
    <s v="VRAC"/>
    <n v="183"/>
    <n v="0"/>
    <n v="36"/>
    <s v="non"/>
    <s v="non"/>
    <m/>
    <n v="0"/>
    <d v="1899-12-30T08:59:00"/>
    <m/>
    <n v="0.99930555555329192"/>
    <s v=""/>
    <s v=""/>
  </r>
  <r>
    <x v="1"/>
    <s v="/"/>
    <s v="3"/>
    <x v="1"/>
    <m/>
    <s v="V"/>
    <m/>
    <x v="1"/>
    <m/>
    <s v="R"/>
    <s v="non"/>
    <n v="1.5249999999999999"/>
    <n v="1"/>
    <n v="183"/>
    <s v="non"/>
    <s v="non"/>
    <s v="non"/>
    <m/>
    <s v="Camion palette"/>
    <m/>
    <m/>
    <s v=""/>
    <s v=""/>
    <m/>
  </r>
  <r>
    <x v="4"/>
    <n v="493698"/>
    <s v="003 - CEL H PORTE 047 MBL STD"/>
    <x v="4"/>
    <m/>
    <s v="R-248518"/>
    <s v="17718734"/>
    <x v="9"/>
    <s v="Camion palette"/>
    <m/>
    <s v="MEUBLE STANDARD/MONO COLIS"/>
    <s v="PALETTE"/>
    <n v="250"/>
    <n v="10"/>
    <n v="18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0.36764705882352944"/>
    <n v="2"/>
    <n v="9"/>
    <s v="non"/>
    <s v="non"/>
    <s v="non"/>
    <m/>
    <s v="Camion palette"/>
    <m/>
    <m/>
    <s v=""/>
    <s v=""/>
    <m/>
  </r>
  <r>
    <x v="4"/>
    <n v="510085"/>
    <s v="003 - CEL J PORTE 059 MBL DEB"/>
    <x v="4"/>
    <m/>
    <s v="R-247653"/>
    <s v="17720714"/>
    <x v="14"/>
    <s v="Camion palette"/>
    <m/>
    <s v="MEUBLE LOURD/MULTI COLIS"/>
    <s v="PALETTE"/>
    <n v="600"/>
    <n v="26"/>
    <n v="63"/>
    <s v="non"/>
    <s v="non"/>
    <m/>
    <n v="0"/>
    <d v="1899-12-30T08:59:00"/>
    <m/>
    <n v="0.99930555555329192"/>
    <s v=""/>
    <s v=""/>
  </r>
  <r>
    <x v="1"/>
    <s v="/"/>
    <s v="3"/>
    <x v="1"/>
    <m/>
    <s v="V"/>
    <m/>
    <x v="1"/>
    <m/>
    <s v="R"/>
    <s v="oui"/>
    <n v="2.2403003754693369"/>
    <n v="6"/>
    <n v="29"/>
    <s v="non"/>
    <s v="non"/>
    <s v="non"/>
    <m/>
    <s v="40'"/>
    <m/>
    <m/>
    <s v=""/>
    <s v=""/>
    <m/>
  </r>
  <r>
    <x v="5"/>
    <n v="482693"/>
    <s v="003 - CEL H PORTE 043 MBL STD"/>
    <x v="5"/>
    <m/>
    <s v="M-CBHU6446938-1"/>
    <s v="17715644_x000a_17718025"/>
    <x v="15"/>
    <s v="40'"/>
    <s v="CE391615                                          "/>
    <s v="MEUBLE STANDARD/MONO COLIS"/>
    <s v="VRAC"/>
    <n v="348"/>
    <n v="0"/>
    <n v="58"/>
    <s v="non"/>
    <s v="oui"/>
    <m/>
    <s v="CBHU6446938"/>
    <d v="1899-12-30T09:59:00"/>
    <m/>
    <n v="0.99930555556056788"/>
    <s v=""/>
    <s v=""/>
  </r>
  <r>
    <x v="1"/>
    <s v="/"/>
    <s v="3"/>
    <x v="1"/>
    <m/>
    <s v="V"/>
    <m/>
    <x v="4"/>
    <s v="CBHU6446938"/>
    <s v="D"/>
    <s v="non"/>
    <n v="3.48"/>
    <n v="2"/>
    <n v="58"/>
    <s v="non"/>
    <s v="non"/>
    <s v="non"/>
    <m/>
    <s v="40'"/>
    <m/>
    <m/>
    <s v=""/>
    <s v=""/>
    <m/>
  </r>
  <r>
    <x v="5"/>
    <n v="493179"/>
    <s v="003 - CEL H PORTE 047 MBL STD"/>
    <x v="5"/>
    <m/>
    <s v="M-CCLU4481098-1"/>
    <s v="17718151_x000a_17718152"/>
    <x v="13"/>
    <s v="40'"/>
    <s v="Y389977                                           "/>
    <s v="MEUBLE STANDARD/MONO COLIS"/>
    <s v="VRAC"/>
    <n v="350"/>
    <n v="0"/>
    <n v="60"/>
    <s v="non"/>
    <s v="oui"/>
    <m/>
    <s v="CCLU4481098"/>
    <d v="1899-12-30T08:59:00"/>
    <m/>
    <n v="0.95763888888905058"/>
    <s v=""/>
    <s v=""/>
  </r>
  <r>
    <x v="1"/>
    <s v="/"/>
    <s v="3"/>
    <x v="1"/>
    <m/>
    <s v="SC"/>
    <m/>
    <x v="4"/>
    <s v="CCLU4481098"/>
    <s v="D"/>
    <s v="non"/>
    <n v="3.5"/>
    <n v="1"/>
    <n v="59"/>
    <s v="non"/>
    <s v="non"/>
    <s v="non"/>
    <m/>
    <s v="Camion vrac"/>
    <m/>
    <m/>
    <s v=""/>
    <s v=""/>
    <m/>
  </r>
  <r>
    <x v="5"/>
    <n v="480970"/>
    <s v="003 - CEL E PORTE 027 CANAPE"/>
    <x v="5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5"/>
    <n v="496577"/>
    <s v="003 - CEL B PORTE 011 GEM &gt; 150"/>
    <x v="5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vrac"/>
    <m/>
    <m/>
    <s v=""/>
    <s v=""/>
    <m/>
  </r>
  <r>
    <x v="5"/>
    <n v="516641"/>
    <s v="003 - CEL A PORTE 003 GEM &gt; 50 et &lt; 150"/>
    <x v="5"/>
    <m/>
    <s v="R-248729"/>
    <s v="17709431_x000a_17715055_x000a_17715099_x000a_17715237_x000a_17716496"/>
    <x v="11"/>
    <s v="Camion vrac"/>
    <m/>
    <s v="GROS ELECTRO MENAGER"/>
    <s v="VRAC"/>
    <n v="159"/>
    <n v="0"/>
    <n v="31"/>
    <s v="non"/>
    <s v="non"/>
    <m/>
    <n v="0"/>
    <m/>
    <s v="Reporté"/>
    <s v=""/>
    <s v=""/>
    <s v=""/>
  </r>
  <r>
    <x v="1"/>
    <s v="/"/>
    <s v="3"/>
    <x v="1"/>
    <m/>
    <s v="V"/>
    <m/>
    <x v="1"/>
    <m/>
    <s v="R"/>
    <s v="non"/>
    <n v="1.325"/>
    <n v="5"/>
    <n v="159"/>
    <s v="non"/>
    <s v="non"/>
    <s v="non"/>
    <m/>
    <s v="Camion vrac"/>
    <m/>
    <m/>
    <s v=""/>
    <s v=""/>
    <m/>
  </r>
  <r>
    <x v="5"/>
    <n v="516939"/>
    <s v="003 - CEL A PORTE 002 GEM &gt; 50 et &lt; 150"/>
    <x v="5"/>
    <m/>
    <s v="R-246883"/>
    <s v="17708234"/>
    <x v="10"/>
    <s v="Camion vrac"/>
    <m/>
    <s v="GROS ELECTRO MENAGER"/>
    <s v="VRAC"/>
    <n v="110"/>
    <n v="0"/>
    <n v="16"/>
    <s v="non"/>
    <s v="non"/>
    <m/>
    <n v="0"/>
    <d v="1899-12-30T08:59:00"/>
    <m/>
    <n v="0.95763888888905058"/>
    <s v=""/>
    <s v=""/>
  </r>
  <r>
    <x v="1"/>
    <s v="516669/"/>
    <s v="3"/>
    <x v="1"/>
    <m/>
    <s v="V"/>
    <m/>
    <x v="1"/>
    <m/>
    <s v="R"/>
    <s v="non"/>
    <n v="0.91666666666666663"/>
    <n v="1"/>
    <n v="110"/>
    <s v="non"/>
    <s v="non"/>
    <s v="non"/>
    <m/>
    <s v="20'"/>
    <m/>
    <m/>
    <s v=""/>
    <s v=""/>
    <m/>
  </r>
  <r>
    <x v="5"/>
    <n v="492659"/>
    <s v="003 - CEL H PORTE 046 MBL STD"/>
    <x v="5"/>
    <m/>
    <s v="M-CSLU1674788-1"/>
    <s v="17712064"/>
    <x v="16"/>
    <s v="20'"/>
    <s v="5737706"/>
    <s v="MEUBLE LOURD/MULTI COLIS"/>
    <s v="VRAC"/>
    <n v="378"/>
    <n v="0"/>
    <n v="27"/>
    <s v="non"/>
    <s v="non"/>
    <m/>
    <s v="CSLU1674788"/>
    <m/>
    <s v="Annulé"/>
    <s v=""/>
    <s v=""/>
    <s v=""/>
  </r>
  <r>
    <x v="1"/>
    <s v="/"/>
    <s v="3"/>
    <x v="1"/>
    <m/>
    <s v="V"/>
    <m/>
    <x v="4"/>
    <s v="CSLU1674788"/>
    <s v="D"/>
    <s v="non"/>
    <n v="4.447058823529412"/>
    <n v="1"/>
    <n v="15"/>
    <s v="non"/>
    <s v="non"/>
    <s v="non"/>
    <m/>
    <s v="Camion palette"/>
    <m/>
    <m/>
    <s v=""/>
    <s v=""/>
    <m/>
  </r>
  <r>
    <x v="5"/>
    <n v="482139"/>
    <s v="003 - CEL E PORTE 029 PEM"/>
    <x v="5"/>
    <m/>
    <s v="R-249433"/>
    <s v="17715162_x000a_17716879"/>
    <x v="17"/>
    <s v="Camion palette"/>
    <m/>
    <s v="PETIT/MOYEN ELECTRO+ACCESSOIRE"/>
    <s v="PALETTE"/>
    <n v="105"/>
    <n v="6"/>
    <n v="7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0.14037433155080214"/>
    <n v="1"/>
    <n v="6"/>
    <s v="non"/>
    <s v="non"/>
    <s v="non"/>
    <m/>
    <s v="Camion vrac"/>
    <m/>
    <m/>
    <s v=""/>
    <s v=""/>
    <m/>
  </r>
  <r>
    <x v="5"/>
    <n v="516559"/>
    <s v="003 - CEL A PORTE 004 GEM &gt; 50 et &lt; 150"/>
    <x v="5"/>
    <m/>
    <s v="R-246069"/>
    <s v="17705358"/>
    <x v="18"/>
    <s v="Camion vrac"/>
    <m/>
    <s v="GROS ELECTRO MENAGER"/>
    <s v="VRAC"/>
    <n v="60"/>
    <n v="0"/>
    <n v="11"/>
    <s v="non"/>
    <s v="non"/>
    <m/>
    <n v="0"/>
    <m/>
    <m/>
    <s v=""/>
    <s v=""/>
    <s v=""/>
  </r>
  <r>
    <x v="1"/>
    <s v="495526/"/>
    <s v="3"/>
    <x v="1"/>
    <m/>
    <s v="SC"/>
    <m/>
    <x v="1"/>
    <m/>
    <s v="R"/>
    <s v="non"/>
    <n v="0.5"/>
    <n v="1"/>
    <n v="60"/>
    <s v="non"/>
    <s v="non"/>
    <s v="non"/>
    <m/>
    <s v="Camion vrac"/>
    <m/>
    <m/>
    <s v=""/>
    <s v=""/>
    <m/>
  </r>
  <r>
    <x v="5"/>
    <n v="510602"/>
    <s v="003 - CEL J PORTE 060 MBL DEB"/>
    <x v="5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6"/>
    <n v="483215"/>
    <s v="003 - CEL H PORTE 044 MBL STD"/>
    <x v="6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20'"/>
    <m/>
    <m/>
    <s v=""/>
    <s v=""/>
    <m/>
  </r>
  <r>
    <x v="6"/>
    <n v="517217"/>
    <s v="003 - CEL H PORTE 046 MBL STD"/>
    <x v="6"/>
    <m/>
    <s v="M-CSLU1059069-1"/>
    <s v="17709864"/>
    <x v="6"/>
    <s v="20'"/>
    <s v="Y535407"/>
    <s v="MEUBLE STANDARD/MONO COLIS"/>
    <s v="VRAC"/>
    <n v="296"/>
    <n v="0"/>
    <n v="28"/>
    <s v="non"/>
    <s v="non"/>
    <m/>
    <s v="CSLU1059069"/>
    <m/>
    <m/>
    <s v=""/>
    <s v=""/>
    <s v=""/>
  </r>
  <r>
    <x v="1"/>
    <s v="/"/>
    <s v="3"/>
    <x v="1"/>
    <m/>
    <s v="V"/>
    <m/>
    <x v="4"/>
    <s v="CSLU1059069"/>
    <s v="D"/>
    <s v="non"/>
    <n v="2.96"/>
    <n v="2"/>
    <n v="10"/>
    <s v="non"/>
    <s v="non"/>
    <s v="non"/>
    <m/>
    <s v="Camion vrac"/>
    <m/>
    <m/>
    <s v=""/>
    <s v=""/>
    <m/>
  </r>
  <r>
    <x v="6"/>
    <n v="516566"/>
    <s v="003 - CEL A PORTE 002 GEM &gt; 50 et &lt; 150"/>
    <x v="6"/>
    <m/>
    <s v="R-246132"/>
    <s v="17714707"/>
    <x v="19"/>
    <s v="Camion vrac"/>
    <m/>
    <s v="GROS ELECTRO MENAGER"/>
    <s v="VRAC"/>
    <n v="84"/>
    <n v="0"/>
    <n v="13"/>
    <s v="non"/>
    <s v="non"/>
    <m/>
    <n v="0"/>
    <m/>
    <m/>
    <s v=""/>
    <s v=""/>
    <s v=""/>
  </r>
  <r>
    <x v="1"/>
    <s v="/"/>
    <s v="3"/>
    <x v="1"/>
    <m/>
    <s v="SC"/>
    <m/>
    <x v="1"/>
    <m/>
    <s v="R"/>
    <s v="non"/>
    <n v="0.7"/>
    <n v="1"/>
    <n v="84"/>
    <s v="non"/>
    <s v="non"/>
    <s v="non"/>
    <m/>
    <s v="Camion vrac"/>
    <m/>
    <m/>
    <s v=""/>
    <s v=""/>
    <m/>
  </r>
  <r>
    <x v="6"/>
    <n v="494221"/>
    <s v="003 - CEL A PORTE 001 GEM &gt; 50 et &lt; 150"/>
    <x v="6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vrac"/>
    <m/>
    <m/>
    <s v=""/>
    <s v=""/>
    <m/>
  </r>
  <r>
    <x v="6"/>
    <n v="515090"/>
    <s v="003 - CEL A PORTE 005 GEM &gt; 50 et &lt; 150"/>
    <x v="6"/>
    <m/>
    <s v="R-246931"/>
    <s v="17714731"/>
    <x v="5"/>
    <s v="Camion vrac"/>
    <m/>
    <s v="GROS ELECTRO MENAGER"/>
    <s v="VRAC"/>
    <n v="51"/>
    <n v="0"/>
    <n v="11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0.42499999999999999"/>
    <n v="1"/>
    <n v="51"/>
    <s v="non"/>
    <s v="non"/>
    <s v="non"/>
    <m/>
    <s v="Camion palette"/>
    <m/>
    <m/>
    <s v=""/>
    <s v=""/>
    <m/>
  </r>
  <r>
    <x v="6"/>
    <n v="519625"/>
    <s v="003 - CEL E PORTE 028 PEM"/>
    <x v="6"/>
    <m/>
    <s v="R-249444"/>
    <s v="17724318"/>
    <x v="20"/>
    <s v="Camion palette"/>
    <m/>
    <s v="MEUBLE DISSOCIE/CUISINE"/>
    <s v="PALETTE"/>
    <n v="24"/>
    <n v="2"/>
    <n v="3"/>
    <s v="non"/>
    <s v="oui"/>
    <m/>
    <n v="0"/>
    <m/>
    <m/>
    <s v=""/>
    <s v=""/>
    <s v=""/>
  </r>
  <r>
    <x v="1"/>
    <s v="/"/>
    <s v="3"/>
    <x v="1"/>
    <m/>
    <s v="SC"/>
    <m/>
    <x v="1"/>
    <m/>
    <s v="R"/>
    <s v="non"/>
    <n v="0.2"/>
    <n v="1"/>
    <n v="3"/>
    <s v="non"/>
    <s v="non"/>
    <s v="oui"/>
    <m/>
    <s v="Camion vrac"/>
    <m/>
    <m/>
    <s v=""/>
    <s v=""/>
    <m/>
  </r>
  <r>
    <x v="7"/>
    <n v="509824"/>
    <s v="003 - CEL J PORTE 058 MBL DEB"/>
    <x v="7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m/>
    <x v="1"/>
    <m/>
    <m/>
    <m/>
    <x v="2"/>
    <m/>
    <m/>
    <s v="non"/>
    <n v="0"/>
    <n v="0"/>
    <m/>
    <s v="non"/>
    <s v="non"/>
    <s v="non"/>
    <m/>
    <n v="0"/>
    <m/>
    <m/>
    <s v=""/>
    <s v=""/>
    <m/>
  </r>
  <r>
    <x v="0"/>
    <n v="522871"/>
    <s v="003 - CEL E PORTE 027 CANAPE"/>
    <x v="0"/>
    <m/>
    <s v="R-249753"/>
    <s v="17715575"/>
    <x v="0"/>
    <s v="Camion palette"/>
    <m/>
    <s v="MEUBLE DISSOCIE/CUISINE"/>
    <s v="PALETTE"/>
    <n v="12"/>
    <n v="1"/>
    <n v="1"/>
    <s v="non"/>
    <s v="non"/>
    <m/>
    <n v="0"/>
    <m/>
    <m/>
    <s v=""/>
    <s v=""/>
    <s v=""/>
  </r>
  <r>
    <x v="1"/>
    <s v="/"/>
    <s v="3"/>
    <x v="1"/>
    <m/>
    <s v="SC"/>
    <m/>
    <x v="1"/>
    <m/>
    <s v="R"/>
    <s v="non"/>
    <n v="1.6042780748663103E-2"/>
    <n v="1"/>
    <n v="1"/>
    <s v="non"/>
    <s v="non"/>
    <s v="non"/>
    <m/>
    <s v="Camion vrac"/>
    <m/>
    <m/>
    <s v=""/>
    <s v=""/>
    <m/>
  </r>
  <r>
    <x v="0"/>
    <n v="480207"/>
    <s v="003 - CEL E PORTE 026 CUISINE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0"/>
    <n v="481245"/>
    <s v="003 - CEL E PORTE 028 PEM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40'"/>
    <m/>
    <m/>
    <s v=""/>
    <s v=""/>
    <m/>
  </r>
  <r>
    <x v="0"/>
    <n v="482434"/>
    <s v="003 - CEL H PORTE 043 MBL STD"/>
    <x v="0"/>
    <m/>
    <s v="M-TCLU4723623-1"/>
    <s v="17712799"/>
    <x v="3"/>
    <s v="40'"/>
    <s v="HLB3916685                                        "/>
    <s v="MEUBLE STANDARD/MONO COLIS"/>
    <s v="VRAC"/>
    <n v="920"/>
    <n v="0"/>
    <n v="86"/>
    <s v="non"/>
    <s v="non"/>
    <m/>
    <s v="TCLU4723623"/>
    <m/>
    <m/>
    <s v=""/>
    <s v=""/>
    <s v=""/>
  </r>
  <r>
    <x v="1"/>
    <s v="/"/>
    <s v="3"/>
    <x v="1"/>
    <m/>
    <s v="SC"/>
    <m/>
    <x v="4"/>
    <s v="TCLU4723623"/>
    <s v="D"/>
    <s v="non"/>
    <n v="9.1999999999999993"/>
    <n v="1"/>
    <n v="49"/>
    <s v="non"/>
    <s v="non"/>
    <s v="non"/>
    <m/>
    <s v="Camion vrac"/>
    <m/>
    <m/>
    <s v=""/>
    <s v=""/>
    <m/>
  </r>
  <r>
    <x v="0"/>
    <n v="510343"/>
    <s v="003 - CEL J PORTE 059 MBL DEB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0"/>
    <n v="479859"/>
    <s v="003 - CEL D PORTE 019 PDT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0"/>
    <n v="492920"/>
    <s v="003 - CEL H PORTE 047 MBL STD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vrac"/>
    <m/>
    <m/>
    <s v=""/>
    <s v=""/>
    <m/>
  </r>
  <r>
    <x v="0"/>
    <n v="496316"/>
    <s v="003 - CEL B PORTE 011 GEM &gt; 150"/>
    <x v="0"/>
    <m/>
    <s v="R-249023"/>
    <s v="17718093"/>
    <x v="5"/>
    <s v="Camion vrac"/>
    <m/>
    <s v="GROS ELECTRO MENAGER"/>
    <s v="VRAC"/>
    <n v="264"/>
    <n v="0"/>
    <n v="44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2.2000000000000002"/>
    <n v="1"/>
    <n v="264"/>
    <s v="non"/>
    <s v="non"/>
    <s v="non"/>
    <m/>
    <s v="40'HQ"/>
    <m/>
    <m/>
    <s v=""/>
    <s v=""/>
    <m/>
  </r>
  <r>
    <x v="0"/>
    <n v="496836"/>
    <s v="003 - CEL J PORTE 055 MBL DEB"/>
    <x v="0"/>
    <m/>
    <s v="M-FCIU9130200-1"/>
    <s v="17709860"/>
    <x v="6"/>
    <s v="40'HQ"/>
    <s v="Y769241"/>
    <s v="MEUBLE LOURD/MULTI COLIS"/>
    <s v="VRAC"/>
    <n v="968"/>
    <n v="0"/>
    <n v="98"/>
    <s v="non"/>
    <s v="non"/>
    <m/>
    <s v="FCIU9130200"/>
    <m/>
    <m/>
    <s v=""/>
    <s v=""/>
    <s v=""/>
  </r>
  <r>
    <x v="1"/>
    <s v="/"/>
    <s v="3"/>
    <x v="1"/>
    <m/>
    <s v="V"/>
    <m/>
    <x v="4"/>
    <s v="FCIU9130200"/>
    <s v="D"/>
    <s v="oui"/>
    <n v="11.388235294117647"/>
    <n v="2"/>
    <n v="40"/>
    <s v="non"/>
    <s v="non"/>
    <s v="non"/>
    <m/>
    <s v="Camion vrac"/>
    <m/>
    <m/>
    <s v=""/>
    <s v=""/>
    <m/>
  </r>
  <r>
    <x v="0"/>
    <n v="494747"/>
    <s v="003 - CEL A PORTE 003 GEM &gt; 50 et &lt; 150"/>
    <x v="0"/>
    <m/>
    <s v="R-246940"/>
    <s v="17716603"/>
    <x v="5"/>
    <s v="Camion vrac"/>
    <m/>
    <s v="GROS ELECTRO MENAGER"/>
    <s v="VRAC"/>
    <n v="264"/>
    <n v="0"/>
    <n v="44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2.2000000000000002"/>
    <n v="1"/>
    <n v="264"/>
    <s v="non"/>
    <s v="non"/>
    <s v="non"/>
    <m/>
    <s v="Camion palette"/>
    <m/>
    <m/>
    <s v=""/>
    <s v=""/>
    <m/>
  </r>
  <r>
    <x v="0"/>
    <n v="519655"/>
    <s v="003 - CEL J PORTE 056 MBL DEB"/>
    <x v="0"/>
    <m/>
    <s v="R-249465"/>
    <s v="18725828"/>
    <x v="7"/>
    <s v="Camion palette"/>
    <m/>
    <s v="MEUBLE LOURD/MULTI COLIS"/>
    <s v="PALETTE"/>
    <n v="30"/>
    <n v="2"/>
    <n v="5"/>
    <s v="non"/>
    <s v="non"/>
    <m/>
    <n v="0"/>
    <m/>
    <m/>
    <s v=""/>
    <s v=""/>
    <s v=""/>
  </r>
  <r>
    <x v="1"/>
    <s v="/"/>
    <s v="3"/>
    <x v="1"/>
    <m/>
    <s v="V"/>
    <m/>
    <x v="1"/>
    <m/>
    <s v="D"/>
    <s v="non"/>
    <n v="8.5714285714285715E-2"/>
    <n v="2"/>
    <n v="3"/>
    <s v="non"/>
    <s v="non"/>
    <s v="non"/>
    <m/>
    <s v="40'HQ"/>
    <m/>
    <m/>
    <s v=""/>
    <s v=""/>
    <m/>
  </r>
  <r>
    <x v="0"/>
    <n v="493439"/>
    <s v="003 - CEL H PORTE 048 MBL STD"/>
    <x v="0"/>
    <m/>
    <s v="M-CBHU9523730-1"/>
    <s v="17704673"/>
    <x v="8"/>
    <s v="40'HQ"/>
    <s v="6298569                                           "/>
    <s v="MEUBLE STANDARD/MONO COLIS"/>
    <s v="VRAC"/>
    <n v="612"/>
    <n v="0"/>
    <n v="77"/>
    <s v="non"/>
    <s v="non"/>
    <m/>
    <s v="CBHU9523730"/>
    <m/>
    <m/>
    <s v=""/>
    <s v=""/>
    <s v=""/>
  </r>
  <r>
    <x v="1"/>
    <s v="/"/>
    <s v="3"/>
    <x v="1"/>
    <m/>
    <s v="SC"/>
    <m/>
    <x v="4"/>
    <s v="CBHU9523730"/>
    <s v="D"/>
    <s v="non"/>
    <n v="6.12"/>
    <n v="1"/>
    <n v="77"/>
    <s v="non"/>
    <s v="non"/>
    <s v="non"/>
    <m/>
    <s v="Camion vrac"/>
    <m/>
    <m/>
    <s v=""/>
    <s v=""/>
    <m/>
  </r>
  <r>
    <x v="0"/>
    <n v="481876"/>
    <s v="003 - CEL E PORTE 029 PEM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palette"/>
    <m/>
    <m/>
    <s v=""/>
    <s v=""/>
    <m/>
  </r>
  <r>
    <x v="2"/>
    <n v="516292"/>
    <s v="003 - CEL H PORTE 046 MBL STD"/>
    <x v="2"/>
    <m/>
    <s v="R-248517"/>
    <s v="17718734"/>
    <x v="9"/>
    <s v="Camion palette"/>
    <m/>
    <s v="MEUBLE LOURD/MULTI COLIS_x000a_MEUBLE STANDARD/MONO COLIS"/>
    <s v="PALETTE"/>
    <n v="1150"/>
    <n v="30"/>
    <n v="78"/>
    <s v="non"/>
    <s v="non"/>
    <m/>
    <n v="0"/>
    <d v="1899-12-30T08:59:00"/>
    <m/>
    <n v="8.2638888889050577E-2"/>
    <n v="1.9833333333372138"/>
    <n v="119.00000000023283"/>
  </r>
  <r>
    <x v="1"/>
    <s v="/"/>
    <s v="3"/>
    <x v="1"/>
    <m/>
    <s v="V"/>
    <m/>
    <x v="1"/>
    <m/>
    <s v="R"/>
    <s v="oui"/>
    <n v="2.4139549436795997"/>
    <n v="5"/>
    <n v="57"/>
    <s v="non"/>
    <s v="non"/>
    <s v="non"/>
    <m/>
    <s v="Camion vrac"/>
    <m/>
    <m/>
    <s v=""/>
    <s v=""/>
    <m/>
  </r>
  <r>
    <x v="2"/>
    <n v="515042"/>
    <s v="003 - CEL A PORTE 005 GEM &gt; 50 et &lt; 150"/>
    <x v="2"/>
    <m/>
    <s v="R-247618"/>
    <s v="17716604"/>
    <x v="5"/>
    <s v="Camion vrac"/>
    <m/>
    <s v="GROS ELECTRO MENAGER"/>
    <s v="VRAC"/>
    <n v="264"/>
    <n v="0"/>
    <n v="44"/>
    <s v="non"/>
    <s v="non"/>
    <m/>
    <n v="0"/>
    <m/>
    <m/>
    <s v=""/>
    <s v=""/>
    <s v=""/>
  </r>
  <r>
    <x v="1"/>
    <s v="/"/>
    <s v="3"/>
    <x v="1"/>
    <m/>
    <s v="SC"/>
    <m/>
    <x v="1"/>
    <m/>
    <s v="R"/>
    <s v="non"/>
    <n v="2.2000000000000002"/>
    <n v="1"/>
    <n v="264"/>
    <s v="non"/>
    <s v="non"/>
    <s v="non"/>
    <m/>
    <s v="Camion vrac"/>
    <m/>
    <m/>
    <s v=""/>
    <s v=""/>
    <m/>
  </r>
  <r>
    <x v="3"/>
    <n v="481617"/>
    <s v="003 - CEL E PORTE 028 PEM"/>
    <x v="3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3"/>
    <n v="480501"/>
    <s v="003 - CEL E PORTE 026 CUISINE"/>
    <x v="3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ontainer"/>
    <m/>
    <m/>
    <s v=""/>
    <s v=""/>
    <m/>
  </r>
  <r>
    <x v="3"/>
    <n v="516542"/>
    <s v="003 - CEL A PORTE 003 GEM &gt; 50 et &lt; 150"/>
    <x v="3"/>
    <m/>
    <s v="R-246877"/>
    <s v="17712532"/>
    <x v="10"/>
    <s v="Container"/>
    <m/>
    <s v="GROS ELECTRO MENAGER"/>
    <s v="VRAC"/>
    <n v="183"/>
    <n v="0"/>
    <n v="26"/>
    <s v="non"/>
    <s v="non"/>
    <m/>
    <s v="ARKU8454567"/>
    <m/>
    <m/>
    <s v=""/>
    <s v=""/>
    <s v=""/>
  </r>
  <r>
    <x v="1"/>
    <s v="516541/"/>
    <s v="3"/>
    <x v="1"/>
    <m/>
    <s v="V"/>
    <m/>
    <x v="1"/>
    <s v="ARKU8454567"/>
    <s v="R"/>
    <s v="non"/>
    <n v="1.5249999999999999"/>
    <n v="1"/>
    <n v="183"/>
    <s v="non"/>
    <s v="non"/>
    <s v="non"/>
    <m/>
    <s v="Camion vrac"/>
    <m/>
    <m/>
    <s v=""/>
    <s v=""/>
    <m/>
  </r>
  <r>
    <x v="3"/>
    <n v="514533"/>
    <s v="003 - CEL A PORTE 001 GEM &gt; 50 et &lt; 150"/>
    <x v="3"/>
    <m/>
    <s v="R-247597"/>
    <s v="17709431_x000a_17714932_x000a_17720737_x000a_17724102"/>
    <x v="11"/>
    <s v="Camion vrac"/>
    <m/>
    <s v="GROS ELECTRO MENAGER"/>
    <s v="VRAC"/>
    <n v="81"/>
    <n v="0"/>
    <n v="15"/>
    <s v="non"/>
    <s v="oui"/>
    <m/>
    <n v="0"/>
    <m/>
    <m/>
    <s v=""/>
    <s v=""/>
    <s v=""/>
  </r>
  <r>
    <x v="1"/>
    <s v="/"/>
    <s v="3"/>
    <x v="1"/>
    <m/>
    <s v="V"/>
    <m/>
    <x v="1"/>
    <m/>
    <s v="R"/>
    <s v="non"/>
    <n v="0.67500000000000004"/>
    <n v="4"/>
    <n v="81"/>
    <s v="non"/>
    <s v="non"/>
    <s v="non"/>
    <m/>
    <s v="40'"/>
    <m/>
    <m/>
    <s v=""/>
    <s v=""/>
    <m/>
  </r>
  <r>
    <x v="3"/>
    <n v="492399"/>
    <s v="003 - CEL H PORTE 045 MBL STD"/>
    <x v="3"/>
    <m/>
    <s v="M-CCLU4754314-1"/>
    <s v="17704739"/>
    <x v="12"/>
    <s v="40'"/>
    <s v="7304891                                           "/>
    <s v="MEUBLE STANDARD/MONO COLIS"/>
    <s v="VRAC"/>
    <n v="60"/>
    <n v="0"/>
    <n v="60"/>
    <s v="non"/>
    <s v="non"/>
    <m/>
    <s v="CCLU4754314"/>
    <m/>
    <m/>
    <s v=""/>
    <s v=""/>
    <s v=""/>
  </r>
  <r>
    <x v="1"/>
    <s v="/"/>
    <s v="3"/>
    <x v="1"/>
    <m/>
    <s v="V"/>
    <m/>
    <x v="4"/>
    <s v="CCLU4754314"/>
    <s v="D"/>
    <s v="non"/>
    <n v="0.6"/>
    <n v="1"/>
    <n v="60"/>
    <s v="non"/>
    <s v="non"/>
    <s v="non"/>
    <m/>
    <s v="40'HQ"/>
    <m/>
    <m/>
    <s v=""/>
    <s v=""/>
    <m/>
  </r>
  <r>
    <x v="3"/>
    <n v="482954"/>
    <s v="003 - CEL H PORTE 044 MBL STD"/>
    <x v="3"/>
    <m/>
    <s v="M-CCLU7693300-1"/>
    <s v="17718109"/>
    <x v="13"/>
    <s v="40'HQ"/>
    <s v="CE406042                                          "/>
    <s v="MEUBLE STANDARD/MONO COLIS"/>
    <s v="VRAC"/>
    <n v="480"/>
    <n v="0"/>
    <n v="60"/>
    <s v="non"/>
    <s v="oui"/>
    <m/>
    <s v="CCLU7693300"/>
    <m/>
    <m/>
    <s v=""/>
    <s v=""/>
    <s v=""/>
  </r>
  <r>
    <x v="1"/>
    <s v="/"/>
    <s v="3"/>
    <x v="1"/>
    <m/>
    <s v="SC"/>
    <m/>
    <x v="4"/>
    <s v="CCLU7693300"/>
    <s v="D"/>
    <s v="non"/>
    <n v="4.8"/>
    <n v="1"/>
    <n v="60"/>
    <s v="non"/>
    <s v="non"/>
    <s v="non"/>
    <m/>
    <s v="Camion vrac"/>
    <m/>
    <m/>
    <s v=""/>
    <s v=""/>
    <m/>
  </r>
  <r>
    <x v="3"/>
    <n v="509044"/>
    <s v="003 - CEL J PORTE 056 MBL DEB"/>
    <x v="3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40'HQ"/>
    <m/>
    <m/>
    <s v=""/>
    <s v=""/>
    <m/>
  </r>
  <r>
    <x v="3"/>
    <n v="509306"/>
    <s v="003 - CEL J PORTE 057 MBL DEB"/>
    <x v="3"/>
    <m/>
    <s v="M-HLXU8540326-1"/>
    <s v="17712801"/>
    <x v="3"/>
    <s v="40'HQ"/>
    <s v="HLB3930768                                        "/>
    <s v="MEUBLE LOURD/MULTI COLIS"/>
    <s v="VRAC"/>
    <n v="625"/>
    <n v="0"/>
    <n v="63"/>
    <s v="non"/>
    <s v="non"/>
    <m/>
    <s v="HLXU8540326"/>
    <m/>
    <m/>
    <s v=""/>
    <s v=""/>
    <s v=""/>
  </r>
  <r>
    <x v="1"/>
    <s v="/"/>
    <s v="3"/>
    <x v="1"/>
    <m/>
    <s v="V"/>
    <m/>
    <x v="4"/>
    <s v="HLXU8540326"/>
    <s v="D"/>
    <s v="non"/>
    <n v="7.3529411764705879"/>
    <n v="1"/>
    <n v="63"/>
    <s v="non"/>
    <s v="non"/>
    <s v="non"/>
    <m/>
    <s v="Camion vrac"/>
    <m/>
    <m/>
    <s v=""/>
    <s v=""/>
    <m/>
  </r>
  <r>
    <x v="3"/>
    <n v="495532"/>
    <s v="003 - CEL A PORTE 004 GEM &gt; 50 et &lt; 150"/>
    <x v="3"/>
    <m/>
    <s v="R-247012"/>
    <s v="17715049"/>
    <x v="11"/>
    <s v="Camion vrac"/>
    <m/>
    <s v="GROS ELECTRO MENAGER"/>
    <s v="VRAC"/>
    <n v="162"/>
    <n v="0"/>
    <n v="21"/>
    <s v="non"/>
    <s v="non"/>
    <m/>
    <n v="0"/>
    <m/>
    <m/>
    <s v=""/>
    <s v=""/>
    <s v=""/>
  </r>
  <r>
    <x v="1"/>
    <s v="/"/>
    <s v="3"/>
    <x v="1"/>
    <m/>
    <s v="SC"/>
    <m/>
    <x v="1"/>
    <m/>
    <s v="R"/>
    <s v="non"/>
    <n v="1.35"/>
    <n v="1"/>
    <n v="162"/>
    <s v="non"/>
    <s v="non"/>
    <s v="non"/>
    <m/>
    <s v="Camion vrac"/>
    <m/>
    <m/>
    <s v=""/>
    <s v=""/>
    <m/>
  </r>
  <r>
    <x v="3"/>
    <n v="509565"/>
    <s v="003 - CEL J PORTE 058 MBL DEB"/>
    <x v="3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vrac"/>
    <m/>
    <m/>
    <s v=""/>
    <s v=""/>
    <m/>
  </r>
  <r>
    <x v="4"/>
    <n v="516937"/>
    <s v="003 - CEL A PORTE 004 GEM &gt; 50 et &lt; 150"/>
    <x v="4"/>
    <m/>
    <s v="R-246882"/>
    <s v="17708233"/>
    <x v="10"/>
    <s v="Camion vrac"/>
    <m/>
    <s v="GROS ELECTRO MENAGER"/>
    <s v="VRAC"/>
    <n v="110"/>
    <n v="0"/>
    <n v="16"/>
    <s v="non"/>
    <s v="non"/>
    <m/>
    <n v="0"/>
    <d v="1899-12-30T08:59:00"/>
    <m/>
    <n v="0.99930555555329192"/>
    <s v=""/>
    <s v=""/>
  </r>
  <r>
    <x v="1"/>
    <s v="516655/"/>
    <s v="3"/>
    <x v="1"/>
    <m/>
    <s v="SC"/>
    <m/>
    <x v="1"/>
    <m/>
    <s v="R"/>
    <s v="non"/>
    <n v="0.91666666666666663"/>
    <n v="1"/>
    <n v="110"/>
    <s v="non"/>
    <s v="non"/>
    <s v="non"/>
    <m/>
    <s v="Camion vrac"/>
    <m/>
    <m/>
    <s v=""/>
    <s v=""/>
    <m/>
  </r>
  <r>
    <x v="4"/>
    <n v="517291"/>
    <s v="003 - CEL H PORTE 048 MBL STD"/>
    <x v="4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vrac"/>
    <m/>
    <m/>
    <s v=""/>
    <s v=""/>
    <m/>
  </r>
  <r>
    <x v="4"/>
    <n v="516716"/>
    <s v="003 - CEL A PORTE 001 GEM &gt; 50 et &lt; 150"/>
    <x v="4"/>
    <m/>
    <s v="R-248732"/>
    <s v="17715049_x000a_17720737"/>
    <x v="11"/>
    <s v="Camion vrac"/>
    <m/>
    <s v="GROS ELECTRO MENAGER"/>
    <s v="VRAC"/>
    <n v="128"/>
    <n v="0"/>
    <n v="19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1.0666666666666667"/>
    <n v="2"/>
    <n v="128"/>
    <s v="non"/>
    <s v="non"/>
    <s v="non"/>
    <m/>
    <s v="Camion vrac"/>
    <m/>
    <m/>
    <s v=""/>
    <s v=""/>
    <m/>
  </r>
  <r>
    <x v="4"/>
    <n v="495272"/>
    <s v="003 - CEL A PORTE 002 GEM &gt; 50 et &lt; 150"/>
    <x v="4"/>
    <m/>
    <s v="R-247011"/>
    <s v="17715237_x000a_17715240"/>
    <x v="11"/>
    <s v="Camion vrac"/>
    <m/>
    <s v="GROS ELECTRO MENAGER"/>
    <s v="VRAC"/>
    <n v="197"/>
    <n v="0"/>
    <n v="39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1.6416666666666666"/>
    <n v="1"/>
    <n v="197"/>
    <s v="non"/>
    <s v="non"/>
    <s v="non"/>
    <m/>
    <s v="Camion vrac"/>
    <m/>
    <m/>
    <s v=""/>
    <s v=""/>
    <m/>
  </r>
  <r>
    <x v="4"/>
    <n v="516715"/>
    <s v="003 - CEL A PORTE 005 GEM &gt; 50 et &lt; 150"/>
    <x v="4"/>
    <m/>
    <s v="R-247449"/>
    <s v="17715237_x000a_17715241"/>
    <x v="11"/>
    <s v="Camion vrac"/>
    <m/>
    <s v="GROS ELECTRO MENAGER"/>
    <s v="VRAC"/>
    <n v="183"/>
    <n v="0"/>
    <n v="36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1.5249999999999999"/>
    <n v="1"/>
    <n v="183"/>
    <s v="non"/>
    <s v="non"/>
    <s v="non"/>
    <m/>
    <s v="Camion palette"/>
    <m/>
    <m/>
    <s v=""/>
    <s v=""/>
    <m/>
  </r>
  <r>
    <x v="4"/>
    <n v="493698"/>
    <s v="003 - CEL H PORTE 047 MBL STD"/>
    <x v="4"/>
    <m/>
    <s v="R-248518"/>
    <s v="17718734"/>
    <x v="9"/>
    <s v="Camion palette"/>
    <m/>
    <s v="MEUBLE STANDARD/MONO COLIS"/>
    <s v="PALETTE"/>
    <n v="250"/>
    <n v="10"/>
    <n v="18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0.36764705882352944"/>
    <n v="2"/>
    <n v="9"/>
    <s v="non"/>
    <s v="non"/>
    <s v="non"/>
    <m/>
    <s v="Camion palette"/>
    <m/>
    <m/>
    <s v=""/>
    <s v=""/>
    <m/>
  </r>
  <r>
    <x v="4"/>
    <n v="510085"/>
    <s v="003 - CEL J PORTE 059 MBL DEB"/>
    <x v="4"/>
    <m/>
    <s v="R-247653"/>
    <s v="17720714"/>
    <x v="14"/>
    <s v="Camion palette"/>
    <m/>
    <s v="MEUBLE LOURD/MULTI COLIS"/>
    <s v="PALETTE"/>
    <n v="600"/>
    <n v="26"/>
    <n v="63"/>
    <s v="non"/>
    <s v="non"/>
    <m/>
    <n v="0"/>
    <m/>
    <m/>
    <s v=""/>
    <s v=""/>
    <s v=""/>
  </r>
  <r>
    <x v="1"/>
    <s v="/"/>
    <s v="3"/>
    <x v="1"/>
    <m/>
    <s v="V"/>
    <m/>
    <x v="1"/>
    <m/>
    <s v="R"/>
    <s v="oui"/>
    <n v="2.2403003754693369"/>
    <n v="6"/>
    <n v="29"/>
    <s v="non"/>
    <s v="non"/>
    <s v="non"/>
    <m/>
    <s v="40'"/>
    <m/>
    <m/>
    <s v=""/>
    <s v=""/>
    <m/>
  </r>
  <r>
    <x v="5"/>
    <n v="482693"/>
    <s v="003 - CEL H PORTE 043 MBL STD"/>
    <x v="5"/>
    <m/>
    <s v="M-CBHU6446938-1"/>
    <s v="17715644_x000a_17718025"/>
    <x v="15"/>
    <s v="40'"/>
    <s v="CE391615                                          "/>
    <s v="MEUBLE STANDARD/MONO COLIS"/>
    <s v="VRAC"/>
    <n v="348"/>
    <n v="0"/>
    <n v="58"/>
    <s v="non"/>
    <s v="oui"/>
    <m/>
    <s v="CBHU6446938"/>
    <m/>
    <m/>
    <s v=""/>
    <s v=""/>
    <s v=""/>
  </r>
  <r>
    <x v="1"/>
    <s v="/"/>
    <s v="3"/>
    <x v="1"/>
    <m/>
    <s v="V"/>
    <m/>
    <x v="4"/>
    <s v="CBHU6446938"/>
    <s v="D"/>
    <s v="non"/>
    <n v="3.48"/>
    <n v="2"/>
    <n v="58"/>
    <s v="non"/>
    <s v="non"/>
    <s v="non"/>
    <m/>
    <s v="40'"/>
    <m/>
    <m/>
    <s v=""/>
    <s v=""/>
    <m/>
  </r>
  <r>
    <x v="5"/>
    <n v="493179"/>
    <s v="003 - CEL H PORTE 047 MBL STD"/>
    <x v="5"/>
    <m/>
    <s v="M-CCLU4481098-1"/>
    <s v="17718151_x000a_17718152"/>
    <x v="13"/>
    <s v="40'"/>
    <s v="Y389977                                           "/>
    <s v="MEUBLE STANDARD/MONO COLIS"/>
    <s v="VRAC"/>
    <n v="350"/>
    <n v="0"/>
    <n v="60"/>
    <s v="non"/>
    <s v="oui"/>
    <m/>
    <s v="CCLU4481098"/>
    <m/>
    <m/>
    <s v=""/>
    <s v=""/>
    <s v=""/>
  </r>
  <r>
    <x v="1"/>
    <s v="/"/>
    <s v="3"/>
    <x v="1"/>
    <m/>
    <s v="SC"/>
    <m/>
    <x v="4"/>
    <s v="CCLU4481098"/>
    <s v="D"/>
    <s v="non"/>
    <n v="3.5"/>
    <n v="1"/>
    <n v="59"/>
    <s v="non"/>
    <s v="non"/>
    <s v="non"/>
    <m/>
    <s v="Camion vrac"/>
    <m/>
    <m/>
    <s v=""/>
    <s v=""/>
    <m/>
  </r>
  <r>
    <x v="5"/>
    <n v="480970"/>
    <s v="003 - CEL E PORTE 027 CANAPE"/>
    <x v="5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5"/>
    <n v="496577"/>
    <s v="003 - CEL B PORTE 011 GEM &gt; 150"/>
    <x v="5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vrac"/>
    <m/>
    <m/>
    <s v=""/>
    <s v=""/>
    <m/>
  </r>
  <r>
    <x v="5"/>
    <n v="516641"/>
    <s v="003 - CEL A PORTE 003 GEM &gt; 50 et &lt; 150"/>
    <x v="5"/>
    <m/>
    <s v="R-248729"/>
    <s v="17709431_x000a_17715055_x000a_17715099_x000a_17715237_x000a_17716496"/>
    <x v="11"/>
    <s v="Camion vrac"/>
    <m/>
    <s v="GROS ELECTRO MENAGER"/>
    <s v="VRAC"/>
    <n v="159"/>
    <n v="0"/>
    <n v="31"/>
    <s v="non"/>
    <s v="non"/>
    <m/>
    <n v="0"/>
    <d v="1899-12-30T08:59:00"/>
    <m/>
    <n v="0.95763888888905058"/>
    <s v=""/>
    <s v=""/>
  </r>
  <r>
    <x v="1"/>
    <s v="/"/>
    <s v="3"/>
    <x v="1"/>
    <m/>
    <s v="V"/>
    <m/>
    <x v="1"/>
    <m/>
    <s v="R"/>
    <s v="non"/>
    <n v="1.325"/>
    <n v="5"/>
    <n v="159"/>
    <s v="non"/>
    <s v="non"/>
    <s v="non"/>
    <m/>
    <s v="Camion vrac"/>
    <m/>
    <m/>
    <s v=""/>
    <s v=""/>
    <m/>
  </r>
  <r>
    <x v="5"/>
    <n v="516939"/>
    <s v="003 - CEL A PORTE 002 GEM &gt; 50 et &lt; 150"/>
    <x v="5"/>
    <m/>
    <s v="R-246883"/>
    <s v="17708234"/>
    <x v="10"/>
    <s v="Camion vrac"/>
    <m/>
    <s v="GROS ELECTRO MENAGER"/>
    <s v="VRAC"/>
    <n v="110"/>
    <n v="0"/>
    <n v="16"/>
    <s v="non"/>
    <s v="non"/>
    <m/>
    <n v="0"/>
    <m/>
    <m/>
    <s v=""/>
    <s v=""/>
    <s v=""/>
  </r>
  <r>
    <x v="1"/>
    <s v="516669/"/>
    <s v="3"/>
    <x v="1"/>
    <m/>
    <s v="V"/>
    <m/>
    <x v="1"/>
    <m/>
    <s v="R"/>
    <s v="non"/>
    <n v="0.91666666666666663"/>
    <n v="1"/>
    <n v="110"/>
    <s v="non"/>
    <s v="non"/>
    <s v="non"/>
    <m/>
    <s v="20'"/>
    <m/>
    <m/>
    <s v=""/>
    <s v=""/>
    <m/>
  </r>
  <r>
    <x v="5"/>
    <n v="492659"/>
    <s v="003 - CEL H PORTE 046 MBL STD"/>
    <x v="5"/>
    <m/>
    <s v="M-CSLU1674788-1"/>
    <s v="17712064"/>
    <x v="16"/>
    <s v="20'"/>
    <s v="5737706"/>
    <s v="MEUBLE LOURD/MULTI COLIS"/>
    <s v="VRAC"/>
    <n v="378"/>
    <n v="0"/>
    <n v="27"/>
    <s v="non"/>
    <s v="non"/>
    <m/>
    <s v="CSLU1674788"/>
    <m/>
    <m/>
    <s v=""/>
    <s v=""/>
    <s v=""/>
  </r>
  <r>
    <x v="1"/>
    <s v="/"/>
    <s v="3"/>
    <x v="1"/>
    <m/>
    <s v="V"/>
    <m/>
    <x v="4"/>
    <s v="CSLU1674788"/>
    <s v="D"/>
    <s v="non"/>
    <n v="4.447058823529412"/>
    <n v="1"/>
    <n v="15"/>
    <s v="non"/>
    <s v="non"/>
    <s v="non"/>
    <m/>
    <s v="Camion palette"/>
    <m/>
    <m/>
    <s v=""/>
    <s v=""/>
    <m/>
  </r>
  <r>
    <x v="5"/>
    <n v="482139"/>
    <s v="003 - CEL E PORTE 029 PEM"/>
    <x v="5"/>
    <m/>
    <s v="R-249433"/>
    <s v="17715162_x000a_17716879"/>
    <x v="17"/>
    <s v="Camion palette"/>
    <m/>
    <s v="PETIT/MOYEN ELECTRO+ACCESSOIRE"/>
    <s v="PALETTE"/>
    <n v="105"/>
    <n v="6"/>
    <n v="7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0.14037433155080214"/>
    <n v="1"/>
    <n v="6"/>
    <s v="non"/>
    <s v="non"/>
    <s v="non"/>
    <m/>
    <s v="Camion vrac"/>
    <m/>
    <m/>
    <s v=""/>
    <s v=""/>
    <m/>
  </r>
  <r>
    <x v="5"/>
    <n v="516559"/>
    <s v="003 - CEL A PORTE 004 GEM &gt; 50 et &lt; 150"/>
    <x v="5"/>
    <m/>
    <s v="R-246069"/>
    <s v="17705358"/>
    <x v="18"/>
    <s v="Camion vrac"/>
    <m/>
    <s v="GROS ELECTRO MENAGER"/>
    <s v="VRAC"/>
    <n v="60"/>
    <n v="0"/>
    <n v="11"/>
    <s v="non"/>
    <s v="non"/>
    <m/>
    <n v="0"/>
    <m/>
    <m/>
    <s v=""/>
    <s v=""/>
    <s v=""/>
  </r>
  <r>
    <x v="1"/>
    <s v="495526/"/>
    <s v="3"/>
    <x v="1"/>
    <m/>
    <s v="SC"/>
    <m/>
    <x v="1"/>
    <m/>
    <s v="R"/>
    <s v="non"/>
    <n v="0.5"/>
    <n v="1"/>
    <n v="60"/>
    <s v="non"/>
    <s v="non"/>
    <s v="non"/>
    <m/>
    <s v="Camion vrac"/>
    <m/>
    <m/>
    <s v=""/>
    <s v=""/>
    <m/>
  </r>
  <r>
    <x v="5"/>
    <n v="510602"/>
    <s v="003 - CEL J PORTE 060 MBL DEB"/>
    <x v="5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6"/>
    <n v="483215"/>
    <s v="003 - CEL H PORTE 044 MBL STD"/>
    <x v="6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20'"/>
    <m/>
    <m/>
    <s v=""/>
    <s v=""/>
    <m/>
  </r>
  <r>
    <x v="6"/>
    <n v="517217"/>
    <s v="003 - CEL H PORTE 046 MBL STD"/>
    <x v="6"/>
    <m/>
    <s v="M-CSLU1059069-1"/>
    <s v="17709864"/>
    <x v="6"/>
    <s v="20'"/>
    <s v="Y535407"/>
    <s v="MEUBLE STANDARD/MONO COLIS"/>
    <s v="VRAC"/>
    <n v="296"/>
    <n v="0"/>
    <n v="28"/>
    <s v="non"/>
    <s v="non"/>
    <m/>
    <s v="CSLU1059069"/>
    <m/>
    <m/>
    <s v=""/>
    <s v=""/>
    <s v=""/>
  </r>
  <r>
    <x v="1"/>
    <s v="/"/>
    <s v="3"/>
    <x v="1"/>
    <m/>
    <s v="V"/>
    <m/>
    <x v="4"/>
    <s v="CSLU1059069"/>
    <s v="D"/>
    <s v="non"/>
    <n v="2.96"/>
    <n v="2"/>
    <n v="10"/>
    <s v="non"/>
    <s v="non"/>
    <s v="non"/>
    <m/>
    <s v="Camion vrac"/>
    <m/>
    <m/>
    <s v=""/>
    <s v=""/>
    <m/>
  </r>
  <r>
    <x v="6"/>
    <n v="516566"/>
    <s v="003 - CEL A PORTE 002 GEM &gt; 50 et &lt; 150"/>
    <x v="6"/>
    <m/>
    <s v="R-246132"/>
    <s v="17714707"/>
    <x v="19"/>
    <s v="Camion vrac"/>
    <m/>
    <s v="GROS ELECTRO MENAGER"/>
    <s v="VRAC"/>
    <n v="84"/>
    <n v="0"/>
    <n v="13"/>
    <s v="non"/>
    <s v="non"/>
    <m/>
    <n v="0"/>
    <m/>
    <m/>
    <s v=""/>
    <s v=""/>
    <s v=""/>
  </r>
  <r>
    <x v="1"/>
    <s v="/"/>
    <s v="3"/>
    <x v="1"/>
    <m/>
    <s v="SC"/>
    <m/>
    <x v="1"/>
    <m/>
    <s v="R"/>
    <s v="non"/>
    <n v="0.7"/>
    <n v="1"/>
    <n v="84"/>
    <s v="non"/>
    <s v="non"/>
    <s v="non"/>
    <m/>
    <s v="Camion vrac"/>
    <m/>
    <m/>
    <s v=""/>
    <s v=""/>
    <m/>
  </r>
  <r>
    <x v="6"/>
    <n v="494221"/>
    <s v="003 - CEL A PORTE 001 GEM &gt; 50 et &lt; 150"/>
    <x v="6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vrac"/>
    <m/>
    <m/>
    <s v=""/>
    <s v=""/>
    <m/>
  </r>
  <r>
    <x v="6"/>
    <n v="515090"/>
    <s v="003 - CEL A PORTE 005 GEM &gt; 50 et &lt; 150"/>
    <x v="6"/>
    <m/>
    <s v="R-246931"/>
    <s v="17714731"/>
    <x v="5"/>
    <s v="Camion vrac"/>
    <m/>
    <s v="GROS ELECTRO MENAGER"/>
    <s v="VRAC"/>
    <n v="51"/>
    <n v="0"/>
    <n v="11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0.42499999999999999"/>
    <n v="1"/>
    <n v="51"/>
    <s v="non"/>
    <s v="non"/>
    <s v="non"/>
    <m/>
    <s v="Camion palette"/>
    <m/>
    <m/>
    <s v=""/>
    <s v=""/>
    <m/>
  </r>
  <r>
    <x v="6"/>
    <n v="519625"/>
    <s v="003 - CEL E PORTE 028 PEM"/>
    <x v="6"/>
    <m/>
    <s v="R-249444"/>
    <s v="17724318"/>
    <x v="20"/>
    <s v="Camion palette"/>
    <m/>
    <s v="MEUBLE DISSOCIE/CUISINE"/>
    <s v="PALETTE"/>
    <n v="24"/>
    <n v="2"/>
    <n v="3"/>
    <s v="non"/>
    <s v="oui"/>
    <m/>
    <n v="0"/>
    <m/>
    <m/>
    <s v=""/>
    <s v=""/>
    <s v=""/>
  </r>
  <r>
    <x v="1"/>
    <s v="/"/>
    <s v="3"/>
    <x v="1"/>
    <m/>
    <s v="SC"/>
    <m/>
    <x v="1"/>
    <m/>
    <s v="R"/>
    <s v="non"/>
    <n v="0.2"/>
    <n v="1"/>
    <n v="3"/>
    <s v="non"/>
    <s v="non"/>
    <s v="oui"/>
    <m/>
    <s v="Camion vrac"/>
    <m/>
    <m/>
    <s v=""/>
    <s v=""/>
    <m/>
  </r>
  <r>
    <x v="7"/>
    <n v="509824"/>
    <s v="003 - CEL J PORTE 058 MBL DEB"/>
    <x v="7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m/>
    <x v="1"/>
    <m/>
    <m/>
    <m/>
    <x v="2"/>
    <m/>
    <m/>
    <s v="non"/>
    <n v="0"/>
    <n v="0"/>
    <m/>
    <s v="non"/>
    <s v="non"/>
    <s v="non"/>
    <m/>
    <n v="0"/>
    <m/>
    <m/>
    <s v=""/>
    <s v=""/>
    <m/>
  </r>
  <r>
    <x v="0"/>
    <n v="522871"/>
    <s v="003 - CEL E PORTE 027 CANAPE"/>
    <x v="0"/>
    <m/>
    <s v="R-249753"/>
    <s v="17715575"/>
    <x v="0"/>
    <s v="Camion palette"/>
    <m/>
    <s v="MEUBLE DISSOCIE/CUISINE"/>
    <s v="PALETTE"/>
    <n v="12"/>
    <n v="1"/>
    <n v="1"/>
    <s v="non"/>
    <s v="non"/>
    <m/>
    <n v="0"/>
    <d v="1899-12-30T08:59:00"/>
    <m/>
    <n v="0.12430555555329192"/>
    <n v="2.9833333332790062"/>
    <n v="178.99999999674037"/>
  </r>
  <r>
    <x v="1"/>
    <s v="/"/>
    <s v="3"/>
    <x v="1"/>
    <m/>
    <s v="SC"/>
    <m/>
    <x v="1"/>
    <m/>
    <s v="R"/>
    <s v="non"/>
    <n v="1.6042780748663103E-2"/>
    <n v="1"/>
    <n v="1"/>
    <s v="non"/>
    <s v="non"/>
    <s v="non"/>
    <m/>
    <s v="Camion vrac"/>
    <m/>
    <m/>
    <s v=""/>
    <s v=""/>
    <m/>
  </r>
  <r>
    <x v="0"/>
    <n v="480207"/>
    <s v="003 - CEL E PORTE 026 CUISINE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0"/>
    <n v="481245"/>
    <s v="003 - CEL E PORTE 028 PEM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40'"/>
    <m/>
    <m/>
    <s v=""/>
    <s v=""/>
    <m/>
  </r>
  <r>
    <x v="0"/>
    <n v="482434"/>
    <s v="003 - CEL H PORTE 043 MBL STD"/>
    <x v="0"/>
    <m/>
    <s v="M-TCLU4723623-1"/>
    <s v="17712799"/>
    <x v="3"/>
    <s v="40'"/>
    <s v="HLB3916685                                        "/>
    <s v="MEUBLE STANDARD/MONO COLIS"/>
    <s v="VRAC"/>
    <n v="920"/>
    <n v="0"/>
    <n v="86"/>
    <s v="non"/>
    <s v="non"/>
    <m/>
    <s v="TCLU4723623"/>
    <m/>
    <m/>
    <s v=""/>
    <s v=""/>
    <s v=""/>
  </r>
  <r>
    <x v="1"/>
    <s v="/"/>
    <s v="3"/>
    <x v="1"/>
    <m/>
    <s v="SC"/>
    <m/>
    <x v="4"/>
    <s v="TCLU4723623"/>
    <s v="D"/>
    <s v="non"/>
    <n v="9.1999999999999993"/>
    <n v="1"/>
    <n v="49"/>
    <s v="non"/>
    <s v="non"/>
    <s v="non"/>
    <m/>
    <s v="Camion vrac"/>
    <m/>
    <m/>
    <s v=""/>
    <s v=""/>
    <m/>
  </r>
  <r>
    <x v="0"/>
    <n v="510343"/>
    <s v="003 - CEL J PORTE 059 MBL DEB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0"/>
    <n v="479859"/>
    <s v="003 - CEL D PORTE 019 PDT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0"/>
    <n v="492920"/>
    <s v="003 - CEL H PORTE 047 MBL STD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vrac"/>
    <m/>
    <m/>
    <s v=""/>
    <s v=""/>
    <m/>
  </r>
  <r>
    <x v="0"/>
    <n v="496316"/>
    <s v="003 - CEL B PORTE 011 GEM &gt; 150"/>
    <x v="0"/>
    <m/>
    <s v="R-249023"/>
    <s v="17718093"/>
    <x v="5"/>
    <s v="Camion vrac"/>
    <m/>
    <s v="GROS ELECTRO MENAGER"/>
    <s v="VRAC"/>
    <n v="264"/>
    <n v="0"/>
    <n v="44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2.2000000000000002"/>
    <n v="1"/>
    <n v="264"/>
    <s v="non"/>
    <s v="non"/>
    <s v="non"/>
    <m/>
    <s v="40'HQ"/>
    <m/>
    <m/>
    <s v=""/>
    <s v=""/>
    <m/>
  </r>
  <r>
    <x v="0"/>
    <n v="496836"/>
    <s v="003 - CEL J PORTE 055 MBL DEB"/>
    <x v="0"/>
    <m/>
    <s v="M-FCIU9130200-1"/>
    <s v="17709860"/>
    <x v="6"/>
    <s v="40'HQ"/>
    <s v="Y769241"/>
    <s v="MEUBLE LOURD/MULTI COLIS"/>
    <s v="VRAC"/>
    <n v="968"/>
    <n v="0"/>
    <n v="98"/>
    <s v="non"/>
    <s v="non"/>
    <m/>
    <s v="FCIU9130200"/>
    <m/>
    <m/>
    <s v=""/>
    <s v=""/>
    <s v=""/>
  </r>
  <r>
    <x v="1"/>
    <s v="/"/>
    <s v="3"/>
    <x v="1"/>
    <m/>
    <s v="V"/>
    <m/>
    <x v="4"/>
    <s v="FCIU9130200"/>
    <s v="D"/>
    <s v="oui"/>
    <n v="11.388235294117647"/>
    <n v="2"/>
    <n v="40"/>
    <s v="non"/>
    <s v="non"/>
    <s v="non"/>
    <m/>
    <s v="Camion vrac"/>
    <m/>
    <m/>
    <s v=""/>
    <s v=""/>
    <m/>
  </r>
  <r>
    <x v="0"/>
    <n v="494747"/>
    <s v="003 - CEL A PORTE 003 GEM &gt; 50 et &lt; 150"/>
    <x v="0"/>
    <m/>
    <s v="R-246940"/>
    <s v="17716603"/>
    <x v="5"/>
    <s v="Camion vrac"/>
    <m/>
    <s v="GROS ELECTRO MENAGER"/>
    <s v="VRAC"/>
    <n v="264"/>
    <n v="0"/>
    <n v="44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2.2000000000000002"/>
    <n v="1"/>
    <n v="264"/>
    <s v="non"/>
    <s v="non"/>
    <s v="non"/>
    <m/>
    <s v="Camion palette"/>
    <m/>
    <m/>
    <s v=""/>
    <s v=""/>
    <m/>
  </r>
  <r>
    <x v="0"/>
    <n v="519655"/>
    <s v="003 - CEL J PORTE 056 MBL DEB"/>
    <x v="0"/>
    <m/>
    <s v="R-249465"/>
    <s v="18725828"/>
    <x v="7"/>
    <s v="Camion palette"/>
    <m/>
    <s v="MEUBLE LOURD/MULTI COLIS"/>
    <s v="PALETTE"/>
    <n v="30"/>
    <n v="2"/>
    <n v="5"/>
    <s v="non"/>
    <s v="non"/>
    <m/>
    <n v="0"/>
    <m/>
    <m/>
    <s v=""/>
    <s v=""/>
    <s v=""/>
  </r>
  <r>
    <x v="1"/>
    <s v="/"/>
    <s v="3"/>
    <x v="1"/>
    <m/>
    <s v="V"/>
    <m/>
    <x v="1"/>
    <m/>
    <s v="D"/>
    <s v="non"/>
    <n v="8.5714285714285715E-2"/>
    <n v="2"/>
    <n v="3"/>
    <s v="non"/>
    <s v="non"/>
    <s v="non"/>
    <m/>
    <s v="40'HQ"/>
    <m/>
    <m/>
    <s v=""/>
    <s v=""/>
    <m/>
  </r>
  <r>
    <x v="0"/>
    <n v="493439"/>
    <s v="003 - CEL H PORTE 048 MBL STD"/>
    <x v="0"/>
    <m/>
    <s v="M-CBHU9523730-1"/>
    <s v="17704673"/>
    <x v="8"/>
    <s v="40'HQ"/>
    <s v="6298569                                           "/>
    <s v="MEUBLE STANDARD/MONO COLIS"/>
    <s v="VRAC"/>
    <n v="612"/>
    <n v="0"/>
    <n v="77"/>
    <s v="non"/>
    <s v="non"/>
    <m/>
    <s v="CBHU9523730"/>
    <m/>
    <m/>
    <s v=""/>
    <s v=""/>
    <s v=""/>
  </r>
  <r>
    <x v="1"/>
    <s v="/"/>
    <s v="3"/>
    <x v="1"/>
    <m/>
    <s v="SC"/>
    <m/>
    <x v="4"/>
    <s v="CBHU9523730"/>
    <s v="D"/>
    <s v="non"/>
    <n v="6.12"/>
    <n v="1"/>
    <n v="77"/>
    <s v="non"/>
    <s v="non"/>
    <s v="non"/>
    <m/>
    <s v="Camion vrac"/>
    <m/>
    <m/>
    <s v=""/>
    <s v=""/>
    <m/>
  </r>
  <r>
    <x v="0"/>
    <n v="481876"/>
    <s v="003 - CEL E PORTE 029 PEM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palette"/>
    <m/>
    <m/>
    <s v=""/>
    <s v=""/>
    <m/>
  </r>
  <r>
    <x v="2"/>
    <n v="516292"/>
    <s v="003 - CEL H PORTE 046 MBL STD"/>
    <x v="2"/>
    <m/>
    <s v="R-248517"/>
    <s v="17718734"/>
    <x v="9"/>
    <s v="Camion palette"/>
    <m/>
    <s v="MEUBLE LOURD/MULTI COLIS_x000a_MEUBLE STANDARD/MONO COLIS"/>
    <s v="PALETTE"/>
    <n v="1150"/>
    <n v="30"/>
    <n v="78"/>
    <s v="non"/>
    <s v="non"/>
    <m/>
    <n v="0"/>
    <d v="1899-12-30T08:59:00"/>
    <m/>
    <n v="8.2638888889050577E-2"/>
    <n v="1.9833333333372138"/>
    <n v="119.00000000023283"/>
  </r>
  <r>
    <x v="1"/>
    <s v="/"/>
    <s v="3"/>
    <x v="1"/>
    <m/>
    <s v="V"/>
    <m/>
    <x v="1"/>
    <m/>
    <s v="R"/>
    <s v="oui"/>
    <n v="2.4139549436795997"/>
    <n v="5"/>
    <n v="57"/>
    <s v="non"/>
    <s v="non"/>
    <s v="non"/>
    <m/>
    <s v="Camion vrac"/>
    <m/>
    <m/>
    <s v=""/>
    <s v=""/>
    <m/>
  </r>
  <r>
    <x v="2"/>
    <n v="515042"/>
    <s v="003 - CEL A PORTE 005 GEM &gt; 50 et &lt; 150"/>
    <x v="2"/>
    <m/>
    <s v="R-247618"/>
    <s v="17716604"/>
    <x v="5"/>
    <s v="Camion vrac"/>
    <m/>
    <s v="GROS ELECTRO MENAGER"/>
    <s v="VRAC"/>
    <n v="264"/>
    <n v="0"/>
    <n v="44"/>
    <s v="non"/>
    <s v="non"/>
    <m/>
    <n v="0"/>
    <m/>
    <m/>
    <s v=""/>
    <s v=""/>
    <s v=""/>
  </r>
  <r>
    <x v="1"/>
    <s v="/"/>
    <s v="3"/>
    <x v="1"/>
    <m/>
    <s v="SC"/>
    <m/>
    <x v="1"/>
    <m/>
    <s v="R"/>
    <s v="non"/>
    <n v="2.2000000000000002"/>
    <n v="1"/>
    <n v="264"/>
    <s v="non"/>
    <s v="non"/>
    <s v="non"/>
    <m/>
    <s v="Camion vrac"/>
    <m/>
    <m/>
    <s v=""/>
    <s v=""/>
    <m/>
  </r>
  <r>
    <x v="3"/>
    <n v="481617"/>
    <s v="003 - CEL E PORTE 028 PEM"/>
    <x v="3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3"/>
    <n v="480501"/>
    <s v="003 - CEL E PORTE 026 CUISINE"/>
    <x v="3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ontainer"/>
    <m/>
    <m/>
    <s v=""/>
    <s v=""/>
    <m/>
  </r>
  <r>
    <x v="3"/>
    <n v="516542"/>
    <s v="003 - CEL A PORTE 003 GEM &gt; 50 et &lt; 150"/>
    <x v="3"/>
    <m/>
    <s v="R-246877"/>
    <s v="17712532"/>
    <x v="10"/>
    <s v="Container"/>
    <m/>
    <s v="GROS ELECTRO MENAGER"/>
    <s v="VRAC"/>
    <n v="183"/>
    <n v="0"/>
    <n v="26"/>
    <s v="non"/>
    <s v="non"/>
    <m/>
    <s v="ARKU8454567"/>
    <m/>
    <m/>
    <s v=""/>
    <s v=""/>
    <s v=""/>
  </r>
  <r>
    <x v="1"/>
    <s v="516541/"/>
    <s v="3"/>
    <x v="1"/>
    <m/>
    <s v="V"/>
    <m/>
    <x v="1"/>
    <s v="ARKU8454567"/>
    <s v="R"/>
    <s v="non"/>
    <n v="1.5249999999999999"/>
    <n v="1"/>
    <n v="183"/>
    <s v="non"/>
    <s v="non"/>
    <s v="non"/>
    <m/>
    <s v="Camion vrac"/>
    <m/>
    <m/>
    <s v=""/>
    <s v=""/>
    <m/>
  </r>
  <r>
    <x v="3"/>
    <n v="514533"/>
    <s v="003 - CEL A PORTE 001 GEM &gt; 50 et &lt; 150"/>
    <x v="3"/>
    <m/>
    <s v="R-247597"/>
    <s v="17709431_x000a_17714932_x000a_17720737_x000a_17724102"/>
    <x v="11"/>
    <s v="Camion vrac"/>
    <m/>
    <s v="GROS ELECTRO MENAGER"/>
    <s v="VRAC"/>
    <n v="81"/>
    <n v="0"/>
    <n v="15"/>
    <s v="non"/>
    <s v="oui"/>
    <m/>
    <n v="0"/>
    <m/>
    <m/>
    <s v=""/>
    <s v=""/>
    <s v=""/>
  </r>
  <r>
    <x v="1"/>
    <s v="/"/>
    <s v="3"/>
    <x v="1"/>
    <m/>
    <s v="V"/>
    <m/>
    <x v="1"/>
    <m/>
    <s v="R"/>
    <s v="non"/>
    <n v="0.67500000000000004"/>
    <n v="4"/>
    <n v="81"/>
    <s v="non"/>
    <s v="non"/>
    <s v="non"/>
    <m/>
    <s v="40'"/>
    <m/>
    <m/>
    <s v=""/>
    <s v=""/>
    <m/>
  </r>
  <r>
    <x v="3"/>
    <n v="492399"/>
    <s v="003 - CEL H PORTE 045 MBL STD"/>
    <x v="3"/>
    <m/>
    <s v="M-CCLU4754314-1"/>
    <s v="17704739"/>
    <x v="12"/>
    <s v="40'"/>
    <s v="7304891                                           "/>
    <s v="MEUBLE STANDARD/MONO COLIS"/>
    <s v="VRAC"/>
    <n v="60"/>
    <n v="0"/>
    <n v="60"/>
    <s v="non"/>
    <s v="non"/>
    <m/>
    <s v="CCLU4754314"/>
    <m/>
    <m/>
    <s v=""/>
    <s v=""/>
    <s v=""/>
  </r>
  <r>
    <x v="1"/>
    <s v="/"/>
    <s v="3"/>
    <x v="1"/>
    <m/>
    <s v="V"/>
    <m/>
    <x v="4"/>
    <s v="CCLU4754314"/>
    <s v="D"/>
    <s v="non"/>
    <n v="0.6"/>
    <n v="1"/>
    <n v="60"/>
    <s v="non"/>
    <s v="non"/>
    <s v="non"/>
    <m/>
    <s v="40'HQ"/>
    <m/>
    <m/>
    <s v=""/>
    <s v=""/>
    <m/>
  </r>
  <r>
    <x v="3"/>
    <n v="482954"/>
    <s v="003 - CEL H PORTE 044 MBL STD"/>
    <x v="3"/>
    <m/>
    <s v="M-CCLU7693300-1"/>
    <s v="17718109"/>
    <x v="13"/>
    <s v="40'HQ"/>
    <s v="CE406042                                          "/>
    <s v="MEUBLE STANDARD/MONO COLIS"/>
    <s v="VRAC"/>
    <n v="480"/>
    <n v="0"/>
    <n v="60"/>
    <s v="non"/>
    <s v="oui"/>
    <m/>
    <s v="CCLU7693300"/>
    <m/>
    <m/>
    <s v=""/>
    <s v=""/>
    <s v=""/>
  </r>
  <r>
    <x v="1"/>
    <s v="/"/>
    <s v="3"/>
    <x v="1"/>
    <m/>
    <s v="SC"/>
    <m/>
    <x v="4"/>
    <s v="CCLU7693300"/>
    <s v="D"/>
    <s v="non"/>
    <n v="4.8"/>
    <n v="1"/>
    <n v="60"/>
    <s v="non"/>
    <s v="non"/>
    <s v="non"/>
    <m/>
    <s v="Camion vrac"/>
    <m/>
    <m/>
    <s v=""/>
    <s v=""/>
    <m/>
  </r>
  <r>
    <x v="3"/>
    <n v="509044"/>
    <s v="003 - CEL J PORTE 056 MBL DEB"/>
    <x v="3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40'HQ"/>
    <m/>
    <m/>
    <s v=""/>
    <s v=""/>
    <m/>
  </r>
  <r>
    <x v="3"/>
    <n v="509306"/>
    <s v="003 - CEL J PORTE 057 MBL DEB"/>
    <x v="3"/>
    <m/>
    <s v="M-HLXU8540326-1"/>
    <s v="17712801"/>
    <x v="3"/>
    <s v="40'HQ"/>
    <s v="HLB3930768                                        "/>
    <s v="MEUBLE LOURD/MULTI COLIS"/>
    <s v="VRAC"/>
    <n v="625"/>
    <n v="0"/>
    <n v="63"/>
    <s v="non"/>
    <s v="non"/>
    <m/>
    <s v="HLXU8540326"/>
    <m/>
    <m/>
    <s v=""/>
    <s v=""/>
    <s v=""/>
  </r>
  <r>
    <x v="1"/>
    <s v="/"/>
    <s v="3"/>
    <x v="1"/>
    <m/>
    <s v="V"/>
    <m/>
    <x v="4"/>
    <s v="HLXU8540326"/>
    <s v="D"/>
    <s v="non"/>
    <n v="7.3529411764705879"/>
    <n v="1"/>
    <n v="63"/>
    <s v="non"/>
    <s v="non"/>
    <s v="non"/>
    <m/>
    <s v="Camion vrac"/>
    <m/>
    <m/>
    <s v=""/>
    <s v=""/>
    <m/>
  </r>
  <r>
    <x v="3"/>
    <n v="495532"/>
    <s v="003 - CEL A PORTE 004 GEM &gt; 50 et &lt; 150"/>
    <x v="3"/>
    <m/>
    <s v="R-247012"/>
    <s v="17715049"/>
    <x v="11"/>
    <s v="Camion vrac"/>
    <m/>
    <s v="GROS ELECTRO MENAGER"/>
    <s v="VRAC"/>
    <n v="162"/>
    <n v="0"/>
    <n v="21"/>
    <s v="non"/>
    <s v="non"/>
    <m/>
    <n v="0"/>
    <m/>
    <m/>
    <s v=""/>
    <s v=""/>
    <s v=""/>
  </r>
  <r>
    <x v="1"/>
    <s v="/"/>
    <s v="3"/>
    <x v="1"/>
    <m/>
    <s v="SC"/>
    <m/>
    <x v="1"/>
    <m/>
    <s v="R"/>
    <s v="non"/>
    <n v="1.35"/>
    <n v="1"/>
    <n v="162"/>
    <s v="non"/>
    <s v="non"/>
    <s v="non"/>
    <m/>
    <s v="Camion vrac"/>
    <m/>
    <m/>
    <s v=""/>
    <s v=""/>
    <m/>
  </r>
  <r>
    <x v="3"/>
    <n v="509565"/>
    <s v="003 - CEL J PORTE 058 MBL DEB"/>
    <x v="3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vrac"/>
    <m/>
    <m/>
    <s v=""/>
    <s v=""/>
    <m/>
  </r>
  <r>
    <x v="4"/>
    <n v="516937"/>
    <s v="003 - CEL A PORTE 004 GEM &gt; 50 et &lt; 150"/>
    <x v="4"/>
    <m/>
    <s v="R-246882"/>
    <s v="17708233"/>
    <x v="10"/>
    <s v="Camion vrac"/>
    <m/>
    <s v="GROS ELECTRO MENAGER"/>
    <s v="VRAC"/>
    <n v="110"/>
    <n v="0"/>
    <n v="16"/>
    <s v="non"/>
    <s v="non"/>
    <m/>
    <n v="0"/>
    <d v="1899-12-30T08:59:00"/>
    <m/>
    <n v="0.99930555555329192"/>
    <s v=""/>
    <s v=""/>
  </r>
  <r>
    <x v="1"/>
    <s v="516655/"/>
    <s v="3"/>
    <x v="1"/>
    <m/>
    <s v="SC"/>
    <m/>
    <x v="1"/>
    <m/>
    <s v="R"/>
    <s v="non"/>
    <n v="0.91666666666666663"/>
    <n v="1"/>
    <n v="110"/>
    <s v="non"/>
    <s v="non"/>
    <s v="non"/>
    <m/>
    <s v="Camion vrac"/>
    <m/>
    <m/>
    <s v=""/>
    <s v=""/>
    <m/>
  </r>
  <r>
    <x v="4"/>
    <n v="517291"/>
    <s v="003 - CEL H PORTE 048 MBL STD"/>
    <x v="4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vrac"/>
    <m/>
    <m/>
    <s v=""/>
    <s v=""/>
    <m/>
  </r>
  <r>
    <x v="4"/>
    <n v="516716"/>
    <s v="003 - CEL A PORTE 001 GEM &gt; 50 et &lt; 150"/>
    <x v="4"/>
    <m/>
    <s v="R-248732"/>
    <s v="17715049_x000a_17720737"/>
    <x v="11"/>
    <s v="Camion vrac"/>
    <m/>
    <s v="GROS ELECTRO MENAGER"/>
    <s v="VRAC"/>
    <n v="128"/>
    <n v="0"/>
    <n v="19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1.0666666666666667"/>
    <n v="2"/>
    <n v="128"/>
    <s v="non"/>
    <s v="non"/>
    <s v="non"/>
    <m/>
    <s v="Camion vrac"/>
    <m/>
    <m/>
    <s v=""/>
    <s v=""/>
    <m/>
  </r>
  <r>
    <x v="4"/>
    <n v="495272"/>
    <s v="003 - CEL A PORTE 002 GEM &gt; 50 et &lt; 150"/>
    <x v="4"/>
    <m/>
    <s v="R-247011"/>
    <s v="17715237_x000a_17715240"/>
    <x v="11"/>
    <s v="Camion vrac"/>
    <m/>
    <s v="GROS ELECTRO MENAGER"/>
    <s v="VRAC"/>
    <n v="197"/>
    <n v="0"/>
    <n v="39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1.6416666666666666"/>
    <n v="1"/>
    <n v="197"/>
    <s v="non"/>
    <s v="non"/>
    <s v="non"/>
    <m/>
    <s v="Camion vrac"/>
    <m/>
    <m/>
    <s v=""/>
    <s v=""/>
    <m/>
  </r>
  <r>
    <x v="4"/>
    <n v="516715"/>
    <s v="003 - CEL A PORTE 005 GEM &gt; 50 et &lt; 150"/>
    <x v="4"/>
    <m/>
    <s v="R-247449"/>
    <s v="17715237_x000a_17715241"/>
    <x v="11"/>
    <s v="Camion vrac"/>
    <m/>
    <s v="GROS ELECTRO MENAGER"/>
    <s v="VRAC"/>
    <n v="183"/>
    <n v="0"/>
    <n v="36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1.5249999999999999"/>
    <n v="1"/>
    <n v="183"/>
    <s v="non"/>
    <s v="non"/>
    <s v="non"/>
    <m/>
    <s v="Camion palette"/>
    <m/>
    <m/>
    <s v=""/>
    <s v=""/>
    <m/>
  </r>
  <r>
    <x v="4"/>
    <n v="493698"/>
    <s v="003 - CEL H PORTE 047 MBL STD"/>
    <x v="4"/>
    <m/>
    <s v="R-248518"/>
    <s v="17718734"/>
    <x v="9"/>
    <s v="Camion palette"/>
    <m/>
    <s v="MEUBLE STANDARD/MONO COLIS"/>
    <s v="PALETTE"/>
    <n v="250"/>
    <n v="10"/>
    <n v="18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0.36764705882352944"/>
    <n v="2"/>
    <n v="9"/>
    <s v="non"/>
    <s v="non"/>
    <s v="non"/>
    <m/>
    <s v="Camion palette"/>
    <m/>
    <m/>
    <s v=""/>
    <s v=""/>
    <m/>
  </r>
  <r>
    <x v="4"/>
    <n v="510085"/>
    <s v="003 - CEL J PORTE 059 MBL DEB"/>
    <x v="4"/>
    <m/>
    <s v="R-247653"/>
    <s v="17720714"/>
    <x v="14"/>
    <s v="Camion palette"/>
    <m/>
    <s v="MEUBLE LOURD/MULTI COLIS"/>
    <s v="PALETTE"/>
    <n v="600"/>
    <n v="26"/>
    <n v="63"/>
    <s v="non"/>
    <s v="non"/>
    <m/>
    <n v="0"/>
    <m/>
    <m/>
    <s v=""/>
    <s v=""/>
    <s v=""/>
  </r>
  <r>
    <x v="1"/>
    <s v="/"/>
    <s v="3"/>
    <x v="1"/>
    <m/>
    <s v="V"/>
    <m/>
    <x v="1"/>
    <m/>
    <s v="R"/>
    <s v="oui"/>
    <n v="2.2403003754693369"/>
    <n v="6"/>
    <n v="29"/>
    <s v="non"/>
    <s v="non"/>
    <s v="non"/>
    <m/>
    <s v="40'"/>
    <m/>
    <m/>
    <s v=""/>
    <s v=""/>
    <m/>
  </r>
  <r>
    <x v="5"/>
    <n v="482693"/>
    <s v="003 - CEL H PORTE 043 MBL STD"/>
    <x v="5"/>
    <m/>
    <s v="M-CBHU6446938-1"/>
    <s v="17715644_x000a_17718025"/>
    <x v="15"/>
    <s v="40'"/>
    <s v="CE391615                                          "/>
    <s v="MEUBLE STANDARD/MONO COLIS"/>
    <s v="VRAC"/>
    <n v="348"/>
    <n v="0"/>
    <n v="58"/>
    <s v="non"/>
    <s v="oui"/>
    <m/>
    <s v="CBHU6446938"/>
    <d v="1899-12-30T08:59:00"/>
    <m/>
    <n v="0.95763888888905058"/>
    <s v=""/>
    <s v=""/>
  </r>
  <r>
    <x v="1"/>
    <s v="/"/>
    <s v="3"/>
    <x v="1"/>
    <m/>
    <s v="V"/>
    <m/>
    <x v="4"/>
    <s v="CBHU6446938"/>
    <s v="D"/>
    <s v="non"/>
    <n v="3.48"/>
    <n v="2"/>
    <n v="58"/>
    <s v="non"/>
    <s v="non"/>
    <s v="non"/>
    <m/>
    <s v="40'"/>
    <m/>
    <m/>
    <s v=""/>
    <s v=""/>
    <m/>
  </r>
  <r>
    <x v="5"/>
    <n v="493179"/>
    <s v="003 - CEL H PORTE 047 MBL STD"/>
    <x v="5"/>
    <m/>
    <s v="M-CCLU4481098-1"/>
    <s v="17718151_x000a_17718152"/>
    <x v="13"/>
    <s v="40'"/>
    <s v="Y389977                                           "/>
    <s v="MEUBLE STANDARD/MONO COLIS"/>
    <s v="VRAC"/>
    <n v="350"/>
    <n v="0"/>
    <n v="60"/>
    <s v="non"/>
    <s v="oui"/>
    <m/>
    <s v="CCLU4481098"/>
    <m/>
    <m/>
    <s v=""/>
    <s v=""/>
    <s v=""/>
  </r>
  <r>
    <x v="1"/>
    <s v="/"/>
    <s v="3"/>
    <x v="1"/>
    <m/>
    <s v="SC"/>
    <m/>
    <x v="4"/>
    <s v="CCLU4481098"/>
    <s v="D"/>
    <s v="non"/>
    <n v="3.5"/>
    <n v="1"/>
    <n v="59"/>
    <s v="non"/>
    <s v="non"/>
    <s v="non"/>
    <m/>
    <s v="Camion vrac"/>
    <m/>
    <m/>
    <s v=""/>
    <s v=""/>
    <m/>
  </r>
  <r>
    <x v="5"/>
    <n v="480970"/>
    <s v="003 - CEL E PORTE 027 CANAPE"/>
    <x v="5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5"/>
    <n v="496577"/>
    <s v="003 - CEL B PORTE 011 GEM &gt; 150"/>
    <x v="5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vrac"/>
    <m/>
    <m/>
    <s v=""/>
    <s v=""/>
    <m/>
  </r>
  <r>
    <x v="5"/>
    <n v="516641"/>
    <s v="003 - CEL A PORTE 003 GEM &gt; 50 et &lt; 150"/>
    <x v="5"/>
    <m/>
    <s v="R-248729"/>
    <s v="17709431_x000a_17715055_x000a_17715099_x000a_17715237_x000a_17716496"/>
    <x v="11"/>
    <s v="Camion vrac"/>
    <m/>
    <s v="GROS ELECTRO MENAGER"/>
    <s v="VRAC"/>
    <n v="159"/>
    <n v="0"/>
    <n v="31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1.325"/>
    <n v="5"/>
    <n v="159"/>
    <s v="non"/>
    <s v="non"/>
    <s v="non"/>
    <m/>
    <s v="Camion vrac"/>
    <m/>
    <m/>
    <s v=""/>
    <s v=""/>
    <m/>
  </r>
  <r>
    <x v="5"/>
    <n v="516939"/>
    <s v="003 - CEL A PORTE 002 GEM &gt; 50 et &lt; 150"/>
    <x v="5"/>
    <m/>
    <s v="R-246883"/>
    <s v="17708234"/>
    <x v="10"/>
    <s v="Camion vrac"/>
    <m/>
    <s v="GROS ELECTRO MENAGER"/>
    <s v="VRAC"/>
    <n v="110"/>
    <n v="0"/>
    <n v="16"/>
    <s v="non"/>
    <s v="non"/>
    <m/>
    <n v="0"/>
    <m/>
    <m/>
    <s v=""/>
    <s v=""/>
    <s v=""/>
  </r>
  <r>
    <x v="1"/>
    <s v="516669/"/>
    <s v="3"/>
    <x v="1"/>
    <m/>
    <s v="V"/>
    <m/>
    <x v="1"/>
    <m/>
    <s v="R"/>
    <s v="non"/>
    <n v="0.91666666666666663"/>
    <n v="1"/>
    <n v="110"/>
    <s v="non"/>
    <s v="non"/>
    <s v="non"/>
    <m/>
    <s v="20'"/>
    <m/>
    <m/>
    <s v=""/>
    <s v=""/>
    <m/>
  </r>
  <r>
    <x v="5"/>
    <n v="492659"/>
    <s v="003 - CEL H PORTE 046 MBL STD"/>
    <x v="5"/>
    <m/>
    <s v="M-CSLU1674788-1"/>
    <s v="17712064"/>
    <x v="16"/>
    <s v="20'"/>
    <s v="5737706"/>
    <s v="MEUBLE LOURD/MULTI COLIS"/>
    <s v="VRAC"/>
    <n v="378"/>
    <n v="0"/>
    <n v="27"/>
    <s v="non"/>
    <s v="non"/>
    <m/>
    <s v="CSLU1674788"/>
    <m/>
    <m/>
    <s v=""/>
    <s v=""/>
    <s v=""/>
  </r>
  <r>
    <x v="1"/>
    <s v="/"/>
    <s v="3"/>
    <x v="1"/>
    <m/>
    <s v="V"/>
    <m/>
    <x v="4"/>
    <s v="CSLU1674788"/>
    <s v="D"/>
    <s v="non"/>
    <n v="4.447058823529412"/>
    <n v="1"/>
    <n v="15"/>
    <s v="non"/>
    <s v="non"/>
    <s v="non"/>
    <m/>
    <s v="Camion palette"/>
    <m/>
    <m/>
    <s v=""/>
    <s v=""/>
    <m/>
  </r>
  <r>
    <x v="5"/>
    <n v="482139"/>
    <s v="003 - CEL E PORTE 029 PEM"/>
    <x v="5"/>
    <m/>
    <s v="R-249433"/>
    <s v="17715162_x000a_17716879"/>
    <x v="17"/>
    <s v="Camion palette"/>
    <m/>
    <s v="PETIT/MOYEN ELECTRO+ACCESSOIRE"/>
    <s v="PALETTE"/>
    <n v="105"/>
    <n v="6"/>
    <n v="7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0.14037433155080214"/>
    <n v="1"/>
    <n v="6"/>
    <s v="non"/>
    <s v="non"/>
    <s v="non"/>
    <m/>
    <s v="Camion vrac"/>
    <m/>
    <m/>
    <s v=""/>
    <s v=""/>
    <m/>
  </r>
  <r>
    <x v="5"/>
    <n v="516559"/>
    <s v="003 - CEL A PORTE 004 GEM &gt; 50 et &lt; 150"/>
    <x v="5"/>
    <m/>
    <s v="R-246069"/>
    <s v="17705358"/>
    <x v="18"/>
    <s v="Camion vrac"/>
    <m/>
    <s v="GROS ELECTRO MENAGER"/>
    <s v="VRAC"/>
    <n v="60"/>
    <n v="0"/>
    <n v="11"/>
    <s v="non"/>
    <s v="non"/>
    <m/>
    <n v="0"/>
    <m/>
    <m/>
    <s v=""/>
    <s v=""/>
    <s v=""/>
  </r>
  <r>
    <x v="1"/>
    <s v="495526/"/>
    <s v="3"/>
    <x v="1"/>
    <m/>
    <s v="SC"/>
    <m/>
    <x v="1"/>
    <m/>
    <s v="R"/>
    <s v="non"/>
    <n v="0.5"/>
    <n v="1"/>
    <n v="60"/>
    <s v="non"/>
    <s v="non"/>
    <s v="non"/>
    <m/>
    <s v="Camion vrac"/>
    <m/>
    <m/>
    <s v=""/>
    <s v=""/>
    <m/>
  </r>
  <r>
    <x v="5"/>
    <n v="510602"/>
    <s v="003 - CEL J PORTE 060 MBL DEB"/>
    <x v="5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6"/>
    <n v="483215"/>
    <s v="003 - CEL H PORTE 044 MBL STD"/>
    <x v="6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20'"/>
    <m/>
    <m/>
    <s v=""/>
    <s v=""/>
    <m/>
  </r>
  <r>
    <x v="6"/>
    <n v="517217"/>
    <s v="003 - CEL H PORTE 046 MBL STD"/>
    <x v="6"/>
    <m/>
    <s v="M-CSLU1059069-1"/>
    <s v="17709864"/>
    <x v="6"/>
    <s v="20'"/>
    <s v="Y535407"/>
    <s v="MEUBLE STANDARD/MONO COLIS"/>
    <s v="VRAC"/>
    <n v="296"/>
    <n v="0"/>
    <n v="28"/>
    <s v="non"/>
    <s v="non"/>
    <m/>
    <s v="CSLU1059069"/>
    <d v="1899-12-30T08:59:00"/>
    <m/>
    <n v="0.89513888888905058"/>
    <n v="21.483333333337214"/>
    <n v="1289.0000000002328"/>
  </r>
  <r>
    <x v="1"/>
    <s v="/"/>
    <s v="3"/>
    <x v="1"/>
    <m/>
    <s v="V"/>
    <m/>
    <x v="4"/>
    <s v="CSLU1059069"/>
    <s v="D"/>
    <s v="non"/>
    <n v="2.96"/>
    <n v="2"/>
    <n v="10"/>
    <s v="non"/>
    <s v="non"/>
    <s v="non"/>
    <m/>
    <s v="Camion vrac"/>
    <m/>
    <m/>
    <s v=""/>
    <s v=""/>
    <m/>
  </r>
  <r>
    <x v="6"/>
    <n v="516566"/>
    <s v="003 - CEL A PORTE 002 GEM &gt; 50 et &lt; 150"/>
    <x v="6"/>
    <m/>
    <s v="R-246132"/>
    <s v="17714707"/>
    <x v="19"/>
    <s v="Camion vrac"/>
    <m/>
    <s v="GROS ELECTRO MENAGER"/>
    <s v="VRAC"/>
    <n v="84"/>
    <n v="0"/>
    <n v="13"/>
    <s v="non"/>
    <s v="non"/>
    <m/>
    <n v="0"/>
    <m/>
    <m/>
    <s v=""/>
    <s v=""/>
    <s v=""/>
  </r>
  <r>
    <x v="1"/>
    <s v="/"/>
    <s v="3"/>
    <x v="1"/>
    <m/>
    <s v="SC"/>
    <m/>
    <x v="1"/>
    <m/>
    <s v="R"/>
    <s v="non"/>
    <n v="0.7"/>
    <n v="1"/>
    <n v="84"/>
    <s v="non"/>
    <s v="non"/>
    <s v="non"/>
    <m/>
    <s v="Camion vrac"/>
    <m/>
    <m/>
    <s v=""/>
    <s v=""/>
    <m/>
  </r>
  <r>
    <x v="6"/>
    <n v="494221"/>
    <s v="003 - CEL A PORTE 001 GEM &gt; 50 et &lt; 150"/>
    <x v="6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vrac"/>
    <m/>
    <m/>
    <s v=""/>
    <s v=""/>
    <m/>
  </r>
  <r>
    <x v="6"/>
    <n v="515090"/>
    <s v="003 - CEL A PORTE 005 GEM &gt; 50 et &lt; 150"/>
    <x v="6"/>
    <m/>
    <s v="R-246931"/>
    <s v="17714731"/>
    <x v="5"/>
    <s v="Camion vrac"/>
    <m/>
    <s v="GROS ELECTRO MENAGER"/>
    <s v="VRAC"/>
    <n v="51"/>
    <n v="0"/>
    <n v="11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0.42499999999999999"/>
    <n v="1"/>
    <n v="51"/>
    <s v="non"/>
    <s v="non"/>
    <s v="non"/>
    <m/>
    <s v="Camion palette"/>
    <m/>
    <m/>
    <s v=""/>
    <s v=""/>
    <m/>
  </r>
  <r>
    <x v="6"/>
    <n v="519625"/>
    <s v="003 - CEL E PORTE 028 PEM"/>
    <x v="6"/>
    <m/>
    <s v="R-249444"/>
    <s v="17724318"/>
    <x v="20"/>
    <s v="Camion palette"/>
    <m/>
    <s v="MEUBLE DISSOCIE/CUISINE"/>
    <s v="PALETTE"/>
    <n v="24"/>
    <n v="2"/>
    <n v="3"/>
    <s v="non"/>
    <s v="oui"/>
    <m/>
    <n v="0"/>
    <m/>
    <m/>
    <s v=""/>
    <s v=""/>
    <s v=""/>
  </r>
  <r>
    <x v="1"/>
    <s v="/"/>
    <s v="3"/>
    <x v="1"/>
    <m/>
    <s v="SC"/>
    <m/>
    <x v="1"/>
    <m/>
    <s v="R"/>
    <s v="non"/>
    <n v="0.2"/>
    <n v="1"/>
    <n v="3"/>
    <s v="non"/>
    <s v="non"/>
    <s v="oui"/>
    <m/>
    <s v="Camion vrac"/>
    <m/>
    <m/>
    <s v=""/>
    <s v=""/>
    <m/>
  </r>
  <r>
    <x v="7"/>
    <n v="509824"/>
    <s v="003 - CEL J PORTE 058 MBL DEB"/>
    <x v="7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m/>
    <x v="1"/>
    <m/>
    <m/>
    <m/>
    <x v="2"/>
    <m/>
    <m/>
    <s v="non"/>
    <n v="0"/>
    <n v="0"/>
    <m/>
    <s v="non"/>
    <s v="non"/>
    <s v="non"/>
    <m/>
    <n v="0"/>
    <m/>
    <m/>
    <s v=""/>
    <s v=""/>
    <m/>
  </r>
  <r>
    <x v="0"/>
    <n v="522871"/>
    <s v="003 - CEL E PORTE 027 CANAPE"/>
    <x v="0"/>
    <m/>
    <s v="R-249753"/>
    <s v="17715575"/>
    <x v="0"/>
    <s v="Camion palette"/>
    <m/>
    <s v="MEUBLE DISSOCIE/CUISINE"/>
    <s v="PALETTE"/>
    <n v="12"/>
    <n v="1"/>
    <n v="1"/>
    <s v="non"/>
    <s v="non"/>
    <m/>
    <n v="0"/>
    <m/>
    <m/>
    <s v=""/>
    <s v=""/>
    <s v=""/>
  </r>
  <r>
    <x v="1"/>
    <s v="/"/>
    <s v="3"/>
    <x v="1"/>
    <m/>
    <s v="SC"/>
    <m/>
    <x v="1"/>
    <m/>
    <s v="R"/>
    <s v="non"/>
    <n v="1.6042780748663103E-2"/>
    <n v="1"/>
    <n v="1"/>
    <s v="non"/>
    <s v="non"/>
    <s v="non"/>
    <m/>
    <s v="Camion vrac"/>
    <m/>
    <m/>
    <s v=""/>
    <s v=""/>
    <m/>
  </r>
  <r>
    <x v="0"/>
    <n v="480207"/>
    <s v="003 - CEL E PORTE 026 CUISINE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0"/>
    <n v="481245"/>
    <s v="003 - CEL E PORTE 028 PEM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40'"/>
    <m/>
    <m/>
    <s v=""/>
    <s v=""/>
    <m/>
  </r>
  <r>
    <x v="0"/>
    <n v="482434"/>
    <s v="003 - CEL H PORTE 043 MBL STD"/>
    <x v="0"/>
    <m/>
    <s v="M-TCLU4723623-1"/>
    <s v="17712799"/>
    <x v="3"/>
    <s v="40'"/>
    <s v="HLB3916685                                        "/>
    <s v="MEUBLE STANDARD/MONO COLIS"/>
    <s v="VRAC"/>
    <n v="920"/>
    <n v="0"/>
    <n v="86"/>
    <s v="non"/>
    <s v="non"/>
    <m/>
    <s v="TCLU4723623"/>
    <m/>
    <m/>
    <s v=""/>
    <s v=""/>
    <s v=""/>
  </r>
  <r>
    <x v="1"/>
    <s v="/"/>
    <s v="3"/>
    <x v="1"/>
    <m/>
    <s v="SC"/>
    <m/>
    <x v="4"/>
    <s v="TCLU4723623"/>
    <s v="D"/>
    <s v="non"/>
    <n v="9.1999999999999993"/>
    <n v="1"/>
    <n v="49"/>
    <s v="non"/>
    <s v="non"/>
    <s v="non"/>
    <m/>
    <s v="Camion vrac"/>
    <m/>
    <m/>
    <s v=""/>
    <s v=""/>
    <m/>
  </r>
  <r>
    <x v="0"/>
    <n v="510343"/>
    <s v="003 - CEL J PORTE 059 MBL DEB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0"/>
    <n v="479859"/>
    <s v="003 - CEL D PORTE 019 PDT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0"/>
    <n v="492920"/>
    <s v="003 - CEL H PORTE 047 MBL STD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vrac"/>
    <m/>
    <m/>
    <s v=""/>
    <s v=""/>
    <m/>
  </r>
  <r>
    <x v="0"/>
    <n v="496316"/>
    <s v="003 - CEL B PORTE 011 GEM &gt; 150"/>
    <x v="0"/>
    <m/>
    <s v="R-249023"/>
    <s v="17718093"/>
    <x v="5"/>
    <s v="Camion vrac"/>
    <m/>
    <s v="GROS ELECTRO MENAGER"/>
    <s v="VRAC"/>
    <n v="264"/>
    <n v="0"/>
    <n v="44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2.2000000000000002"/>
    <n v="1"/>
    <n v="264"/>
    <s v="non"/>
    <s v="non"/>
    <s v="non"/>
    <m/>
    <s v="40'HQ"/>
    <m/>
    <m/>
    <s v=""/>
    <s v=""/>
    <m/>
  </r>
  <r>
    <x v="0"/>
    <n v="496836"/>
    <s v="003 - CEL J PORTE 055 MBL DEB"/>
    <x v="0"/>
    <m/>
    <s v="M-FCIU9130200-1"/>
    <s v="17709860"/>
    <x v="6"/>
    <s v="40'HQ"/>
    <s v="Y769241"/>
    <s v="MEUBLE LOURD/MULTI COLIS"/>
    <s v="VRAC"/>
    <n v="968"/>
    <n v="0"/>
    <n v="98"/>
    <s v="non"/>
    <s v="non"/>
    <m/>
    <s v="FCIU9130200"/>
    <m/>
    <m/>
    <s v=""/>
    <s v=""/>
    <s v=""/>
  </r>
  <r>
    <x v="1"/>
    <s v="/"/>
    <s v="3"/>
    <x v="1"/>
    <m/>
    <s v="V"/>
    <m/>
    <x v="4"/>
    <s v="FCIU9130200"/>
    <s v="D"/>
    <s v="oui"/>
    <n v="11.388235294117647"/>
    <n v="2"/>
    <n v="40"/>
    <s v="non"/>
    <s v="non"/>
    <s v="non"/>
    <m/>
    <s v="Camion vrac"/>
    <m/>
    <m/>
    <s v=""/>
    <s v=""/>
    <m/>
  </r>
  <r>
    <x v="0"/>
    <n v="494747"/>
    <s v="003 - CEL A PORTE 003 GEM &gt; 50 et &lt; 150"/>
    <x v="0"/>
    <m/>
    <s v="R-246940"/>
    <s v="17716603"/>
    <x v="5"/>
    <s v="Camion vrac"/>
    <m/>
    <s v="GROS ELECTRO MENAGER"/>
    <s v="VRAC"/>
    <n v="264"/>
    <n v="0"/>
    <n v="44"/>
    <s v="non"/>
    <s v="non"/>
    <m/>
    <n v="0"/>
    <d v="1899-12-30T08:59:00"/>
    <m/>
    <n v="0.12430555555329192"/>
    <n v="2.9833333332790062"/>
    <n v="178.99999999674037"/>
  </r>
  <r>
    <x v="1"/>
    <s v="/"/>
    <s v="3"/>
    <x v="1"/>
    <m/>
    <s v="V"/>
    <m/>
    <x v="1"/>
    <m/>
    <s v="R"/>
    <s v="non"/>
    <n v="2.2000000000000002"/>
    <n v="1"/>
    <n v="264"/>
    <s v="non"/>
    <s v="non"/>
    <s v="non"/>
    <m/>
    <s v="Camion palette"/>
    <m/>
    <m/>
    <s v=""/>
    <s v=""/>
    <m/>
  </r>
  <r>
    <x v="0"/>
    <n v="519655"/>
    <s v="003 - CEL J PORTE 056 MBL DEB"/>
    <x v="0"/>
    <m/>
    <s v="R-249465"/>
    <s v="18725828"/>
    <x v="7"/>
    <s v="Camion palette"/>
    <m/>
    <s v="MEUBLE LOURD/MULTI COLIS"/>
    <s v="PALETTE"/>
    <n v="30"/>
    <n v="2"/>
    <n v="5"/>
    <s v="non"/>
    <s v="non"/>
    <m/>
    <n v="0"/>
    <m/>
    <m/>
    <s v=""/>
    <s v=""/>
    <s v=""/>
  </r>
  <r>
    <x v="1"/>
    <s v="/"/>
    <s v="3"/>
    <x v="1"/>
    <m/>
    <s v="V"/>
    <m/>
    <x v="1"/>
    <m/>
    <s v="D"/>
    <s v="non"/>
    <n v="8.5714285714285715E-2"/>
    <n v="2"/>
    <n v="3"/>
    <s v="non"/>
    <s v="non"/>
    <s v="non"/>
    <m/>
    <s v="40'HQ"/>
    <m/>
    <m/>
    <s v=""/>
    <s v=""/>
    <m/>
  </r>
  <r>
    <x v="0"/>
    <n v="493439"/>
    <s v="003 - CEL H PORTE 048 MBL STD"/>
    <x v="0"/>
    <m/>
    <s v="M-CBHU9523730-1"/>
    <s v="17704673"/>
    <x v="8"/>
    <s v="40'HQ"/>
    <s v="6298569                                           "/>
    <s v="MEUBLE STANDARD/MONO COLIS"/>
    <s v="VRAC"/>
    <n v="612"/>
    <n v="0"/>
    <n v="77"/>
    <s v="non"/>
    <s v="non"/>
    <m/>
    <s v="CBHU9523730"/>
    <m/>
    <m/>
    <s v=""/>
    <s v=""/>
    <s v=""/>
  </r>
  <r>
    <x v="1"/>
    <s v="/"/>
    <s v="3"/>
    <x v="1"/>
    <m/>
    <s v="SC"/>
    <m/>
    <x v="4"/>
    <s v="CBHU9523730"/>
    <s v="D"/>
    <s v="non"/>
    <n v="6.12"/>
    <n v="1"/>
    <n v="77"/>
    <s v="non"/>
    <s v="non"/>
    <s v="non"/>
    <m/>
    <s v="Camion vrac"/>
    <m/>
    <m/>
    <s v=""/>
    <s v=""/>
    <m/>
  </r>
  <r>
    <x v="0"/>
    <n v="481876"/>
    <s v="003 - CEL E PORTE 029 PEM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palette"/>
    <m/>
    <m/>
    <s v=""/>
    <s v=""/>
    <m/>
  </r>
  <r>
    <x v="2"/>
    <n v="516292"/>
    <s v="003 - CEL H PORTE 046 MBL STD"/>
    <x v="2"/>
    <m/>
    <s v="R-248517"/>
    <s v="17718734"/>
    <x v="9"/>
    <s v="Camion palette"/>
    <m/>
    <s v="MEUBLE LOURD/MULTI COLIS_x000a_MEUBLE STANDARD/MONO COLIS"/>
    <s v="PALETTE"/>
    <n v="1150"/>
    <n v="30"/>
    <n v="78"/>
    <s v="non"/>
    <s v="non"/>
    <m/>
    <n v="0"/>
    <n v="4.4367939814814816"/>
    <m/>
    <n v="0.14512731481954688"/>
    <n v="3.4830555556691252"/>
    <n v="208.98333334014751"/>
  </r>
  <r>
    <x v="1"/>
    <s v="/"/>
    <s v="3"/>
    <x v="1"/>
    <m/>
    <s v="V"/>
    <m/>
    <x v="1"/>
    <m/>
    <s v="R"/>
    <s v="oui"/>
    <n v="2.4139549436795997"/>
    <n v="5"/>
    <n v="57"/>
    <s v="non"/>
    <s v="non"/>
    <s v="non"/>
    <m/>
    <s v="Camion vrac"/>
    <m/>
    <m/>
    <s v=""/>
    <s v=""/>
    <m/>
  </r>
  <r>
    <x v="2"/>
    <n v="515042"/>
    <s v="003 - CEL A PORTE 005 GEM &gt; 50 et &lt; 150"/>
    <x v="2"/>
    <m/>
    <s v="R-247618"/>
    <s v="17716604"/>
    <x v="5"/>
    <s v="Camion vrac"/>
    <m/>
    <s v="GROS ELECTRO MENAGER"/>
    <s v="VRAC"/>
    <n v="264"/>
    <n v="0"/>
    <n v="44"/>
    <s v="non"/>
    <s v="non"/>
    <m/>
    <n v="0"/>
    <m/>
    <m/>
    <s v=""/>
    <s v=""/>
    <s v=""/>
  </r>
  <r>
    <x v="1"/>
    <s v="/"/>
    <s v="3"/>
    <x v="1"/>
    <m/>
    <s v="SC"/>
    <m/>
    <x v="1"/>
    <m/>
    <s v="R"/>
    <s v="non"/>
    <n v="2.2000000000000002"/>
    <n v="1"/>
    <n v="264"/>
    <s v="non"/>
    <s v="non"/>
    <s v="non"/>
    <m/>
    <s v="Camion vrac"/>
    <m/>
    <m/>
    <s v=""/>
    <s v=""/>
    <m/>
  </r>
  <r>
    <x v="3"/>
    <n v="481617"/>
    <s v="003 - CEL E PORTE 028 PEM"/>
    <x v="3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3"/>
    <n v="480501"/>
    <s v="003 - CEL E PORTE 026 CUISINE"/>
    <x v="3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ontainer"/>
    <m/>
    <m/>
    <s v=""/>
    <s v=""/>
    <m/>
  </r>
  <r>
    <x v="3"/>
    <n v="516542"/>
    <s v="003 - CEL A PORTE 003 GEM &gt; 50 et &lt; 150"/>
    <x v="3"/>
    <m/>
    <s v="R-246877"/>
    <s v="17712532"/>
    <x v="10"/>
    <s v="Container"/>
    <m/>
    <s v="GROS ELECTRO MENAGER"/>
    <s v="VRAC"/>
    <n v="183"/>
    <n v="0"/>
    <n v="26"/>
    <s v="non"/>
    <s v="non"/>
    <m/>
    <s v="ARKU8454567"/>
    <m/>
    <m/>
    <s v=""/>
    <s v=""/>
    <s v=""/>
  </r>
  <r>
    <x v="1"/>
    <s v="516541/"/>
    <s v="3"/>
    <x v="1"/>
    <m/>
    <s v="V"/>
    <m/>
    <x v="1"/>
    <s v="ARKU8454567"/>
    <s v="R"/>
    <s v="non"/>
    <n v="1.5249999999999999"/>
    <n v="1"/>
    <n v="183"/>
    <s v="non"/>
    <s v="non"/>
    <s v="non"/>
    <m/>
    <s v="Camion vrac"/>
    <m/>
    <m/>
    <s v=""/>
    <s v=""/>
    <m/>
  </r>
  <r>
    <x v="3"/>
    <n v="514533"/>
    <s v="003 - CEL A PORTE 001 GEM &gt; 50 et &lt; 150"/>
    <x v="3"/>
    <m/>
    <s v="R-247597"/>
    <s v="17709431_x000a_17714932_x000a_17720737_x000a_17724102"/>
    <x v="11"/>
    <s v="Camion vrac"/>
    <m/>
    <s v="GROS ELECTRO MENAGER"/>
    <s v="VRAC"/>
    <n v="81"/>
    <n v="0"/>
    <n v="15"/>
    <s v="non"/>
    <s v="oui"/>
    <m/>
    <n v="0"/>
    <m/>
    <m/>
    <s v=""/>
    <s v=""/>
    <s v=""/>
  </r>
  <r>
    <x v="1"/>
    <s v="/"/>
    <s v="3"/>
    <x v="1"/>
    <m/>
    <s v="V"/>
    <m/>
    <x v="1"/>
    <m/>
    <s v="R"/>
    <s v="non"/>
    <n v="0.67500000000000004"/>
    <n v="4"/>
    <n v="81"/>
    <s v="non"/>
    <s v="non"/>
    <s v="non"/>
    <m/>
    <s v="40'"/>
    <m/>
    <m/>
    <s v=""/>
    <s v=""/>
    <m/>
  </r>
  <r>
    <x v="3"/>
    <n v="492399"/>
    <s v="003 - CEL H PORTE 045 MBL STD"/>
    <x v="3"/>
    <m/>
    <s v="M-CCLU4754314-1"/>
    <s v="17704739"/>
    <x v="12"/>
    <s v="40'"/>
    <s v="7304891                                           "/>
    <s v="MEUBLE STANDARD/MONO COLIS"/>
    <s v="VRAC"/>
    <n v="60"/>
    <n v="0"/>
    <n v="60"/>
    <s v="non"/>
    <s v="non"/>
    <m/>
    <s v="CCLU4754314"/>
    <m/>
    <m/>
    <s v=""/>
    <s v=""/>
    <s v=""/>
  </r>
  <r>
    <x v="1"/>
    <s v="/"/>
    <s v="3"/>
    <x v="1"/>
    <m/>
    <s v="V"/>
    <m/>
    <x v="4"/>
    <s v="CCLU4754314"/>
    <s v="D"/>
    <s v="non"/>
    <n v="0.6"/>
    <n v="1"/>
    <n v="60"/>
    <s v="non"/>
    <s v="non"/>
    <s v="non"/>
    <m/>
    <s v="40'HQ"/>
    <m/>
    <m/>
    <s v=""/>
    <s v=""/>
    <m/>
  </r>
  <r>
    <x v="3"/>
    <n v="482954"/>
    <s v="003 - CEL H PORTE 044 MBL STD"/>
    <x v="3"/>
    <m/>
    <s v="M-CCLU7693300-1"/>
    <s v="17718109"/>
    <x v="13"/>
    <s v="40'HQ"/>
    <s v="CE406042                                          "/>
    <s v="MEUBLE STANDARD/MONO COLIS"/>
    <s v="VRAC"/>
    <n v="480"/>
    <n v="0"/>
    <n v="60"/>
    <s v="non"/>
    <s v="oui"/>
    <m/>
    <s v="CCLU7693300"/>
    <m/>
    <m/>
    <s v=""/>
    <s v=""/>
    <s v=""/>
  </r>
  <r>
    <x v="1"/>
    <s v="/"/>
    <s v="3"/>
    <x v="1"/>
    <m/>
    <s v="SC"/>
    <m/>
    <x v="4"/>
    <s v="CCLU7693300"/>
    <s v="D"/>
    <s v="non"/>
    <n v="4.8"/>
    <n v="1"/>
    <n v="60"/>
    <s v="non"/>
    <s v="non"/>
    <s v="non"/>
    <m/>
    <s v="Camion vrac"/>
    <m/>
    <m/>
    <s v=""/>
    <s v=""/>
    <m/>
  </r>
  <r>
    <x v="3"/>
    <n v="509044"/>
    <s v="003 - CEL J PORTE 056 MBL DEB"/>
    <x v="3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40'HQ"/>
    <m/>
    <m/>
    <s v=""/>
    <s v=""/>
    <m/>
  </r>
  <r>
    <x v="3"/>
    <n v="509306"/>
    <s v="003 - CEL J PORTE 057 MBL DEB"/>
    <x v="3"/>
    <m/>
    <s v="M-HLXU8540326-1"/>
    <s v="17712801"/>
    <x v="3"/>
    <s v="40'HQ"/>
    <s v="HLB3930768                                        "/>
    <s v="MEUBLE LOURD/MULTI COLIS"/>
    <s v="VRAC"/>
    <n v="625"/>
    <n v="0"/>
    <n v="63"/>
    <s v="non"/>
    <s v="non"/>
    <m/>
    <s v="HLXU8540326"/>
    <m/>
    <m/>
    <s v=""/>
    <s v=""/>
    <s v=""/>
  </r>
  <r>
    <x v="1"/>
    <s v="/"/>
    <s v="3"/>
    <x v="1"/>
    <m/>
    <s v="V"/>
    <m/>
    <x v="4"/>
    <s v="HLXU8540326"/>
    <s v="D"/>
    <s v="non"/>
    <n v="7.3529411764705879"/>
    <n v="1"/>
    <n v="63"/>
    <s v="non"/>
    <s v="non"/>
    <s v="non"/>
    <m/>
    <s v="Camion vrac"/>
    <m/>
    <m/>
    <s v=""/>
    <s v=""/>
    <m/>
  </r>
  <r>
    <x v="3"/>
    <n v="495532"/>
    <s v="003 - CEL A PORTE 004 GEM &gt; 50 et &lt; 150"/>
    <x v="3"/>
    <m/>
    <s v="R-247012"/>
    <s v="17715049"/>
    <x v="11"/>
    <s v="Camion vrac"/>
    <m/>
    <s v="GROS ELECTRO MENAGER"/>
    <s v="VRAC"/>
    <n v="162"/>
    <n v="0"/>
    <n v="21"/>
    <s v="non"/>
    <s v="non"/>
    <m/>
    <n v="0"/>
    <d v="1899-12-30T08:59:00"/>
    <m/>
    <n v="4.0972222224809229E-2"/>
    <n v="0.9833333333954215"/>
    <n v="59.00000000372529"/>
  </r>
  <r>
    <x v="1"/>
    <s v="/"/>
    <s v="3"/>
    <x v="1"/>
    <m/>
    <s v="SC"/>
    <m/>
    <x v="1"/>
    <m/>
    <s v="R"/>
    <s v="non"/>
    <n v="1.35"/>
    <n v="1"/>
    <n v="162"/>
    <s v="non"/>
    <s v="non"/>
    <s v="non"/>
    <m/>
    <s v="Camion vrac"/>
    <m/>
    <m/>
    <s v=""/>
    <s v=""/>
    <m/>
  </r>
  <r>
    <x v="3"/>
    <n v="509565"/>
    <s v="003 - CEL J PORTE 058 MBL DEB"/>
    <x v="3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vrac"/>
    <m/>
    <m/>
    <s v=""/>
    <s v=""/>
    <m/>
  </r>
  <r>
    <x v="4"/>
    <n v="516937"/>
    <s v="003 - CEL A PORTE 004 GEM &gt; 50 et &lt; 150"/>
    <x v="4"/>
    <m/>
    <s v="R-246882"/>
    <s v="17708233"/>
    <x v="10"/>
    <s v="Camion vrac"/>
    <m/>
    <s v="GROS ELECTRO MENAGER"/>
    <s v="VRAC"/>
    <n v="110"/>
    <n v="0"/>
    <n v="16"/>
    <s v="non"/>
    <s v="non"/>
    <m/>
    <n v="0"/>
    <m/>
    <s v="Annulé"/>
    <s v=""/>
    <s v=""/>
    <s v=""/>
  </r>
  <r>
    <x v="1"/>
    <s v="516655/"/>
    <s v="3"/>
    <x v="1"/>
    <m/>
    <s v="SC"/>
    <m/>
    <x v="1"/>
    <m/>
    <s v="R"/>
    <s v="non"/>
    <n v="0.91666666666666663"/>
    <n v="1"/>
    <n v="110"/>
    <s v="non"/>
    <s v="non"/>
    <s v="non"/>
    <m/>
    <s v="Camion vrac"/>
    <m/>
    <m/>
    <s v=""/>
    <s v=""/>
    <m/>
  </r>
  <r>
    <x v="4"/>
    <n v="517291"/>
    <s v="003 - CEL H PORTE 048 MBL STD"/>
    <x v="4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vrac"/>
    <m/>
    <m/>
    <s v=""/>
    <s v=""/>
    <m/>
  </r>
  <r>
    <x v="4"/>
    <n v="516716"/>
    <s v="003 - CEL A PORTE 001 GEM &gt; 50 et &lt; 150"/>
    <x v="4"/>
    <m/>
    <s v="R-248732"/>
    <s v="17715049_x000a_17720737"/>
    <x v="11"/>
    <s v="Camion vrac"/>
    <m/>
    <s v="GROS ELECTRO MENAGER"/>
    <s v="VRAC"/>
    <n v="128"/>
    <n v="0"/>
    <n v="19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1.0666666666666667"/>
    <n v="2"/>
    <n v="128"/>
    <s v="non"/>
    <s v="non"/>
    <s v="non"/>
    <m/>
    <s v="Camion vrac"/>
    <m/>
    <m/>
    <s v=""/>
    <s v=""/>
    <m/>
  </r>
  <r>
    <x v="4"/>
    <n v="495272"/>
    <s v="003 - CEL A PORTE 002 GEM &gt; 50 et &lt; 150"/>
    <x v="4"/>
    <m/>
    <s v="R-247011"/>
    <s v="17715237_x000a_17715240"/>
    <x v="11"/>
    <s v="Camion vrac"/>
    <m/>
    <s v="GROS ELECTRO MENAGER"/>
    <s v="VRAC"/>
    <n v="197"/>
    <n v="0"/>
    <n v="39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1.6416666666666666"/>
    <n v="1"/>
    <n v="197"/>
    <s v="non"/>
    <s v="non"/>
    <s v="non"/>
    <m/>
    <s v="Camion vrac"/>
    <m/>
    <m/>
    <s v=""/>
    <s v=""/>
    <m/>
  </r>
  <r>
    <x v="4"/>
    <n v="516715"/>
    <s v="003 - CEL A PORTE 005 GEM &gt; 50 et &lt; 150"/>
    <x v="4"/>
    <m/>
    <s v="R-247449"/>
    <s v="17715237_x000a_17715241"/>
    <x v="11"/>
    <s v="Camion vrac"/>
    <m/>
    <s v="GROS ELECTRO MENAGER"/>
    <s v="VRAC"/>
    <n v="183"/>
    <n v="0"/>
    <n v="36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1.5249999999999999"/>
    <n v="1"/>
    <n v="183"/>
    <s v="non"/>
    <s v="non"/>
    <s v="non"/>
    <m/>
    <s v="Camion palette"/>
    <m/>
    <m/>
    <s v=""/>
    <s v=""/>
    <m/>
  </r>
  <r>
    <x v="4"/>
    <n v="493698"/>
    <s v="003 - CEL H PORTE 047 MBL STD"/>
    <x v="4"/>
    <m/>
    <s v="R-248518"/>
    <s v="17718734"/>
    <x v="9"/>
    <s v="Camion palette"/>
    <m/>
    <s v="MEUBLE STANDARD/MONO COLIS"/>
    <s v="PALETTE"/>
    <n v="250"/>
    <n v="10"/>
    <n v="18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0.36764705882352944"/>
    <n v="2"/>
    <n v="9"/>
    <s v="non"/>
    <s v="non"/>
    <s v="non"/>
    <m/>
    <s v="Camion palette"/>
    <m/>
    <m/>
    <s v=""/>
    <s v=""/>
    <m/>
  </r>
  <r>
    <x v="4"/>
    <n v="510085"/>
    <s v="003 - CEL J PORTE 059 MBL DEB"/>
    <x v="4"/>
    <m/>
    <s v="R-247653"/>
    <s v="17720714"/>
    <x v="14"/>
    <s v="Camion palette"/>
    <m/>
    <s v="MEUBLE LOURD/MULTI COLIS"/>
    <s v="PALETTE"/>
    <n v="600"/>
    <n v="26"/>
    <n v="63"/>
    <s v="non"/>
    <s v="non"/>
    <m/>
    <n v="0"/>
    <m/>
    <m/>
    <s v=""/>
    <s v=""/>
    <s v=""/>
  </r>
  <r>
    <x v="1"/>
    <s v="/"/>
    <s v="3"/>
    <x v="1"/>
    <m/>
    <s v="V"/>
    <m/>
    <x v="1"/>
    <m/>
    <s v="R"/>
    <s v="oui"/>
    <n v="2.2403003754693369"/>
    <n v="6"/>
    <n v="29"/>
    <s v="non"/>
    <s v="non"/>
    <s v="non"/>
    <m/>
    <s v="40'"/>
    <m/>
    <m/>
    <s v=""/>
    <s v=""/>
    <m/>
  </r>
  <r>
    <x v="5"/>
    <n v="482693"/>
    <s v="003 - CEL H PORTE 043 MBL STD"/>
    <x v="5"/>
    <m/>
    <s v="M-CBHU6446938-1"/>
    <s v="17715644_x000a_17718025"/>
    <x v="15"/>
    <s v="40'"/>
    <s v="CE391615                                          "/>
    <s v="MEUBLE STANDARD/MONO COLIS"/>
    <s v="VRAC"/>
    <n v="348"/>
    <n v="0"/>
    <n v="58"/>
    <s v="non"/>
    <s v="oui"/>
    <m/>
    <s v="CBHU6446938"/>
    <m/>
    <m/>
    <s v=""/>
    <s v=""/>
    <s v=""/>
  </r>
  <r>
    <x v="1"/>
    <s v="/"/>
    <s v="3"/>
    <x v="1"/>
    <m/>
    <s v="V"/>
    <m/>
    <x v="4"/>
    <s v="CBHU6446938"/>
    <s v="D"/>
    <s v="non"/>
    <n v="3.48"/>
    <n v="2"/>
    <n v="58"/>
    <s v="non"/>
    <s v="non"/>
    <s v="non"/>
    <m/>
    <s v="40'"/>
    <m/>
    <m/>
    <s v=""/>
    <s v=""/>
    <m/>
  </r>
  <r>
    <x v="5"/>
    <n v="493179"/>
    <s v="003 - CEL H PORTE 047 MBL STD"/>
    <x v="5"/>
    <m/>
    <s v="M-CCLU4481098-1"/>
    <s v="17718151_x000a_17718152"/>
    <x v="13"/>
    <s v="40'"/>
    <s v="Y389977                                           "/>
    <s v="MEUBLE STANDARD/MONO COLIS"/>
    <s v="VRAC"/>
    <n v="350"/>
    <n v="0"/>
    <n v="60"/>
    <s v="non"/>
    <s v="oui"/>
    <m/>
    <s v="CCLU4481098"/>
    <m/>
    <m/>
    <s v=""/>
    <s v=""/>
    <s v=""/>
  </r>
  <r>
    <x v="1"/>
    <s v="/"/>
    <s v="3"/>
    <x v="1"/>
    <m/>
    <s v="SC"/>
    <m/>
    <x v="4"/>
    <s v="CCLU4481098"/>
    <s v="D"/>
    <s v="non"/>
    <n v="3.5"/>
    <n v="1"/>
    <n v="59"/>
    <s v="non"/>
    <s v="non"/>
    <s v="non"/>
    <m/>
    <s v="Camion vrac"/>
    <m/>
    <m/>
    <s v=""/>
    <s v=""/>
    <m/>
  </r>
  <r>
    <x v="5"/>
    <n v="480970"/>
    <s v="003 - CEL E PORTE 027 CANAPE"/>
    <x v="5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5"/>
    <n v="496577"/>
    <s v="003 - CEL B PORTE 011 GEM &gt; 150"/>
    <x v="5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vrac"/>
    <m/>
    <m/>
    <s v=""/>
    <s v=""/>
    <m/>
  </r>
  <r>
    <x v="5"/>
    <n v="516641"/>
    <s v="003 - CEL A PORTE 003 GEM &gt; 50 et &lt; 150"/>
    <x v="5"/>
    <m/>
    <s v="R-248729"/>
    <s v="17709431_x000a_17715055_x000a_17715099_x000a_17715237_x000a_17716496"/>
    <x v="11"/>
    <s v="Camion vrac"/>
    <m/>
    <s v="GROS ELECTRO MENAGER"/>
    <s v="VRAC"/>
    <n v="159"/>
    <n v="0"/>
    <n v="31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1.325"/>
    <n v="5"/>
    <n v="159"/>
    <s v="non"/>
    <s v="non"/>
    <s v="non"/>
    <m/>
    <s v="Camion vrac"/>
    <m/>
    <m/>
    <s v=""/>
    <s v=""/>
    <m/>
  </r>
  <r>
    <x v="5"/>
    <n v="516939"/>
    <s v="003 - CEL A PORTE 002 GEM &gt; 50 et &lt; 150"/>
    <x v="5"/>
    <m/>
    <s v="R-246883"/>
    <s v="17708234"/>
    <x v="10"/>
    <s v="Camion vrac"/>
    <m/>
    <s v="GROS ELECTRO MENAGER"/>
    <s v="VRAC"/>
    <n v="110"/>
    <n v="0"/>
    <n v="16"/>
    <s v="non"/>
    <s v="non"/>
    <m/>
    <n v="0"/>
    <m/>
    <m/>
    <s v=""/>
    <s v=""/>
    <s v=""/>
  </r>
  <r>
    <x v="1"/>
    <s v="516669/"/>
    <s v="3"/>
    <x v="1"/>
    <m/>
    <s v="V"/>
    <m/>
    <x v="1"/>
    <m/>
    <s v="R"/>
    <s v="non"/>
    <n v="0.91666666666666663"/>
    <n v="1"/>
    <n v="110"/>
    <s v="non"/>
    <s v="non"/>
    <s v="non"/>
    <m/>
    <s v="20'"/>
    <m/>
    <m/>
    <s v=""/>
    <s v=""/>
    <m/>
  </r>
  <r>
    <x v="5"/>
    <n v="492659"/>
    <s v="003 - CEL H PORTE 046 MBL STD"/>
    <x v="5"/>
    <m/>
    <s v="M-CSLU1674788-1"/>
    <s v="17712064"/>
    <x v="16"/>
    <s v="20'"/>
    <s v="5737706"/>
    <s v="MEUBLE LOURD/MULTI COLIS"/>
    <s v="VRAC"/>
    <n v="378"/>
    <n v="0"/>
    <n v="27"/>
    <s v="non"/>
    <s v="non"/>
    <m/>
    <s v="CSLU1674788"/>
    <m/>
    <m/>
    <s v=""/>
    <s v=""/>
    <s v=""/>
  </r>
  <r>
    <x v="1"/>
    <s v="/"/>
    <s v="3"/>
    <x v="1"/>
    <m/>
    <s v="V"/>
    <m/>
    <x v="4"/>
    <s v="CSLU1674788"/>
    <s v="D"/>
    <s v="non"/>
    <n v="4.447058823529412"/>
    <n v="1"/>
    <n v="15"/>
    <s v="non"/>
    <s v="non"/>
    <s v="non"/>
    <m/>
    <s v="Camion palette"/>
    <m/>
    <m/>
    <s v=""/>
    <s v=""/>
    <m/>
  </r>
  <r>
    <x v="5"/>
    <n v="482139"/>
    <s v="003 - CEL E PORTE 029 PEM"/>
    <x v="5"/>
    <m/>
    <s v="R-249433"/>
    <s v="17715162_x000a_17716879"/>
    <x v="17"/>
    <s v="Camion palette"/>
    <m/>
    <s v="PETIT/MOYEN ELECTRO+ACCESSOIRE"/>
    <s v="PALETTE"/>
    <n v="105"/>
    <n v="6"/>
    <n v="7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0.14037433155080214"/>
    <n v="1"/>
    <n v="6"/>
    <s v="non"/>
    <s v="non"/>
    <s v="non"/>
    <m/>
    <s v="Camion vrac"/>
    <m/>
    <m/>
    <s v=""/>
    <s v=""/>
    <m/>
  </r>
  <r>
    <x v="5"/>
    <n v="516559"/>
    <s v="003 - CEL A PORTE 004 GEM &gt; 50 et &lt; 150"/>
    <x v="5"/>
    <m/>
    <s v="R-246069"/>
    <s v="17705358"/>
    <x v="18"/>
    <s v="Camion vrac"/>
    <m/>
    <s v="GROS ELECTRO MENAGER"/>
    <s v="VRAC"/>
    <n v="60"/>
    <n v="0"/>
    <n v="11"/>
    <s v="non"/>
    <s v="non"/>
    <m/>
    <n v="0"/>
    <m/>
    <m/>
    <s v=""/>
    <s v=""/>
    <s v=""/>
  </r>
  <r>
    <x v="1"/>
    <s v="495526/"/>
    <s v="3"/>
    <x v="1"/>
    <m/>
    <s v="SC"/>
    <m/>
    <x v="1"/>
    <m/>
    <s v="R"/>
    <s v="non"/>
    <n v="0.5"/>
    <n v="1"/>
    <n v="60"/>
    <s v="non"/>
    <s v="non"/>
    <s v="non"/>
    <m/>
    <s v="Camion vrac"/>
    <m/>
    <m/>
    <s v=""/>
    <s v=""/>
    <m/>
  </r>
  <r>
    <x v="5"/>
    <n v="510602"/>
    <s v="003 - CEL J PORTE 060 MBL DEB"/>
    <x v="5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6"/>
    <n v="483215"/>
    <s v="003 - CEL H PORTE 044 MBL STD"/>
    <x v="6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20'"/>
    <m/>
    <m/>
    <s v=""/>
    <s v=""/>
    <m/>
  </r>
  <r>
    <x v="6"/>
    <n v="517217"/>
    <s v="003 - CEL H PORTE 046 MBL STD"/>
    <x v="6"/>
    <m/>
    <s v="M-CSLU1059069-1"/>
    <s v="17709864"/>
    <x v="6"/>
    <s v="20'"/>
    <s v="Y535407"/>
    <s v="MEUBLE STANDARD/MONO COLIS"/>
    <s v="VRAC"/>
    <n v="296"/>
    <n v="0"/>
    <n v="28"/>
    <s v="non"/>
    <s v="non"/>
    <m/>
    <s v="CSLU1059069"/>
    <m/>
    <m/>
    <s v=""/>
    <s v=""/>
    <s v=""/>
  </r>
  <r>
    <x v="1"/>
    <s v="/"/>
    <s v="3"/>
    <x v="1"/>
    <m/>
    <s v="V"/>
    <m/>
    <x v="4"/>
    <s v="CSLU1059069"/>
    <s v="D"/>
    <s v="non"/>
    <n v="2.96"/>
    <n v="2"/>
    <n v="10"/>
    <s v="non"/>
    <s v="non"/>
    <s v="non"/>
    <m/>
    <s v="Camion vrac"/>
    <m/>
    <m/>
    <s v=""/>
    <s v=""/>
    <m/>
  </r>
  <r>
    <x v="6"/>
    <n v="516566"/>
    <s v="003 - CEL A PORTE 002 GEM &gt; 50 et &lt; 150"/>
    <x v="6"/>
    <m/>
    <s v="R-246132"/>
    <s v="17714707"/>
    <x v="19"/>
    <s v="Camion vrac"/>
    <m/>
    <s v="GROS ELECTRO MENAGER"/>
    <s v="VRAC"/>
    <n v="84"/>
    <n v="0"/>
    <n v="13"/>
    <s v="non"/>
    <s v="non"/>
    <m/>
    <n v="0"/>
    <m/>
    <m/>
    <s v=""/>
    <s v=""/>
    <s v=""/>
  </r>
  <r>
    <x v="1"/>
    <s v="/"/>
    <s v="3"/>
    <x v="1"/>
    <m/>
    <s v="SC"/>
    <m/>
    <x v="1"/>
    <m/>
    <s v="R"/>
    <s v="non"/>
    <n v="0.7"/>
    <n v="1"/>
    <n v="84"/>
    <s v="non"/>
    <s v="non"/>
    <s v="non"/>
    <m/>
    <s v="Camion vrac"/>
    <m/>
    <m/>
    <s v=""/>
    <s v=""/>
    <m/>
  </r>
  <r>
    <x v="6"/>
    <n v="494221"/>
    <s v="003 - CEL A PORTE 001 GEM &gt; 50 et &lt; 150"/>
    <x v="6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vrac"/>
    <m/>
    <m/>
    <s v=""/>
    <s v=""/>
    <m/>
  </r>
  <r>
    <x v="6"/>
    <n v="515090"/>
    <s v="003 - CEL A PORTE 005 GEM &gt; 50 et &lt; 150"/>
    <x v="6"/>
    <m/>
    <s v="R-246931"/>
    <s v="17714731"/>
    <x v="5"/>
    <s v="Camion vrac"/>
    <m/>
    <s v="GROS ELECTRO MENAGER"/>
    <s v="VRAC"/>
    <n v="51"/>
    <n v="0"/>
    <n v="11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0.42499999999999999"/>
    <n v="1"/>
    <n v="51"/>
    <s v="non"/>
    <s v="non"/>
    <s v="non"/>
    <m/>
    <s v="Camion palette"/>
    <m/>
    <m/>
    <s v=""/>
    <s v=""/>
    <m/>
  </r>
  <r>
    <x v="6"/>
    <n v="519625"/>
    <s v="003 - CEL E PORTE 028 PEM"/>
    <x v="6"/>
    <m/>
    <s v="R-249444"/>
    <s v="17724318"/>
    <x v="20"/>
    <s v="Camion palette"/>
    <m/>
    <s v="MEUBLE DISSOCIE/CUISINE"/>
    <s v="PALETTE"/>
    <n v="24"/>
    <n v="2"/>
    <n v="3"/>
    <s v="non"/>
    <s v="oui"/>
    <m/>
    <n v="0"/>
    <m/>
    <m/>
    <s v=""/>
    <s v=""/>
    <s v=""/>
  </r>
  <r>
    <x v="1"/>
    <s v="/"/>
    <s v="3"/>
    <x v="1"/>
    <m/>
    <s v="SC"/>
    <m/>
    <x v="1"/>
    <m/>
    <s v="R"/>
    <s v="non"/>
    <n v="0.2"/>
    <n v="1"/>
    <n v="3"/>
    <s v="non"/>
    <s v="non"/>
    <s v="oui"/>
    <m/>
    <s v="Camion vrac"/>
    <m/>
    <m/>
    <s v=""/>
    <s v=""/>
    <m/>
  </r>
  <r>
    <x v="7"/>
    <n v="509824"/>
    <s v="003 - CEL J PORTE 058 MBL DEB"/>
    <x v="7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m/>
    <x v="1"/>
    <m/>
    <m/>
    <m/>
    <x v="2"/>
    <m/>
    <m/>
    <s v="non"/>
    <n v="0"/>
    <n v="0"/>
    <m/>
    <s v="non"/>
    <s v="non"/>
    <s v="non"/>
    <m/>
    <n v="0"/>
    <m/>
    <m/>
    <s v=""/>
    <s v=""/>
    <m/>
  </r>
  <r>
    <x v="0"/>
    <n v="522871"/>
    <s v="003 - CEL E PORTE 027 CANAPE"/>
    <x v="0"/>
    <m/>
    <s v="R-249753"/>
    <s v="17715575"/>
    <x v="0"/>
    <s v="Camion palette"/>
    <m/>
    <s v="MEUBLE DISSOCIE/CUISINE"/>
    <s v="PALETTE"/>
    <n v="12"/>
    <n v="1"/>
    <n v="1"/>
    <s v="non"/>
    <s v="non"/>
    <m/>
    <n v="0"/>
    <m/>
    <m/>
    <s v=""/>
    <s v=""/>
    <s v=""/>
  </r>
  <r>
    <x v="1"/>
    <s v="/"/>
    <s v="3"/>
    <x v="1"/>
    <m/>
    <s v="SC"/>
    <m/>
    <x v="1"/>
    <m/>
    <s v="R"/>
    <s v="non"/>
    <n v="1.6042780748663103E-2"/>
    <n v="1"/>
    <n v="1"/>
    <s v="non"/>
    <s v="non"/>
    <s v="non"/>
    <m/>
    <s v="Camion vrac"/>
    <m/>
    <m/>
    <s v=""/>
    <s v=""/>
    <m/>
  </r>
  <r>
    <x v="0"/>
    <n v="480207"/>
    <s v="003 - CEL E PORTE 026 CUISINE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0"/>
    <n v="481245"/>
    <s v="003 - CEL E PORTE 028 PEM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40'"/>
    <m/>
    <m/>
    <s v=""/>
    <s v=""/>
    <m/>
  </r>
  <r>
    <x v="0"/>
    <n v="482434"/>
    <s v="003 - CEL H PORTE 043 MBL STD"/>
    <x v="0"/>
    <m/>
    <s v="M-TCLU4723623-1"/>
    <s v="17712799"/>
    <x v="3"/>
    <s v="40'"/>
    <s v="HLB3916685                                        "/>
    <s v="MEUBLE STANDARD/MONO COLIS"/>
    <s v="VRAC"/>
    <n v="920"/>
    <n v="0"/>
    <n v="86"/>
    <s v="non"/>
    <s v="non"/>
    <m/>
    <s v="TCLU4723623"/>
    <m/>
    <m/>
    <s v=""/>
    <s v=""/>
    <s v=""/>
  </r>
  <r>
    <x v="1"/>
    <s v="/"/>
    <s v="3"/>
    <x v="1"/>
    <m/>
    <s v="SC"/>
    <m/>
    <x v="4"/>
    <s v="TCLU4723623"/>
    <s v="D"/>
    <s v="non"/>
    <n v="9.1999999999999993"/>
    <n v="1"/>
    <n v="49"/>
    <s v="non"/>
    <s v="non"/>
    <s v="non"/>
    <m/>
    <s v="Camion vrac"/>
    <m/>
    <m/>
    <s v=""/>
    <s v=""/>
    <m/>
  </r>
  <r>
    <x v="0"/>
    <n v="510343"/>
    <s v="003 - CEL J PORTE 059 MBL DEB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0"/>
    <n v="479859"/>
    <s v="003 - CEL D PORTE 019 PDT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0"/>
    <n v="492920"/>
    <s v="003 - CEL H PORTE 047 MBL STD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vrac"/>
    <m/>
    <m/>
    <s v=""/>
    <s v=""/>
    <m/>
  </r>
  <r>
    <x v="0"/>
    <n v="496316"/>
    <s v="003 - CEL B PORTE 011 GEM &gt; 150"/>
    <x v="0"/>
    <m/>
    <s v="R-249023"/>
    <s v="17718093"/>
    <x v="5"/>
    <s v="Camion vrac"/>
    <m/>
    <s v="GROS ELECTRO MENAGER"/>
    <s v="VRAC"/>
    <n v="264"/>
    <n v="0"/>
    <n v="44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2.2000000000000002"/>
    <n v="1"/>
    <n v="264"/>
    <s v="non"/>
    <s v="non"/>
    <s v="non"/>
    <m/>
    <s v="40'HQ"/>
    <m/>
    <m/>
    <s v=""/>
    <s v=""/>
    <m/>
  </r>
  <r>
    <x v="0"/>
    <n v="496836"/>
    <s v="003 - CEL J PORTE 055 MBL DEB"/>
    <x v="0"/>
    <m/>
    <s v="M-FCIU9130200-1"/>
    <s v="17709860"/>
    <x v="6"/>
    <s v="40'HQ"/>
    <s v="Y769241"/>
    <s v="MEUBLE LOURD/MULTI COLIS"/>
    <s v="VRAC"/>
    <n v="968"/>
    <n v="0"/>
    <n v="98"/>
    <s v="non"/>
    <s v="non"/>
    <m/>
    <s v="FCIU9130200"/>
    <m/>
    <m/>
    <s v=""/>
    <s v=""/>
    <s v=""/>
  </r>
  <r>
    <x v="1"/>
    <s v="/"/>
    <s v="3"/>
    <x v="1"/>
    <m/>
    <s v="V"/>
    <m/>
    <x v="4"/>
    <s v="FCIU9130200"/>
    <s v="D"/>
    <s v="oui"/>
    <n v="11.388235294117647"/>
    <n v="2"/>
    <n v="40"/>
    <s v="non"/>
    <s v="non"/>
    <s v="non"/>
    <m/>
    <s v="Camion vrac"/>
    <m/>
    <m/>
    <s v=""/>
    <s v=""/>
    <m/>
  </r>
  <r>
    <x v="0"/>
    <n v="494747"/>
    <s v="003 - CEL A PORTE 003 GEM &gt; 50 et &lt; 150"/>
    <x v="0"/>
    <m/>
    <s v="R-246940"/>
    <s v="17716603"/>
    <x v="5"/>
    <s v="Camion vrac"/>
    <m/>
    <s v="GROS ELECTRO MENAGER"/>
    <s v="VRAC"/>
    <n v="264"/>
    <n v="0"/>
    <n v="44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2.2000000000000002"/>
    <n v="1"/>
    <n v="264"/>
    <s v="non"/>
    <s v="non"/>
    <s v="non"/>
    <m/>
    <s v="Camion palette"/>
    <m/>
    <m/>
    <s v=""/>
    <s v=""/>
    <m/>
  </r>
  <r>
    <x v="0"/>
    <n v="519655"/>
    <s v="003 - CEL J PORTE 056 MBL DEB"/>
    <x v="0"/>
    <m/>
    <s v="R-249465"/>
    <s v="18725828"/>
    <x v="7"/>
    <s v="Camion palette"/>
    <m/>
    <s v="MEUBLE LOURD/MULTI COLIS"/>
    <s v="PALETTE"/>
    <n v="30"/>
    <n v="2"/>
    <n v="5"/>
    <s v="non"/>
    <s v="non"/>
    <m/>
    <n v="0"/>
    <m/>
    <m/>
    <s v=""/>
    <s v=""/>
    <s v=""/>
  </r>
  <r>
    <x v="1"/>
    <s v="/"/>
    <s v="3"/>
    <x v="1"/>
    <m/>
    <s v="V"/>
    <m/>
    <x v="1"/>
    <m/>
    <s v="D"/>
    <s v="non"/>
    <n v="8.5714285714285715E-2"/>
    <n v="2"/>
    <n v="3"/>
    <s v="non"/>
    <s v="non"/>
    <s v="non"/>
    <m/>
    <s v="40'HQ"/>
    <m/>
    <m/>
    <s v=""/>
    <s v=""/>
    <m/>
  </r>
  <r>
    <x v="0"/>
    <n v="493439"/>
    <s v="003 - CEL H PORTE 048 MBL STD"/>
    <x v="0"/>
    <m/>
    <s v="M-CBHU9523730-1"/>
    <s v="17704673"/>
    <x v="8"/>
    <s v="40'HQ"/>
    <s v="6298569                                           "/>
    <s v="MEUBLE STANDARD/MONO COLIS"/>
    <s v="VRAC"/>
    <n v="612"/>
    <n v="0"/>
    <n v="77"/>
    <s v="non"/>
    <s v="non"/>
    <m/>
    <s v="CBHU9523730"/>
    <m/>
    <m/>
    <s v=""/>
    <s v=""/>
    <s v=""/>
  </r>
  <r>
    <x v="1"/>
    <s v="/"/>
    <s v="3"/>
    <x v="1"/>
    <m/>
    <s v="SC"/>
    <m/>
    <x v="4"/>
    <s v="CBHU9523730"/>
    <s v="D"/>
    <s v="non"/>
    <n v="6.12"/>
    <n v="1"/>
    <n v="77"/>
    <s v="non"/>
    <s v="non"/>
    <s v="non"/>
    <m/>
    <s v="Camion vrac"/>
    <m/>
    <m/>
    <s v=""/>
    <s v=""/>
    <m/>
  </r>
  <r>
    <x v="0"/>
    <n v="481876"/>
    <s v="003 - CEL E PORTE 029 PEM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palette"/>
    <m/>
    <m/>
    <s v=""/>
    <s v=""/>
    <m/>
  </r>
  <r>
    <x v="2"/>
    <n v="516292"/>
    <s v="003 - CEL H PORTE 046 MBL STD"/>
    <x v="2"/>
    <m/>
    <s v="R-248517"/>
    <s v="17718734"/>
    <x v="9"/>
    <s v="Camion palette"/>
    <m/>
    <s v="MEUBLE LOURD/MULTI COLIS_x000a_MEUBLE STANDARD/MONO COLIS"/>
    <s v="PALETTE"/>
    <n v="1150"/>
    <n v="30"/>
    <n v="78"/>
    <s v="non"/>
    <s v="non"/>
    <m/>
    <n v="0"/>
    <m/>
    <m/>
    <s v=""/>
    <s v=""/>
    <s v=""/>
  </r>
  <r>
    <x v="1"/>
    <s v="/"/>
    <s v="3"/>
    <x v="1"/>
    <m/>
    <s v="V"/>
    <m/>
    <x v="1"/>
    <m/>
    <s v="R"/>
    <s v="oui"/>
    <n v="2.4139549436795997"/>
    <n v="5"/>
    <n v="57"/>
    <s v="non"/>
    <s v="non"/>
    <s v="non"/>
    <m/>
    <s v="Camion vrac"/>
    <m/>
    <m/>
    <s v=""/>
    <s v=""/>
    <m/>
  </r>
  <r>
    <x v="2"/>
    <n v="515042"/>
    <s v="003 - CEL A PORTE 005 GEM &gt; 50 et &lt; 150"/>
    <x v="2"/>
    <m/>
    <s v="R-247618"/>
    <s v="17716604"/>
    <x v="5"/>
    <s v="Camion vrac"/>
    <m/>
    <s v="GROS ELECTRO MENAGER"/>
    <s v="VRAC"/>
    <n v="264"/>
    <n v="0"/>
    <n v="44"/>
    <s v="non"/>
    <s v="non"/>
    <m/>
    <n v="0"/>
    <m/>
    <m/>
    <s v=""/>
    <s v=""/>
    <s v=""/>
  </r>
  <r>
    <x v="1"/>
    <s v="/"/>
    <s v="3"/>
    <x v="1"/>
    <m/>
    <s v="SC"/>
    <m/>
    <x v="1"/>
    <m/>
    <s v="R"/>
    <s v="non"/>
    <n v="2.2000000000000002"/>
    <n v="1"/>
    <n v="264"/>
    <s v="non"/>
    <s v="non"/>
    <s v="non"/>
    <m/>
    <s v="Camion vrac"/>
    <m/>
    <m/>
    <s v=""/>
    <s v=""/>
    <m/>
  </r>
  <r>
    <x v="3"/>
    <n v="481617"/>
    <s v="003 - CEL E PORTE 028 PEM"/>
    <x v="3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3"/>
    <n v="480501"/>
    <s v="003 - CEL E PORTE 026 CUISINE"/>
    <x v="3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ontainer"/>
    <m/>
    <m/>
    <s v=""/>
    <s v=""/>
    <m/>
  </r>
  <r>
    <x v="3"/>
    <n v="516542"/>
    <s v="003 - CEL A PORTE 003 GEM &gt; 50 et &lt; 150"/>
    <x v="3"/>
    <m/>
    <s v="R-246877"/>
    <s v="17712532"/>
    <x v="10"/>
    <s v="Container"/>
    <m/>
    <s v="GROS ELECTRO MENAGER"/>
    <s v="VRAC"/>
    <n v="183"/>
    <n v="0"/>
    <n v="26"/>
    <s v="non"/>
    <s v="non"/>
    <m/>
    <s v="ARKU8454567"/>
    <m/>
    <m/>
    <s v=""/>
    <s v=""/>
    <s v=""/>
  </r>
  <r>
    <x v="1"/>
    <s v="516541/"/>
    <s v="3"/>
    <x v="1"/>
    <m/>
    <s v="V"/>
    <m/>
    <x v="1"/>
    <s v="ARKU8454567"/>
    <s v="R"/>
    <s v="non"/>
    <n v="1.5249999999999999"/>
    <n v="1"/>
    <n v="183"/>
    <s v="non"/>
    <s v="non"/>
    <s v="non"/>
    <m/>
    <s v="Camion vrac"/>
    <m/>
    <m/>
    <s v=""/>
    <s v=""/>
    <m/>
  </r>
  <r>
    <x v="3"/>
    <n v="514533"/>
    <s v="003 - CEL A PORTE 001 GEM &gt; 50 et &lt; 150"/>
    <x v="3"/>
    <m/>
    <s v="R-247597"/>
    <s v="17709431_x000a_17714932_x000a_17720737_x000a_17724102"/>
    <x v="11"/>
    <s v="Camion vrac"/>
    <m/>
    <s v="GROS ELECTRO MENAGER"/>
    <s v="VRAC"/>
    <n v="81"/>
    <n v="0"/>
    <n v="15"/>
    <s v="non"/>
    <s v="oui"/>
    <m/>
    <n v="0"/>
    <m/>
    <m/>
    <s v=""/>
    <s v=""/>
    <s v=""/>
  </r>
  <r>
    <x v="1"/>
    <s v="/"/>
    <s v="3"/>
    <x v="1"/>
    <m/>
    <s v="V"/>
    <m/>
    <x v="1"/>
    <m/>
    <s v="R"/>
    <s v="non"/>
    <n v="0.67500000000000004"/>
    <n v="4"/>
    <n v="81"/>
    <s v="non"/>
    <s v="non"/>
    <s v="non"/>
    <m/>
    <s v="40'"/>
    <m/>
    <m/>
    <s v=""/>
    <s v=""/>
    <m/>
  </r>
  <r>
    <x v="3"/>
    <n v="492399"/>
    <s v="003 - CEL H PORTE 045 MBL STD"/>
    <x v="3"/>
    <m/>
    <s v="M-CCLU4754314-1"/>
    <s v="17704739"/>
    <x v="12"/>
    <s v="40'"/>
    <s v="7304891                                           "/>
    <s v="MEUBLE STANDARD/MONO COLIS"/>
    <s v="VRAC"/>
    <n v="60"/>
    <n v="0"/>
    <n v="60"/>
    <s v="non"/>
    <s v="non"/>
    <m/>
    <s v="CCLU4754314"/>
    <m/>
    <m/>
    <s v=""/>
    <s v=""/>
    <s v=""/>
  </r>
  <r>
    <x v="1"/>
    <s v="/"/>
    <s v="3"/>
    <x v="1"/>
    <m/>
    <s v="V"/>
    <m/>
    <x v="4"/>
    <s v="CCLU4754314"/>
    <s v="D"/>
    <s v="non"/>
    <n v="0.6"/>
    <n v="1"/>
    <n v="60"/>
    <s v="non"/>
    <s v="non"/>
    <s v="non"/>
    <m/>
    <s v="40'HQ"/>
    <m/>
    <m/>
    <s v=""/>
    <s v=""/>
    <m/>
  </r>
  <r>
    <x v="3"/>
    <n v="482954"/>
    <s v="003 - CEL H PORTE 044 MBL STD"/>
    <x v="3"/>
    <m/>
    <s v="M-CCLU7693300-1"/>
    <s v="17718109"/>
    <x v="13"/>
    <s v="40'HQ"/>
    <s v="CE406042                                          "/>
    <s v="MEUBLE STANDARD/MONO COLIS"/>
    <s v="VRAC"/>
    <n v="480"/>
    <n v="0"/>
    <n v="60"/>
    <s v="non"/>
    <s v="oui"/>
    <m/>
    <s v="CCLU7693300"/>
    <m/>
    <m/>
    <s v=""/>
    <s v=""/>
    <s v=""/>
  </r>
  <r>
    <x v="1"/>
    <s v="/"/>
    <s v="3"/>
    <x v="1"/>
    <m/>
    <s v="SC"/>
    <m/>
    <x v="4"/>
    <s v="CCLU7693300"/>
    <s v="D"/>
    <s v="non"/>
    <n v="4.8"/>
    <n v="1"/>
    <n v="60"/>
    <s v="non"/>
    <s v="non"/>
    <s v="non"/>
    <m/>
    <s v="Camion vrac"/>
    <m/>
    <m/>
    <s v=""/>
    <s v=""/>
    <m/>
  </r>
  <r>
    <x v="3"/>
    <n v="509044"/>
    <s v="003 - CEL J PORTE 056 MBL DEB"/>
    <x v="3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40'HQ"/>
    <m/>
    <m/>
    <s v=""/>
    <s v=""/>
    <m/>
  </r>
  <r>
    <x v="3"/>
    <n v="509306"/>
    <s v="003 - CEL J PORTE 057 MBL DEB"/>
    <x v="3"/>
    <m/>
    <s v="M-HLXU8540326-1"/>
    <s v="17712801"/>
    <x v="3"/>
    <s v="40'HQ"/>
    <s v="HLB3930768                                        "/>
    <s v="MEUBLE LOURD/MULTI COLIS"/>
    <s v="VRAC"/>
    <n v="625"/>
    <n v="0"/>
    <n v="63"/>
    <s v="non"/>
    <s v="non"/>
    <m/>
    <s v="HLXU8540326"/>
    <m/>
    <m/>
    <s v=""/>
    <s v=""/>
    <s v=""/>
  </r>
  <r>
    <x v="1"/>
    <s v="/"/>
    <s v="3"/>
    <x v="1"/>
    <m/>
    <s v="V"/>
    <m/>
    <x v="4"/>
    <s v="HLXU8540326"/>
    <s v="D"/>
    <s v="non"/>
    <n v="7.3529411764705879"/>
    <n v="1"/>
    <n v="63"/>
    <s v="non"/>
    <s v="non"/>
    <s v="non"/>
    <m/>
    <s v="Camion vrac"/>
    <m/>
    <m/>
    <s v=""/>
    <s v=""/>
    <m/>
  </r>
  <r>
    <x v="3"/>
    <n v="495532"/>
    <s v="003 - CEL A PORTE 004 GEM &gt; 50 et &lt; 150"/>
    <x v="3"/>
    <m/>
    <s v="R-247012"/>
    <s v="17715049"/>
    <x v="11"/>
    <s v="Camion vrac"/>
    <m/>
    <s v="GROS ELECTRO MENAGER"/>
    <s v="VRAC"/>
    <n v="162"/>
    <n v="0"/>
    <n v="21"/>
    <s v="non"/>
    <s v="non"/>
    <m/>
    <n v="0"/>
    <m/>
    <m/>
    <s v=""/>
    <s v=""/>
    <s v=""/>
  </r>
  <r>
    <x v="1"/>
    <s v="/"/>
    <s v="3"/>
    <x v="1"/>
    <m/>
    <s v="SC"/>
    <m/>
    <x v="1"/>
    <m/>
    <s v="R"/>
    <s v="non"/>
    <n v="1.35"/>
    <n v="1"/>
    <n v="162"/>
    <s v="non"/>
    <s v="non"/>
    <s v="non"/>
    <m/>
    <s v="Camion vrac"/>
    <m/>
    <m/>
    <s v=""/>
    <s v=""/>
    <m/>
  </r>
  <r>
    <x v="3"/>
    <n v="509565"/>
    <s v="003 - CEL J PORTE 058 MBL DEB"/>
    <x v="3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vrac"/>
    <m/>
    <m/>
    <s v=""/>
    <s v=""/>
    <m/>
  </r>
  <r>
    <x v="4"/>
    <n v="516937"/>
    <s v="003 - CEL A PORTE 004 GEM &gt; 50 et &lt; 150"/>
    <x v="4"/>
    <m/>
    <s v="R-246882"/>
    <s v="17708233"/>
    <x v="10"/>
    <s v="Camion vrac"/>
    <m/>
    <s v="GROS ELECTRO MENAGER"/>
    <s v="VRAC"/>
    <n v="110"/>
    <n v="0"/>
    <n v="16"/>
    <s v="non"/>
    <s v="non"/>
    <m/>
    <n v="0"/>
    <m/>
    <m/>
    <s v=""/>
    <s v=""/>
    <s v=""/>
  </r>
  <r>
    <x v="1"/>
    <s v="516655/"/>
    <s v="3"/>
    <x v="1"/>
    <m/>
    <s v="SC"/>
    <m/>
    <x v="1"/>
    <m/>
    <s v="R"/>
    <s v="non"/>
    <n v="0.91666666666666663"/>
    <n v="1"/>
    <n v="110"/>
    <s v="non"/>
    <s v="non"/>
    <s v="non"/>
    <m/>
    <s v="Camion vrac"/>
    <m/>
    <m/>
    <s v=""/>
    <s v=""/>
    <m/>
  </r>
  <r>
    <x v="4"/>
    <n v="517291"/>
    <s v="003 - CEL H PORTE 048 MBL STD"/>
    <x v="4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vrac"/>
    <m/>
    <m/>
    <s v=""/>
    <s v=""/>
    <m/>
  </r>
  <r>
    <x v="4"/>
    <n v="516716"/>
    <s v="003 - CEL A PORTE 001 GEM &gt; 50 et &lt; 150"/>
    <x v="4"/>
    <m/>
    <s v="R-248732"/>
    <s v="17715049_x000a_17720737"/>
    <x v="11"/>
    <s v="Camion vrac"/>
    <m/>
    <s v="GROS ELECTRO MENAGER"/>
    <s v="VRAC"/>
    <n v="128"/>
    <n v="0"/>
    <n v="19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1.0666666666666667"/>
    <n v="2"/>
    <n v="128"/>
    <s v="non"/>
    <s v="non"/>
    <s v="non"/>
    <m/>
    <s v="Camion vrac"/>
    <m/>
    <m/>
    <s v=""/>
    <s v=""/>
    <m/>
  </r>
  <r>
    <x v="4"/>
    <n v="495272"/>
    <s v="003 - CEL A PORTE 002 GEM &gt; 50 et &lt; 150"/>
    <x v="4"/>
    <m/>
    <s v="R-247011"/>
    <s v="17715237_x000a_17715240"/>
    <x v="11"/>
    <s v="Camion vrac"/>
    <m/>
    <s v="GROS ELECTRO MENAGER"/>
    <s v="VRAC"/>
    <n v="197"/>
    <n v="0"/>
    <n v="39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1.6416666666666666"/>
    <n v="1"/>
    <n v="197"/>
    <s v="non"/>
    <s v="non"/>
    <s v="non"/>
    <m/>
    <s v="Camion vrac"/>
    <m/>
    <m/>
    <s v=""/>
    <s v=""/>
    <m/>
  </r>
  <r>
    <x v="4"/>
    <n v="516715"/>
    <s v="003 - CEL A PORTE 005 GEM &gt; 50 et &lt; 150"/>
    <x v="4"/>
    <m/>
    <s v="R-247449"/>
    <s v="17715237_x000a_17715241"/>
    <x v="11"/>
    <s v="Camion vrac"/>
    <m/>
    <s v="GROS ELECTRO MENAGER"/>
    <s v="VRAC"/>
    <n v="183"/>
    <n v="0"/>
    <n v="36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1.5249999999999999"/>
    <n v="1"/>
    <n v="183"/>
    <s v="non"/>
    <s v="non"/>
    <s v="non"/>
    <m/>
    <s v="Camion palette"/>
    <m/>
    <m/>
    <s v=""/>
    <s v=""/>
    <m/>
  </r>
  <r>
    <x v="4"/>
    <n v="493698"/>
    <s v="003 - CEL H PORTE 047 MBL STD"/>
    <x v="4"/>
    <m/>
    <s v="R-248518"/>
    <s v="17718734"/>
    <x v="9"/>
    <s v="Camion palette"/>
    <m/>
    <s v="MEUBLE STANDARD/MONO COLIS"/>
    <s v="PALETTE"/>
    <n v="250"/>
    <n v="10"/>
    <n v="18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0.36764705882352944"/>
    <n v="2"/>
    <n v="9"/>
    <s v="non"/>
    <s v="non"/>
    <s v="non"/>
    <m/>
    <s v="Camion palette"/>
    <m/>
    <m/>
    <s v=""/>
    <s v=""/>
    <m/>
  </r>
  <r>
    <x v="4"/>
    <n v="510085"/>
    <s v="003 - CEL J PORTE 059 MBL DEB"/>
    <x v="4"/>
    <m/>
    <s v="R-247653"/>
    <s v="17720714"/>
    <x v="14"/>
    <s v="Camion palette"/>
    <m/>
    <s v="MEUBLE LOURD/MULTI COLIS"/>
    <s v="PALETTE"/>
    <n v="600"/>
    <n v="26"/>
    <n v="63"/>
    <s v="non"/>
    <s v="non"/>
    <m/>
    <n v="0"/>
    <m/>
    <m/>
    <s v=""/>
    <s v=""/>
    <s v=""/>
  </r>
  <r>
    <x v="1"/>
    <s v="/"/>
    <s v="3"/>
    <x v="1"/>
    <m/>
    <s v="V"/>
    <m/>
    <x v="1"/>
    <m/>
    <s v="R"/>
    <s v="oui"/>
    <n v="2.2403003754693369"/>
    <n v="6"/>
    <n v="29"/>
    <s v="non"/>
    <s v="non"/>
    <s v="non"/>
    <m/>
    <s v="40'"/>
    <m/>
    <m/>
    <s v=""/>
    <s v=""/>
    <m/>
  </r>
  <r>
    <x v="5"/>
    <n v="482693"/>
    <s v="003 - CEL H PORTE 043 MBL STD"/>
    <x v="5"/>
    <m/>
    <s v="M-CBHU6446938-1"/>
    <s v="17715644_x000a_17718025"/>
    <x v="15"/>
    <s v="40'"/>
    <s v="CE391615                                          "/>
    <s v="MEUBLE STANDARD/MONO COLIS"/>
    <s v="VRAC"/>
    <n v="348"/>
    <n v="0"/>
    <n v="58"/>
    <s v="non"/>
    <s v="oui"/>
    <m/>
    <s v="CBHU6446938"/>
    <m/>
    <m/>
    <s v=""/>
    <s v=""/>
    <s v=""/>
  </r>
  <r>
    <x v="1"/>
    <s v="/"/>
    <s v="3"/>
    <x v="1"/>
    <m/>
    <s v="V"/>
    <m/>
    <x v="4"/>
    <s v="CBHU6446938"/>
    <s v="D"/>
    <s v="non"/>
    <n v="3.48"/>
    <n v="2"/>
    <n v="58"/>
    <s v="non"/>
    <s v="non"/>
    <s v="non"/>
    <m/>
    <s v="40'"/>
    <m/>
    <m/>
    <s v=""/>
    <s v=""/>
    <m/>
  </r>
  <r>
    <x v="5"/>
    <n v="493179"/>
    <s v="003 - CEL H PORTE 047 MBL STD"/>
    <x v="5"/>
    <m/>
    <s v="M-CCLU4481098-1"/>
    <s v="17718151_x000a_17718152"/>
    <x v="13"/>
    <s v="40'"/>
    <s v="Y389977                                           "/>
    <s v="MEUBLE STANDARD/MONO COLIS"/>
    <s v="VRAC"/>
    <n v="350"/>
    <n v="0"/>
    <n v="60"/>
    <s v="non"/>
    <s v="oui"/>
    <m/>
    <s v="CCLU4481098"/>
    <m/>
    <m/>
    <s v=""/>
    <s v=""/>
    <s v=""/>
  </r>
  <r>
    <x v="1"/>
    <s v="/"/>
    <s v="3"/>
    <x v="1"/>
    <m/>
    <s v="SC"/>
    <m/>
    <x v="4"/>
    <s v="CCLU4481098"/>
    <s v="D"/>
    <s v="non"/>
    <n v="3.5"/>
    <n v="1"/>
    <n v="59"/>
    <s v="non"/>
    <s v="non"/>
    <s v="non"/>
    <m/>
    <s v="Camion vrac"/>
    <m/>
    <m/>
    <s v=""/>
    <s v=""/>
    <m/>
  </r>
  <r>
    <x v="5"/>
    <n v="480970"/>
    <s v="003 - CEL E PORTE 027 CANAPE"/>
    <x v="5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5"/>
    <n v="496577"/>
    <s v="003 - CEL B PORTE 011 GEM &gt; 150"/>
    <x v="5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vrac"/>
    <m/>
    <m/>
    <s v=""/>
    <s v=""/>
    <m/>
  </r>
  <r>
    <x v="5"/>
    <n v="516641"/>
    <s v="003 - CEL A PORTE 003 GEM &gt; 50 et &lt; 150"/>
    <x v="5"/>
    <m/>
    <s v="R-248729"/>
    <s v="17709431_x000a_17715055_x000a_17715099_x000a_17715237_x000a_17716496"/>
    <x v="11"/>
    <s v="Camion vrac"/>
    <m/>
    <s v="GROS ELECTRO MENAGER"/>
    <s v="VRAC"/>
    <n v="159"/>
    <n v="0"/>
    <n v="31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1.325"/>
    <n v="5"/>
    <n v="159"/>
    <s v="non"/>
    <s v="non"/>
    <s v="non"/>
    <m/>
    <s v="Camion vrac"/>
    <m/>
    <m/>
    <s v=""/>
    <s v=""/>
    <m/>
  </r>
  <r>
    <x v="5"/>
    <n v="516939"/>
    <s v="003 - CEL A PORTE 002 GEM &gt; 50 et &lt; 150"/>
    <x v="5"/>
    <m/>
    <s v="R-246883"/>
    <s v="17708234"/>
    <x v="10"/>
    <s v="Camion vrac"/>
    <m/>
    <s v="GROS ELECTRO MENAGER"/>
    <s v="VRAC"/>
    <n v="110"/>
    <n v="0"/>
    <n v="16"/>
    <s v="non"/>
    <s v="non"/>
    <m/>
    <n v="0"/>
    <m/>
    <m/>
    <s v=""/>
    <s v=""/>
    <s v=""/>
  </r>
  <r>
    <x v="1"/>
    <s v="516669/"/>
    <s v="3"/>
    <x v="1"/>
    <m/>
    <s v="V"/>
    <m/>
    <x v="1"/>
    <m/>
    <s v="R"/>
    <s v="non"/>
    <n v="0.91666666666666663"/>
    <n v="1"/>
    <n v="110"/>
    <s v="non"/>
    <s v="non"/>
    <s v="non"/>
    <m/>
    <s v="20'"/>
    <m/>
    <m/>
    <s v=""/>
    <s v=""/>
    <m/>
  </r>
  <r>
    <x v="5"/>
    <n v="492659"/>
    <s v="003 - CEL H PORTE 046 MBL STD"/>
    <x v="5"/>
    <m/>
    <s v="M-CSLU1674788-1"/>
    <s v="17712064"/>
    <x v="16"/>
    <s v="20'"/>
    <s v="5737706"/>
    <s v="MEUBLE LOURD/MULTI COLIS"/>
    <s v="VRAC"/>
    <n v="378"/>
    <n v="0"/>
    <n v="27"/>
    <s v="non"/>
    <s v="non"/>
    <m/>
    <s v="CSLU1674788"/>
    <m/>
    <m/>
    <s v=""/>
    <s v=""/>
    <s v=""/>
  </r>
  <r>
    <x v="1"/>
    <s v="/"/>
    <s v="3"/>
    <x v="1"/>
    <m/>
    <s v="V"/>
    <m/>
    <x v="4"/>
    <s v="CSLU1674788"/>
    <s v="D"/>
    <s v="non"/>
    <n v="4.447058823529412"/>
    <n v="1"/>
    <n v="15"/>
    <s v="non"/>
    <s v="non"/>
    <s v="non"/>
    <m/>
    <s v="Camion palette"/>
    <m/>
    <m/>
    <s v=""/>
    <s v=""/>
    <m/>
  </r>
  <r>
    <x v="5"/>
    <n v="482139"/>
    <s v="003 - CEL E PORTE 029 PEM"/>
    <x v="5"/>
    <m/>
    <s v="R-249433"/>
    <s v="17715162_x000a_17716879"/>
    <x v="17"/>
    <s v="Camion palette"/>
    <m/>
    <s v="PETIT/MOYEN ELECTRO+ACCESSOIRE"/>
    <s v="PALETTE"/>
    <n v="105"/>
    <n v="6"/>
    <n v="7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0.14037433155080214"/>
    <n v="1"/>
    <n v="6"/>
    <s v="non"/>
    <s v="non"/>
    <s v="non"/>
    <m/>
    <s v="Camion vrac"/>
    <m/>
    <m/>
    <s v=""/>
    <s v=""/>
    <m/>
  </r>
  <r>
    <x v="5"/>
    <n v="516559"/>
    <s v="003 - CEL A PORTE 004 GEM &gt; 50 et &lt; 150"/>
    <x v="5"/>
    <m/>
    <s v="R-246069"/>
    <s v="17705358"/>
    <x v="18"/>
    <s v="Camion vrac"/>
    <m/>
    <s v="GROS ELECTRO MENAGER"/>
    <s v="VRAC"/>
    <n v="60"/>
    <n v="0"/>
    <n v="11"/>
    <s v="non"/>
    <s v="non"/>
    <m/>
    <n v="0"/>
    <m/>
    <m/>
    <s v=""/>
    <s v=""/>
    <s v=""/>
  </r>
  <r>
    <x v="1"/>
    <s v="495526/"/>
    <s v="3"/>
    <x v="1"/>
    <m/>
    <s v="SC"/>
    <m/>
    <x v="1"/>
    <m/>
    <s v="R"/>
    <s v="non"/>
    <n v="0.5"/>
    <n v="1"/>
    <n v="60"/>
    <s v="non"/>
    <s v="non"/>
    <s v="non"/>
    <m/>
    <s v="Camion vrac"/>
    <m/>
    <m/>
    <s v=""/>
    <s v=""/>
    <m/>
  </r>
  <r>
    <x v="5"/>
    <n v="510602"/>
    <s v="003 - CEL J PORTE 060 MBL DEB"/>
    <x v="5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6"/>
    <n v="483215"/>
    <s v="003 - CEL H PORTE 044 MBL STD"/>
    <x v="6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20'"/>
    <m/>
    <m/>
    <s v=""/>
    <s v=""/>
    <m/>
  </r>
  <r>
    <x v="6"/>
    <n v="517217"/>
    <s v="003 - CEL H PORTE 046 MBL STD"/>
    <x v="6"/>
    <m/>
    <s v="M-CSLU1059069-1"/>
    <s v="17709864"/>
    <x v="6"/>
    <s v="20'"/>
    <s v="Y535407"/>
    <s v="MEUBLE STANDARD/MONO COLIS"/>
    <s v="VRAC"/>
    <n v="296"/>
    <n v="0"/>
    <n v="28"/>
    <s v="non"/>
    <s v="non"/>
    <m/>
    <s v="CSLU1059069"/>
    <m/>
    <m/>
    <s v=""/>
    <s v=""/>
    <s v=""/>
  </r>
  <r>
    <x v="1"/>
    <s v="/"/>
    <s v="3"/>
    <x v="1"/>
    <m/>
    <s v="V"/>
    <m/>
    <x v="4"/>
    <s v="CSLU1059069"/>
    <s v="D"/>
    <s v="non"/>
    <n v="2.96"/>
    <n v="2"/>
    <n v="10"/>
    <s v="non"/>
    <s v="non"/>
    <s v="non"/>
    <m/>
    <s v="Camion vrac"/>
    <m/>
    <m/>
    <s v=""/>
    <s v=""/>
    <m/>
  </r>
  <r>
    <x v="6"/>
    <n v="516566"/>
    <s v="003 - CEL A PORTE 002 GEM &gt; 50 et &lt; 150"/>
    <x v="6"/>
    <m/>
    <s v="R-246132"/>
    <s v="17714707"/>
    <x v="19"/>
    <s v="Camion vrac"/>
    <m/>
    <s v="GROS ELECTRO MENAGER"/>
    <s v="VRAC"/>
    <n v="84"/>
    <n v="0"/>
    <n v="13"/>
    <s v="non"/>
    <s v="non"/>
    <m/>
    <n v="0"/>
    <m/>
    <m/>
    <s v=""/>
    <s v=""/>
    <s v=""/>
  </r>
  <r>
    <x v="1"/>
    <s v="/"/>
    <s v="3"/>
    <x v="1"/>
    <m/>
    <s v="SC"/>
    <m/>
    <x v="1"/>
    <m/>
    <s v="R"/>
    <s v="non"/>
    <n v="0.7"/>
    <n v="1"/>
    <n v="84"/>
    <s v="non"/>
    <s v="non"/>
    <s v="non"/>
    <m/>
    <s v="Camion vrac"/>
    <m/>
    <m/>
    <s v=""/>
    <s v=""/>
    <m/>
  </r>
  <r>
    <x v="6"/>
    <n v="494221"/>
    <s v="003 - CEL A PORTE 001 GEM &gt; 50 et &lt; 150"/>
    <x v="6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vrac"/>
    <m/>
    <m/>
    <s v=""/>
    <s v=""/>
    <m/>
  </r>
  <r>
    <x v="6"/>
    <n v="515090"/>
    <s v="003 - CEL A PORTE 005 GEM &gt; 50 et &lt; 150"/>
    <x v="6"/>
    <m/>
    <s v="R-246931"/>
    <s v="17714731"/>
    <x v="5"/>
    <s v="Camion vrac"/>
    <m/>
    <s v="GROS ELECTRO MENAGER"/>
    <s v="VRAC"/>
    <n v="51"/>
    <n v="0"/>
    <n v="11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0.42499999999999999"/>
    <n v="1"/>
    <n v="51"/>
    <s v="non"/>
    <s v="non"/>
    <s v="non"/>
    <m/>
    <s v="Camion palette"/>
    <m/>
    <m/>
    <s v=""/>
    <s v=""/>
    <m/>
  </r>
  <r>
    <x v="6"/>
    <n v="519625"/>
    <s v="003 - CEL E PORTE 028 PEM"/>
    <x v="6"/>
    <m/>
    <s v="R-249444"/>
    <s v="17724318"/>
    <x v="20"/>
    <s v="Camion palette"/>
    <m/>
    <s v="MEUBLE DISSOCIE/CUISINE"/>
    <s v="PALETTE"/>
    <n v="24"/>
    <n v="2"/>
    <n v="3"/>
    <s v="non"/>
    <s v="oui"/>
    <m/>
    <n v="0"/>
    <m/>
    <m/>
    <s v=""/>
    <s v=""/>
    <s v=""/>
  </r>
  <r>
    <x v="1"/>
    <s v="/"/>
    <s v="3"/>
    <x v="1"/>
    <m/>
    <s v="SC"/>
    <m/>
    <x v="1"/>
    <m/>
    <s v="R"/>
    <s v="non"/>
    <n v="0.2"/>
    <n v="1"/>
    <n v="3"/>
    <s v="non"/>
    <s v="non"/>
    <s v="oui"/>
    <m/>
    <s v="Camion vrac"/>
    <m/>
    <m/>
    <s v=""/>
    <s v=""/>
    <m/>
  </r>
  <r>
    <x v="7"/>
    <n v="509824"/>
    <s v="003 - CEL J PORTE 058 MBL DEB"/>
    <x v="7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m/>
    <x v="1"/>
    <m/>
    <m/>
    <m/>
    <x v="2"/>
    <m/>
    <m/>
    <s v="non"/>
    <n v="0"/>
    <n v="0"/>
    <m/>
    <s v="non"/>
    <s v="non"/>
    <s v="non"/>
    <m/>
    <n v="0"/>
    <m/>
    <m/>
    <s v=""/>
    <s v=""/>
    <m/>
  </r>
  <r>
    <x v="0"/>
    <n v="522871"/>
    <s v="003 - CEL E PORTE 027 CANAPE"/>
    <x v="0"/>
    <m/>
    <s v="R-249753"/>
    <s v="17715575"/>
    <x v="0"/>
    <s v="Camion palette"/>
    <m/>
    <s v="MEUBLE DISSOCIE/CUISINE"/>
    <s v="PALETTE"/>
    <n v="12"/>
    <n v="1"/>
    <n v="1"/>
    <s v="non"/>
    <s v="non"/>
    <m/>
    <n v="0"/>
    <m/>
    <m/>
    <s v=""/>
    <s v=""/>
    <s v=""/>
  </r>
  <r>
    <x v="1"/>
    <s v="/"/>
    <s v="3"/>
    <x v="1"/>
    <m/>
    <s v="SC"/>
    <m/>
    <x v="1"/>
    <m/>
    <s v="R"/>
    <s v="non"/>
    <n v="1.6042780748663103E-2"/>
    <n v="1"/>
    <n v="1"/>
    <s v="non"/>
    <s v="non"/>
    <s v="non"/>
    <m/>
    <s v="Camion vrac"/>
    <m/>
    <m/>
    <s v=""/>
    <s v=""/>
    <m/>
  </r>
  <r>
    <x v="0"/>
    <n v="480207"/>
    <s v="003 - CEL E PORTE 026 CUISINE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0"/>
    <n v="481245"/>
    <s v="003 - CEL E PORTE 028 PEM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40'"/>
    <m/>
    <m/>
    <s v=""/>
    <s v=""/>
    <m/>
  </r>
  <r>
    <x v="0"/>
    <n v="482434"/>
    <s v="003 - CEL H PORTE 043 MBL STD"/>
    <x v="0"/>
    <m/>
    <s v="M-TCLU4723623-1"/>
    <s v="17712799"/>
    <x v="3"/>
    <s v="40'"/>
    <s v="HLB3916685                                        "/>
    <s v="MEUBLE STANDARD/MONO COLIS"/>
    <s v="VRAC"/>
    <n v="920"/>
    <n v="0"/>
    <n v="86"/>
    <s v="non"/>
    <s v="non"/>
    <m/>
    <s v="TCLU4723623"/>
    <m/>
    <m/>
    <s v=""/>
    <s v=""/>
    <s v=""/>
  </r>
  <r>
    <x v="1"/>
    <s v="/"/>
    <s v="3"/>
    <x v="1"/>
    <m/>
    <s v="SC"/>
    <m/>
    <x v="4"/>
    <s v="TCLU4723623"/>
    <s v="D"/>
    <s v="non"/>
    <n v="9.1999999999999993"/>
    <n v="1"/>
    <n v="49"/>
    <s v="non"/>
    <s v="non"/>
    <s v="non"/>
    <m/>
    <s v="Camion vrac"/>
    <m/>
    <m/>
    <s v=""/>
    <s v=""/>
    <m/>
  </r>
  <r>
    <x v="0"/>
    <n v="510343"/>
    <s v="003 - CEL J PORTE 059 MBL DEB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0"/>
    <n v="479859"/>
    <s v="003 - CEL D PORTE 019 PDT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0"/>
    <n v="492920"/>
    <s v="003 - CEL H PORTE 047 MBL STD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vrac"/>
    <m/>
    <m/>
    <s v=""/>
    <s v=""/>
    <m/>
  </r>
  <r>
    <x v="0"/>
    <n v="496316"/>
    <s v="003 - CEL B PORTE 011 GEM &gt; 150"/>
    <x v="0"/>
    <m/>
    <s v="R-249023"/>
    <s v="17718093"/>
    <x v="5"/>
    <s v="Camion vrac"/>
    <m/>
    <s v="GROS ELECTRO MENAGER"/>
    <s v="VRAC"/>
    <n v="264"/>
    <n v="0"/>
    <n v="44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2.2000000000000002"/>
    <n v="1"/>
    <n v="264"/>
    <s v="non"/>
    <s v="non"/>
    <s v="non"/>
    <m/>
    <s v="40'HQ"/>
    <m/>
    <m/>
    <s v=""/>
    <s v=""/>
    <m/>
  </r>
  <r>
    <x v="0"/>
    <n v="496836"/>
    <s v="003 - CEL J PORTE 055 MBL DEB"/>
    <x v="0"/>
    <m/>
    <s v="M-FCIU9130200-1"/>
    <s v="17709860"/>
    <x v="6"/>
    <s v="40'HQ"/>
    <s v="Y769241"/>
    <s v="MEUBLE LOURD/MULTI COLIS"/>
    <s v="VRAC"/>
    <n v="968"/>
    <n v="0"/>
    <n v="98"/>
    <s v="non"/>
    <s v="non"/>
    <m/>
    <s v="FCIU9130200"/>
    <m/>
    <m/>
    <s v=""/>
    <s v=""/>
    <s v=""/>
  </r>
  <r>
    <x v="1"/>
    <s v="/"/>
    <s v="3"/>
    <x v="1"/>
    <m/>
    <s v="V"/>
    <m/>
    <x v="4"/>
    <s v="FCIU9130200"/>
    <s v="D"/>
    <s v="oui"/>
    <n v="11.388235294117647"/>
    <n v="2"/>
    <n v="40"/>
    <s v="non"/>
    <s v="non"/>
    <s v="non"/>
    <m/>
    <s v="Camion vrac"/>
    <m/>
    <m/>
    <s v=""/>
    <s v=""/>
    <m/>
  </r>
  <r>
    <x v="0"/>
    <n v="494747"/>
    <s v="003 - CEL A PORTE 003 GEM &gt; 50 et &lt; 150"/>
    <x v="0"/>
    <m/>
    <s v="R-246940"/>
    <s v="17716603"/>
    <x v="5"/>
    <s v="Camion vrac"/>
    <m/>
    <s v="GROS ELECTRO MENAGER"/>
    <s v="VRAC"/>
    <n v="264"/>
    <n v="0"/>
    <n v="44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2.2000000000000002"/>
    <n v="1"/>
    <n v="264"/>
    <s v="non"/>
    <s v="non"/>
    <s v="non"/>
    <m/>
    <s v="Camion palette"/>
    <m/>
    <m/>
    <s v=""/>
    <s v=""/>
    <m/>
  </r>
  <r>
    <x v="0"/>
    <n v="519655"/>
    <s v="003 - CEL J PORTE 056 MBL DEB"/>
    <x v="0"/>
    <m/>
    <s v="R-249465"/>
    <s v="18725828"/>
    <x v="7"/>
    <s v="Camion palette"/>
    <m/>
    <s v="MEUBLE LOURD/MULTI COLIS"/>
    <s v="PALETTE"/>
    <n v="30"/>
    <n v="2"/>
    <n v="5"/>
    <s v="non"/>
    <s v="non"/>
    <m/>
    <n v="0"/>
    <m/>
    <m/>
    <s v=""/>
    <s v=""/>
    <s v=""/>
  </r>
  <r>
    <x v="1"/>
    <s v="/"/>
    <s v="3"/>
    <x v="1"/>
    <m/>
    <s v="V"/>
    <m/>
    <x v="1"/>
    <m/>
    <s v="D"/>
    <s v="non"/>
    <n v="8.5714285714285715E-2"/>
    <n v="2"/>
    <n v="3"/>
    <s v="non"/>
    <s v="non"/>
    <s v="non"/>
    <m/>
    <s v="40'HQ"/>
    <m/>
    <m/>
    <s v=""/>
    <s v=""/>
    <m/>
  </r>
  <r>
    <x v="0"/>
    <n v="493439"/>
    <s v="003 - CEL H PORTE 048 MBL STD"/>
    <x v="0"/>
    <m/>
    <s v="M-CBHU9523730-1"/>
    <s v="17704673"/>
    <x v="8"/>
    <s v="40'HQ"/>
    <s v="6298569                                           "/>
    <s v="MEUBLE STANDARD/MONO COLIS"/>
    <s v="VRAC"/>
    <n v="612"/>
    <n v="0"/>
    <n v="77"/>
    <s v="non"/>
    <s v="non"/>
    <m/>
    <s v="CBHU9523730"/>
    <m/>
    <m/>
    <s v=""/>
    <s v=""/>
    <s v=""/>
  </r>
  <r>
    <x v="1"/>
    <s v="/"/>
    <s v="3"/>
    <x v="1"/>
    <m/>
    <s v="SC"/>
    <m/>
    <x v="4"/>
    <s v="CBHU9523730"/>
    <s v="D"/>
    <s v="non"/>
    <n v="6.12"/>
    <n v="1"/>
    <n v="77"/>
    <s v="non"/>
    <s v="non"/>
    <s v="non"/>
    <m/>
    <s v="Camion vrac"/>
    <m/>
    <m/>
    <s v=""/>
    <s v=""/>
    <m/>
  </r>
  <r>
    <x v="0"/>
    <n v="481876"/>
    <s v="003 - CEL E PORTE 029 PEM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palette"/>
    <m/>
    <m/>
    <s v=""/>
    <s v=""/>
    <m/>
  </r>
  <r>
    <x v="2"/>
    <n v="516292"/>
    <s v="003 - CEL H PORTE 046 MBL STD"/>
    <x v="2"/>
    <m/>
    <s v="R-248517"/>
    <s v="17718734"/>
    <x v="9"/>
    <s v="Camion palette"/>
    <m/>
    <s v="MEUBLE LOURD/MULTI COLIS_x000a_MEUBLE STANDARD/MONO COLIS"/>
    <s v="PALETTE"/>
    <n v="1150"/>
    <n v="30"/>
    <n v="78"/>
    <s v="non"/>
    <s v="non"/>
    <m/>
    <n v="0"/>
    <m/>
    <m/>
    <s v=""/>
    <s v=""/>
    <s v=""/>
  </r>
  <r>
    <x v="1"/>
    <s v="/"/>
    <s v="3"/>
    <x v="1"/>
    <m/>
    <s v="V"/>
    <m/>
    <x v="1"/>
    <m/>
    <s v="R"/>
    <s v="oui"/>
    <n v="2.4139549436795997"/>
    <n v="5"/>
    <n v="57"/>
    <s v="non"/>
    <s v="non"/>
    <s v="non"/>
    <m/>
    <s v="Camion vrac"/>
    <m/>
    <m/>
    <s v=""/>
    <s v=""/>
    <m/>
  </r>
  <r>
    <x v="2"/>
    <n v="515042"/>
    <s v="003 - CEL A PORTE 005 GEM &gt; 50 et &lt; 150"/>
    <x v="2"/>
    <m/>
    <s v="R-247618"/>
    <s v="17716604"/>
    <x v="5"/>
    <s v="Camion vrac"/>
    <m/>
    <s v="GROS ELECTRO MENAGER"/>
    <s v="VRAC"/>
    <n v="264"/>
    <n v="0"/>
    <n v="44"/>
    <s v="non"/>
    <s v="non"/>
    <m/>
    <n v="0"/>
    <m/>
    <m/>
    <s v=""/>
    <s v=""/>
    <s v=""/>
  </r>
  <r>
    <x v="1"/>
    <s v="/"/>
    <s v="3"/>
    <x v="1"/>
    <m/>
    <s v="SC"/>
    <m/>
    <x v="1"/>
    <m/>
    <s v="R"/>
    <s v="non"/>
    <n v="2.2000000000000002"/>
    <n v="1"/>
    <n v="264"/>
    <s v="non"/>
    <s v="non"/>
    <s v="non"/>
    <m/>
    <s v="Camion vrac"/>
    <m/>
    <m/>
    <s v=""/>
    <s v=""/>
    <m/>
  </r>
  <r>
    <x v="3"/>
    <n v="481617"/>
    <s v="003 - CEL E PORTE 028 PEM"/>
    <x v="3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3"/>
    <n v="480501"/>
    <s v="003 - CEL E PORTE 026 CUISINE"/>
    <x v="3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ontainer"/>
    <m/>
    <m/>
    <s v=""/>
    <s v=""/>
    <m/>
  </r>
  <r>
    <x v="3"/>
    <n v="516542"/>
    <s v="003 - CEL A PORTE 003 GEM &gt; 50 et &lt; 150"/>
    <x v="3"/>
    <m/>
    <s v="R-246877"/>
    <s v="17712532"/>
    <x v="10"/>
    <s v="Container"/>
    <m/>
    <s v="GROS ELECTRO MENAGER"/>
    <s v="VRAC"/>
    <n v="183"/>
    <n v="0"/>
    <n v="26"/>
    <s v="non"/>
    <s v="non"/>
    <m/>
    <s v="ARKU8454567"/>
    <m/>
    <m/>
    <s v=""/>
    <s v=""/>
    <s v=""/>
  </r>
  <r>
    <x v="1"/>
    <s v="516541/"/>
    <s v="3"/>
    <x v="1"/>
    <m/>
    <s v="V"/>
    <m/>
    <x v="1"/>
    <s v="ARKU8454567"/>
    <s v="R"/>
    <s v="non"/>
    <n v="1.5249999999999999"/>
    <n v="1"/>
    <n v="183"/>
    <s v="non"/>
    <s v="non"/>
    <s v="non"/>
    <m/>
    <s v="Camion vrac"/>
    <m/>
    <m/>
    <s v=""/>
    <s v=""/>
    <m/>
  </r>
  <r>
    <x v="3"/>
    <n v="514533"/>
    <s v="003 - CEL A PORTE 001 GEM &gt; 50 et &lt; 150"/>
    <x v="3"/>
    <m/>
    <s v="R-247597"/>
    <s v="17709431_x000a_17714932_x000a_17720737_x000a_17724102"/>
    <x v="11"/>
    <s v="Camion vrac"/>
    <m/>
    <s v="GROS ELECTRO MENAGER"/>
    <s v="VRAC"/>
    <n v="81"/>
    <n v="0"/>
    <n v="15"/>
    <s v="non"/>
    <s v="oui"/>
    <m/>
    <n v="0"/>
    <m/>
    <m/>
    <s v=""/>
    <s v=""/>
    <s v=""/>
  </r>
  <r>
    <x v="1"/>
    <s v="/"/>
    <s v="3"/>
    <x v="1"/>
    <m/>
    <s v="V"/>
    <m/>
    <x v="1"/>
    <m/>
    <s v="R"/>
    <s v="non"/>
    <n v="0.67500000000000004"/>
    <n v="4"/>
    <n v="81"/>
    <s v="non"/>
    <s v="non"/>
    <s v="non"/>
    <m/>
    <s v="40'"/>
    <m/>
    <m/>
    <s v=""/>
    <s v=""/>
    <m/>
  </r>
  <r>
    <x v="3"/>
    <n v="492399"/>
    <s v="003 - CEL H PORTE 045 MBL STD"/>
    <x v="3"/>
    <m/>
    <s v="M-CCLU4754314-1"/>
    <s v="17704739"/>
    <x v="12"/>
    <s v="40'"/>
    <s v="7304891                                           "/>
    <s v="MEUBLE STANDARD/MONO COLIS"/>
    <s v="VRAC"/>
    <n v="60"/>
    <n v="0"/>
    <n v="60"/>
    <s v="non"/>
    <s v="non"/>
    <m/>
    <s v="CCLU4754314"/>
    <m/>
    <m/>
    <s v=""/>
    <s v=""/>
    <s v=""/>
  </r>
  <r>
    <x v="1"/>
    <s v="/"/>
    <s v="3"/>
    <x v="1"/>
    <m/>
    <s v="V"/>
    <m/>
    <x v="4"/>
    <s v="CCLU4754314"/>
    <s v="D"/>
    <s v="non"/>
    <n v="0.6"/>
    <n v="1"/>
    <n v="60"/>
    <s v="non"/>
    <s v="non"/>
    <s v="non"/>
    <m/>
    <s v="40'HQ"/>
    <m/>
    <m/>
    <s v=""/>
    <s v=""/>
    <m/>
  </r>
  <r>
    <x v="3"/>
    <n v="482954"/>
    <s v="003 - CEL H PORTE 044 MBL STD"/>
    <x v="3"/>
    <m/>
    <s v="M-CCLU7693300-1"/>
    <s v="17718109"/>
    <x v="13"/>
    <s v="40'HQ"/>
    <s v="CE406042                                          "/>
    <s v="MEUBLE STANDARD/MONO COLIS"/>
    <s v="VRAC"/>
    <n v="480"/>
    <n v="0"/>
    <n v="60"/>
    <s v="non"/>
    <s v="oui"/>
    <m/>
    <s v="CCLU7693300"/>
    <m/>
    <m/>
    <s v=""/>
    <s v=""/>
    <s v=""/>
  </r>
  <r>
    <x v="1"/>
    <s v="/"/>
    <s v="3"/>
    <x v="1"/>
    <m/>
    <s v="SC"/>
    <m/>
    <x v="4"/>
    <s v="CCLU7693300"/>
    <s v="D"/>
    <s v="non"/>
    <n v="4.8"/>
    <n v="1"/>
    <n v="60"/>
    <s v="non"/>
    <s v="non"/>
    <s v="non"/>
    <m/>
    <s v="Camion vrac"/>
    <m/>
    <m/>
    <s v=""/>
    <s v=""/>
    <m/>
  </r>
  <r>
    <x v="3"/>
    <n v="509044"/>
    <s v="003 - CEL J PORTE 056 MBL DEB"/>
    <x v="3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40'HQ"/>
    <m/>
    <m/>
    <s v=""/>
    <s v=""/>
    <m/>
  </r>
  <r>
    <x v="3"/>
    <n v="509306"/>
    <s v="003 - CEL J PORTE 057 MBL DEB"/>
    <x v="3"/>
    <m/>
    <s v="M-HLXU8540326-1"/>
    <s v="17712801"/>
    <x v="3"/>
    <s v="40'HQ"/>
    <s v="HLB3930768                                        "/>
    <s v="MEUBLE LOURD/MULTI COLIS"/>
    <s v="VRAC"/>
    <n v="625"/>
    <n v="0"/>
    <n v="63"/>
    <s v="non"/>
    <s v="non"/>
    <m/>
    <s v="HLXU8540326"/>
    <m/>
    <m/>
    <s v=""/>
    <s v=""/>
    <s v=""/>
  </r>
  <r>
    <x v="1"/>
    <s v="/"/>
    <s v="3"/>
    <x v="1"/>
    <m/>
    <s v="V"/>
    <m/>
    <x v="4"/>
    <s v="HLXU8540326"/>
    <s v="D"/>
    <s v="non"/>
    <n v="7.3529411764705879"/>
    <n v="1"/>
    <n v="63"/>
    <s v="non"/>
    <s v="non"/>
    <s v="non"/>
    <m/>
    <s v="Camion vrac"/>
    <m/>
    <m/>
    <s v=""/>
    <s v=""/>
    <m/>
  </r>
  <r>
    <x v="3"/>
    <n v="495532"/>
    <s v="003 - CEL A PORTE 004 GEM &gt; 50 et &lt; 150"/>
    <x v="3"/>
    <m/>
    <s v="R-247012"/>
    <s v="17715049"/>
    <x v="11"/>
    <s v="Camion vrac"/>
    <m/>
    <s v="GROS ELECTRO MENAGER"/>
    <s v="VRAC"/>
    <n v="162"/>
    <n v="0"/>
    <n v="21"/>
    <s v="non"/>
    <s v="non"/>
    <m/>
    <n v="0"/>
    <m/>
    <m/>
    <s v=""/>
    <s v=""/>
    <s v=""/>
  </r>
  <r>
    <x v="1"/>
    <s v="/"/>
    <s v="3"/>
    <x v="1"/>
    <m/>
    <s v="SC"/>
    <m/>
    <x v="1"/>
    <m/>
    <s v="R"/>
    <s v="non"/>
    <n v="1.35"/>
    <n v="1"/>
    <n v="162"/>
    <s v="non"/>
    <s v="non"/>
    <s v="non"/>
    <m/>
    <s v="Camion vrac"/>
    <m/>
    <m/>
    <s v=""/>
    <s v=""/>
    <m/>
  </r>
  <r>
    <x v="3"/>
    <n v="509565"/>
    <s v="003 - CEL J PORTE 058 MBL DEB"/>
    <x v="3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vrac"/>
    <m/>
    <m/>
    <s v=""/>
    <s v=""/>
    <m/>
  </r>
  <r>
    <x v="4"/>
    <n v="516937"/>
    <s v="003 - CEL A PORTE 004 GEM &gt; 50 et &lt; 150"/>
    <x v="4"/>
    <m/>
    <s v="R-246882"/>
    <s v="17708233"/>
    <x v="10"/>
    <s v="Camion vrac"/>
    <m/>
    <s v="GROS ELECTRO MENAGER"/>
    <s v="VRAC"/>
    <n v="110"/>
    <n v="0"/>
    <n v="16"/>
    <s v="non"/>
    <s v="non"/>
    <m/>
    <n v="0"/>
    <m/>
    <m/>
    <s v=""/>
    <s v=""/>
    <s v=""/>
  </r>
  <r>
    <x v="1"/>
    <s v="516655/"/>
    <s v="3"/>
    <x v="1"/>
    <m/>
    <s v="SC"/>
    <m/>
    <x v="1"/>
    <m/>
    <s v="R"/>
    <s v="non"/>
    <n v="0.91666666666666663"/>
    <n v="1"/>
    <n v="110"/>
    <s v="non"/>
    <s v="non"/>
    <s v="non"/>
    <m/>
    <s v="Camion vrac"/>
    <m/>
    <m/>
    <s v=""/>
    <s v=""/>
    <m/>
  </r>
  <r>
    <x v="4"/>
    <n v="517291"/>
    <s v="003 - CEL H PORTE 048 MBL STD"/>
    <x v="4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vrac"/>
    <m/>
    <m/>
    <s v=""/>
    <s v=""/>
    <m/>
  </r>
  <r>
    <x v="4"/>
    <n v="516716"/>
    <s v="003 - CEL A PORTE 001 GEM &gt; 50 et &lt; 150"/>
    <x v="4"/>
    <m/>
    <s v="R-248732"/>
    <s v="17715049_x000a_17720737"/>
    <x v="11"/>
    <s v="Camion vrac"/>
    <m/>
    <s v="GROS ELECTRO MENAGER"/>
    <s v="VRAC"/>
    <n v="128"/>
    <n v="0"/>
    <n v="19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1.0666666666666667"/>
    <n v="2"/>
    <n v="128"/>
    <s v="non"/>
    <s v="non"/>
    <s v="non"/>
    <m/>
    <s v="Camion vrac"/>
    <m/>
    <m/>
    <s v=""/>
    <s v=""/>
    <m/>
  </r>
  <r>
    <x v="4"/>
    <n v="495272"/>
    <s v="003 - CEL A PORTE 002 GEM &gt; 50 et &lt; 150"/>
    <x v="4"/>
    <m/>
    <s v="R-247011"/>
    <s v="17715237_x000a_17715240"/>
    <x v="11"/>
    <s v="Camion vrac"/>
    <m/>
    <s v="GROS ELECTRO MENAGER"/>
    <s v="VRAC"/>
    <n v="197"/>
    <n v="0"/>
    <n v="39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1.6416666666666666"/>
    <n v="1"/>
    <n v="197"/>
    <s v="non"/>
    <s v="non"/>
    <s v="non"/>
    <m/>
    <s v="Camion vrac"/>
    <m/>
    <m/>
    <s v=""/>
    <s v=""/>
    <m/>
  </r>
  <r>
    <x v="4"/>
    <n v="516715"/>
    <s v="003 - CEL A PORTE 005 GEM &gt; 50 et &lt; 150"/>
    <x v="4"/>
    <m/>
    <s v="R-247449"/>
    <s v="17715237_x000a_17715241"/>
    <x v="11"/>
    <s v="Camion vrac"/>
    <m/>
    <s v="GROS ELECTRO MENAGER"/>
    <s v="VRAC"/>
    <n v="183"/>
    <n v="0"/>
    <n v="36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1.5249999999999999"/>
    <n v="1"/>
    <n v="183"/>
    <s v="non"/>
    <s v="non"/>
    <s v="non"/>
    <m/>
    <s v="Camion palette"/>
    <m/>
    <m/>
    <s v=""/>
    <s v=""/>
    <m/>
  </r>
  <r>
    <x v="4"/>
    <n v="493698"/>
    <s v="003 - CEL H PORTE 047 MBL STD"/>
    <x v="4"/>
    <m/>
    <s v="R-248518"/>
    <s v="17718734"/>
    <x v="9"/>
    <s v="Camion palette"/>
    <m/>
    <s v="MEUBLE STANDARD/MONO COLIS"/>
    <s v="PALETTE"/>
    <n v="250"/>
    <n v="10"/>
    <n v="18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0.36764705882352944"/>
    <n v="2"/>
    <n v="9"/>
    <s v="non"/>
    <s v="non"/>
    <s v="non"/>
    <m/>
    <s v="Camion palette"/>
    <m/>
    <m/>
    <s v=""/>
    <s v=""/>
    <m/>
  </r>
  <r>
    <x v="4"/>
    <n v="510085"/>
    <s v="003 - CEL J PORTE 059 MBL DEB"/>
    <x v="4"/>
    <m/>
    <s v="R-247653"/>
    <s v="17720714"/>
    <x v="14"/>
    <s v="Camion palette"/>
    <m/>
    <s v="MEUBLE LOURD/MULTI COLIS"/>
    <s v="PALETTE"/>
    <n v="600"/>
    <n v="26"/>
    <n v="63"/>
    <s v="non"/>
    <s v="non"/>
    <m/>
    <n v="0"/>
    <m/>
    <m/>
    <s v=""/>
    <s v=""/>
    <s v=""/>
  </r>
  <r>
    <x v="1"/>
    <s v="/"/>
    <s v="3"/>
    <x v="1"/>
    <m/>
    <s v="V"/>
    <m/>
    <x v="1"/>
    <m/>
    <s v="R"/>
    <s v="oui"/>
    <n v="2.2403003754693369"/>
    <n v="6"/>
    <n v="29"/>
    <s v="non"/>
    <s v="non"/>
    <s v="non"/>
    <m/>
    <s v="40'"/>
    <m/>
    <m/>
    <s v=""/>
    <s v=""/>
    <m/>
  </r>
  <r>
    <x v="5"/>
    <n v="482693"/>
    <s v="003 - CEL H PORTE 043 MBL STD"/>
    <x v="5"/>
    <m/>
    <s v="M-CBHU6446938-1"/>
    <s v="17715644_x000a_17718025"/>
    <x v="15"/>
    <s v="40'"/>
    <s v="CE391615                                          "/>
    <s v="MEUBLE STANDARD/MONO COLIS"/>
    <s v="VRAC"/>
    <n v="348"/>
    <n v="0"/>
    <n v="58"/>
    <s v="non"/>
    <s v="oui"/>
    <m/>
    <s v="CBHU6446938"/>
    <m/>
    <m/>
    <s v=""/>
    <s v=""/>
    <s v=""/>
  </r>
  <r>
    <x v="1"/>
    <s v="/"/>
    <s v="3"/>
    <x v="1"/>
    <m/>
    <s v="V"/>
    <m/>
    <x v="4"/>
    <s v="CBHU6446938"/>
    <s v="D"/>
    <s v="non"/>
    <n v="3.48"/>
    <n v="2"/>
    <n v="58"/>
    <s v="non"/>
    <s v="non"/>
    <s v="non"/>
    <m/>
    <s v="40'"/>
    <m/>
    <m/>
    <s v=""/>
    <s v=""/>
    <m/>
  </r>
  <r>
    <x v="5"/>
    <n v="493179"/>
    <s v="003 - CEL H PORTE 047 MBL STD"/>
    <x v="5"/>
    <m/>
    <s v="M-CCLU4481098-1"/>
    <s v="17718151_x000a_17718152"/>
    <x v="13"/>
    <s v="40'"/>
    <s v="Y389977                                           "/>
    <s v="MEUBLE STANDARD/MONO COLIS"/>
    <s v="VRAC"/>
    <n v="350"/>
    <n v="0"/>
    <n v="60"/>
    <s v="non"/>
    <s v="oui"/>
    <m/>
    <s v="CCLU4481098"/>
    <m/>
    <m/>
    <s v=""/>
    <s v=""/>
    <s v=""/>
  </r>
  <r>
    <x v="1"/>
    <s v="/"/>
    <s v="3"/>
    <x v="1"/>
    <m/>
    <s v="SC"/>
    <m/>
    <x v="4"/>
    <s v="CCLU4481098"/>
    <s v="D"/>
    <s v="non"/>
    <n v="3.5"/>
    <n v="1"/>
    <n v="59"/>
    <s v="non"/>
    <s v="non"/>
    <s v="non"/>
    <m/>
    <s v="Camion vrac"/>
    <m/>
    <m/>
    <s v=""/>
    <s v=""/>
    <m/>
  </r>
  <r>
    <x v="5"/>
    <n v="480970"/>
    <s v="003 - CEL E PORTE 027 CANAPE"/>
    <x v="5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5"/>
    <n v="496577"/>
    <s v="003 - CEL B PORTE 011 GEM &gt; 150"/>
    <x v="5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vrac"/>
    <m/>
    <m/>
    <s v=""/>
    <s v=""/>
    <m/>
  </r>
  <r>
    <x v="5"/>
    <n v="516641"/>
    <s v="003 - CEL A PORTE 003 GEM &gt; 50 et &lt; 150"/>
    <x v="5"/>
    <m/>
    <s v="R-248729"/>
    <s v="17709431_x000a_17715055_x000a_17715099_x000a_17715237_x000a_17716496"/>
    <x v="11"/>
    <s v="Camion vrac"/>
    <m/>
    <s v="GROS ELECTRO MENAGER"/>
    <s v="VRAC"/>
    <n v="159"/>
    <n v="0"/>
    <n v="31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1.325"/>
    <n v="5"/>
    <n v="159"/>
    <s v="non"/>
    <s v="non"/>
    <s v="non"/>
    <m/>
    <s v="Camion vrac"/>
    <m/>
    <m/>
    <s v=""/>
    <s v=""/>
    <m/>
  </r>
  <r>
    <x v="5"/>
    <n v="516939"/>
    <s v="003 - CEL A PORTE 002 GEM &gt; 50 et &lt; 150"/>
    <x v="5"/>
    <m/>
    <s v="R-246883"/>
    <s v="17708234"/>
    <x v="10"/>
    <s v="Camion vrac"/>
    <m/>
    <s v="GROS ELECTRO MENAGER"/>
    <s v="VRAC"/>
    <n v="110"/>
    <n v="0"/>
    <n v="16"/>
    <s v="non"/>
    <s v="non"/>
    <m/>
    <n v="0"/>
    <m/>
    <m/>
    <s v=""/>
    <s v=""/>
    <s v=""/>
  </r>
  <r>
    <x v="1"/>
    <s v="516669/"/>
    <s v="3"/>
    <x v="1"/>
    <m/>
    <s v="V"/>
    <m/>
    <x v="1"/>
    <m/>
    <s v="R"/>
    <s v="non"/>
    <n v="0.91666666666666663"/>
    <n v="1"/>
    <n v="110"/>
    <s v="non"/>
    <s v="non"/>
    <s v="non"/>
    <m/>
    <s v="20'"/>
    <m/>
    <m/>
    <s v=""/>
    <s v=""/>
    <m/>
  </r>
  <r>
    <x v="5"/>
    <n v="492659"/>
    <s v="003 - CEL H PORTE 046 MBL STD"/>
    <x v="5"/>
    <m/>
    <s v="M-CSLU1674788-1"/>
    <s v="17712064"/>
    <x v="16"/>
    <s v="20'"/>
    <s v="5737706"/>
    <s v="MEUBLE LOURD/MULTI COLIS"/>
    <s v="VRAC"/>
    <n v="378"/>
    <n v="0"/>
    <n v="27"/>
    <s v="non"/>
    <s v="non"/>
    <m/>
    <s v="CSLU1674788"/>
    <m/>
    <m/>
    <s v=""/>
    <s v=""/>
    <s v=""/>
  </r>
  <r>
    <x v="1"/>
    <s v="/"/>
    <s v="3"/>
    <x v="1"/>
    <m/>
    <s v="V"/>
    <m/>
    <x v="4"/>
    <s v="CSLU1674788"/>
    <s v="D"/>
    <s v="non"/>
    <n v="4.447058823529412"/>
    <n v="1"/>
    <n v="15"/>
    <s v="non"/>
    <s v="non"/>
    <s v="non"/>
    <m/>
    <s v="Camion palette"/>
    <m/>
    <m/>
    <s v=""/>
    <s v=""/>
    <m/>
  </r>
  <r>
    <x v="5"/>
    <n v="482139"/>
    <s v="003 - CEL E PORTE 029 PEM"/>
    <x v="5"/>
    <m/>
    <s v="R-249433"/>
    <s v="17715162_x000a_17716879"/>
    <x v="17"/>
    <s v="Camion palette"/>
    <m/>
    <s v="PETIT/MOYEN ELECTRO+ACCESSOIRE"/>
    <s v="PALETTE"/>
    <n v="105"/>
    <n v="6"/>
    <n v="7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0.14037433155080214"/>
    <n v="1"/>
    <n v="6"/>
    <s v="non"/>
    <s v="non"/>
    <s v="non"/>
    <m/>
    <s v="Camion vrac"/>
    <m/>
    <m/>
    <s v=""/>
    <s v=""/>
    <m/>
  </r>
  <r>
    <x v="5"/>
    <n v="516559"/>
    <s v="003 - CEL A PORTE 004 GEM &gt; 50 et &lt; 150"/>
    <x v="5"/>
    <m/>
    <s v="R-246069"/>
    <s v="17705358"/>
    <x v="18"/>
    <s v="Camion vrac"/>
    <m/>
    <s v="GROS ELECTRO MENAGER"/>
    <s v="VRAC"/>
    <n v="60"/>
    <n v="0"/>
    <n v="11"/>
    <s v="non"/>
    <s v="non"/>
    <m/>
    <n v="0"/>
    <m/>
    <m/>
    <s v=""/>
    <s v=""/>
    <s v=""/>
  </r>
  <r>
    <x v="1"/>
    <s v="495526/"/>
    <s v="3"/>
    <x v="1"/>
    <m/>
    <s v="SC"/>
    <m/>
    <x v="1"/>
    <m/>
    <s v="R"/>
    <s v="non"/>
    <n v="0.5"/>
    <n v="1"/>
    <n v="60"/>
    <s v="non"/>
    <s v="non"/>
    <s v="non"/>
    <m/>
    <s v="Camion vrac"/>
    <m/>
    <m/>
    <s v=""/>
    <s v=""/>
    <m/>
  </r>
  <r>
    <x v="5"/>
    <n v="510602"/>
    <s v="003 - CEL J PORTE 060 MBL DEB"/>
    <x v="5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6"/>
    <n v="483215"/>
    <s v="003 - CEL H PORTE 044 MBL STD"/>
    <x v="6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20'"/>
    <m/>
    <m/>
    <s v=""/>
    <s v=""/>
    <m/>
  </r>
  <r>
    <x v="6"/>
    <n v="517217"/>
    <s v="003 - CEL H PORTE 046 MBL STD"/>
    <x v="6"/>
    <m/>
    <s v="M-CSLU1059069-1"/>
    <s v="17709864"/>
    <x v="6"/>
    <s v="20'"/>
    <s v="Y535407"/>
    <s v="MEUBLE STANDARD/MONO COLIS"/>
    <s v="VRAC"/>
    <n v="296"/>
    <n v="0"/>
    <n v="28"/>
    <s v="non"/>
    <s v="non"/>
    <m/>
    <s v="CSLU1059069"/>
    <m/>
    <m/>
    <s v=""/>
    <s v=""/>
    <s v=""/>
  </r>
  <r>
    <x v="1"/>
    <s v="/"/>
    <s v="3"/>
    <x v="1"/>
    <m/>
    <s v="V"/>
    <m/>
    <x v="4"/>
    <s v="CSLU1059069"/>
    <s v="D"/>
    <s v="non"/>
    <n v="2.96"/>
    <n v="2"/>
    <n v="10"/>
    <s v="non"/>
    <s v="non"/>
    <s v="non"/>
    <m/>
    <s v="Camion vrac"/>
    <m/>
    <m/>
    <s v=""/>
    <s v=""/>
    <m/>
  </r>
  <r>
    <x v="6"/>
    <n v="516566"/>
    <s v="003 - CEL A PORTE 002 GEM &gt; 50 et &lt; 150"/>
    <x v="6"/>
    <m/>
    <s v="R-246132"/>
    <s v="17714707"/>
    <x v="19"/>
    <s v="Camion vrac"/>
    <m/>
    <s v="GROS ELECTRO MENAGER"/>
    <s v="VRAC"/>
    <n v="84"/>
    <n v="0"/>
    <n v="13"/>
    <s v="non"/>
    <s v="non"/>
    <m/>
    <n v="0"/>
    <m/>
    <m/>
    <s v=""/>
    <s v=""/>
    <s v=""/>
  </r>
  <r>
    <x v="1"/>
    <s v="/"/>
    <s v="3"/>
    <x v="1"/>
    <m/>
    <s v="SC"/>
    <m/>
    <x v="1"/>
    <m/>
    <s v="R"/>
    <s v="non"/>
    <n v="0.7"/>
    <n v="1"/>
    <n v="84"/>
    <s v="non"/>
    <s v="non"/>
    <s v="non"/>
    <m/>
    <s v="Camion vrac"/>
    <m/>
    <m/>
    <s v=""/>
    <s v=""/>
    <m/>
  </r>
  <r>
    <x v="6"/>
    <n v="494221"/>
    <s v="003 - CEL A PORTE 001 GEM &gt; 50 et &lt; 150"/>
    <x v="6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vrac"/>
    <m/>
    <m/>
    <s v=""/>
    <s v=""/>
    <m/>
  </r>
  <r>
    <x v="6"/>
    <n v="515090"/>
    <s v="003 - CEL A PORTE 005 GEM &gt; 50 et &lt; 150"/>
    <x v="6"/>
    <m/>
    <s v="R-246931"/>
    <s v="17714731"/>
    <x v="5"/>
    <s v="Camion vrac"/>
    <m/>
    <s v="GROS ELECTRO MENAGER"/>
    <s v="VRAC"/>
    <n v="51"/>
    <n v="0"/>
    <n v="11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0.42499999999999999"/>
    <n v="1"/>
    <n v="51"/>
    <s v="non"/>
    <s v="non"/>
    <s v="non"/>
    <m/>
    <s v="Camion palette"/>
    <m/>
    <m/>
    <s v=""/>
    <s v=""/>
    <m/>
  </r>
  <r>
    <x v="6"/>
    <n v="519625"/>
    <s v="003 - CEL E PORTE 028 PEM"/>
    <x v="6"/>
    <m/>
    <s v="R-249444"/>
    <s v="17724318"/>
    <x v="20"/>
    <s v="Camion palette"/>
    <m/>
    <s v="MEUBLE DISSOCIE/CUISINE"/>
    <s v="PALETTE"/>
    <n v="24"/>
    <n v="2"/>
    <n v="3"/>
    <s v="non"/>
    <s v="oui"/>
    <m/>
    <n v="0"/>
    <m/>
    <m/>
    <s v=""/>
    <s v=""/>
    <s v=""/>
  </r>
  <r>
    <x v="1"/>
    <s v="/"/>
    <s v="3"/>
    <x v="1"/>
    <m/>
    <s v="SC"/>
    <m/>
    <x v="1"/>
    <m/>
    <s v="R"/>
    <s v="non"/>
    <n v="0.2"/>
    <n v="1"/>
    <n v="3"/>
    <s v="non"/>
    <s v="non"/>
    <s v="oui"/>
    <m/>
    <s v="Camion vrac"/>
    <m/>
    <m/>
    <s v=""/>
    <s v=""/>
    <m/>
  </r>
  <r>
    <x v="7"/>
    <n v="509824"/>
    <s v="003 - CEL J PORTE 058 MBL DEB"/>
    <x v="7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m/>
    <x v="1"/>
    <m/>
    <m/>
    <m/>
    <x v="2"/>
    <m/>
    <m/>
    <s v="non"/>
    <n v="0"/>
    <n v="0"/>
    <m/>
    <s v="non"/>
    <s v="non"/>
    <s v="non"/>
    <m/>
    <n v="0"/>
    <m/>
    <m/>
    <s v=""/>
    <s v=""/>
    <m/>
  </r>
  <r>
    <x v="0"/>
    <n v="522871"/>
    <s v="003 - CEL E PORTE 027 CANAPE"/>
    <x v="0"/>
    <m/>
    <s v="R-249753"/>
    <s v="17715575"/>
    <x v="0"/>
    <s v="Camion palette"/>
    <m/>
    <s v="MEUBLE DISSOCIE/CUISINE"/>
    <s v="PALETTE"/>
    <n v="12"/>
    <n v="1"/>
    <n v="1"/>
    <s v="non"/>
    <s v="non"/>
    <m/>
    <n v="0"/>
    <d v="1899-12-30T09:58:00"/>
    <s v="Reporté"/>
    <n v="0.16527777777810115"/>
    <n v="3.9666666666744277"/>
    <n v="238.00000000046566"/>
  </r>
  <r>
    <x v="1"/>
    <s v="/"/>
    <s v="3"/>
    <x v="1"/>
    <m/>
    <s v="SC"/>
    <m/>
    <x v="1"/>
    <m/>
    <s v="R"/>
    <s v="non"/>
    <n v="1.6042780748663103E-2"/>
    <n v="1"/>
    <n v="1"/>
    <s v="non"/>
    <s v="non"/>
    <s v="non"/>
    <m/>
    <s v="Camion vrac"/>
    <m/>
    <m/>
    <s v=""/>
    <s v=""/>
    <m/>
  </r>
  <r>
    <x v="0"/>
    <n v="480207"/>
    <s v="003 - CEL E PORTE 026 CUISINE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0"/>
    <n v="481245"/>
    <s v="003 - CEL E PORTE 028 PEM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40'"/>
    <m/>
    <m/>
    <s v=""/>
    <s v=""/>
    <m/>
  </r>
  <r>
    <x v="0"/>
    <n v="482434"/>
    <s v="003 - CEL H PORTE 043 MBL STD"/>
    <x v="0"/>
    <m/>
    <s v="M-TCLU4723623-1"/>
    <s v="17712799"/>
    <x v="3"/>
    <s v="40'"/>
    <s v="HLB3916685                                        "/>
    <s v="MEUBLE STANDARD/MONO COLIS"/>
    <s v="VRAC"/>
    <n v="920"/>
    <n v="0"/>
    <n v="86"/>
    <s v="non"/>
    <s v="non"/>
    <m/>
    <s v="TCLU4723623"/>
    <m/>
    <m/>
    <s v=""/>
    <s v=""/>
    <s v=""/>
  </r>
  <r>
    <x v="1"/>
    <s v="/"/>
    <s v="3"/>
    <x v="1"/>
    <m/>
    <s v="SC"/>
    <m/>
    <x v="4"/>
    <s v="TCLU4723623"/>
    <s v="D"/>
    <s v="non"/>
    <n v="9.1999999999999993"/>
    <n v="1"/>
    <n v="49"/>
    <s v="non"/>
    <s v="non"/>
    <s v="non"/>
    <m/>
    <s v="Camion vrac"/>
    <m/>
    <m/>
    <s v=""/>
    <s v=""/>
    <m/>
  </r>
  <r>
    <x v="0"/>
    <n v="510343"/>
    <s v="003 - CEL J PORTE 059 MBL DEB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0"/>
    <n v="479859"/>
    <s v="003 - CEL D PORTE 019 PDT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0"/>
    <n v="492920"/>
    <s v="003 - CEL H PORTE 047 MBL STD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vrac"/>
    <m/>
    <m/>
    <s v=""/>
    <s v=""/>
    <m/>
  </r>
  <r>
    <x v="0"/>
    <n v="496316"/>
    <s v="003 - CEL B PORTE 011 GEM &gt; 150"/>
    <x v="0"/>
    <m/>
    <s v="R-249023"/>
    <s v="17718093"/>
    <x v="5"/>
    <s v="Camion vrac"/>
    <m/>
    <s v="GROS ELECTRO MENAGER"/>
    <s v="VRAC"/>
    <n v="264"/>
    <n v="0"/>
    <n v="44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2.2000000000000002"/>
    <n v="1"/>
    <n v="264"/>
    <s v="non"/>
    <s v="non"/>
    <s v="non"/>
    <m/>
    <s v="40'HQ"/>
    <m/>
    <m/>
    <s v=""/>
    <s v=""/>
    <m/>
  </r>
  <r>
    <x v="0"/>
    <n v="496836"/>
    <s v="003 - CEL J PORTE 055 MBL DEB"/>
    <x v="0"/>
    <m/>
    <s v="M-FCIU9130200-1"/>
    <s v="17709860"/>
    <x v="6"/>
    <s v="40'HQ"/>
    <s v="Y769241"/>
    <s v="MEUBLE LOURD/MULTI COLIS"/>
    <s v="VRAC"/>
    <n v="968"/>
    <n v="0"/>
    <n v="98"/>
    <s v="non"/>
    <s v="non"/>
    <m/>
    <s v="FCIU9130200"/>
    <m/>
    <m/>
    <s v=""/>
    <s v=""/>
    <s v=""/>
  </r>
  <r>
    <x v="1"/>
    <s v="/"/>
    <s v="3"/>
    <x v="1"/>
    <m/>
    <s v="V"/>
    <m/>
    <x v="4"/>
    <s v="FCIU9130200"/>
    <s v="D"/>
    <s v="oui"/>
    <n v="11.388235294117647"/>
    <n v="2"/>
    <n v="40"/>
    <s v="non"/>
    <s v="non"/>
    <s v="non"/>
    <m/>
    <s v="Camion vrac"/>
    <m/>
    <m/>
    <s v=""/>
    <s v=""/>
    <m/>
  </r>
  <r>
    <x v="0"/>
    <n v="494747"/>
    <s v="003 - CEL A PORTE 003 GEM &gt; 50 et &lt; 150"/>
    <x v="0"/>
    <m/>
    <s v="R-246940"/>
    <s v="17716603"/>
    <x v="5"/>
    <s v="Camion vrac"/>
    <m/>
    <s v="GROS ELECTRO MENAGER"/>
    <s v="VRAC"/>
    <n v="264"/>
    <n v="0"/>
    <n v="44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2.2000000000000002"/>
    <n v="1"/>
    <n v="264"/>
    <s v="non"/>
    <s v="non"/>
    <s v="non"/>
    <m/>
    <s v="Camion palette"/>
    <m/>
    <m/>
    <s v=""/>
    <s v=""/>
    <m/>
  </r>
  <r>
    <x v="0"/>
    <n v="519655"/>
    <s v="003 - CEL J PORTE 056 MBL DEB"/>
    <x v="0"/>
    <m/>
    <s v="R-249465"/>
    <s v="18725828"/>
    <x v="7"/>
    <s v="Camion palette"/>
    <m/>
    <s v="MEUBLE LOURD/MULTI COLIS"/>
    <s v="PALETTE"/>
    <n v="30"/>
    <n v="2"/>
    <n v="5"/>
    <s v="non"/>
    <s v="non"/>
    <m/>
    <n v="0"/>
    <m/>
    <m/>
    <s v=""/>
    <s v=""/>
    <s v=""/>
  </r>
  <r>
    <x v="1"/>
    <s v="/"/>
    <s v="3"/>
    <x v="1"/>
    <m/>
    <s v="V"/>
    <m/>
    <x v="1"/>
    <m/>
    <s v="D"/>
    <s v="non"/>
    <n v="8.5714285714285715E-2"/>
    <n v="2"/>
    <n v="3"/>
    <s v="non"/>
    <s v="non"/>
    <s v="non"/>
    <m/>
    <s v="40'HQ"/>
    <m/>
    <m/>
    <s v=""/>
    <s v=""/>
    <m/>
  </r>
  <r>
    <x v="0"/>
    <n v="493439"/>
    <s v="003 - CEL H PORTE 048 MBL STD"/>
    <x v="0"/>
    <m/>
    <s v="M-CBHU9523730-1"/>
    <s v="17704673"/>
    <x v="8"/>
    <s v="40'HQ"/>
    <s v="6298569                                           "/>
    <s v="MEUBLE STANDARD/MONO COLIS"/>
    <s v="VRAC"/>
    <n v="612"/>
    <n v="0"/>
    <n v="77"/>
    <s v="non"/>
    <s v="non"/>
    <m/>
    <s v="CBHU9523730"/>
    <m/>
    <m/>
    <s v=""/>
    <s v=""/>
    <s v=""/>
  </r>
  <r>
    <x v="1"/>
    <s v="/"/>
    <s v="3"/>
    <x v="1"/>
    <m/>
    <s v="SC"/>
    <m/>
    <x v="4"/>
    <s v="CBHU9523730"/>
    <s v="D"/>
    <s v="non"/>
    <n v="6.12"/>
    <n v="1"/>
    <n v="77"/>
    <s v="non"/>
    <s v="non"/>
    <s v="non"/>
    <m/>
    <s v="Camion vrac"/>
    <m/>
    <m/>
    <s v=""/>
    <s v=""/>
    <m/>
  </r>
  <r>
    <x v="0"/>
    <n v="481876"/>
    <s v="003 - CEL E PORTE 029 PEM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palette"/>
    <m/>
    <m/>
    <s v=""/>
    <s v=""/>
    <m/>
  </r>
  <r>
    <x v="2"/>
    <n v="516292"/>
    <s v="003 - CEL H PORTE 046 MBL STD"/>
    <x v="2"/>
    <m/>
    <s v="R-248517"/>
    <s v="17718734"/>
    <x v="9"/>
    <s v="Camion palette"/>
    <m/>
    <s v="MEUBLE LOURD/MULTI COLIS_x000a_MEUBLE STANDARD/MONO COLIS"/>
    <s v="PALETTE"/>
    <n v="1150"/>
    <n v="30"/>
    <n v="78"/>
    <s v="non"/>
    <s v="non"/>
    <m/>
    <n v="0"/>
    <m/>
    <m/>
    <s v=""/>
    <s v=""/>
    <s v=""/>
  </r>
  <r>
    <x v="1"/>
    <s v="/"/>
    <s v="3"/>
    <x v="1"/>
    <m/>
    <s v="V"/>
    <m/>
    <x v="1"/>
    <m/>
    <s v="R"/>
    <s v="oui"/>
    <n v="2.4139549436795997"/>
    <n v="5"/>
    <n v="57"/>
    <s v="non"/>
    <s v="non"/>
    <s v="non"/>
    <m/>
    <s v="Camion vrac"/>
    <m/>
    <m/>
    <s v=""/>
    <s v=""/>
    <m/>
  </r>
  <r>
    <x v="2"/>
    <n v="515042"/>
    <s v="003 - CEL A PORTE 005 GEM &gt; 50 et &lt; 150"/>
    <x v="2"/>
    <m/>
    <s v="R-247618"/>
    <s v="17716604"/>
    <x v="5"/>
    <s v="Camion vrac"/>
    <m/>
    <s v="GROS ELECTRO MENAGER"/>
    <s v="VRAC"/>
    <n v="264"/>
    <n v="0"/>
    <n v="44"/>
    <s v="non"/>
    <s v="non"/>
    <m/>
    <n v="0"/>
    <m/>
    <m/>
    <s v=""/>
    <s v=""/>
    <s v=""/>
  </r>
  <r>
    <x v="1"/>
    <s v="/"/>
    <s v="3"/>
    <x v="1"/>
    <m/>
    <s v="SC"/>
    <m/>
    <x v="1"/>
    <m/>
    <s v="R"/>
    <s v="non"/>
    <n v="2.2000000000000002"/>
    <n v="1"/>
    <n v="264"/>
    <s v="non"/>
    <s v="non"/>
    <s v="non"/>
    <m/>
    <s v="Camion vrac"/>
    <m/>
    <m/>
    <s v=""/>
    <s v=""/>
    <m/>
  </r>
  <r>
    <x v="3"/>
    <n v="481617"/>
    <s v="003 - CEL E PORTE 028 PEM"/>
    <x v="3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3"/>
    <n v="480501"/>
    <s v="003 - CEL E PORTE 026 CUISINE"/>
    <x v="3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ontainer"/>
    <m/>
    <m/>
    <s v=""/>
    <s v=""/>
    <m/>
  </r>
  <r>
    <x v="3"/>
    <n v="516542"/>
    <s v="003 - CEL A PORTE 003 GEM &gt; 50 et &lt; 150"/>
    <x v="3"/>
    <m/>
    <s v="R-246877"/>
    <s v="17712532"/>
    <x v="10"/>
    <s v="Container"/>
    <m/>
    <s v="GROS ELECTRO MENAGER"/>
    <s v="VRAC"/>
    <n v="183"/>
    <n v="0"/>
    <n v="26"/>
    <s v="non"/>
    <s v="non"/>
    <m/>
    <s v="ARKU8454567"/>
    <m/>
    <m/>
    <s v=""/>
    <s v=""/>
    <s v=""/>
  </r>
  <r>
    <x v="1"/>
    <s v="516541/"/>
    <s v="3"/>
    <x v="1"/>
    <m/>
    <s v="V"/>
    <m/>
    <x v="1"/>
    <s v="ARKU8454567"/>
    <s v="R"/>
    <s v="non"/>
    <n v="1.5249999999999999"/>
    <n v="1"/>
    <n v="183"/>
    <s v="non"/>
    <s v="non"/>
    <s v="non"/>
    <m/>
    <s v="Camion vrac"/>
    <m/>
    <m/>
    <s v=""/>
    <s v=""/>
    <m/>
  </r>
  <r>
    <x v="3"/>
    <n v="514533"/>
    <s v="003 - CEL A PORTE 001 GEM &gt; 50 et &lt; 150"/>
    <x v="3"/>
    <m/>
    <s v="R-247597"/>
    <s v="17709431_x000a_17714932_x000a_17720737_x000a_17724102"/>
    <x v="11"/>
    <s v="Camion vrac"/>
    <m/>
    <s v="GROS ELECTRO MENAGER"/>
    <s v="VRAC"/>
    <n v="81"/>
    <n v="0"/>
    <n v="15"/>
    <s v="non"/>
    <s v="oui"/>
    <m/>
    <n v="0"/>
    <m/>
    <m/>
    <s v=""/>
    <s v=""/>
    <s v=""/>
  </r>
  <r>
    <x v="1"/>
    <s v="/"/>
    <s v="3"/>
    <x v="1"/>
    <m/>
    <s v="V"/>
    <m/>
    <x v="1"/>
    <m/>
    <s v="R"/>
    <s v="non"/>
    <n v="0.67500000000000004"/>
    <n v="4"/>
    <n v="81"/>
    <s v="non"/>
    <s v="non"/>
    <s v="non"/>
    <m/>
    <s v="40'"/>
    <m/>
    <m/>
    <s v=""/>
    <s v=""/>
    <m/>
  </r>
  <r>
    <x v="3"/>
    <n v="492399"/>
    <s v="003 - CEL H PORTE 045 MBL STD"/>
    <x v="3"/>
    <m/>
    <s v="M-CCLU4754314-1"/>
    <s v="17704739"/>
    <x v="12"/>
    <s v="40'"/>
    <s v="7304891                                           "/>
    <s v="MEUBLE STANDARD/MONO COLIS"/>
    <s v="VRAC"/>
    <n v="60"/>
    <n v="0"/>
    <n v="60"/>
    <s v="non"/>
    <s v="non"/>
    <m/>
    <s v="CCLU4754314"/>
    <m/>
    <m/>
    <s v=""/>
    <s v=""/>
    <s v=""/>
  </r>
  <r>
    <x v="1"/>
    <s v="/"/>
    <s v="3"/>
    <x v="1"/>
    <m/>
    <s v="V"/>
    <m/>
    <x v="4"/>
    <s v="CCLU4754314"/>
    <s v="D"/>
    <s v="non"/>
    <n v="0.6"/>
    <n v="1"/>
    <n v="60"/>
    <s v="non"/>
    <s v="non"/>
    <s v="non"/>
    <m/>
    <s v="40'HQ"/>
    <m/>
    <m/>
    <s v=""/>
    <s v=""/>
    <m/>
  </r>
  <r>
    <x v="3"/>
    <n v="482954"/>
    <s v="003 - CEL H PORTE 044 MBL STD"/>
    <x v="3"/>
    <m/>
    <s v="M-CCLU7693300-1"/>
    <s v="17718109"/>
    <x v="13"/>
    <s v="40'HQ"/>
    <s v="CE406042                                          "/>
    <s v="MEUBLE STANDARD/MONO COLIS"/>
    <s v="VRAC"/>
    <n v="480"/>
    <n v="0"/>
    <n v="60"/>
    <s v="non"/>
    <s v="oui"/>
    <m/>
    <s v="CCLU7693300"/>
    <m/>
    <m/>
    <s v=""/>
    <s v=""/>
    <s v=""/>
  </r>
  <r>
    <x v="1"/>
    <s v="/"/>
    <s v="3"/>
    <x v="1"/>
    <m/>
    <s v="SC"/>
    <m/>
    <x v="4"/>
    <s v="CCLU7693300"/>
    <s v="D"/>
    <s v="non"/>
    <n v="4.8"/>
    <n v="1"/>
    <n v="60"/>
    <s v="non"/>
    <s v="non"/>
    <s v="non"/>
    <m/>
    <s v="Camion vrac"/>
    <m/>
    <m/>
    <s v=""/>
    <s v=""/>
    <m/>
  </r>
  <r>
    <x v="3"/>
    <n v="509044"/>
    <s v="003 - CEL J PORTE 056 MBL DEB"/>
    <x v="3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40'HQ"/>
    <m/>
    <m/>
    <s v=""/>
    <s v=""/>
    <m/>
  </r>
  <r>
    <x v="3"/>
    <n v="509306"/>
    <s v="003 - CEL J PORTE 057 MBL DEB"/>
    <x v="3"/>
    <m/>
    <s v="M-HLXU8540326-1"/>
    <s v="17712801"/>
    <x v="3"/>
    <s v="40'HQ"/>
    <s v="HLB3930768                                        "/>
    <s v="MEUBLE LOURD/MULTI COLIS"/>
    <s v="VRAC"/>
    <n v="625"/>
    <n v="0"/>
    <n v="63"/>
    <s v="non"/>
    <s v="non"/>
    <m/>
    <s v="HLXU8540326"/>
    <m/>
    <m/>
    <s v=""/>
    <s v=""/>
    <s v=""/>
  </r>
  <r>
    <x v="1"/>
    <s v="/"/>
    <s v="3"/>
    <x v="1"/>
    <m/>
    <s v="V"/>
    <m/>
    <x v="4"/>
    <s v="HLXU8540326"/>
    <s v="D"/>
    <s v="non"/>
    <n v="7.3529411764705879"/>
    <n v="1"/>
    <n v="63"/>
    <s v="non"/>
    <s v="non"/>
    <s v="non"/>
    <m/>
    <s v="Camion vrac"/>
    <m/>
    <m/>
    <s v=""/>
    <s v=""/>
    <m/>
  </r>
  <r>
    <x v="3"/>
    <n v="495532"/>
    <s v="003 - CEL A PORTE 004 GEM &gt; 50 et &lt; 150"/>
    <x v="3"/>
    <m/>
    <s v="R-247012"/>
    <s v="17715049"/>
    <x v="11"/>
    <s v="Camion vrac"/>
    <m/>
    <s v="GROS ELECTRO MENAGER"/>
    <s v="VRAC"/>
    <n v="162"/>
    <n v="0"/>
    <n v="21"/>
    <s v="non"/>
    <s v="non"/>
    <m/>
    <n v="0"/>
    <m/>
    <m/>
    <s v=""/>
    <s v=""/>
    <s v=""/>
  </r>
  <r>
    <x v="1"/>
    <s v="/"/>
    <s v="3"/>
    <x v="1"/>
    <m/>
    <s v="SC"/>
    <m/>
    <x v="1"/>
    <m/>
    <s v="R"/>
    <s v="non"/>
    <n v="1.35"/>
    <n v="1"/>
    <n v="162"/>
    <s v="non"/>
    <s v="non"/>
    <s v="non"/>
    <m/>
    <s v="Camion vrac"/>
    <m/>
    <m/>
    <s v=""/>
    <s v=""/>
    <m/>
  </r>
  <r>
    <x v="3"/>
    <n v="509565"/>
    <s v="003 - CEL J PORTE 058 MBL DEB"/>
    <x v="3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vrac"/>
    <m/>
    <m/>
    <s v=""/>
    <s v=""/>
    <m/>
  </r>
  <r>
    <x v="4"/>
    <n v="516937"/>
    <s v="003 - CEL A PORTE 004 GEM &gt; 50 et &lt; 150"/>
    <x v="4"/>
    <m/>
    <s v="R-246882"/>
    <s v="17708233"/>
    <x v="10"/>
    <s v="Camion vrac"/>
    <m/>
    <s v="GROS ELECTRO MENAGER"/>
    <s v="VRAC"/>
    <n v="110"/>
    <n v="0"/>
    <n v="16"/>
    <s v="non"/>
    <s v="non"/>
    <m/>
    <n v="0"/>
    <m/>
    <m/>
    <s v=""/>
    <s v=""/>
    <s v=""/>
  </r>
  <r>
    <x v="1"/>
    <s v="516655/"/>
    <s v="3"/>
    <x v="1"/>
    <m/>
    <s v="SC"/>
    <m/>
    <x v="1"/>
    <m/>
    <s v="R"/>
    <s v="non"/>
    <n v="0.91666666666666663"/>
    <n v="1"/>
    <n v="110"/>
    <s v="non"/>
    <s v="non"/>
    <s v="non"/>
    <m/>
    <s v="Camion vrac"/>
    <m/>
    <m/>
    <s v=""/>
    <s v=""/>
    <m/>
  </r>
  <r>
    <x v="4"/>
    <n v="517291"/>
    <s v="003 - CEL H PORTE 048 MBL STD"/>
    <x v="4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vrac"/>
    <m/>
    <m/>
    <s v=""/>
    <s v=""/>
    <m/>
  </r>
  <r>
    <x v="4"/>
    <n v="516716"/>
    <s v="003 - CEL A PORTE 001 GEM &gt; 50 et &lt; 150"/>
    <x v="4"/>
    <m/>
    <s v="R-248732"/>
    <s v="17715049_x000a_17720737"/>
    <x v="11"/>
    <s v="Camion vrac"/>
    <m/>
    <s v="GROS ELECTRO MENAGER"/>
    <s v="VRAC"/>
    <n v="128"/>
    <n v="0"/>
    <n v="19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1.0666666666666667"/>
    <n v="2"/>
    <n v="128"/>
    <s v="non"/>
    <s v="non"/>
    <s v="non"/>
    <m/>
    <s v="Camion vrac"/>
    <m/>
    <m/>
    <s v=""/>
    <s v=""/>
    <m/>
  </r>
  <r>
    <x v="4"/>
    <n v="495272"/>
    <s v="003 - CEL A PORTE 002 GEM &gt; 50 et &lt; 150"/>
    <x v="4"/>
    <m/>
    <s v="R-247011"/>
    <s v="17715237_x000a_17715240"/>
    <x v="11"/>
    <s v="Camion vrac"/>
    <m/>
    <s v="GROS ELECTRO MENAGER"/>
    <s v="VRAC"/>
    <n v="197"/>
    <n v="0"/>
    <n v="39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1.6416666666666666"/>
    <n v="1"/>
    <n v="197"/>
    <s v="non"/>
    <s v="non"/>
    <s v="non"/>
    <m/>
    <s v="Camion vrac"/>
    <m/>
    <m/>
    <s v=""/>
    <s v=""/>
    <m/>
  </r>
  <r>
    <x v="4"/>
    <n v="516715"/>
    <s v="003 - CEL A PORTE 005 GEM &gt; 50 et &lt; 150"/>
    <x v="4"/>
    <m/>
    <s v="R-247449"/>
    <s v="17715237_x000a_17715241"/>
    <x v="11"/>
    <s v="Camion vrac"/>
    <m/>
    <s v="GROS ELECTRO MENAGER"/>
    <s v="VRAC"/>
    <n v="183"/>
    <n v="0"/>
    <n v="36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1.5249999999999999"/>
    <n v="1"/>
    <n v="183"/>
    <s v="non"/>
    <s v="non"/>
    <s v="non"/>
    <m/>
    <s v="Camion palette"/>
    <m/>
    <m/>
    <s v=""/>
    <s v=""/>
    <m/>
  </r>
  <r>
    <x v="4"/>
    <n v="493698"/>
    <s v="003 - CEL H PORTE 047 MBL STD"/>
    <x v="4"/>
    <m/>
    <s v="R-248518"/>
    <s v="17718734"/>
    <x v="9"/>
    <s v="Camion palette"/>
    <m/>
    <s v="MEUBLE STANDARD/MONO COLIS"/>
    <s v="PALETTE"/>
    <n v="250"/>
    <n v="10"/>
    <n v="18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0.36764705882352944"/>
    <n v="2"/>
    <n v="9"/>
    <s v="non"/>
    <s v="non"/>
    <s v="non"/>
    <m/>
    <s v="Camion palette"/>
    <m/>
    <m/>
    <s v=""/>
    <s v=""/>
    <m/>
  </r>
  <r>
    <x v="4"/>
    <n v="510085"/>
    <s v="003 - CEL J PORTE 059 MBL DEB"/>
    <x v="4"/>
    <m/>
    <s v="R-247653"/>
    <s v="17720714"/>
    <x v="14"/>
    <s v="Camion palette"/>
    <m/>
    <s v="MEUBLE LOURD/MULTI COLIS"/>
    <s v="PALETTE"/>
    <n v="600"/>
    <n v="26"/>
    <n v="63"/>
    <s v="non"/>
    <s v="non"/>
    <m/>
    <n v="0"/>
    <m/>
    <m/>
    <s v=""/>
    <s v=""/>
    <s v=""/>
  </r>
  <r>
    <x v="1"/>
    <s v="/"/>
    <s v="3"/>
    <x v="1"/>
    <m/>
    <s v="V"/>
    <m/>
    <x v="1"/>
    <m/>
    <s v="R"/>
    <s v="oui"/>
    <n v="2.2403003754693369"/>
    <n v="6"/>
    <n v="29"/>
    <s v="non"/>
    <s v="non"/>
    <s v="non"/>
    <m/>
    <s v="40'"/>
    <m/>
    <m/>
    <s v=""/>
    <s v=""/>
    <m/>
  </r>
  <r>
    <x v="5"/>
    <n v="482693"/>
    <s v="003 - CEL H PORTE 043 MBL STD"/>
    <x v="5"/>
    <m/>
    <s v="M-CBHU6446938-1"/>
    <s v="17715644_x000a_17718025"/>
    <x v="15"/>
    <s v="40'"/>
    <s v="CE391615                                          "/>
    <s v="MEUBLE STANDARD/MONO COLIS"/>
    <s v="VRAC"/>
    <n v="348"/>
    <n v="0"/>
    <n v="58"/>
    <s v="non"/>
    <s v="oui"/>
    <m/>
    <s v="CBHU6446938"/>
    <m/>
    <m/>
    <s v=""/>
    <s v=""/>
    <s v=""/>
  </r>
  <r>
    <x v="1"/>
    <s v="/"/>
    <s v="3"/>
    <x v="1"/>
    <m/>
    <s v="V"/>
    <m/>
    <x v="4"/>
    <s v="CBHU6446938"/>
    <s v="D"/>
    <s v="non"/>
    <n v="3.48"/>
    <n v="2"/>
    <n v="58"/>
    <s v="non"/>
    <s v="non"/>
    <s v="non"/>
    <m/>
    <s v="40'"/>
    <m/>
    <m/>
    <s v=""/>
    <s v=""/>
    <m/>
  </r>
  <r>
    <x v="5"/>
    <n v="493179"/>
    <s v="003 - CEL H PORTE 047 MBL STD"/>
    <x v="5"/>
    <m/>
    <s v="M-CCLU4481098-1"/>
    <s v="17718151_x000a_17718152"/>
    <x v="13"/>
    <s v="40'"/>
    <s v="Y389977                                           "/>
    <s v="MEUBLE STANDARD/MONO COLIS"/>
    <s v="VRAC"/>
    <n v="350"/>
    <n v="0"/>
    <n v="60"/>
    <s v="non"/>
    <s v="oui"/>
    <m/>
    <s v="CCLU4481098"/>
    <m/>
    <m/>
    <s v=""/>
    <s v=""/>
    <s v=""/>
  </r>
  <r>
    <x v="1"/>
    <s v="/"/>
    <s v="3"/>
    <x v="1"/>
    <m/>
    <s v="SC"/>
    <m/>
    <x v="4"/>
    <s v="CCLU4481098"/>
    <s v="D"/>
    <s v="non"/>
    <n v="3.5"/>
    <n v="1"/>
    <n v="59"/>
    <s v="non"/>
    <s v="non"/>
    <s v="non"/>
    <m/>
    <s v="Camion vrac"/>
    <m/>
    <m/>
    <s v=""/>
    <s v=""/>
    <m/>
  </r>
  <r>
    <x v="5"/>
    <n v="480970"/>
    <s v="003 - CEL E PORTE 027 CANAPE"/>
    <x v="5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5"/>
    <n v="496577"/>
    <s v="003 - CEL B PORTE 011 GEM &gt; 150"/>
    <x v="5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vrac"/>
    <m/>
    <m/>
    <s v=""/>
    <s v=""/>
    <m/>
  </r>
  <r>
    <x v="5"/>
    <n v="516641"/>
    <s v="003 - CEL A PORTE 003 GEM &gt; 50 et &lt; 150"/>
    <x v="5"/>
    <m/>
    <s v="R-248729"/>
    <s v="17709431_x000a_17715055_x000a_17715099_x000a_17715237_x000a_17716496"/>
    <x v="11"/>
    <s v="Camion vrac"/>
    <m/>
    <s v="GROS ELECTRO MENAGER"/>
    <s v="VRAC"/>
    <n v="159"/>
    <n v="0"/>
    <n v="31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1.325"/>
    <n v="5"/>
    <n v="159"/>
    <s v="non"/>
    <s v="non"/>
    <s v="non"/>
    <m/>
    <s v="Camion vrac"/>
    <m/>
    <m/>
    <s v=""/>
    <s v=""/>
    <m/>
  </r>
  <r>
    <x v="5"/>
    <n v="516939"/>
    <s v="003 - CEL A PORTE 002 GEM &gt; 50 et &lt; 150"/>
    <x v="5"/>
    <m/>
    <s v="R-246883"/>
    <s v="17708234"/>
    <x v="10"/>
    <s v="Camion vrac"/>
    <m/>
    <s v="GROS ELECTRO MENAGER"/>
    <s v="VRAC"/>
    <n v="110"/>
    <n v="0"/>
    <n v="16"/>
    <s v="non"/>
    <s v="non"/>
    <m/>
    <n v="0"/>
    <m/>
    <m/>
    <s v=""/>
    <s v=""/>
    <s v=""/>
  </r>
  <r>
    <x v="1"/>
    <s v="516669/"/>
    <s v="3"/>
    <x v="1"/>
    <m/>
    <s v="V"/>
    <m/>
    <x v="1"/>
    <m/>
    <s v="R"/>
    <s v="non"/>
    <n v="0.91666666666666663"/>
    <n v="1"/>
    <n v="110"/>
    <s v="non"/>
    <s v="non"/>
    <s v="non"/>
    <m/>
    <s v="20'"/>
    <m/>
    <m/>
    <s v=""/>
    <s v=""/>
    <m/>
  </r>
  <r>
    <x v="5"/>
    <n v="492659"/>
    <s v="003 - CEL H PORTE 046 MBL STD"/>
    <x v="5"/>
    <m/>
    <s v="M-CSLU1674788-1"/>
    <s v="17712064"/>
    <x v="16"/>
    <s v="20'"/>
    <s v="5737706"/>
    <s v="MEUBLE LOURD/MULTI COLIS"/>
    <s v="VRAC"/>
    <n v="378"/>
    <n v="0"/>
    <n v="27"/>
    <s v="non"/>
    <s v="non"/>
    <m/>
    <s v="CSLU1674788"/>
    <m/>
    <m/>
    <s v=""/>
    <s v=""/>
    <s v=""/>
  </r>
  <r>
    <x v="1"/>
    <s v="/"/>
    <s v="3"/>
    <x v="1"/>
    <m/>
    <s v="V"/>
    <m/>
    <x v="4"/>
    <s v="CSLU1674788"/>
    <s v="D"/>
    <s v="non"/>
    <n v="4.447058823529412"/>
    <n v="1"/>
    <n v="15"/>
    <s v="non"/>
    <s v="non"/>
    <s v="non"/>
    <m/>
    <s v="Camion palette"/>
    <m/>
    <m/>
    <s v=""/>
    <s v=""/>
    <m/>
  </r>
  <r>
    <x v="5"/>
    <n v="482139"/>
    <s v="003 - CEL E PORTE 029 PEM"/>
    <x v="5"/>
    <m/>
    <s v="R-249433"/>
    <s v="17715162_x000a_17716879"/>
    <x v="17"/>
    <s v="Camion palette"/>
    <m/>
    <s v="PETIT/MOYEN ELECTRO+ACCESSOIRE"/>
    <s v="PALETTE"/>
    <n v="105"/>
    <n v="6"/>
    <n v="7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0.14037433155080214"/>
    <n v="1"/>
    <n v="6"/>
    <s v="non"/>
    <s v="non"/>
    <s v="non"/>
    <m/>
    <s v="Camion vrac"/>
    <m/>
    <m/>
    <s v=""/>
    <s v=""/>
    <m/>
  </r>
  <r>
    <x v="5"/>
    <n v="516559"/>
    <s v="003 - CEL A PORTE 004 GEM &gt; 50 et &lt; 150"/>
    <x v="5"/>
    <m/>
    <s v="R-246069"/>
    <s v="17705358"/>
    <x v="18"/>
    <s v="Camion vrac"/>
    <m/>
    <s v="GROS ELECTRO MENAGER"/>
    <s v="VRAC"/>
    <n v="60"/>
    <n v="0"/>
    <n v="11"/>
    <s v="non"/>
    <s v="non"/>
    <m/>
    <n v="0"/>
    <m/>
    <m/>
    <s v=""/>
    <s v=""/>
    <s v=""/>
  </r>
  <r>
    <x v="1"/>
    <s v="495526/"/>
    <s v="3"/>
    <x v="1"/>
    <m/>
    <s v="SC"/>
    <m/>
    <x v="1"/>
    <m/>
    <s v="R"/>
    <s v="non"/>
    <n v="0.5"/>
    <n v="1"/>
    <n v="60"/>
    <s v="non"/>
    <s v="non"/>
    <s v="non"/>
    <m/>
    <s v="Camion vrac"/>
    <m/>
    <m/>
    <s v=""/>
    <s v=""/>
    <m/>
  </r>
  <r>
    <x v="5"/>
    <n v="510602"/>
    <s v="003 - CEL J PORTE 060 MBL DEB"/>
    <x v="5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6"/>
    <n v="483215"/>
    <s v="003 - CEL H PORTE 044 MBL STD"/>
    <x v="6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20'"/>
    <m/>
    <m/>
    <s v=""/>
    <s v=""/>
    <m/>
  </r>
  <r>
    <x v="6"/>
    <n v="517217"/>
    <s v="003 - CEL H PORTE 046 MBL STD"/>
    <x v="6"/>
    <m/>
    <s v="M-CSLU1059069-1"/>
    <s v="17709864"/>
    <x v="6"/>
    <s v="20'"/>
    <s v="Y535407"/>
    <s v="MEUBLE STANDARD/MONO COLIS"/>
    <s v="VRAC"/>
    <n v="296"/>
    <n v="0"/>
    <n v="28"/>
    <s v="non"/>
    <s v="non"/>
    <m/>
    <s v="CSLU1059069"/>
    <d v="1899-12-30T07:46:00"/>
    <m/>
    <n v="0.84444444444670808"/>
    <n v="20.266666666720994"/>
    <n v="1216.0000000032596"/>
  </r>
  <r>
    <x v="1"/>
    <s v="/"/>
    <s v="3"/>
    <x v="1"/>
    <m/>
    <s v="V"/>
    <m/>
    <x v="4"/>
    <s v="CSLU1059069"/>
    <s v="D"/>
    <s v="non"/>
    <n v="2.96"/>
    <n v="2"/>
    <n v="10"/>
    <s v="non"/>
    <s v="non"/>
    <s v="non"/>
    <m/>
    <s v="Camion vrac"/>
    <m/>
    <m/>
    <s v=""/>
    <s v=""/>
    <m/>
  </r>
  <r>
    <x v="6"/>
    <n v="516566"/>
    <s v="003 - CEL A PORTE 002 GEM &gt; 50 et &lt; 150"/>
    <x v="6"/>
    <m/>
    <s v="R-246132"/>
    <s v="17714707"/>
    <x v="19"/>
    <s v="Camion vrac"/>
    <m/>
    <s v="GROS ELECTRO MENAGER"/>
    <s v="VRAC"/>
    <n v="84"/>
    <n v="0"/>
    <n v="13"/>
    <s v="non"/>
    <s v="non"/>
    <m/>
    <n v="0"/>
    <m/>
    <m/>
    <s v=""/>
    <s v=""/>
    <s v=""/>
  </r>
  <r>
    <x v="1"/>
    <s v="/"/>
    <s v="3"/>
    <x v="1"/>
    <m/>
    <s v="SC"/>
    <m/>
    <x v="1"/>
    <m/>
    <s v="R"/>
    <s v="non"/>
    <n v="0.7"/>
    <n v="1"/>
    <n v="84"/>
    <s v="non"/>
    <s v="non"/>
    <s v="non"/>
    <m/>
    <s v="Camion vrac"/>
    <m/>
    <m/>
    <s v=""/>
    <s v=""/>
    <m/>
  </r>
  <r>
    <x v="6"/>
    <n v="494221"/>
    <s v="003 - CEL A PORTE 001 GEM &gt; 50 et &lt; 150"/>
    <x v="6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vrac"/>
    <m/>
    <m/>
    <s v=""/>
    <s v=""/>
    <m/>
  </r>
  <r>
    <x v="6"/>
    <n v="515090"/>
    <s v="003 - CEL A PORTE 005 GEM &gt; 50 et &lt; 150"/>
    <x v="6"/>
    <m/>
    <s v="R-246931"/>
    <s v="17714731"/>
    <x v="5"/>
    <s v="Camion vrac"/>
    <m/>
    <s v="GROS ELECTRO MENAGER"/>
    <s v="VRAC"/>
    <n v="51"/>
    <n v="0"/>
    <n v="11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0.42499999999999999"/>
    <n v="1"/>
    <n v="51"/>
    <s v="non"/>
    <s v="non"/>
    <s v="non"/>
    <m/>
    <s v="Camion palette"/>
    <m/>
    <m/>
    <s v=""/>
    <s v=""/>
    <m/>
  </r>
  <r>
    <x v="6"/>
    <n v="519625"/>
    <s v="003 - CEL E PORTE 028 PEM"/>
    <x v="6"/>
    <m/>
    <s v="R-249444"/>
    <s v="17724318"/>
    <x v="20"/>
    <s v="Camion palette"/>
    <m/>
    <s v="MEUBLE DISSOCIE/CUISINE"/>
    <s v="PALETTE"/>
    <n v="24"/>
    <n v="2"/>
    <n v="3"/>
    <s v="non"/>
    <s v="oui"/>
    <m/>
    <n v="0"/>
    <m/>
    <m/>
    <s v=""/>
    <s v=""/>
    <s v=""/>
  </r>
  <r>
    <x v="1"/>
    <s v="/"/>
    <s v="3"/>
    <x v="1"/>
    <m/>
    <s v="SC"/>
    <m/>
    <x v="1"/>
    <m/>
    <s v="R"/>
    <s v="non"/>
    <n v="0.2"/>
    <n v="1"/>
    <n v="3"/>
    <s v="non"/>
    <s v="non"/>
    <s v="oui"/>
    <m/>
    <s v="Camion vrac"/>
    <m/>
    <m/>
    <s v=""/>
    <s v=""/>
    <m/>
  </r>
  <r>
    <x v="7"/>
    <n v="509824"/>
    <s v="003 - CEL J PORTE 058 MBL DEB"/>
    <x v="7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m/>
    <x v="1"/>
    <m/>
    <m/>
    <m/>
    <x v="2"/>
    <m/>
    <m/>
    <s v="non"/>
    <n v="0"/>
    <n v="0"/>
    <m/>
    <s v="non"/>
    <s v="non"/>
    <s v="non"/>
    <m/>
    <n v="0"/>
    <m/>
    <m/>
    <s v=""/>
    <s v=""/>
    <m/>
  </r>
  <r>
    <x v="0"/>
    <n v="522871"/>
    <s v="003 - CEL E PORTE 027 CANAPE"/>
    <x v="0"/>
    <m/>
    <s v="R-249753"/>
    <s v="17715575"/>
    <x v="0"/>
    <s v="Camion palette"/>
    <m/>
    <s v="MEUBLE DISSOCIE/CUISINE"/>
    <s v="PALETTE"/>
    <n v="12"/>
    <n v="1"/>
    <n v="1"/>
    <s v="non"/>
    <s v="non"/>
    <m/>
    <n v="0"/>
    <m/>
    <m/>
    <s v=""/>
    <s v=""/>
    <s v=""/>
  </r>
  <r>
    <x v="1"/>
    <s v="/"/>
    <s v="3"/>
    <x v="1"/>
    <m/>
    <s v="SC"/>
    <m/>
    <x v="1"/>
    <m/>
    <s v="R"/>
    <s v="non"/>
    <n v="1.6042780748663103E-2"/>
    <n v="1"/>
    <n v="1"/>
    <s v="non"/>
    <s v="non"/>
    <s v="non"/>
    <m/>
    <s v="Camion vrac"/>
    <m/>
    <m/>
    <s v=""/>
    <s v=""/>
    <m/>
  </r>
  <r>
    <x v="0"/>
    <n v="480207"/>
    <s v="003 - CEL E PORTE 026 CUISINE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0"/>
    <n v="481245"/>
    <s v="003 - CEL E PORTE 028 PEM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40'"/>
    <m/>
    <m/>
    <s v=""/>
    <s v=""/>
    <m/>
  </r>
  <r>
    <x v="0"/>
    <n v="482434"/>
    <s v="003 - CEL H PORTE 043 MBL STD"/>
    <x v="0"/>
    <m/>
    <s v="M-TCLU4723623-1"/>
    <s v="17712799"/>
    <x v="3"/>
    <s v="40'"/>
    <s v="HLB3916685                                        "/>
    <s v="MEUBLE STANDARD/MONO COLIS"/>
    <s v="VRAC"/>
    <n v="920"/>
    <n v="0"/>
    <n v="86"/>
    <s v="non"/>
    <s v="non"/>
    <m/>
    <s v="TCLU4723623"/>
    <m/>
    <m/>
    <s v=""/>
    <s v=""/>
    <s v=""/>
  </r>
  <r>
    <x v="1"/>
    <s v="/"/>
    <s v="3"/>
    <x v="1"/>
    <m/>
    <s v="SC"/>
    <m/>
    <x v="4"/>
    <s v="TCLU4723623"/>
    <s v="D"/>
    <s v="non"/>
    <n v="9.1999999999999993"/>
    <n v="1"/>
    <n v="49"/>
    <s v="non"/>
    <s v="non"/>
    <s v="non"/>
    <m/>
    <s v="Camion vrac"/>
    <m/>
    <m/>
    <s v=""/>
    <s v=""/>
    <m/>
  </r>
  <r>
    <x v="0"/>
    <n v="510343"/>
    <s v="003 - CEL J PORTE 059 MBL DEB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0"/>
    <n v="479859"/>
    <s v="003 - CEL D PORTE 019 PDT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0"/>
    <n v="492920"/>
    <s v="003 - CEL H PORTE 047 MBL STD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vrac"/>
    <m/>
    <m/>
    <s v=""/>
    <s v=""/>
    <m/>
  </r>
  <r>
    <x v="0"/>
    <n v="496316"/>
    <s v="003 - CEL B PORTE 011 GEM &gt; 150"/>
    <x v="0"/>
    <m/>
    <s v="R-249023"/>
    <s v="17718093"/>
    <x v="5"/>
    <s v="Camion vrac"/>
    <m/>
    <s v="GROS ELECTRO MENAGER"/>
    <s v="VRAC"/>
    <n v="264"/>
    <n v="0"/>
    <n v="44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2.2000000000000002"/>
    <n v="1"/>
    <n v="264"/>
    <s v="non"/>
    <s v="non"/>
    <s v="non"/>
    <m/>
    <s v="40'HQ"/>
    <m/>
    <m/>
    <s v=""/>
    <s v=""/>
    <m/>
  </r>
  <r>
    <x v="0"/>
    <n v="496836"/>
    <s v="003 - CEL J PORTE 055 MBL DEB"/>
    <x v="0"/>
    <m/>
    <s v="M-FCIU9130200-1"/>
    <s v="17709860"/>
    <x v="6"/>
    <s v="40'HQ"/>
    <s v="Y769241"/>
    <s v="MEUBLE LOURD/MULTI COLIS"/>
    <s v="VRAC"/>
    <n v="968"/>
    <n v="0"/>
    <n v="98"/>
    <s v="non"/>
    <s v="non"/>
    <m/>
    <s v="FCIU9130200"/>
    <m/>
    <m/>
    <s v=""/>
    <s v=""/>
    <s v=""/>
  </r>
  <r>
    <x v="1"/>
    <s v="/"/>
    <s v="3"/>
    <x v="1"/>
    <m/>
    <s v="V"/>
    <m/>
    <x v="4"/>
    <s v="FCIU9130200"/>
    <s v="D"/>
    <s v="oui"/>
    <n v="11.388235294117647"/>
    <n v="2"/>
    <n v="40"/>
    <s v="non"/>
    <s v="non"/>
    <s v="non"/>
    <m/>
    <s v="Camion vrac"/>
    <m/>
    <m/>
    <s v=""/>
    <s v=""/>
    <m/>
  </r>
  <r>
    <x v="0"/>
    <n v="494747"/>
    <s v="003 - CEL A PORTE 003 GEM &gt; 50 et &lt; 150"/>
    <x v="0"/>
    <m/>
    <s v="R-246940"/>
    <s v="17716603"/>
    <x v="5"/>
    <s v="Camion vrac"/>
    <m/>
    <s v="GROS ELECTRO MENAGER"/>
    <s v="VRAC"/>
    <n v="264"/>
    <n v="0"/>
    <n v="44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2.2000000000000002"/>
    <n v="1"/>
    <n v="264"/>
    <s v="non"/>
    <s v="non"/>
    <s v="non"/>
    <m/>
    <s v="Camion palette"/>
    <m/>
    <m/>
    <s v=""/>
    <s v=""/>
    <m/>
  </r>
  <r>
    <x v="0"/>
    <n v="519655"/>
    <s v="003 - CEL J PORTE 056 MBL DEB"/>
    <x v="0"/>
    <m/>
    <s v="R-249465"/>
    <s v="18725828"/>
    <x v="7"/>
    <s v="Camion palette"/>
    <m/>
    <s v="MEUBLE LOURD/MULTI COLIS"/>
    <s v="PALETTE"/>
    <n v="30"/>
    <n v="2"/>
    <n v="5"/>
    <s v="non"/>
    <s v="non"/>
    <m/>
    <n v="0"/>
    <m/>
    <m/>
    <s v=""/>
    <s v=""/>
    <s v=""/>
  </r>
  <r>
    <x v="1"/>
    <s v="/"/>
    <s v="3"/>
    <x v="1"/>
    <m/>
    <s v="V"/>
    <m/>
    <x v="1"/>
    <m/>
    <s v="D"/>
    <s v="non"/>
    <n v="8.5714285714285715E-2"/>
    <n v="2"/>
    <n v="3"/>
    <s v="non"/>
    <s v="non"/>
    <s v="non"/>
    <m/>
    <s v="40'HQ"/>
    <m/>
    <m/>
    <s v=""/>
    <s v=""/>
    <m/>
  </r>
  <r>
    <x v="0"/>
    <n v="493439"/>
    <s v="003 - CEL H PORTE 048 MBL STD"/>
    <x v="0"/>
    <m/>
    <s v="M-CBHU9523730-1"/>
    <s v="17704673"/>
    <x v="8"/>
    <s v="40'HQ"/>
    <s v="6298569                                           "/>
    <s v="MEUBLE STANDARD/MONO COLIS"/>
    <s v="VRAC"/>
    <n v="612"/>
    <n v="0"/>
    <n v="77"/>
    <s v="non"/>
    <s v="non"/>
    <m/>
    <s v="CBHU9523730"/>
    <m/>
    <m/>
    <s v=""/>
    <s v=""/>
    <s v=""/>
  </r>
  <r>
    <x v="1"/>
    <s v="/"/>
    <s v="3"/>
    <x v="1"/>
    <m/>
    <s v="SC"/>
    <m/>
    <x v="4"/>
    <s v="CBHU9523730"/>
    <s v="D"/>
    <s v="non"/>
    <n v="6.12"/>
    <n v="1"/>
    <n v="77"/>
    <s v="non"/>
    <s v="non"/>
    <s v="non"/>
    <m/>
    <s v="Camion vrac"/>
    <m/>
    <m/>
    <s v=""/>
    <s v=""/>
    <m/>
  </r>
  <r>
    <x v="0"/>
    <n v="481876"/>
    <s v="003 - CEL E PORTE 029 PEM"/>
    <x v="0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palette"/>
    <m/>
    <m/>
    <s v=""/>
    <s v=""/>
    <m/>
  </r>
  <r>
    <x v="2"/>
    <n v="516292"/>
    <s v="003 - CEL H PORTE 046 MBL STD"/>
    <x v="2"/>
    <m/>
    <s v="R-248517"/>
    <s v="17718734"/>
    <x v="9"/>
    <s v="Camion palette"/>
    <m/>
    <s v="MEUBLE LOURD/MULTI COLIS_x000a_MEUBLE STANDARD/MONO COLIS"/>
    <s v="PALETTE"/>
    <n v="1150"/>
    <n v="30"/>
    <n v="78"/>
    <s v="non"/>
    <s v="non"/>
    <m/>
    <n v="0"/>
    <m/>
    <m/>
    <s v=""/>
    <s v=""/>
    <s v=""/>
  </r>
  <r>
    <x v="1"/>
    <s v="/"/>
    <s v="3"/>
    <x v="1"/>
    <m/>
    <s v="V"/>
    <m/>
    <x v="1"/>
    <m/>
    <s v="R"/>
    <s v="oui"/>
    <n v="2.4139549436795997"/>
    <n v="5"/>
    <n v="57"/>
    <s v="non"/>
    <s v="non"/>
    <s v="non"/>
    <m/>
    <s v="Camion vrac"/>
    <m/>
    <m/>
    <s v=""/>
    <s v=""/>
    <m/>
  </r>
  <r>
    <x v="2"/>
    <n v="515042"/>
    <s v="003 - CEL A PORTE 005 GEM &gt; 50 et &lt; 150"/>
    <x v="2"/>
    <m/>
    <s v="R-247618"/>
    <s v="17716604"/>
    <x v="5"/>
    <s v="Camion vrac"/>
    <m/>
    <s v="GROS ELECTRO MENAGER"/>
    <s v="VRAC"/>
    <n v="264"/>
    <n v="0"/>
    <n v="44"/>
    <s v="non"/>
    <s v="non"/>
    <m/>
    <n v="0"/>
    <m/>
    <m/>
    <s v=""/>
    <s v=""/>
    <s v=""/>
  </r>
  <r>
    <x v="1"/>
    <s v="/"/>
    <s v="3"/>
    <x v="1"/>
    <m/>
    <s v="SC"/>
    <m/>
    <x v="1"/>
    <m/>
    <s v="R"/>
    <s v="non"/>
    <n v="2.2000000000000002"/>
    <n v="1"/>
    <n v="264"/>
    <s v="non"/>
    <s v="non"/>
    <s v="non"/>
    <m/>
    <s v="Camion vrac"/>
    <m/>
    <m/>
    <s v=""/>
    <s v=""/>
    <m/>
  </r>
  <r>
    <x v="3"/>
    <n v="481617"/>
    <s v="003 - CEL E PORTE 028 PEM"/>
    <x v="3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SC"/>
    <m/>
    <x v="2"/>
    <m/>
    <m/>
    <s v="non"/>
    <n v="0"/>
    <n v="0"/>
    <m/>
    <s v="non"/>
    <s v="non"/>
    <s v="non"/>
    <m/>
    <s v="Camion vrac"/>
    <m/>
    <m/>
    <s v=""/>
    <s v=""/>
    <m/>
  </r>
  <r>
    <x v="3"/>
    <n v="480501"/>
    <s v="003 - CEL E PORTE 026 CUISINE"/>
    <x v="3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ontainer"/>
    <m/>
    <m/>
    <s v=""/>
    <s v=""/>
    <m/>
  </r>
  <r>
    <x v="3"/>
    <n v="516542"/>
    <s v="003 - CEL A PORTE 003 GEM &gt; 50 et &lt; 150"/>
    <x v="3"/>
    <m/>
    <s v="R-246877"/>
    <s v="17712532"/>
    <x v="10"/>
    <s v="Container"/>
    <m/>
    <s v="GROS ELECTRO MENAGER"/>
    <s v="VRAC"/>
    <n v="183"/>
    <n v="0"/>
    <n v="26"/>
    <s v="non"/>
    <s v="non"/>
    <m/>
    <s v="ARKU8454567"/>
    <m/>
    <m/>
    <s v=""/>
    <s v=""/>
    <s v=""/>
  </r>
  <r>
    <x v="1"/>
    <s v="516541/"/>
    <s v="3"/>
    <x v="1"/>
    <m/>
    <s v="V"/>
    <m/>
    <x v="1"/>
    <s v="ARKU8454567"/>
    <s v="R"/>
    <s v="non"/>
    <n v="1.5249999999999999"/>
    <n v="1"/>
    <n v="183"/>
    <s v="non"/>
    <s v="non"/>
    <s v="non"/>
    <m/>
    <s v="Camion vrac"/>
    <m/>
    <m/>
    <s v=""/>
    <s v=""/>
    <m/>
  </r>
  <r>
    <x v="3"/>
    <n v="514533"/>
    <s v="003 - CEL A PORTE 001 GEM &gt; 50 et &lt; 150"/>
    <x v="3"/>
    <m/>
    <s v="R-247597"/>
    <s v="17709431_x000a_17714932_x000a_17720737_x000a_17724102"/>
    <x v="11"/>
    <s v="Camion vrac"/>
    <m/>
    <s v="GROS ELECTRO MENAGER"/>
    <s v="VRAC"/>
    <n v="81"/>
    <n v="0"/>
    <n v="15"/>
    <s v="non"/>
    <s v="oui"/>
    <m/>
    <n v="0"/>
    <m/>
    <m/>
    <s v=""/>
    <s v=""/>
    <s v=""/>
  </r>
  <r>
    <x v="1"/>
    <s v="/"/>
    <s v="3"/>
    <x v="1"/>
    <m/>
    <s v="V"/>
    <m/>
    <x v="1"/>
    <m/>
    <s v="R"/>
    <s v="non"/>
    <n v="0.67500000000000004"/>
    <n v="4"/>
    <n v="81"/>
    <s v="non"/>
    <s v="non"/>
    <s v="non"/>
    <m/>
    <s v="40'"/>
    <m/>
    <m/>
    <s v=""/>
    <s v=""/>
    <m/>
  </r>
  <r>
    <x v="3"/>
    <n v="492399"/>
    <s v="003 - CEL H PORTE 045 MBL STD"/>
    <x v="3"/>
    <m/>
    <s v="M-CCLU4754314-1"/>
    <s v="17704739"/>
    <x v="12"/>
    <s v="40'"/>
    <s v="7304891                                           "/>
    <s v="MEUBLE STANDARD/MONO COLIS"/>
    <s v="VRAC"/>
    <n v="60"/>
    <n v="0"/>
    <n v="60"/>
    <s v="non"/>
    <s v="non"/>
    <m/>
    <s v="CCLU4754314"/>
    <m/>
    <m/>
    <s v=""/>
    <s v=""/>
    <s v=""/>
  </r>
  <r>
    <x v="1"/>
    <s v="/"/>
    <s v="3"/>
    <x v="1"/>
    <m/>
    <s v="V"/>
    <m/>
    <x v="4"/>
    <s v="CCLU4754314"/>
    <s v="D"/>
    <s v="non"/>
    <n v="0.6"/>
    <n v="1"/>
    <n v="60"/>
    <s v="non"/>
    <s v="non"/>
    <s v="non"/>
    <m/>
    <s v="40'HQ"/>
    <m/>
    <m/>
    <s v=""/>
    <s v=""/>
    <m/>
  </r>
  <r>
    <x v="3"/>
    <n v="482954"/>
    <s v="003 - CEL H PORTE 044 MBL STD"/>
    <x v="3"/>
    <m/>
    <s v="M-CCLU7693300-1"/>
    <s v="17718109"/>
    <x v="13"/>
    <s v="40'HQ"/>
    <s v="CE406042                                          "/>
    <s v="MEUBLE STANDARD/MONO COLIS"/>
    <s v="VRAC"/>
    <n v="480"/>
    <n v="0"/>
    <n v="60"/>
    <s v="non"/>
    <s v="oui"/>
    <m/>
    <s v="CCLU7693300"/>
    <m/>
    <m/>
    <s v=""/>
    <s v=""/>
    <s v=""/>
  </r>
  <r>
    <x v="1"/>
    <s v="/"/>
    <s v="3"/>
    <x v="1"/>
    <m/>
    <s v="SC"/>
    <m/>
    <x v="4"/>
    <s v="CCLU7693300"/>
    <s v="D"/>
    <s v="non"/>
    <n v="4.8"/>
    <n v="1"/>
    <n v="60"/>
    <s v="non"/>
    <s v="non"/>
    <s v="non"/>
    <m/>
    <s v="Camion vrac"/>
    <m/>
    <m/>
    <s v=""/>
    <s v=""/>
    <m/>
  </r>
  <r>
    <x v="3"/>
    <n v="509044"/>
    <s v="003 - CEL J PORTE 056 MBL DEB"/>
    <x v="3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40'HQ"/>
    <m/>
    <m/>
    <s v=""/>
    <s v=""/>
    <m/>
  </r>
  <r>
    <x v="3"/>
    <n v="509306"/>
    <s v="003 - CEL J PORTE 057 MBL DEB"/>
    <x v="3"/>
    <m/>
    <s v="M-HLXU8540326-1"/>
    <s v="17712801"/>
    <x v="3"/>
    <s v="40'HQ"/>
    <s v="HLB3930768                                        "/>
    <s v="MEUBLE LOURD/MULTI COLIS"/>
    <s v="VRAC"/>
    <n v="625"/>
    <n v="0"/>
    <n v="63"/>
    <s v="non"/>
    <s v="non"/>
    <m/>
    <s v="HLXU8540326"/>
    <m/>
    <m/>
    <s v=""/>
    <s v=""/>
    <s v=""/>
  </r>
  <r>
    <x v="1"/>
    <s v="/"/>
    <s v="3"/>
    <x v="1"/>
    <m/>
    <s v="V"/>
    <m/>
    <x v="4"/>
    <s v="HLXU8540326"/>
    <s v="D"/>
    <s v="non"/>
    <n v="7.3529411764705879"/>
    <n v="1"/>
    <n v="63"/>
    <s v="non"/>
    <s v="non"/>
    <s v="non"/>
    <m/>
    <s v="Camion vrac"/>
    <m/>
    <m/>
    <s v=""/>
    <s v=""/>
    <m/>
  </r>
  <r>
    <x v="3"/>
    <n v="495532"/>
    <s v="003 - CEL A PORTE 004 GEM &gt; 50 et &lt; 150"/>
    <x v="3"/>
    <m/>
    <s v="R-247012"/>
    <s v="17715049"/>
    <x v="11"/>
    <s v="Camion vrac"/>
    <m/>
    <s v="GROS ELECTRO MENAGER"/>
    <s v="VRAC"/>
    <n v="162"/>
    <n v="0"/>
    <n v="21"/>
    <s v="non"/>
    <s v="non"/>
    <m/>
    <n v="0"/>
    <m/>
    <m/>
    <s v=""/>
    <s v=""/>
    <s v=""/>
  </r>
  <r>
    <x v="1"/>
    <s v="/"/>
    <s v="3"/>
    <x v="1"/>
    <m/>
    <s v="SC"/>
    <m/>
    <x v="1"/>
    <m/>
    <s v="R"/>
    <s v="non"/>
    <n v="1.35"/>
    <n v="1"/>
    <n v="162"/>
    <s v="non"/>
    <s v="non"/>
    <s v="non"/>
    <m/>
    <s v="Camion vrac"/>
    <m/>
    <m/>
    <s v=""/>
    <s v=""/>
    <m/>
  </r>
  <r>
    <x v="3"/>
    <n v="509565"/>
    <s v="003 - CEL J PORTE 058 MBL DEB"/>
    <x v="3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vrac"/>
    <m/>
    <m/>
    <s v=""/>
    <s v=""/>
    <m/>
  </r>
  <r>
    <x v="4"/>
    <n v="516937"/>
    <s v="003 - CEL A PORTE 004 GEM &gt; 50 et &lt; 150"/>
    <x v="4"/>
    <m/>
    <s v="R-246882"/>
    <s v="17708233"/>
    <x v="10"/>
    <s v="Camion vrac"/>
    <m/>
    <s v="GROS ELECTRO MENAGER"/>
    <s v="VRAC"/>
    <n v="110"/>
    <n v="0"/>
    <n v="16"/>
    <s v="non"/>
    <s v="non"/>
    <m/>
    <n v="0"/>
    <m/>
    <m/>
    <s v=""/>
    <s v=""/>
    <s v=""/>
  </r>
  <r>
    <x v="1"/>
    <s v="516655/"/>
    <s v="3"/>
    <x v="1"/>
    <m/>
    <s v="SC"/>
    <m/>
    <x v="1"/>
    <m/>
    <s v="R"/>
    <s v="non"/>
    <n v="0.91666666666666663"/>
    <n v="1"/>
    <n v="110"/>
    <s v="non"/>
    <s v="non"/>
    <s v="non"/>
    <m/>
    <s v="Camion vrac"/>
    <m/>
    <m/>
    <s v=""/>
    <s v=""/>
    <m/>
  </r>
  <r>
    <x v="4"/>
    <n v="517291"/>
    <s v="003 - CEL H PORTE 048 MBL STD"/>
    <x v="4"/>
    <m/>
    <m/>
    <m/>
    <x v="2"/>
    <s v="Camion vrac"/>
    <m/>
    <m/>
    <s v="-"/>
    <m/>
    <n v="0"/>
    <m/>
    <s v="non"/>
    <s v="non"/>
    <m/>
    <n v="0"/>
    <m/>
    <m/>
    <s v=""/>
    <s v=""/>
    <m/>
  </r>
  <r>
    <x v="1"/>
    <s v="/"/>
    <s v="3"/>
    <x v="1"/>
    <m/>
    <s v="V"/>
    <m/>
    <x v="2"/>
    <m/>
    <m/>
    <s v="non"/>
    <n v="0"/>
    <n v="0"/>
    <m/>
    <s v="non"/>
    <s v="non"/>
    <s v="non"/>
    <m/>
    <s v="Camion vrac"/>
    <m/>
    <m/>
    <s v=""/>
    <s v=""/>
    <m/>
  </r>
  <r>
    <x v="4"/>
    <n v="516716"/>
    <s v="003 - CEL A PORTE 001 GEM &gt; 50 et &lt; 150"/>
    <x v="4"/>
    <m/>
    <s v="R-248732"/>
    <s v="17715049_x000a_17720737"/>
    <x v="11"/>
    <s v="Camion vrac"/>
    <m/>
    <s v="GROS ELECTRO MENAGER"/>
    <s v="VRAC"/>
    <n v="128"/>
    <n v="0"/>
    <n v="19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1.0666666666666667"/>
    <n v="2"/>
    <n v="128"/>
    <s v="non"/>
    <s v="non"/>
    <s v="non"/>
    <m/>
    <s v="Camion vrac"/>
    <m/>
    <m/>
    <s v=""/>
    <s v=""/>
    <m/>
  </r>
  <r>
    <x v="4"/>
    <n v="495272"/>
    <s v="003 - CEL A PORTE 002 GEM &gt; 50 et &lt; 150"/>
    <x v="4"/>
    <m/>
    <s v="R-247011"/>
    <s v="17715237_x000a_17715240"/>
    <x v="11"/>
    <s v="Camion vrac"/>
    <m/>
    <s v="GROS ELECTRO MENAGER"/>
    <s v="VRAC"/>
    <n v="197"/>
    <n v="0"/>
    <n v="39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1.6416666666666666"/>
    <n v="1"/>
    <n v="197"/>
    <s v="non"/>
    <s v="non"/>
    <s v="non"/>
    <m/>
    <s v="Camion vrac"/>
    <m/>
    <m/>
    <s v=""/>
    <s v=""/>
    <m/>
  </r>
  <r>
    <x v="4"/>
    <n v="516715"/>
    <s v="003 - CEL A PORTE 005 GEM &gt; 50 et &lt; 150"/>
    <x v="4"/>
    <m/>
    <s v="R-247449"/>
    <s v="17715237_x000a_17715241"/>
    <x v="11"/>
    <s v="Camion vrac"/>
    <m/>
    <s v="GROS ELECTRO MENAGER"/>
    <s v="VRAC"/>
    <n v="183"/>
    <n v="0"/>
    <n v="36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1.5249999999999999"/>
    <n v="1"/>
    <n v="183"/>
    <s v="non"/>
    <s v="non"/>
    <s v="non"/>
    <m/>
    <s v="Camion palette"/>
    <m/>
    <m/>
    <s v=""/>
    <s v=""/>
    <m/>
  </r>
  <r>
    <x v="4"/>
    <n v="493698"/>
    <s v="003 - CEL H PORTE 047 MBL STD"/>
    <x v="4"/>
    <m/>
    <s v="R-248518"/>
    <s v="17718734"/>
    <x v="9"/>
    <s v="Camion palette"/>
    <m/>
    <s v="MEUBLE STANDARD/MONO COLIS"/>
    <s v="PALETTE"/>
    <n v="250"/>
    <n v="10"/>
    <n v="18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0.36764705882352944"/>
    <n v="2"/>
    <n v="9"/>
    <s v="non"/>
    <s v="non"/>
    <s v="non"/>
    <m/>
    <s v="Camion palette"/>
    <m/>
    <m/>
    <s v=""/>
    <s v=""/>
    <m/>
  </r>
  <r>
    <x v="4"/>
    <n v="510085"/>
    <s v="003 - CEL J PORTE 059 MBL DEB"/>
    <x v="4"/>
    <m/>
    <s v="R-247653"/>
    <s v="17720714"/>
    <x v="14"/>
    <s v="Camion palette"/>
    <m/>
    <s v="MEUBLE LOURD/MULTI COLIS"/>
    <s v="PALETTE"/>
    <n v="600"/>
    <n v="26"/>
    <n v="63"/>
    <s v="non"/>
    <s v="non"/>
    <m/>
    <n v="0"/>
    <m/>
    <m/>
    <s v=""/>
    <s v=""/>
    <s v=""/>
  </r>
  <r>
    <x v="1"/>
    <s v="/"/>
    <s v="3"/>
    <x v="1"/>
    <m/>
    <s v="V"/>
    <m/>
    <x v="1"/>
    <m/>
    <s v="R"/>
    <s v="oui"/>
    <n v="2.2403003754693369"/>
    <n v="6"/>
    <n v="29"/>
    <s v="non"/>
    <s v="non"/>
    <s v="non"/>
    <m/>
    <s v="40'"/>
    <m/>
    <m/>
    <s v=""/>
    <s v=""/>
    <m/>
  </r>
  <r>
    <x v="5"/>
    <n v="482693"/>
    <s v="003 - CEL H PORTE 043 MBL STD"/>
    <x v="5"/>
    <m/>
    <s v="M-CBHU6446938-1"/>
    <s v="17715644_x000a_17718025"/>
    <x v="15"/>
    <s v="40'"/>
    <s v="CE391615                                          "/>
    <s v="MEUBLE STANDARD/MONO COLIS"/>
    <s v="VRAC"/>
    <n v="348"/>
    <n v="0"/>
    <n v="58"/>
    <s v="non"/>
    <s v="oui"/>
    <m/>
    <s v="CBHU6446938"/>
    <m/>
    <m/>
    <s v=""/>
    <s v=""/>
    <s v=""/>
  </r>
  <r>
    <x v="1"/>
    <s v="/"/>
    <s v="3"/>
    <x v="1"/>
    <m/>
    <s v="V"/>
    <m/>
    <x v="4"/>
    <s v="CBHU6446938"/>
    <s v="D"/>
    <s v="non"/>
    <n v="3.48"/>
    <n v="2"/>
    <n v="58"/>
    <s v="non"/>
    <s v="non"/>
    <s v="non"/>
    <m/>
    <s v="40'"/>
    <m/>
    <m/>
    <s v=""/>
    <s v=""/>
    <m/>
  </r>
  <r>
    <x v="5"/>
    <n v="493179"/>
    <s v="003 - CEL H PORTE 047 MBL STD"/>
    <x v="5"/>
    <m/>
    <s v="M-CCLU4481098-1"/>
    <s v="17718151_x000a_17718152"/>
    <x v="13"/>
    <s v="40'"/>
    <s v="Y389977                                           "/>
    <s v="MEUBLE STANDARD/MONO COLIS"/>
    <s v="VRAC"/>
    <n v="350"/>
    <n v="0"/>
    <n v="60"/>
    <s v="non"/>
    <s v="oui"/>
    <m/>
    <s v="CCLU4481098"/>
    <m/>
    <m/>
    <s v=""/>
    <s v=""/>
    <s v=""/>
  </r>
  <r>
    <x v="1"/>
    <s v="/"/>
    <s v="3"/>
    <x v="1"/>
    <m/>
    <s v="SC"/>
    <m/>
    <x v="4"/>
    <s v="CCLU4481098"/>
    <s v="D"/>
    <s v="non"/>
    <n v="3.5"/>
    <n v="1"/>
    <n v="59"/>
    <s v="non"/>
    <s v="non"/>
    <s v="non"/>
    <m/>
    <s v="Camion vrac"/>
    <m/>
    <m/>
    <s v=""/>
    <s v=""/>
    <m/>
  </r>
  <r>
    <x v="5"/>
    <n v="480970"/>
    <s v="003 - CEL E PORTE 027 CANAPE"/>
    <x v="5"/>
    <m/>
    <m/>
    <m/>
    <x v="2"/>
    <s v="Camion vrac"/>
    <m/>
    <m/>
    <s v="-"/>
    <m/>
    <n v="0"/>
    <m/>
    <s v="non"/>
    <s v="non"/>
    <m/>
    <n v="0"/>
    <m/>
    <m/>
    <s v=""/>
    <s v=""/>
    <m/>
  </r>
  <r>
    <x v="8"/>
    <n v="523098"/>
    <s v="003 - CEL E PORTE 028 PEM"/>
    <x v="8"/>
    <m/>
    <s v="R-249105"/>
    <s v="18724671"/>
    <x v="21"/>
    <s v="Camion palette"/>
    <m/>
    <s v="PETIT/MOYEN ELECTRO+ACCESSOIRE"/>
    <s v="PALETTE"/>
    <n v="1440"/>
    <n v="30"/>
    <n v="60"/>
    <s v="non"/>
    <s v="non"/>
    <m/>
    <n v="0"/>
    <m/>
    <m/>
    <s v=""/>
    <s v=""/>
    <m/>
  </r>
  <r>
    <x v="1"/>
    <s v="523075/"/>
    <s v="3"/>
    <x v="1"/>
    <m/>
    <s v="V"/>
    <m/>
    <x v="1"/>
    <m/>
    <s v="R"/>
    <s v="non"/>
    <n v="1.9251336898395721"/>
    <n v="1"/>
    <n v="60"/>
    <s v="non"/>
    <s v="non"/>
    <s v="non"/>
    <m/>
    <s v="Camion vrac"/>
    <m/>
    <m/>
    <s v=""/>
    <s v=""/>
    <m/>
  </r>
  <r>
    <x v="8"/>
    <n v="496321"/>
    <s v="003 - CEL B PORTE 011 GEM &gt; 150"/>
    <x v="8"/>
    <m/>
    <s v="R-249641"/>
    <s v="17718464"/>
    <x v="5"/>
    <s v="Camion vrac"/>
    <m/>
    <s v="GROS ELECTRO MENAGER"/>
    <s v="VRAC"/>
    <n v="264"/>
    <n v="0"/>
    <n v="44"/>
    <s v="non"/>
    <s v="non"/>
    <m/>
    <n v="0"/>
    <m/>
    <m/>
    <s v=""/>
    <s v=""/>
    <m/>
  </r>
  <r>
    <x v="1"/>
    <s v="/"/>
    <s v="3"/>
    <x v="1"/>
    <m/>
    <s v="V"/>
    <m/>
    <x v="1"/>
    <m/>
    <s v="R"/>
    <s v="non"/>
    <n v="2.2000000000000002"/>
    <n v="1"/>
    <n v="264"/>
    <s v="non"/>
    <s v="non"/>
    <s v="non"/>
    <m/>
    <s v="Container"/>
    <m/>
    <m/>
    <s v=""/>
    <s v=""/>
    <m/>
  </r>
  <r>
    <x v="8"/>
    <n v="496841"/>
    <s v="003 - CEL J PORTE 055 MBL DEB"/>
    <x v="8"/>
    <m/>
    <s v="R-247015"/>
    <s v="17716075"/>
    <x v="22"/>
    <s v="Container"/>
    <m/>
    <s v="MEUBLE LOURD/MULTI COLIS"/>
    <s v="VRAC"/>
    <n v="610"/>
    <n v="0"/>
    <n v="72"/>
    <s v="non"/>
    <s v="non"/>
    <m/>
    <s v="FSCU8866048"/>
    <m/>
    <m/>
    <s v=""/>
    <s v=""/>
    <m/>
  </r>
  <r>
    <x v="1"/>
    <s v="/"/>
    <s v="3"/>
    <x v="1"/>
    <m/>
    <s v="V"/>
    <m/>
    <x v="1"/>
    <s v="FSCU8866048"/>
    <s v="R"/>
    <s v="oui"/>
    <n v="7.1764705882352944"/>
    <n v="2"/>
    <n v="72"/>
    <s v="non"/>
    <s v="non"/>
    <s v="non"/>
    <m/>
    <s v="40'HQ"/>
    <m/>
    <m/>
    <s v=""/>
    <s v=""/>
    <m/>
  </r>
  <r>
    <x v="8"/>
    <n v="523429"/>
    <s v="003 - CEL H PORTE 045 MBL STD"/>
    <x v="8"/>
    <m/>
    <s v="M-FSCU8593447-1"/>
    <s v="17710454"/>
    <x v="23"/>
    <s v="40'HQ"/>
    <s v="F749161"/>
    <s v="MEUBLE STANDARD/MONO COLIS"/>
    <s v="VRAC"/>
    <n v="220"/>
    <n v="0"/>
    <n v="74"/>
    <s v="non"/>
    <s v="non"/>
    <m/>
    <s v="FSCU8593447"/>
    <m/>
    <m/>
    <s v=""/>
    <s v=""/>
    <m/>
  </r>
  <r>
    <x v="1"/>
    <s v="523154/"/>
    <s v="3"/>
    <x v="1"/>
    <m/>
    <s v="V"/>
    <m/>
    <x v="4"/>
    <s v="FSCU8593447"/>
    <s v="D"/>
    <s v="non"/>
    <n v="2.2000000000000002"/>
    <n v="1"/>
    <n v="74"/>
    <s v="non"/>
    <s v="non"/>
    <s v="non"/>
    <m/>
    <s v="Camion vrac"/>
    <m/>
    <m/>
    <s v=""/>
    <s v=""/>
    <m/>
  </r>
  <r>
    <x v="8"/>
    <n v="523060"/>
    <s v="003 - CEL A PORTE 005 GEM &gt; 50 et &lt; 150"/>
    <x v="8"/>
    <m/>
    <s v="R-248047"/>
    <s v="17716693"/>
    <x v="5"/>
    <s v="Camion vrac"/>
    <m/>
    <s v="GROS ELECTRO MENAGER"/>
    <s v="VRAC"/>
    <n v="198"/>
    <n v="0"/>
    <n v="31"/>
    <s v="non"/>
    <s v="non"/>
    <m/>
    <n v="0"/>
    <m/>
    <m/>
    <s v=""/>
    <s v=""/>
    <m/>
  </r>
  <r>
    <x v="1"/>
    <s v="/"/>
    <s v="3"/>
    <x v="1"/>
    <m/>
    <s v="V"/>
    <m/>
    <x v="1"/>
    <m/>
    <s v="R"/>
    <s v="non"/>
    <n v="1.65"/>
    <n v="1"/>
    <n v="198"/>
    <s v="non"/>
    <s v="non"/>
    <s v="non"/>
    <m/>
    <s v="Camion vrac"/>
    <m/>
    <m/>
    <s v=""/>
    <s v=""/>
    <m/>
  </r>
  <r>
    <x v="8"/>
    <n v="523059"/>
    <s v="003 - CEL A PORTE 004 GEM &gt; 50 et &lt; 150"/>
    <x v="8"/>
    <m/>
    <s v="R-247612"/>
    <s v="17716841"/>
    <x v="5"/>
    <s v="Camion vrac"/>
    <m/>
    <s v="GROS ELECTRO MENAGER"/>
    <s v="VRAC"/>
    <n v="48"/>
    <n v="0"/>
    <n v="12"/>
    <s v="non"/>
    <s v="non"/>
    <m/>
    <n v="0"/>
    <m/>
    <m/>
    <s v=""/>
    <s v=""/>
    <m/>
  </r>
  <r>
    <x v="1"/>
    <s v="/"/>
    <s v="3"/>
    <x v="1"/>
    <m/>
    <s v="V"/>
    <m/>
    <x v="1"/>
    <m/>
    <s v="R"/>
    <s v="non"/>
    <n v="0.4"/>
    <n v="1"/>
    <n v="48"/>
    <s v="non"/>
    <s v="non"/>
    <s v="non"/>
    <m/>
    <s v="Camion vrac"/>
    <m/>
    <m/>
    <s v=""/>
    <s v=""/>
    <m/>
  </r>
  <r>
    <x v="8"/>
    <n v="494752"/>
    <s v="003 - CEL A PORTE 003 GEM &gt; 50 et &lt; 150"/>
    <x v="8"/>
    <m/>
    <s v="R-248146"/>
    <s v="17722645"/>
    <x v="11"/>
    <s v="Camion vrac"/>
    <m/>
    <s v="GROS ELECTRO MENAGER"/>
    <s v="VRAC"/>
    <n v="168"/>
    <n v="0"/>
    <n v="28"/>
    <s v="non"/>
    <s v="non"/>
    <m/>
    <n v="0"/>
    <m/>
    <m/>
    <s v=""/>
    <s v=""/>
    <m/>
  </r>
  <r>
    <x v="1"/>
    <s v="/"/>
    <s v="3"/>
    <x v="1"/>
    <m/>
    <s v="V"/>
    <m/>
    <x v="1"/>
    <m/>
    <s v="R"/>
    <s v="non"/>
    <n v="1.4"/>
    <n v="1"/>
    <n v="168"/>
    <s v="non"/>
    <s v="non"/>
    <s v="non"/>
    <m/>
    <s v="Container"/>
    <m/>
    <m/>
    <s v=""/>
    <s v=""/>
    <m/>
  </r>
  <r>
    <x v="9"/>
    <n v="523353"/>
    <s v="003 - CEL A PORTE 004 GEM &gt; 50 et &lt; 150"/>
    <x v="9"/>
    <m/>
    <s v="R-245194"/>
    <s v="17718619"/>
    <x v="19"/>
    <s v="Container"/>
    <m/>
    <s v="GROS ELECTRO MENAGER"/>
    <s v="VRAC"/>
    <n v="30"/>
    <n v="0"/>
    <n v="8"/>
    <s v="non"/>
    <s v="non"/>
    <m/>
    <s v="MSCU9761645"/>
    <m/>
    <m/>
    <s v=""/>
    <s v=""/>
    <m/>
  </r>
  <r>
    <x v="1"/>
    <s v="516980/"/>
    <s v="3"/>
    <x v="1"/>
    <m/>
    <s v="V"/>
    <m/>
    <x v="1"/>
    <s v="MSCU9761645"/>
    <s v="R"/>
    <s v="non"/>
    <n v="0.25"/>
    <n v="1"/>
    <n v="30"/>
    <s v="non"/>
    <s v="non"/>
    <s v="non"/>
    <m/>
    <s v="Container"/>
    <m/>
    <m/>
    <s v=""/>
    <s v=""/>
    <m/>
  </r>
  <r>
    <x v="10"/>
    <n v="523358"/>
    <s v="003 - CEL A PORTE 004 GEM &gt; 50 et &lt; 150"/>
    <x v="10"/>
    <m/>
    <s v="R-245187"/>
    <s v="17716596"/>
    <x v="19"/>
    <s v="Container"/>
    <m/>
    <s v="GROS ELECTRO MENAGER"/>
    <s v="VRAC"/>
    <n v="120"/>
    <n v="0"/>
    <n v="19"/>
    <s v="non"/>
    <s v="non"/>
    <m/>
    <s v="MEDU8924220"/>
    <m/>
    <m/>
    <s v=""/>
    <s v=""/>
    <m/>
  </r>
  <r>
    <x v="1"/>
    <s v="493969/"/>
    <s v="3"/>
    <x v="1"/>
    <m/>
    <s v="V"/>
    <m/>
    <x v="1"/>
    <s v="MEDU8924220"/>
    <s v="R"/>
    <s v="non"/>
    <n v="1"/>
    <n v="1"/>
    <n v="120"/>
    <s v="non"/>
    <s v="non"/>
    <s v="non"/>
    <m/>
    <s v="Camion vrac"/>
    <m/>
    <m/>
    <s v=""/>
    <s v=""/>
    <m/>
  </r>
  <r>
    <x v="10"/>
    <n v="516646"/>
    <s v="003 - CEL A PORTE 003 GEM &gt; 50 et &lt; 150"/>
    <x v="10"/>
    <m/>
    <s v="R-246937"/>
    <s v="17718440"/>
    <x v="5"/>
    <s v="Camion vrac"/>
    <m/>
    <s v="GROS ELECTRO MENAGER"/>
    <s v="VRAC"/>
    <n v="180"/>
    <n v="0"/>
    <n v="33"/>
    <s v="non"/>
    <s v="non"/>
    <m/>
    <n v="0"/>
    <m/>
    <m/>
    <s v=""/>
    <s v=""/>
    <m/>
  </r>
  <r>
    <x v="1"/>
    <s v="/"/>
    <s v="3"/>
    <x v="1"/>
    <m/>
    <s v="V"/>
    <m/>
    <x v="1"/>
    <m/>
    <s v="R"/>
    <s v="non"/>
    <n v="1.5"/>
    <n v="1"/>
    <n v="180"/>
    <s v="non"/>
    <s v="non"/>
    <s v="non"/>
    <m/>
    <s v="Container"/>
    <m/>
    <m/>
    <s v=""/>
    <s v=""/>
    <m/>
  </r>
  <r>
    <x v="10"/>
    <n v="495277"/>
    <s v="003 - CEL A PORTE 001 GEM &gt; 50 et &lt; 150"/>
    <x v="10"/>
    <m/>
    <s v="R-245181"/>
    <s v="17717917"/>
    <x v="19"/>
    <s v="Container"/>
    <m/>
    <s v="GROS ELECTRO MENAGER"/>
    <s v="VRAC"/>
    <n v="102"/>
    <n v="0"/>
    <n v="19"/>
    <s v="non"/>
    <s v="non"/>
    <m/>
    <s v="MEDU4543101"/>
    <m/>
    <m/>
    <s v=""/>
    <s v=""/>
    <m/>
  </r>
  <r>
    <x v="1"/>
    <s v="/"/>
    <s v="3"/>
    <x v="1"/>
    <m/>
    <s v="V"/>
    <m/>
    <x v="1"/>
    <s v="MEDU4543101"/>
    <s v="R"/>
    <s v="non"/>
    <n v="0.85"/>
    <n v="1"/>
    <n v="102"/>
    <s v="non"/>
    <s v="non"/>
    <s v="non"/>
    <m/>
    <s v="Camion vrac"/>
    <m/>
    <m/>
    <s v=""/>
    <s v=""/>
    <m/>
  </r>
  <r>
    <x v="10"/>
    <n v="516645"/>
    <s v="003 - CEL A PORTE 002 GEM &gt; 50 et &lt; 150"/>
    <x v="10"/>
    <m/>
    <s v="R-247624"/>
    <s v="17718435"/>
    <x v="5"/>
    <s v="Camion vrac"/>
    <m/>
    <s v="GROS ELECTRO MENAGER"/>
    <s v="VRAC"/>
    <n v="180"/>
    <n v="0"/>
    <n v="33"/>
    <s v="non"/>
    <s v="non"/>
    <m/>
    <n v="0"/>
    <m/>
    <m/>
    <s v=""/>
    <s v=""/>
    <m/>
  </r>
  <r>
    <x v="1"/>
    <s v="/"/>
    <s v="3"/>
    <x v="1"/>
    <m/>
    <s v="V"/>
    <m/>
    <x v="1"/>
    <m/>
    <s v="R"/>
    <s v="non"/>
    <n v="1.5"/>
    <n v="1"/>
    <n v="180"/>
    <s v="non"/>
    <s v="non"/>
    <s v="non"/>
    <m/>
    <s v="Camion palette"/>
    <m/>
    <m/>
    <s v=""/>
    <s v=""/>
    <m/>
  </r>
  <r>
    <x v="10"/>
    <n v="517585"/>
    <s v="003 - CEL E PORTE 028 PEM"/>
    <x v="10"/>
    <m/>
    <s v="R-249318"/>
    <s v="17718563_x000a_17723852"/>
    <x v="5"/>
    <s v="Camion palette"/>
    <m/>
    <s v="PETIT/MOYEN ELECTRO+ACCESSOIRE"/>
    <s v="PALETTE"/>
    <n v="394"/>
    <n v="30"/>
    <n v="51"/>
    <s v="non"/>
    <s v="non"/>
    <m/>
    <n v="0"/>
    <m/>
    <m/>
    <s v=""/>
    <s v=""/>
    <m/>
  </r>
  <r>
    <x v="1"/>
    <s v="/"/>
    <s v="3"/>
    <x v="1"/>
    <m/>
    <s v="V"/>
    <m/>
    <x v="1"/>
    <m/>
    <s v="R"/>
    <s v="non"/>
    <n v="0.66676852559205502"/>
    <n v="2"/>
    <n v="39"/>
    <s v="non"/>
    <s v="non"/>
    <s v="non"/>
    <m/>
    <s v="Container"/>
    <m/>
    <m/>
    <s v=""/>
    <s v=""/>
    <m/>
  </r>
  <r>
    <x v="11"/>
    <n v="481622"/>
    <s v="003 - CEL E PORTE 028 PEM"/>
    <x v="11"/>
    <m/>
    <s v="R-247992"/>
    <s v="17721289_x000a_17721290_x000a_17721294"/>
    <x v="24"/>
    <s v="Container"/>
    <m/>
    <s v="PETIT/MOYEN ELECTRO+ACCESSOIRE"/>
    <s v="VRAC"/>
    <n v="700"/>
    <n v="0"/>
    <n v="62"/>
    <s v="non"/>
    <s v="non"/>
    <m/>
    <s v="CCLU4567930"/>
    <m/>
    <m/>
    <s v=""/>
    <s v=""/>
    <m/>
  </r>
  <r>
    <x v="1"/>
    <s v="/"/>
    <s v="3"/>
    <x v="1"/>
    <m/>
    <s v="V"/>
    <m/>
    <x v="1"/>
    <s v="CCLU4567930"/>
    <s v="R"/>
    <s v="non"/>
    <n v="1.8917642814701638"/>
    <n v="3"/>
    <n v="44"/>
    <s v="non"/>
    <s v="non"/>
    <s v="non"/>
    <m/>
    <s v="Container"/>
    <m/>
    <m/>
    <s v=""/>
    <s v=""/>
    <m/>
  </r>
  <r>
    <x v="11"/>
    <n v="482698"/>
    <s v="003 - CEL H PORTE 044 MBL STD"/>
    <x v="11"/>
    <m/>
    <s v="R-245887"/>
    <s v="17716944"/>
    <x v="25"/>
    <s v="Container"/>
    <m/>
    <s v="MEUBLE STANDARD/MONO COLIS"/>
    <s v="VRAC"/>
    <n v="376"/>
    <n v="0"/>
    <n v="38"/>
    <s v="non"/>
    <s v="oui"/>
    <m/>
    <s v="SUDU8531825"/>
    <m/>
    <m/>
    <s v=""/>
    <s v=""/>
    <m/>
  </r>
  <r>
    <x v="1"/>
    <s v="/"/>
    <s v="3"/>
    <x v="1"/>
    <m/>
    <s v="V"/>
    <m/>
    <x v="1"/>
    <s v="SUDU8531825"/>
    <s v="R"/>
    <s v="non"/>
    <n v="0.55294117647058827"/>
    <n v="1"/>
    <n v="38"/>
    <s v="non"/>
    <s v="non"/>
    <s v="non"/>
    <m/>
    <s v="Camion vrac"/>
    <m/>
    <m/>
    <s v=""/>
    <s v=""/>
    <m/>
  </r>
  <r>
    <x v="11"/>
    <n v="516934"/>
    <s v="003 - CEL A PORTE 004 GEM &gt; 50 et &lt; 150"/>
    <x v="11"/>
    <m/>
    <s v="R-248120"/>
    <s v="17715098"/>
    <x v="5"/>
    <s v="Camion vrac"/>
    <m/>
    <s v="GROS ELECTRO MENAGER"/>
    <s v="VRAC"/>
    <n v="240"/>
    <n v="0"/>
    <n v="40"/>
    <s v="non"/>
    <s v="non"/>
    <m/>
    <n v="0"/>
    <m/>
    <m/>
    <s v=""/>
    <s v=""/>
    <m/>
  </r>
  <r>
    <x v="1"/>
    <s v="/"/>
    <s v="3"/>
    <x v="1"/>
    <m/>
    <s v="V"/>
    <m/>
    <x v="1"/>
    <m/>
    <s v="R"/>
    <s v="non"/>
    <n v="2"/>
    <n v="1"/>
    <n v="240"/>
    <s v="non"/>
    <s v="non"/>
    <s v="non"/>
    <m/>
    <s v="Camion vrac"/>
    <m/>
    <m/>
    <s v=""/>
    <s v=""/>
    <m/>
  </r>
  <r>
    <x v="12"/>
    <n v="517004"/>
    <s v="003 - CEL A PORTE 005 GEM &gt; 50 et &lt; 150"/>
    <x v="12"/>
    <m/>
    <s v="R-248118"/>
    <s v="17714989_x000a_17715087_x000a_17722483_x000a_17724101"/>
    <x v="5"/>
    <s v="Camion vrac"/>
    <m/>
    <s v="GROS ELECTRO MENAGER"/>
    <s v="VRAC"/>
    <n v="50"/>
    <n v="0"/>
    <n v="11"/>
    <s v="non"/>
    <s v="non"/>
    <m/>
    <n v="0"/>
    <m/>
    <m/>
    <s v=""/>
    <s v=""/>
    <m/>
  </r>
  <r>
    <x v="1"/>
    <s v="/"/>
    <s v="3"/>
    <x v="1"/>
    <m/>
    <s v="V"/>
    <m/>
    <x v="1"/>
    <m/>
    <s v="R"/>
    <s v="non"/>
    <n v="0.41666666666666669"/>
    <n v="5"/>
    <n v="50"/>
    <s v="non"/>
    <s v="non"/>
    <s v="oui"/>
    <m/>
    <s v="Camion vrac"/>
    <m/>
    <m/>
    <s v=""/>
    <s v=""/>
    <m/>
  </r>
  <r>
    <x v="12"/>
    <n v="516938"/>
    <s v="003 - CEL A PORTE 002 GEM &gt; 50 et &lt; 150"/>
    <x v="12"/>
    <m/>
    <s v="R-248601"/>
    <s v="17718272_x000a_17720982_x000a_17721326"/>
    <x v="26"/>
    <s v="Camion vrac"/>
    <m/>
    <s v="GROS ELECTRO MENAGER_x000a_PETIT/MOYEN ELECTRO+ACCESSOIRE"/>
    <s v="VRAC"/>
    <n v="223"/>
    <n v="0"/>
    <n v="29"/>
    <s v="non"/>
    <s v="non"/>
    <m/>
    <n v="0"/>
    <m/>
    <m/>
    <s v=""/>
    <s v=""/>
    <m/>
  </r>
  <r>
    <x v="1"/>
    <s v="/"/>
    <s v="3"/>
    <x v="1"/>
    <m/>
    <s v="V"/>
    <m/>
    <x v="1"/>
    <m/>
    <s v="R"/>
    <s v="non"/>
    <n v="1.2035714285714285"/>
    <n v="3"/>
    <n v="128"/>
    <s v="non"/>
    <s v="non"/>
    <s v="non"/>
    <m/>
    <s v="Camion palette"/>
    <m/>
    <m/>
    <s v=""/>
    <s v=""/>
    <m/>
  </r>
  <r>
    <x v="12"/>
    <n v="517584"/>
    <s v="003 - CEL E PORTE 029 PEM"/>
    <x v="12"/>
    <m/>
    <s v="R-248989"/>
    <s v="17707648_x000a_17715045_x000a_17722483_x000a_17724101"/>
    <x v="5"/>
    <s v="Camion palette"/>
    <m/>
    <s v="GROS ELECTRO MENAGER_x000a_PETIT/MOYEN ELECTRO+ACCESSOIRE"/>
    <s v="PALETTE"/>
    <n v="35"/>
    <n v="20"/>
    <n v="10"/>
    <s v="non"/>
    <s v="oui"/>
    <m/>
    <n v="0"/>
    <m/>
    <m/>
    <s v=""/>
    <s v=""/>
    <m/>
  </r>
  <r>
    <x v="1"/>
    <s v="/"/>
    <s v="3"/>
    <x v="1"/>
    <m/>
    <s v="V"/>
    <m/>
    <x v="1"/>
    <m/>
    <s v="R"/>
    <s v="non"/>
    <n v="0.27067736185383245"/>
    <n v="7"/>
    <n v="33"/>
    <s v="non"/>
    <s v="non"/>
    <s v="non"/>
    <m/>
    <s v="Container"/>
    <m/>
    <m/>
    <s v=""/>
    <s v=""/>
    <m/>
  </r>
  <r>
    <x v="13"/>
    <n v="523355"/>
    <s v="003 - CEL A PORTE 005 GEM &gt; 50 et &lt; 150"/>
    <x v="13"/>
    <m/>
    <s v="R-245195"/>
    <s v="17718608"/>
    <x v="19"/>
    <s v="Container"/>
    <m/>
    <s v="GROS ELECTRO MENAGER"/>
    <s v="VRAC"/>
    <n v="32"/>
    <n v="0"/>
    <n v="8"/>
    <s v="non"/>
    <s v="non"/>
    <m/>
    <s v="MEDU4676275"/>
    <m/>
    <m/>
    <s v=""/>
    <s v=""/>
    <m/>
  </r>
  <r>
    <x v="1"/>
    <s v="516982/"/>
    <s v="3"/>
    <x v="1"/>
    <m/>
    <s v="V"/>
    <m/>
    <x v="1"/>
    <s v="MEDU4676275"/>
    <s v="R"/>
    <s v="non"/>
    <n v="0.26666666666666666"/>
    <n v="1"/>
    <n v="32"/>
    <s v="non"/>
    <s v="non"/>
    <s v="non"/>
    <m/>
    <s v="Camion vrac"/>
    <m/>
    <m/>
    <s v=""/>
    <s v=""/>
    <m/>
  </r>
  <r>
    <x v="14"/>
    <n v="516628"/>
    <s v="003 - CEL A PORTE 004 GEM &gt; 50 et &lt; 150"/>
    <x v="14"/>
    <m/>
    <s v="R-244786"/>
    <s v="17715472"/>
    <x v="19"/>
    <s v="Camion vrac"/>
    <s v="IF08CYC/SB18CYC"/>
    <s v="GROS ELECTRO MENAGER"/>
    <s v="VRAC"/>
    <n v="57"/>
    <n v="0"/>
    <n v="11"/>
    <s v="non"/>
    <s v="non"/>
    <m/>
    <n v="0"/>
    <m/>
    <m/>
    <s v=""/>
    <s v=""/>
    <m/>
  </r>
  <r>
    <x v="1"/>
    <s v="/"/>
    <s v="3"/>
    <x v="1"/>
    <m/>
    <s v="V"/>
    <m/>
    <x v="1"/>
    <m/>
    <s v="R"/>
    <s v="non"/>
    <n v="0.47499999999999998"/>
    <n v="1"/>
    <n v="57"/>
    <s v="non"/>
    <s v="non"/>
    <s v="non"/>
    <m/>
    <s v="Container"/>
    <m/>
    <m/>
    <s v=""/>
    <s v=""/>
    <m/>
  </r>
  <r>
    <x v="14"/>
    <n v="515585"/>
    <s v="003 - CEL J PORTE 055 MBL DEB"/>
    <x v="14"/>
    <m/>
    <s v="R-248064"/>
    <s v="17706552"/>
    <x v="25"/>
    <s v="Container"/>
    <m/>
    <s v="MEUBLE LOURD/MULTI COLIS"/>
    <s v="VRAC"/>
    <n v="520"/>
    <n v="0"/>
    <n v="59"/>
    <s v="non"/>
    <s v="non"/>
    <m/>
    <s v="SUDU4978570"/>
    <m/>
    <m/>
    <s v=""/>
    <s v=""/>
    <m/>
  </r>
  <r>
    <x v="1"/>
    <s v="/"/>
    <s v="3"/>
    <x v="1"/>
    <m/>
    <s v="V"/>
    <m/>
    <x v="1"/>
    <s v="SUDU4978570"/>
    <s v="R"/>
    <s v="non"/>
    <n v="6.117647058823529"/>
    <n v="1"/>
    <n v="44"/>
    <s v="non"/>
    <s v="non"/>
    <s v="non"/>
    <m/>
    <s v="40'HQ"/>
    <m/>
    <m/>
    <s v=""/>
    <s v=""/>
    <m/>
  </r>
  <r>
    <x v="14"/>
    <n v="522991"/>
    <s v="003 - CEL H PORTE 047 MBL STD"/>
    <x v="14"/>
    <m/>
    <s v="M-CBHU9523730-1"/>
    <s v="17704673"/>
    <x v="8"/>
    <s v="40'HQ"/>
    <s v="6298569                                           "/>
    <s v="MEUBLE STANDARD/MONO COLIS"/>
    <s v="VRAC"/>
    <n v="612"/>
    <n v="0"/>
    <n v="77"/>
    <s v="non"/>
    <s v="non"/>
    <m/>
    <s v="CBHU9523730"/>
    <m/>
    <m/>
    <s v=""/>
    <s v=""/>
    <m/>
  </r>
  <r>
    <x v="1"/>
    <s v="522897/"/>
    <s v="3"/>
    <x v="1"/>
    <m/>
    <s v="V"/>
    <m/>
    <x v="4"/>
    <s v="CBHU9523730"/>
    <s v="D"/>
    <s v="non"/>
    <n v="6.12"/>
    <n v="1"/>
    <n v="77"/>
    <s v="non"/>
    <s v="non"/>
    <s v="non"/>
    <m/>
    <s v="Camion vrac"/>
    <m/>
    <m/>
    <s v=""/>
    <s v=""/>
    <m/>
  </r>
  <r>
    <x v="14"/>
    <n v="482144"/>
    <s v="003 - CEL E PORTE 029 PEM"/>
    <x v="14"/>
    <m/>
    <s v="R-249697"/>
    <s v="17720667_x000a_17721287_x000a_17721292"/>
    <x v="24"/>
    <s v="Camion vrac"/>
    <m/>
    <s v="PETIT/MOYEN ELECTRO+ACCESSOIRE"/>
    <s v="VRAC"/>
    <n v="85"/>
    <n v="0"/>
    <n v="23"/>
    <s v="non"/>
    <s v="non"/>
    <m/>
    <n v="0"/>
    <m/>
    <m/>
    <s v=""/>
    <s v=""/>
    <m/>
  </r>
  <r>
    <x v="1"/>
    <s v="/"/>
    <s v="3"/>
    <x v="1"/>
    <m/>
    <s v="V"/>
    <m/>
    <x v="1"/>
    <m/>
    <s v="R"/>
    <s v="non"/>
    <n v="0.11785502079619727"/>
    <n v="3"/>
    <n v="13"/>
    <s v="non"/>
    <s v="non"/>
    <s v="non"/>
    <m/>
    <s v="40'"/>
    <m/>
    <m/>
    <s v=""/>
    <s v=""/>
    <m/>
  </r>
  <r>
    <x v="14"/>
    <n v="523445"/>
    <s v="003 - CEL H PORTE 046 MBL STD"/>
    <x v="14"/>
    <m/>
    <s v="M-CCLU4895631-1"/>
    <s v="17717734"/>
    <x v="27"/>
    <s v="40'"/>
    <s v="7305518                                           "/>
    <s v="MEUBLE STANDARD/MONO COLIS"/>
    <s v="VRAC"/>
    <n v="414"/>
    <n v="0"/>
    <n v="52"/>
    <s v="non"/>
    <s v="non"/>
    <m/>
    <s v="CCLU4895631"/>
    <m/>
    <m/>
    <s v=""/>
    <s v=""/>
    <m/>
  </r>
  <r>
    <x v="1"/>
    <s v="523036/"/>
    <s v="3"/>
    <x v="1"/>
    <m/>
    <s v="V"/>
    <m/>
    <x v="4"/>
    <s v="CCLU4895631"/>
    <s v="D"/>
    <s v="non"/>
    <n v="4.1399999999999997"/>
    <n v="1"/>
    <n v="52"/>
    <s v="non"/>
    <s v="non"/>
    <s v="non"/>
    <m/>
    <s v="Camion palette"/>
    <m/>
    <m/>
    <s v=""/>
    <s v=""/>
    <m/>
  </r>
  <r>
    <x v="15"/>
    <n v="518985"/>
    <s v="003 - CEL E PORTE 029 PEM"/>
    <x v="15"/>
    <m/>
    <s v="R-249390"/>
    <s v="17721287"/>
    <x v="24"/>
    <s v="Camion palette"/>
    <m/>
    <s v="PETIT/MOYEN ELECTRO+ACCESSOIRE"/>
    <s v="PALETTE"/>
    <n v="264"/>
    <n v="30"/>
    <n v="33"/>
    <s v="non"/>
    <s v="non"/>
    <m/>
    <n v="0"/>
    <m/>
    <m/>
    <s v=""/>
    <s v=""/>
    <m/>
  </r>
  <r>
    <x v="1"/>
    <s v="/"/>
    <s v="3"/>
    <x v="1"/>
    <m/>
    <s v="V"/>
    <m/>
    <x v="1"/>
    <m/>
    <s v="R"/>
    <s v="non"/>
    <n v="0.35294117647058826"/>
    <n v="1"/>
    <n v="33"/>
    <s v="non"/>
    <s v="non"/>
    <s v="non"/>
    <m/>
    <s v="Camion palette"/>
    <m/>
    <m/>
    <s v=""/>
    <s v=""/>
    <m/>
  </r>
  <r>
    <x v="15"/>
    <n v="523099"/>
    <s v="003 - CEL E PORTE 028 PEM"/>
    <x v="15"/>
    <m/>
    <s v="R-249843"/>
    <s v="17715166"/>
    <x v="21"/>
    <s v="Camion palette"/>
    <m/>
    <s v="PETIT/MOYEN ELECTRO+ACCESSOIRE"/>
    <s v="PALETTE"/>
    <n v="300"/>
    <n v="2"/>
    <n v="13"/>
    <s v="non"/>
    <s v="non"/>
    <m/>
    <n v="0"/>
    <m/>
    <m/>
    <s v=""/>
    <s v=""/>
    <m/>
  </r>
  <r>
    <x v="1"/>
    <s v="/"/>
    <s v="3"/>
    <x v="1"/>
    <m/>
    <s v="V"/>
    <m/>
    <x v="1"/>
    <m/>
    <s v="R"/>
    <s v="non"/>
    <n v="0.40106951871657753"/>
    <n v="1"/>
    <n v="13"/>
    <s v="non"/>
    <s v="non"/>
    <s v="non"/>
    <m/>
    <s v="Camion palette"/>
    <m/>
    <m/>
    <s v=""/>
    <s v=""/>
    <m/>
  </r>
  <r>
    <x v="15"/>
    <n v="523347"/>
    <s v="003 - CEL H PORTE 044 MBL STD"/>
    <x v="15"/>
    <m/>
    <s v="R-245054"/>
    <s v="17698660"/>
    <x v="28"/>
    <s v="Camion palette"/>
    <m/>
    <s v="MEUBLE LOURD/MULTI COLIS_x000a_MEUBLE STANDARD/MONO COLIS"/>
    <s v="PALETTE"/>
    <n v="918"/>
    <n v="43"/>
    <n v="68"/>
    <s v="non"/>
    <s v="non"/>
    <m/>
    <n v="0"/>
    <m/>
    <m/>
    <s v=""/>
    <s v=""/>
    <m/>
  </r>
  <r>
    <x v="1"/>
    <s v="523093/"/>
    <s v="3"/>
    <x v="1"/>
    <m/>
    <s v="V"/>
    <m/>
    <x v="1"/>
    <m/>
    <s v="R"/>
    <s v="oui"/>
    <n v="1.8822277847309137"/>
    <n v="4"/>
    <n v="43"/>
    <s v="non"/>
    <s v="non"/>
    <s v="non"/>
    <m/>
    <s v="Camion vrac"/>
    <m/>
    <m/>
    <s v=""/>
    <s v=""/>
    <m/>
  </r>
  <r>
    <x v="15"/>
    <n v="516941"/>
    <s v="003 - CEL A PORTE 001 GEM &gt; 50 et &lt; 150"/>
    <x v="15"/>
    <m/>
    <s v="R-247696"/>
    <s v="17714684"/>
    <x v="24"/>
    <s v="Camion vrac"/>
    <m/>
    <s v="GROS ELECTRO MENAGER"/>
    <s v="VRAC"/>
    <n v="32"/>
    <n v="0"/>
    <n v="11"/>
    <s v="non"/>
    <s v="non"/>
    <m/>
    <n v="0"/>
    <m/>
    <m/>
    <s v=""/>
    <s v=""/>
    <m/>
  </r>
  <r>
    <x v="1"/>
    <s v="/"/>
    <s v="3"/>
    <x v="1"/>
    <m/>
    <s v="V"/>
    <m/>
    <x v="1"/>
    <m/>
    <s v="R"/>
    <s v="non"/>
    <n v="0.26666666666666666"/>
    <n v="1"/>
    <n v="32"/>
    <s v="non"/>
    <s v="non"/>
    <s v="non"/>
    <m/>
    <s v="Container"/>
    <m/>
    <m/>
    <s v=""/>
    <s v=""/>
    <m/>
  </r>
  <r>
    <x v="15"/>
    <n v="516943"/>
    <s v="003 - CEL A PORTE 005 GEM &gt; 50 et &lt; 150"/>
    <x v="15"/>
    <m/>
    <s v="R-246867"/>
    <s v="17708221"/>
    <x v="10"/>
    <s v="Container"/>
    <m/>
    <s v="GROS ELECTRO MENAGER"/>
    <s v="VRAC"/>
    <n v="72"/>
    <n v="0"/>
    <n v="14"/>
    <s v="non"/>
    <s v="non"/>
    <m/>
    <n v="0"/>
    <m/>
    <m/>
    <s v=""/>
    <s v=""/>
    <m/>
  </r>
  <r>
    <x v="1"/>
    <s v="/"/>
    <s v="3"/>
    <x v="1"/>
    <m/>
    <s v="V"/>
    <m/>
    <x v="1"/>
    <m/>
    <s v="R"/>
    <s v="non"/>
    <n v="0.6"/>
    <n v="1"/>
    <n v="72"/>
    <s v="non"/>
    <s v="non"/>
    <s v="non"/>
    <m/>
    <s v="Camion palette"/>
    <m/>
    <m/>
    <s v=""/>
    <s v=""/>
    <m/>
  </r>
  <r>
    <x v="16"/>
    <n v="523100"/>
    <s v="003 - CEL E PORTE 028 PEM"/>
    <x v="16"/>
    <m/>
    <s v="R-249103"/>
    <s v="18724671"/>
    <x v="21"/>
    <s v="Camion palette"/>
    <m/>
    <s v="PETIT/MOYEN ELECTRO+ACCESSOIRE"/>
    <s v="PALETTE"/>
    <n v="60"/>
    <n v="12"/>
    <n v="3"/>
    <s v="non"/>
    <s v="non"/>
    <m/>
    <n v="0"/>
    <m/>
    <m/>
    <s v=""/>
    <s v=""/>
    <m/>
  </r>
  <r>
    <x v="1"/>
    <s v="523074/"/>
    <m/>
    <x v="1"/>
    <m/>
    <m/>
    <m/>
    <x v="1"/>
    <m/>
    <s v="R"/>
    <s v="non"/>
    <n v="8.0213903743315509E-2"/>
    <n v="1"/>
    <n v="3"/>
    <s v="non"/>
    <s v="non"/>
    <s v="non"/>
    <m/>
    <n v="0"/>
    <m/>
    <m/>
    <s v=""/>
    <s v=""/>
    <m/>
  </r>
  <r>
    <x v="17"/>
    <s v="Nb. = 31"/>
    <m/>
    <x v="17"/>
    <m/>
    <m/>
    <m/>
    <x v="2"/>
    <m/>
    <m/>
    <m/>
    <m/>
    <n v="8944"/>
    <n v="167"/>
    <n v="1046"/>
    <m/>
    <m/>
    <m/>
    <s v="Moyen trans._x000a_N° moyen"/>
    <m/>
    <m/>
    <s v=""/>
    <s v=""/>
    <s v=""/>
  </r>
  <r>
    <x v="18"/>
    <s v="N° position_x000a_Mère/fille"/>
    <s v="Entrepôt_x000a_Site de réception"/>
    <x v="18"/>
    <s v="N° tournée_x000a_Container mère"/>
    <s v="Statut_x000a_N° lot"/>
    <s v="N° commande_x000a_XDock"/>
    <x v="29"/>
    <s v="Moyen trans._x000a_N° moyen"/>
    <s v="N° plomb_x000a_Incoterm"/>
    <s v="Famille log._x000a_Multi / mixte ?"/>
    <s v="Type decharg._x000a_Temps decharg."/>
    <s v="Nb colis_x000a_Nb ref. colis"/>
    <s v="Nb pal. recpt._x000a_Nb pal. stock."/>
    <s v="EPR_x000a_Test qualité"/>
    <s v="Décolisage_x000a_Sensible"/>
    <s v="Nouveau_x000a_Rupture"/>
    <m/>
    <m/>
    <m/>
    <m/>
    <s v=""/>
    <s v=""/>
    <s v=""/>
  </r>
  <r>
    <x v="8"/>
    <n v="523098"/>
    <s v="003 - CEL E PORTE 028 PEM"/>
    <x v="8"/>
    <m/>
    <s v="R-249105"/>
    <s v="18724671"/>
    <x v="21"/>
    <s v="Camion palette"/>
    <m/>
    <s v="PETIT/MOYEN ELECTRO+ACCESSOIRE"/>
    <s v="PALETTE"/>
    <n v="1440"/>
    <n v="30"/>
    <n v="60"/>
    <s v="non"/>
    <s v="non"/>
    <m/>
    <n v="0"/>
    <m/>
    <m/>
    <s v=""/>
    <s v=""/>
    <s v=""/>
  </r>
  <r>
    <x v="1"/>
    <s v="523075/"/>
    <s v="3"/>
    <x v="1"/>
    <m/>
    <s v="V"/>
    <m/>
    <x v="1"/>
    <m/>
    <s v="R"/>
    <s v="non"/>
    <n v="1.9251336898395721"/>
    <n v="1"/>
    <n v="60"/>
    <s v="non"/>
    <s v="non"/>
    <s v="non"/>
    <m/>
    <s v="Camion vrac"/>
    <m/>
    <m/>
    <s v=""/>
    <s v=""/>
    <s v=""/>
  </r>
  <r>
    <x v="8"/>
    <n v="496321"/>
    <s v="003 - CEL B PORTE 011 GEM &gt; 150"/>
    <x v="8"/>
    <m/>
    <s v="R-249641"/>
    <s v="17718464"/>
    <x v="5"/>
    <s v="Camion vrac"/>
    <m/>
    <s v="GROS ELECTRO MENAGER"/>
    <s v="VRAC"/>
    <n v="264"/>
    <n v="0"/>
    <n v="44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2.2000000000000002"/>
    <n v="1"/>
    <n v="264"/>
    <s v="non"/>
    <s v="non"/>
    <s v="non"/>
    <m/>
    <s v="Container"/>
    <m/>
    <m/>
    <s v=""/>
    <s v=""/>
    <s v=""/>
  </r>
  <r>
    <x v="8"/>
    <n v="496841"/>
    <s v="003 - CEL J PORTE 055 MBL DEB"/>
    <x v="8"/>
    <m/>
    <s v="R-247015"/>
    <s v="17716075"/>
    <x v="22"/>
    <s v="Container"/>
    <m/>
    <s v="MEUBLE LOURD/MULTI COLIS"/>
    <s v="VRAC"/>
    <n v="610"/>
    <n v="0"/>
    <n v="72"/>
    <s v="non"/>
    <s v="non"/>
    <m/>
    <s v="FSCU8866048"/>
    <m/>
    <m/>
    <s v=""/>
    <s v=""/>
    <s v=""/>
  </r>
  <r>
    <x v="1"/>
    <s v="/"/>
    <s v="3"/>
    <x v="1"/>
    <m/>
    <s v="V"/>
    <m/>
    <x v="1"/>
    <s v="FSCU8866048"/>
    <s v="R"/>
    <s v="oui"/>
    <n v="7.1764705882352944"/>
    <n v="2"/>
    <n v="72"/>
    <s v="non"/>
    <s v="non"/>
    <s v="non"/>
    <m/>
    <s v="40'HQ"/>
    <m/>
    <m/>
    <s v=""/>
    <s v=""/>
    <s v=""/>
  </r>
  <r>
    <x v="8"/>
    <n v="523429"/>
    <s v="003 - CEL H PORTE 045 MBL STD"/>
    <x v="8"/>
    <m/>
    <s v="M-FSCU8593447-1"/>
    <s v="17710454"/>
    <x v="23"/>
    <s v="40'HQ"/>
    <s v="F749161"/>
    <s v="MEUBLE STANDARD/MONO COLIS"/>
    <s v="VRAC"/>
    <n v="220"/>
    <n v="0"/>
    <n v="74"/>
    <s v="non"/>
    <s v="non"/>
    <m/>
    <s v="FSCU8593447"/>
    <m/>
    <m/>
    <s v=""/>
    <s v=""/>
    <s v=""/>
  </r>
  <r>
    <x v="1"/>
    <s v="523154/"/>
    <s v="3"/>
    <x v="1"/>
    <m/>
    <s v="V"/>
    <m/>
    <x v="4"/>
    <s v="FSCU8593447"/>
    <s v="D"/>
    <s v="non"/>
    <n v="2.2000000000000002"/>
    <n v="1"/>
    <n v="74"/>
    <s v="non"/>
    <s v="non"/>
    <s v="non"/>
    <m/>
    <s v="Camion vrac"/>
    <m/>
    <m/>
    <s v=""/>
    <s v=""/>
    <s v=""/>
  </r>
  <r>
    <x v="8"/>
    <n v="523060"/>
    <s v="003 - CEL A PORTE 005 GEM &gt; 50 et &lt; 150"/>
    <x v="8"/>
    <m/>
    <s v="R-248047"/>
    <s v="17716693"/>
    <x v="5"/>
    <s v="Camion vrac"/>
    <m/>
    <s v="GROS ELECTRO MENAGER"/>
    <s v="VRAC"/>
    <n v="198"/>
    <n v="0"/>
    <n v="31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1.65"/>
    <n v="1"/>
    <n v="198"/>
    <s v="non"/>
    <s v="non"/>
    <s v="non"/>
    <m/>
    <s v="Camion vrac"/>
    <m/>
    <m/>
    <s v=""/>
    <s v=""/>
    <s v=""/>
  </r>
  <r>
    <x v="8"/>
    <n v="523059"/>
    <s v="003 - CEL A PORTE 004 GEM &gt; 50 et &lt; 150"/>
    <x v="8"/>
    <m/>
    <s v="R-247612"/>
    <s v="17716841"/>
    <x v="5"/>
    <s v="Camion vrac"/>
    <m/>
    <s v="GROS ELECTRO MENAGER"/>
    <s v="VRAC"/>
    <n v="48"/>
    <n v="0"/>
    <n v="12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0.4"/>
    <n v="1"/>
    <n v="48"/>
    <s v="non"/>
    <s v="non"/>
    <s v="non"/>
    <m/>
    <s v="Camion vrac"/>
    <m/>
    <m/>
    <s v=""/>
    <s v=""/>
    <s v=""/>
  </r>
  <r>
    <x v="8"/>
    <n v="494752"/>
    <s v="003 - CEL A PORTE 003 GEM &gt; 50 et &lt; 150"/>
    <x v="8"/>
    <m/>
    <s v="R-248146"/>
    <s v="17722645"/>
    <x v="11"/>
    <s v="Camion vrac"/>
    <m/>
    <s v="GROS ELECTRO MENAGER"/>
    <s v="VRAC"/>
    <n v="168"/>
    <n v="0"/>
    <n v="28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1.4"/>
    <n v="1"/>
    <n v="168"/>
    <s v="non"/>
    <s v="non"/>
    <s v="non"/>
    <m/>
    <s v="Container"/>
    <m/>
    <m/>
    <s v=""/>
    <s v=""/>
    <s v=""/>
  </r>
  <r>
    <x v="9"/>
    <n v="523353"/>
    <s v="003 - CEL A PORTE 004 GEM &gt; 50 et &lt; 150"/>
    <x v="9"/>
    <m/>
    <s v="R-245194"/>
    <s v="17718619"/>
    <x v="19"/>
    <s v="Container"/>
    <m/>
    <s v="GROS ELECTRO MENAGER"/>
    <s v="VRAC"/>
    <n v="30"/>
    <n v="0"/>
    <n v="8"/>
    <s v="non"/>
    <s v="non"/>
    <m/>
    <s v="MSCU9761645"/>
    <m/>
    <m/>
    <s v=""/>
    <s v=""/>
    <s v=""/>
  </r>
  <r>
    <x v="1"/>
    <s v="516980/"/>
    <s v="3"/>
    <x v="1"/>
    <m/>
    <s v="V"/>
    <m/>
    <x v="1"/>
    <s v="MSCU9761645"/>
    <s v="R"/>
    <s v="non"/>
    <n v="0.25"/>
    <n v="1"/>
    <n v="30"/>
    <s v="non"/>
    <s v="non"/>
    <s v="non"/>
    <m/>
    <s v="Container"/>
    <m/>
    <m/>
    <s v=""/>
    <s v=""/>
    <s v=""/>
  </r>
  <r>
    <x v="10"/>
    <n v="523358"/>
    <s v="003 - CEL A PORTE 004 GEM &gt; 50 et &lt; 150"/>
    <x v="10"/>
    <m/>
    <s v="R-245187"/>
    <s v="17716596"/>
    <x v="19"/>
    <s v="Container"/>
    <m/>
    <s v="GROS ELECTRO MENAGER"/>
    <s v="VRAC"/>
    <n v="120"/>
    <n v="0"/>
    <n v="19"/>
    <s v="non"/>
    <s v="non"/>
    <m/>
    <s v="MEDU8924220"/>
    <m/>
    <m/>
    <s v=""/>
    <s v=""/>
    <s v=""/>
  </r>
  <r>
    <x v="1"/>
    <s v="493969/"/>
    <s v="3"/>
    <x v="1"/>
    <m/>
    <s v="V"/>
    <m/>
    <x v="1"/>
    <s v="MEDU8924220"/>
    <s v="R"/>
    <s v="non"/>
    <n v="1"/>
    <n v="1"/>
    <n v="120"/>
    <s v="non"/>
    <s v="non"/>
    <s v="non"/>
    <m/>
    <s v="Camion vrac"/>
    <m/>
    <m/>
    <s v=""/>
    <s v=""/>
    <s v=""/>
  </r>
  <r>
    <x v="10"/>
    <n v="516646"/>
    <s v="003 - CEL A PORTE 003 GEM &gt; 50 et &lt; 150"/>
    <x v="10"/>
    <m/>
    <s v="R-246937"/>
    <s v="17718440"/>
    <x v="5"/>
    <s v="Camion vrac"/>
    <m/>
    <s v="GROS ELECTRO MENAGER"/>
    <s v="VRAC"/>
    <n v="180"/>
    <n v="0"/>
    <n v="33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1.5"/>
    <n v="1"/>
    <n v="180"/>
    <s v="non"/>
    <s v="non"/>
    <s v="non"/>
    <m/>
    <s v="Container"/>
    <m/>
    <m/>
    <s v=""/>
    <s v=""/>
    <s v=""/>
  </r>
  <r>
    <x v="10"/>
    <n v="495277"/>
    <s v="003 - CEL A PORTE 001 GEM &gt; 50 et &lt; 150"/>
    <x v="10"/>
    <m/>
    <s v="R-245181"/>
    <s v="17717917"/>
    <x v="19"/>
    <s v="Container"/>
    <m/>
    <s v="GROS ELECTRO MENAGER"/>
    <s v="VRAC"/>
    <n v="102"/>
    <n v="0"/>
    <n v="19"/>
    <s v="non"/>
    <s v="non"/>
    <m/>
    <s v="MEDU4543101"/>
    <m/>
    <m/>
    <s v=""/>
    <s v=""/>
    <s v=""/>
  </r>
  <r>
    <x v="1"/>
    <s v="/"/>
    <s v="3"/>
    <x v="1"/>
    <m/>
    <s v="V"/>
    <m/>
    <x v="1"/>
    <s v="MEDU4543101"/>
    <s v="R"/>
    <s v="non"/>
    <n v="0.85"/>
    <n v="1"/>
    <n v="102"/>
    <s v="non"/>
    <s v="non"/>
    <s v="non"/>
    <m/>
    <s v="Camion vrac"/>
    <m/>
    <m/>
    <s v=""/>
    <s v=""/>
    <s v=""/>
  </r>
  <r>
    <x v="10"/>
    <n v="516645"/>
    <s v="003 - CEL A PORTE 002 GEM &gt; 50 et &lt; 150"/>
    <x v="10"/>
    <m/>
    <s v="R-247624"/>
    <s v="17718435"/>
    <x v="5"/>
    <s v="Camion vrac"/>
    <m/>
    <s v="GROS ELECTRO MENAGER"/>
    <s v="VRAC"/>
    <n v="180"/>
    <n v="0"/>
    <n v="33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1.5"/>
    <n v="1"/>
    <n v="180"/>
    <s v="non"/>
    <s v="non"/>
    <s v="non"/>
    <m/>
    <s v="Camion palette"/>
    <m/>
    <m/>
    <s v=""/>
    <s v=""/>
    <s v=""/>
  </r>
  <r>
    <x v="10"/>
    <n v="517585"/>
    <s v="003 - CEL E PORTE 028 PEM"/>
    <x v="10"/>
    <m/>
    <s v="R-249318"/>
    <s v="17718563_x000a_17723852"/>
    <x v="5"/>
    <s v="Camion palette"/>
    <m/>
    <s v="PETIT/MOYEN ELECTRO+ACCESSOIRE"/>
    <s v="PALETTE"/>
    <n v="394"/>
    <n v="30"/>
    <n v="51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0.66676852559205502"/>
    <n v="2"/>
    <n v="39"/>
    <s v="non"/>
    <s v="non"/>
    <s v="non"/>
    <m/>
    <s v="Container"/>
    <m/>
    <m/>
    <s v=""/>
    <s v=""/>
    <s v=""/>
  </r>
  <r>
    <x v="11"/>
    <n v="481622"/>
    <s v="003 - CEL E PORTE 028 PEM"/>
    <x v="11"/>
    <m/>
    <s v="R-247992"/>
    <s v="17721289_x000a_17721290_x000a_17721294"/>
    <x v="24"/>
    <s v="Container"/>
    <m/>
    <s v="PETIT/MOYEN ELECTRO+ACCESSOIRE"/>
    <s v="VRAC"/>
    <n v="700"/>
    <n v="0"/>
    <n v="62"/>
    <s v="non"/>
    <s v="non"/>
    <m/>
    <s v="CCLU4567930"/>
    <m/>
    <m/>
    <s v=""/>
    <s v=""/>
    <s v=""/>
  </r>
  <r>
    <x v="1"/>
    <s v="/"/>
    <s v="3"/>
    <x v="1"/>
    <m/>
    <s v="V"/>
    <m/>
    <x v="1"/>
    <s v="CCLU4567930"/>
    <s v="R"/>
    <s v="non"/>
    <n v="1.8917642814701638"/>
    <n v="3"/>
    <n v="44"/>
    <s v="non"/>
    <s v="non"/>
    <s v="non"/>
    <m/>
    <s v="Container"/>
    <m/>
    <m/>
    <s v=""/>
    <s v=""/>
    <s v=""/>
  </r>
  <r>
    <x v="11"/>
    <n v="482698"/>
    <s v="003 - CEL H PORTE 044 MBL STD"/>
    <x v="11"/>
    <m/>
    <s v="R-245887"/>
    <s v="17716944"/>
    <x v="25"/>
    <s v="Container"/>
    <m/>
    <s v="MEUBLE STANDARD/MONO COLIS"/>
    <s v="VRAC"/>
    <n v="376"/>
    <n v="0"/>
    <n v="38"/>
    <s v="non"/>
    <s v="oui"/>
    <m/>
    <s v="SUDU8531825"/>
    <m/>
    <m/>
    <s v=""/>
    <s v=""/>
    <s v=""/>
  </r>
  <r>
    <x v="1"/>
    <s v="/"/>
    <s v="3"/>
    <x v="1"/>
    <m/>
    <s v="V"/>
    <m/>
    <x v="1"/>
    <s v="SUDU8531825"/>
    <s v="R"/>
    <s v="non"/>
    <n v="0.55294117647058827"/>
    <n v="1"/>
    <n v="38"/>
    <s v="non"/>
    <s v="non"/>
    <s v="non"/>
    <m/>
    <s v="Camion vrac"/>
    <m/>
    <m/>
    <s v=""/>
    <s v=""/>
    <s v=""/>
  </r>
  <r>
    <x v="11"/>
    <n v="516934"/>
    <s v="003 - CEL A PORTE 004 GEM &gt; 50 et &lt; 150"/>
    <x v="11"/>
    <m/>
    <s v="R-248120"/>
    <s v="17715098"/>
    <x v="5"/>
    <s v="Camion vrac"/>
    <m/>
    <s v="GROS ELECTRO MENAGER"/>
    <s v="VRAC"/>
    <n v="240"/>
    <n v="0"/>
    <n v="40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2"/>
    <n v="1"/>
    <n v="240"/>
    <s v="non"/>
    <s v="non"/>
    <s v="non"/>
    <m/>
    <s v="Camion vrac"/>
    <m/>
    <m/>
    <s v=""/>
    <s v=""/>
    <s v=""/>
  </r>
  <r>
    <x v="12"/>
    <n v="517004"/>
    <s v="003 - CEL A PORTE 005 GEM &gt; 50 et &lt; 150"/>
    <x v="12"/>
    <m/>
    <s v="R-248118"/>
    <s v="17714989_x000a_17715087_x000a_17722483_x000a_17724101"/>
    <x v="5"/>
    <s v="Camion vrac"/>
    <m/>
    <s v="GROS ELECTRO MENAGER"/>
    <s v="VRAC"/>
    <n v="50"/>
    <n v="0"/>
    <n v="11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0.41666666666666669"/>
    <n v="5"/>
    <n v="50"/>
    <s v="non"/>
    <s v="non"/>
    <s v="oui"/>
    <m/>
    <s v="Camion vrac"/>
    <m/>
    <m/>
    <s v=""/>
    <s v=""/>
    <s v=""/>
  </r>
  <r>
    <x v="12"/>
    <n v="516938"/>
    <s v="003 - CEL A PORTE 002 GEM &gt; 50 et &lt; 150"/>
    <x v="12"/>
    <m/>
    <s v="R-248601"/>
    <s v="17718272_x000a_17720982_x000a_17721326"/>
    <x v="26"/>
    <s v="Camion vrac"/>
    <m/>
    <s v="GROS ELECTRO MENAGER_x000a_PETIT/MOYEN ELECTRO+ACCESSOIRE"/>
    <s v="VRAC"/>
    <n v="223"/>
    <n v="0"/>
    <n v="29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1.2035714285714285"/>
    <n v="3"/>
    <n v="128"/>
    <s v="non"/>
    <s v="non"/>
    <s v="non"/>
    <m/>
    <s v="Camion palette"/>
    <m/>
    <m/>
    <s v=""/>
    <s v=""/>
    <s v=""/>
  </r>
  <r>
    <x v="12"/>
    <n v="517584"/>
    <s v="003 - CEL E PORTE 029 PEM"/>
    <x v="12"/>
    <m/>
    <s v="R-248989"/>
    <s v="17707648_x000a_17715045_x000a_17722483_x000a_17724101"/>
    <x v="5"/>
    <s v="Camion palette"/>
    <m/>
    <s v="GROS ELECTRO MENAGER_x000a_PETIT/MOYEN ELECTRO+ACCESSOIRE"/>
    <s v="PALETTE"/>
    <n v="35"/>
    <n v="20"/>
    <n v="10"/>
    <s v="non"/>
    <s v="oui"/>
    <m/>
    <n v="0"/>
    <m/>
    <m/>
    <s v=""/>
    <s v=""/>
    <s v=""/>
  </r>
  <r>
    <x v="1"/>
    <s v="/"/>
    <s v="3"/>
    <x v="1"/>
    <m/>
    <s v="V"/>
    <m/>
    <x v="1"/>
    <m/>
    <s v="R"/>
    <s v="non"/>
    <n v="0.27067736185383245"/>
    <n v="7"/>
    <n v="33"/>
    <s v="non"/>
    <s v="non"/>
    <s v="non"/>
    <m/>
    <s v="Container"/>
    <m/>
    <m/>
    <s v=""/>
    <s v=""/>
    <s v=""/>
  </r>
  <r>
    <x v="13"/>
    <n v="523355"/>
    <s v="003 - CEL A PORTE 005 GEM &gt; 50 et &lt; 150"/>
    <x v="13"/>
    <m/>
    <s v="R-245195"/>
    <s v="17718608"/>
    <x v="19"/>
    <s v="Container"/>
    <m/>
    <s v="GROS ELECTRO MENAGER"/>
    <s v="VRAC"/>
    <n v="32"/>
    <n v="0"/>
    <n v="8"/>
    <s v="non"/>
    <s v="non"/>
    <m/>
    <s v="MEDU4676275"/>
    <m/>
    <m/>
    <s v=""/>
    <s v=""/>
    <s v=""/>
  </r>
  <r>
    <x v="1"/>
    <s v="516982/"/>
    <s v="3"/>
    <x v="1"/>
    <m/>
    <s v="V"/>
    <m/>
    <x v="1"/>
    <s v="MEDU4676275"/>
    <s v="R"/>
    <s v="non"/>
    <n v="0.26666666666666666"/>
    <n v="1"/>
    <n v="32"/>
    <s v="non"/>
    <s v="non"/>
    <s v="non"/>
    <m/>
    <s v="Camion vrac"/>
    <m/>
    <m/>
    <s v=""/>
    <s v=""/>
    <s v=""/>
  </r>
  <r>
    <x v="14"/>
    <n v="516628"/>
    <s v="003 - CEL A PORTE 004 GEM &gt; 50 et &lt; 150"/>
    <x v="14"/>
    <m/>
    <s v="R-244786"/>
    <s v="17715472"/>
    <x v="19"/>
    <s v="Camion vrac"/>
    <s v="IF08CYC/SB18CYC"/>
    <s v="GROS ELECTRO MENAGER"/>
    <s v="VRAC"/>
    <n v="57"/>
    <n v="0"/>
    <n v="11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0.47499999999999998"/>
    <n v="1"/>
    <n v="57"/>
    <s v="non"/>
    <s v="non"/>
    <s v="non"/>
    <m/>
    <s v="Container"/>
    <m/>
    <m/>
    <s v=""/>
    <s v=""/>
    <s v=""/>
  </r>
  <r>
    <x v="14"/>
    <n v="515585"/>
    <s v="003 - CEL J PORTE 055 MBL DEB"/>
    <x v="14"/>
    <m/>
    <s v="R-248064"/>
    <s v="17706552"/>
    <x v="25"/>
    <s v="Container"/>
    <m/>
    <s v="MEUBLE LOURD/MULTI COLIS"/>
    <s v="VRAC"/>
    <n v="520"/>
    <n v="0"/>
    <n v="59"/>
    <s v="non"/>
    <s v="non"/>
    <m/>
    <s v="SUDU4978570"/>
    <m/>
    <m/>
    <s v=""/>
    <s v=""/>
    <s v=""/>
  </r>
  <r>
    <x v="1"/>
    <s v="/"/>
    <s v="3"/>
    <x v="1"/>
    <m/>
    <s v="V"/>
    <m/>
    <x v="1"/>
    <s v="SUDU4978570"/>
    <s v="R"/>
    <s v="non"/>
    <n v="6.117647058823529"/>
    <n v="1"/>
    <n v="44"/>
    <s v="non"/>
    <s v="non"/>
    <s v="non"/>
    <m/>
    <s v="40'HQ"/>
    <m/>
    <m/>
    <s v=""/>
    <s v=""/>
    <s v=""/>
  </r>
  <r>
    <x v="14"/>
    <n v="522991"/>
    <s v="003 - CEL H PORTE 047 MBL STD"/>
    <x v="14"/>
    <m/>
    <s v="M-CBHU9523730-1"/>
    <s v="17704673"/>
    <x v="8"/>
    <s v="40'HQ"/>
    <s v="6298569                                           "/>
    <s v="MEUBLE STANDARD/MONO COLIS"/>
    <s v="VRAC"/>
    <n v="612"/>
    <n v="0"/>
    <n v="77"/>
    <s v="non"/>
    <s v="non"/>
    <m/>
    <s v="CBHU9523730"/>
    <m/>
    <m/>
    <s v=""/>
    <s v=""/>
    <s v=""/>
  </r>
  <r>
    <x v="1"/>
    <s v="522897/"/>
    <s v="3"/>
    <x v="1"/>
    <m/>
    <s v="V"/>
    <m/>
    <x v="4"/>
    <s v="CBHU9523730"/>
    <s v="D"/>
    <s v="non"/>
    <n v="6.12"/>
    <n v="1"/>
    <n v="77"/>
    <s v="non"/>
    <s v="non"/>
    <s v="non"/>
    <m/>
    <s v="Camion vrac"/>
    <m/>
    <m/>
    <s v=""/>
    <s v=""/>
    <s v=""/>
  </r>
  <r>
    <x v="14"/>
    <n v="482144"/>
    <s v="003 - CEL E PORTE 029 PEM"/>
    <x v="14"/>
    <m/>
    <s v="R-249697"/>
    <s v="17720667_x000a_17721287_x000a_17721292"/>
    <x v="24"/>
    <s v="Camion vrac"/>
    <m/>
    <s v="PETIT/MOYEN ELECTRO+ACCESSOIRE"/>
    <s v="VRAC"/>
    <n v="85"/>
    <n v="0"/>
    <n v="23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0.11785502079619727"/>
    <n v="3"/>
    <n v="13"/>
    <s v="non"/>
    <s v="non"/>
    <s v="non"/>
    <m/>
    <s v="40'"/>
    <m/>
    <m/>
    <s v=""/>
    <s v=""/>
    <s v=""/>
  </r>
  <r>
    <x v="14"/>
    <n v="523445"/>
    <s v="003 - CEL H PORTE 046 MBL STD"/>
    <x v="14"/>
    <m/>
    <s v="M-CCLU4895631-1"/>
    <s v="17717734"/>
    <x v="27"/>
    <s v="40'"/>
    <s v="7305518                                           "/>
    <s v="MEUBLE STANDARD/MONO COLIS"/>
    <s v="VRAC"/>
    <n v="414"/>
    <n v="0"/>
    <n v="52"/>
    <s v="non"/>
    <s v="non"/>
    <m/>
    <s v="CCLU4895631"/>
    <m/>
    <m/>
    <s v=""/>
    <s v=""/>
    <s v=""/>
  </r>
  <r>
    <x v="1"/>
    <s v="523036/"/>
    <s v="3"/>
    <x v="1"/>
    <m/>
    <s v="V"/>
    <m/>
    <x v="4"/>
    <s v="CCLU4895631"/>
    <s v="D"/>
    <s v="non"/>
    <n v="4.1399999999999997"/>
    <n v="1"/>
    <n v="52"/>
    <s v="non"/>
    <s v="non"/>
    <s v="non"/>
    <m/>
    <s v="Camion palette"/>
    <m/>
    <m/>
    <s v=""/>
    <s v=""/>
    <s v=""/>
  </r>
  <r>
    <x v="15"/>
    <n v="518985"/>
    <s v="003 - CEL E PORTE 029 PEM"/>
    <x v="15"/>
    <m/>
    <s v="R-249390"/>
    <s v="17721287"/>
    <x v="24"/>
    <s v="Camion palette"/>
    <m/>
    <s v="PETIT/MOYEN ELECTRO+ACCESSOIRE"/>
    <s v="PALETTE"/>
    <n v="264"/>
    <n v="30"/>
    <n v="33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0.35294117647058826"/>
    <n v="1"/>
    <n v="33"/>
    <s v="non"/>
    <s v="non"/>
    <s v="non"/>
    <m/>
    <s v="Camion palette"/>
    <m/>
    <m/>
    <s v=""/>
    <s v=""/>
    <s v=""/>
  </r>
  <r>
    <x v="15"/>
    <n v="523099"/>
    <s v="003 - CEL E PORTE 028 PEM"/>
    <x v="15"/>
    <m/>
    <s v="R-249843"/>
    <s v="17715166"/>
    <x v="21"/>
    <s v="Camion palette"/>
    <m/>
    <s v="PETIT/MOYEN ELECTRO+ACCESSOIRE"/>
    <s v="PALETTE"/>
    <n v="300"/>
    <n v="2"/>
    <n v="13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0.40106951871657753"/>
    <n v="1"/>
    <n v="13"/>
    <s v="non"/>
    <s v="non"/>
    <s v="non"/>
    <m/>
    <s v="Camion palette"/>
    <m/>
    <m/>
    <s v=""/>
    <s v=""/>
    <s v=""/>
  </r>
  <r>
    <x v="15"/>
    <n v="523347"/>
    <s v="003 - CEL H PORTE 044 MBL STD"/>
    <x v="15"/>
    <m/>
    <s v="R-245054"/>
    <s v="17698660"/>
    <x v="28"/>
    <s v="Camion palette"/>
    <m/>
    <s v="MEUBLE LOURD/MULTI COLIS_x000a_MEUBLE STANDARD/MONO COLIS"/>
    <s v="PALETTE"/>
    <n v="918"/>
    <n v="43"/>
    <n v="68"/>
    <s v="non"/>
    <s v="non"/>
    <m/>
    <n v="0"/>
    <m/>
    <m/>
    <s v=""/>
    <s v=""/>
    <s v=""/>
  </r>
  <r>
    <x v="1"/>
    <s v="523093/"/>
    <s v="3"/>
    <x v="1"/>
    <m/>
    <s v="V"/>
    <m/>
    <x v="1"/>
    <m/>
    <s v="R"/>
    <s v="oui"/>
    <n v="1.8822277847309137"/>
    <n v="4"/>
    <n v="43"/>
    <s v="non"/>
    <s v="non"/>
    <s v="non"/>
    <m/>
    <s v="Camion vrac"/>
    <m/>
    <m/>
    <s v=""/>
    <s v=""/>
    <s v=""/>
  </r>
  <r>
    <x v="15"/>
    <n v="516941"/>
    <s v="003 - CEL A PORTE 001 GEM &gt; 50 et &lt; 150"/>
    <x v="15"/>
    <m/>
    <s v="R-247696"/>
    <s v="17714684"/>
    <x v="24"/>
    <s v="Camion vrac"/>
    <m/>
    <s v="GROS ELECTRO MENAGER"/>
    <s v="VRAC"/>
    <n v="32"/>
    <n v="0"/>
    <n v="11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0.26666666666666666"/>
    <n v="1"/>
    <n v="32"/>
    <s v="non"/>
    <s v="non"/>
    <s v="non"/>
    <m/>
    <s v="Container"/>
    <m/>
    <m/>
    <s v=""/>
    <s v=""/>
    <s v=""/>
  </r>
  <r>
    <x v="15"/>
    <n v="516943"/>
    <s v="003 - CEL A PORTE 005 GEM &gt; 50 et &lt; 150"/>
    <x v="15"/>
    <m/>
    <s v="R-246867"/>
    <s v="17708221"/>
    <x v="10"/>
    <s v="Container"/>
    <m/>
    <s v="GROS ELECTRO MENAGER"/>
    <s v="VRAC"/>
    <n v="72"/>
    <n v="0"/>
    <n v="14"/>
    <s v="non"/>
    <s v="non"/>
    <m/>
    <n v="0"/>
    <m/>
    <m/>
    <s v=""/>
    <s v=""/>
    <s v=""/>
  </r>
  <r>
    <x v="1"/>
    <s v="/"/>
    <s v="3"/>
    <x v="1"/>
    <m/>
    <s v="V"/>
    <m/>
    <x v="1"/>
    <m/>
    <s v="R"/>
    <s v="non"/>
    <n v="0.6"/>
    <n v="1"/>
    <n v="72"/>
    <s v="non"/>
    <s v="non"/>
    <s v="non"/>
    <m/>
    <s v="Camion palette"/>
    <m/>
    <m/>
    <s v=""/>
    <s v=""/>
    <s v=""/>
  </r>
  <r>
    <x v="16"/>
    <n v="523100"/>
    <s v="003 - CEL E PORTE 028 PEM"/>
    <x v="16"/>
    <m/>
    <s v="R-249103"/>
    <s v="18724671"/>
    <x v="21"/>
    <s v="Camion palette"/>
    <m/>
    <s v="PETIT/MOYEN ELECTRO+ACCESSOIRE"/>
    <s v="PALETTE"/>
    <n v="60"/>
    <n v="12"/>
    <n v="3"/>
    <s v="non"/>
    <s v="non"/>
    <m/>
    <n v="0"/>
    <m/>
    <m/>
    <s v=""/>
    <s v=""/>
    <s v=""/>
  </r>
  <r>
    <x v="1"/>
    <s v="523074/"/>
    <m/>
    <x v="1"/>
    <m/>
    <m/>
    <m/>
    <x v="1"/>
    <m/>
    <s v="R"/>
    <s v="non"/>
    <n v="8.0213903743315509E-2"/>
    <n v="1"/>
    <n v="3"/>
    <s v="non"/>
    <s v="non"/>
    <s v="non"/>
    <m/>
    <n v="0"/>
    <m/>
    <m/>
    <s v=""/>
    <s v=""/>
    <s v=""/>
  </r>
  <r>
    <x v="17"/>
    <s v="Nb. = 31"/>
    <m/>
    <x v="17"/>
    <m/>
    <m/>
    <m/>
    <x v="2"/>
    <m/>
    <m/>
    <m/>
    <m/>
    <n v="8944"/>
    <n v="167"/>
    <n v="1046"/>
    <m/>
    <m/>
    <m/>
    <n v="0"/>
    <m/>
    <m/>
    <s v=""/>
    <s v=""/>
    <s v=""/>
  </r>
  <r>
    <x v="1"/>
    <m/>
    <m/>
    <x v="1"/>
    <m/>
    <m/>
    <m/>
    <x v="2"/>
    <m/>
    <m/>
    <m/>
    <n v="49.874281515314053"/>
    <n v="52"/>
    <n v="2539"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n v="0"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s v=""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s v=""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s v=""/>
  </r>
  <r>
    <x v="19"/>
    <m/>
    <m/>
    <x v="1"/>
    <m/>
    <m/>
    <m/>
    <x v="2"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4:D35" firstHeaderRow="0" firstDataRow="1" firstDataCol="1" rowPageCount="2" colPageCount="1"/>
  <pivotFields count="24">
    <pivotField axis="axisPage" multipleItemSelectionAllowed="1" showAll="0" defaultSubtotal="0">
      <items count="21">
        <item m="1" x="20"/>
        <item x="0"/>
        <item x="2"/>
        <item x="3"/>
        <item x="4"/>
        <item x="5"/>
        <item x="6"/>
        <item x="19"/>
        <item x="1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</items>
    </pivotField>
    <pivotField showAll="0"/>
    <pivotField showAll="0"/>
    <pivotField axis="axisPage" multipleItemSelectionAllowed="1" showAll="0">
      <items count="21">
        <item x="0"/>
        <item x="2"/>
        <item x="3"/>
        <item x="4"/>
        <item x="5"/>
        <item x="6"/>
        <item x="7"/>
        <item x="1"/>
        <item m="1" x="19"/>
        <item x="8"/>
        <item x="9"/>
        <item x="10"/>
        <item x="11"/>
        <item x="12"/>
        <item x="13"/>
        <item x="14"/>
        <item x="15"/>
        <item x="16"/>
        <item x="17"/>
        <item x="18"/>
        <item t="default"/>
      </items>
    </pivotField>
    <pivotField showAll="0"/>
    <pivotField showAll="0"/>
    <pivotField showAll="0"/>
    <pivotField axis="axisRow" dataField="1" showAll="0">
      <items count="31">
        <item x="19"/>
        <item x="14"/>
        <item x="6"/>
        <item x="20"/>
        <item x="17"/>
        <item x="3"/>
        <item x="15"/>
        <item x="12"/>
        <item x="0"/>
        <item x="11"/>
        <item x="5"/>
        <item x="18"/>
        <item x="13"/>
        <item x="8"/>
        <item x="9"/>
        <item x="10"/>
        <item x="16"/>
        <item x="7"/>
        <item x="4"/>
        <item x="1"/>
        <item x="2"/>
        <item x="21"/>
        <item x="22"/>
        <item x="23"/>
        <item x="24"/>
        <item x="25"/>
        <item x="26"/>
        <item x="27"/>
        <item x="28"/>
        <item x="29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 defaultSubtotal="0"/>
    <pivotField showAll="0" defaultSubtotal="0"/>
    <pivotField showAll="0" defaultSubtotal="0"/>
    <pivotField dataField="1" showAll="0" defaultSubtotal="0"/>
  </pivotFields>
  <rowFields count="1">
    <field x="7"/>
  </rowFields>
  <rowItems count="3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2">
    <pageField fld="0" hier="-1"/>
    <pageField fld="3" hier="-1"/>
  </pageFields>
  <dataFields count="3">
    <dataField name="Nombre de Annulation / Report " fld="20" subtotal="count" baseField="6" baseItem="7"/>
    <dataField name="Nombre de Fournisseur_x000a_Transporteur/Transitaire" fld="7" subtotal="count" baseField="0" baseItem="0"/>
    <dataField name="Somme de RETARD MINUTES " fld="23" baseField="7" baseItem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2:Z314" totalsRowShown="0">
  <autoFilter ref="A2:Z31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</autoFilter>
  <tableColumns count="26">
    <tableColumn id="1" name="Semaine" dataDxfId="10">
      <calculatedColumnFormula>IF(C3&lt;&gt;"",WEEKNUM(C3),"")</calculatedColumnFormula>
    </tableColumn>
    <tableColumn id="2" name="Mois" dataDxfId="9">
      <calculatedColumnFormula>IF(C3&lt;&gt;"",MONTH(C3),"")</calculatedColumnFormula>
    </tableColumn>
    <tableColumn id="3" name="DATE" dataDxfId="8">
      <calculatedColumnFormula>IF(F3&lt;&gt;"",F3,"")</calculatedColumnFormula>
    </tableColumn>
    <tableColumn id="4" name="N° position_x000a_Mère/fille"/>
    <tableColumn id="5" name="Entrepôt_x000a_Site de réception" dataDxfId="7"/>
    <tableColumn id="6" name="Heure_x000a_Noria"/>
    <tableColumn id="7" name="N° tournée_x000a_Container mère"/>
    <tableColumn id="8" name="Statut_x000a_N° lot"/>
    <tableColumn id="9" name="N° commande_x000a_XDock"/>
    <tableColumn id="10" name="Fournisseur_x000a_Transporteur/Transitaire"/>
    <tableColumn id="11" name="Moyen trans._x000a_N° moyen"/>
    <tableColumn id="12" name="N° plomb_x000a_Incoterm"/>
    <tableColumn id="13" name="Famille log._x000a_Multi / mixte ?"/>
    <tableColumn id="14" name="Type decharg._x000a_Temps decharg."/>
    <tableColumn id="15" name="Nb colis_x000a_Nb ref. colis"/>
    <tableColumn id="16" name="Nb pal. recpt._x000a_Nb pal. stock."/>
    <tableColumn id="17" name="EPR_x000a_Test qualité"/>
    <tableColumn id="18" name="Décolisage_x000a_Sensible"/>
    <tableColumn id="19" name="Nouveau_x000a_Rupture"/>
    <tableColumn id="20" name="cellule vide" dataDxfId="6"/>
    <tableColumn id="21" name="type contenant" dataDxfId="5"/>
    <tableColumn id="22" name="Heure d'arrivée réelle"/>
    <tableColumn id="23" name="Annulation / Report "/>
    <tableColumn id="24" name="RETARD" dataDxfId="4">
      <calculatedColumnFormula>IF(V3="","",IF(V3&lt;F3,(MOD(V3-F3,1)),""))</calculatedColumnFormula>
    </tableColumn>
    <tableColumn id="25" name="RETARD  2" dataDxfId="3">
      <calculatedColumnFormula>IF(X3&gt;0.9,"",X3*24)</calculatedColumnFormula>
    </tableColumn>
    <tableColumn id="26" name="RETARD MINUTES " dataDxfId="2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hyperlink" Target="http://ordov5.fr.conforama.grp/exploitation/booking/fiche/492666" TargetMode="External"/><Relationship Id="rId299" Type="http://schemas.openxmlformats.org/officeDocument/2006/relationships/hyperlink" Target="http://ordov5.fr.conforama.grp/exploitation/booking/fiche/523617" TargetMode="External"/><Relationship Id="rId303" Type="http://schemas.openxmlformats.org/officeDocument/2006/relationships/hyperlink" Target="http://ordov5.fr.conforama.grp/exploitation/booking/fiche/523533" TargetMode="External"/><Relationship Id="rId21" Type="http://schemas.openxmlformats.org/officeDocument/2006/relationships/hyperlink" Target="http://ordov5.fr.conforama.grp/exploitation/booking/fiche/516646" TargetMode="External"/><Relationship Id="rId42" Type="http://schemas.openxmlformats.org/officeDocument/2006/relationships/hyperlink" Target="http://ordov5.fr.conforama.grp/exploitation/lot/R-245195" TargetMode="External"/><Relationship Id="rId63" Type="http://schemas.openxmlformats.org/officeDocument/2006/relationships/hyperlink" Target="http://ordov5.fr.conforama.grp/exploitation/booking/fiche/523100" TargetMode="External"/><Relationship Id="rId84" Type="http://schemas.openxmlformats.org/officeDocument/2006/relationships/hyperlink" Target="http://ordov5.fr.conforama.grp/exploitation/lot/R-247613" TargetMode="External"/><Relationship Id="rId138" Type="http://schemas.openxmlformats.org/officeDocument/2006/relationships/hyperlink" Target="http://ordov5.fr.conforama.grp/exploitation/lot/R-248814" TargetMode="External"/><Relationship Id="rId159" Type="http://schemas.openxmlformats.org/officeDocument/2006/relationships/hyperlink" Target="http://ordov5.fr.conforama.grp/exploitation/booking/fiche/523654" TargetMode="External"/><Relationship Id="rId170" Type="http://schemas.openxmlformats.org/officeDocument/2006/relationships/hyperlink" Target="http://ordov5.fr.conforama.grp/exploitation/lot/R-248837" TargetMode="External"/><Relationship Id="rId191" Type="http://schemas.openxmlformats.org/officeDocument/2006/relationships/hyperlink" Target="http://ordov5.fr.conforama.grp/exploitation/booking/fiche/517255" TargetMode="External"/><Relationship Id="rId205" Type="http://schemas.openxmlformats.org/officeDocument/2006/relationships/hyperlink" Target="http://ordov5.fr.conforama.grp/exploitation/booking/fiche/523645" TargetMode="External"/><Relationship Id="rId226" Type="http://schemas.openxmlformats.org/officeDocument/2006/relationships/hyperlink" Target="http://ordov5.fr.conforama.grp/exploitation/lot/R-249342" TargetMode="External"/><Relationship Id="rId247" Type="http://schemas.openxmlformats.org/officeDocument/2006/relationships/hyperlink" Target="http://ordov5.fr.conforama.grp/exploitation/booking/fiche/517252" TargetMode="External"/><Relationship Id="rId107" Type="http://schemas.openxmlformats.org/officeDocument/2006/relationships/hyperlink" Target="http://ordov5.fr.conforama.grp/exploitation/booking/fiche/523240" TargetMode="External"/><Relationship Id="rId268" Type="http://schemas.openxmlformats.org/officeDocument/2006/relationships/hyperlink" Target="http://ordov5.fr.conforama.grp/exploitation/lot/M-CBHU9149430-1" TargetMode="External"/><Relationship Id="rId289" Type="http://schemas.openxmlformats.org/officeDocument/2006/relationships/hyperlink" Target="http://ordov5.fr.conforama.grp/exploitation/booking/fiche/523243" TargetMode="External"/><Relationship Id="rId11" Type="http://schemas.openxmlformats.org/officeDocument/2006/relationships/hyperlink" Target="http://ordov5.fr.conforama.grp/exploitation/booking/fiche/523060" TargetMode="External"/><Relationship Id="rId32" Type="http://schemas.openxmlformats.org/officeDocument/2006/relationships/hyperlink" Target="http://ordov5.fr.conforama.grp/exploitation/lot/R-245887" TargetMode="External"/><Relationship Id="rId53" Type="http://schemas.openxmlformats.org/officeDocument/2006/relationships/hyperlink" Target="http://ordov5.fr.conforama.grp/exploitation/booking/fiche/523099" TargetMode="External"/><Relationship Id="rId74" Type="http://schemas.openxmlformats.org/officeDocument/2006/relationships/hyperlink" Target="http://ordov5.fr.conforama.grp/exploitation/lot/M-CMAU7033119-1" TargetMode="External"/><Relationship Id="rId128" Type="http://schemas.openxmlformats.org/officeDocument/2006/relationships/hyperlink" Target="http://ordov5.fr.conforama.grp/exploitation/lot/R-248311" TargetMode="External"/><Relationship Id="rId149" Type="http://schemas.openxmlformats.org/officeDocument/2006/relationships/hyperlink" Target="http://ordov5.fr.conforama.grp/exploitation/booking/fiche/496323" TargetMode="External"/><Relationship Id="rId5" Type="http://schemas.openxmlformats.org/officeDocument/2006/relationships/hyperlink" Target="http://ordov5.fr.conforama.grp/exploitation/booking/fiche/496321" TargetMode="External"/><Relationship Id="rId95" Type="http://schemas.openxmlformats.org/officeDocument/2006/relationships/hyperlink" Target="http://ordov5.fr.conforama.grp/exploitation/booking/fiche/516752" TargetMode="External"/><Relationship Id="rId160" Type="http://schemas.openxmlformats.org/officeDocument/2006/relationships/hyperlink" Target="http://ordov5.fr.conforama.grp/exploitation/lot/M-FCIU9130200-1" TargetMode="External"/><Relationship Id="rId181" Type="http://schemas.openxmlformats.org/officeDocument/2006/relationships/hyperlink" Target="http://ordov5.fr.conforama.grp/exploitation/booking/fiche/517033" TargetMode="External"/><Relationship Id="rId216" Type="http://schemas.openxmlformats.org/officeDocument/2006/relationships/hyperlink" Target="http://ordov5.fr.conforama.grp/exploitation/lot/M-CCLU4837527-1" TargetMode="External"/><Relationship Id="rId237" Type="http://schemas.openxmlformats.org/officeDocument/2006/relationships/hyperlink" Target="http://ordov5.fr.conforama.grp/exploitation/booking/fiche/523642" TargetMode="External"/><Relationship Id="rId258" Type="http://schemas.openxmlformats.org/officeDocument/2006/relationships/hyperlink" Target="http://ordov5.fr.conforama.grp/exploitation/lot/R-248826" TargetMode="External"/><Relationship Id="rId279" Type="http://schemas.openxmlformats.org/officeDocument/2006/relationships/hyperlink" Target="http://ordov5.fr.conforama.grp/exploitation/booking/fiche/522620" TargetMode="External"/><Relationship Id="rId22" Type="http://schemas.openxmlformats.org/officeDocument/2006/relationships/hyperlink" Target="http://ordov5.fr.conforama.grp/exploitation/lot/R-246937" TargetMode="External"/><Relationship Id="rId43" Type="http://schemas.openxmlformats.org/officeDocument/2006/relationships/hyperlink" Target="http://ordov5.fr.conforama.grp/exploitation/booking/fiche/516628" TargetMode="External"/><Relationship Id="rId64" Type="http://schemas.openxmlformats.org/officeDocument/2006/relationships/hyperlink" Target="http://ordov5.fr.conforama.grp/exploitation/lot/R-249103" TargetMode="External"/><Relationship Id="rId118" Type="http://schemas.openxmlformats.org/officeDocument/2006/relationships/hyperlink" Target="http://ordov5.fr.conforama.grp/exploitation/lot/R-249395" TargetMode="External"/><Relationship Id="rId139" Type="http://schemas.openxmlformats.org/officeDocument/2006/relationships/hyperlink" Target="http://ordov5.fr.conforama.grp/exploitation/booking/fiche/523533" TargetMode="External"/><Relationship Id="rId290" Type="http://schemas.openxmlformats.org/officeDocument/2006/relationships/hyperlink" Target="http://ordov5.fr.conforama.grp/exploitation/lot/M-TCLU4763009-2" TargetMode="External"/><Relationship Id="rId304" Type="http://schemas.openxmlformats.org/officeDocument/2006/relationships/hyperlink" Target="http://ordov5.fr.conforama.grp/exploitation/lot/R-248071" TargetMode="External"/><Relationship Id="rId85" Type="http://schemas.openxmlformats.org/officeDocument/2006/relationships/hyperlink" Target="http://ordov5.fr.conforama.grp/exploitation/booking/fiche/517011" TargetMode="External"/><Relationship Id="rId150" Type="http://schemas.openxmlformats.org/officeDocument/2006/relationships/hyperlink" Target="http://ordov5.fr.conforama.grp/exploitation/lot/R-249823" TargetMode="External"/><Relationship Id="rId171" Type="http://schemas.openxmlformats.org/officeDocument/2006/relationships/hyperlink" Target="http://ordov5.fr.conforama.grp/exploitation/booking/fiche/509051" TargetMode="External"/><Relationship Id="rId192" Type="http://schemas.openxmlformats.org/officeDocument/2006/relationships/hyperlink" Target="http://ordov5.fr.conforama.grp/exploitation/lot/R-249132" TargetMode="External"/><Relationship Id="rId206" Type="http://schemas.openxmlformats.org/officeDocument/2006/relationships/hyperlink" Target="http://ordov5.fr.conforama.grp/exploitation/lot/M-CBHU6446938-1" TargetMode="External"/><Relationship Id="rId227" Type="http://schemas.openxmlformats.org/officeDocument/2006/relationships/hyperlink" Target="http://ordov5.fr.conforama.grp/exploitation/booking/fiche/523605" TargetMode="External"/><Relationship Id="rId248" Type="http://schemas.openxmlformats.org/officeDocument/2006/relationships/hyperlink" Target="http://ordov5.fr.conforama.grp/exploitation/lot/R-247613" TargetMode="External"/><Relationship Id="rId269" Type="http://schemas.openxmlformats.org/officeDocument/2006/relationships/hyperlink" Target="http://ordov5.fr.conforama.grp/exploitation/booking/fiche/516985" TargetMode="External"/><Relationship Id="rId12" Type="http://schemas.openxmlformats.org/officeDocument/2006/relationships/hyperlink" Target="http://ordov5.fr.conforama.grp/exploitation/lot/R-248047" TargetMode="External"/><Relationship Id="rId33" Type="http://schemas.openxmlformats.org/officeDocument/2006/relationships/hyperlink" Target="http://ordov5.fr.conforama.grp/exploitation/booking/fiche/516934" TargetMode="External"/><Relationship Id="rId108" Type="http://schemas.openxmlformats.org/officeDocument/2006/relationships/hyperlink" Target="http://ordov5.fr.conforama.grp/exploitation/lot/M-TLLU5016156-1" TargetMode="External"/><Relationship Id="rId129" Type="http://schemas.openxmlformats.org/officeDocument/2006/relationships/hyperlink" Target="http://ordov5.fr.conforama.grp/exploitation/booking/fiche/523241" TargetMode="External"/><Relationship Id="rId280" Type="http://schemas.openxmlformats.org/officeDocument/2006/relationships/hyperlink" Target="http://ordov5.fr.conforama.grp/exploitation/lot/R-249995" TargetMode="External"/><Relationship Id="rId54" Type="http://schemas.openxmlformats.org/officeDocument/2006/relationships/hyperlink" Target="http://ordov5.fr.conforama.grp/exploitation/lot/R-249843" TargetMode="External"/><Relationship Id="rId75" Type="http://schemas.openxmlformats.org/officeDocument/2006/relationships/hyperlink" Target="http://ordov5.fr.conforama.grp/exploitation/booking/fiche/523345" TargetMode="External"/><Relationship Id="rId96" Type="http://schemas.openxmlformats.org/officeDocument/2006/relationships/hyperlink" Target="http://ordov5.fr.conforama.grp/exploitation/lot/R-248749" TargetMode="External"/><Relationship Id="rId140" Type="http://schemas.openxmlformats.org/officeDocument/2006/relationships/hyperlink" Target="http://ordov5.fr.conforama.grp/exploitation/lot/R-248071" TargetMode="External"/><Relationship Id="rId161" Type="http://schemas.openxmlformats.org/officeDocument/2006/relationships/hyperlink" Target="http://ordov5.fr.conforama.grp/exploitation/booking/fiche/523067" TargetMode="External"/><Relationship Id="rId182" Type="http://schemas.openxmlformats.org/officeDocument/2006/relationships/hyperlink" Target="http://ordov5.fr.conforama.grp/exploitation/lot/R-248300" TargetMode="External"/><Relationship Id="rId217" Type="http://schemas.openxmlformats.org/officeDocument/2006/relationships/hyperlink" Target="http://ordov5.fr.conforama.grp/exploitation/booking/fiche/523617" TargetMode="External"/><Relationship Id="rId6" Type="http://schemas.openxmlformats.org/officeDocument/2006/relationships/hyperlink" Target="http://ordov5.fr.conforama.grp/exploitation/lot/R-249641" TargetMode="External"/><Relationship Id="rId238" Type="http://schemas.openxmlformats.org/officeDocument/2006/relationships/hyperlink" Target="http://ordov5.fr.conforama.grp/exploitation/lot/M-CMAU7033119-1" TargetMode="External"/><Relationship Id="rId259" Type="http://schemas.openxmlformats.org/officeDocument/2006/relationships/hyperlink" Target="http://ordov5.fr.conforama.grp/exploitation/booking/fiche/516752" TargetMode="External"/><Relationship Id="rId23" Type="http://schemas.openxmlformats.org/officeDocument/2006/relationships/hyperlink" Target="http://ordov5.fr.conforama.grp/exploitation/booking/fiche/495277" TargetMode="External"/><Relationship Id="rId119" Type="http://schemas.openxmlformats.org/officeDocument/2006/relationships/hyperlink" Target="http://ordov5.fr.conforama.grp/exploitation/booking/fiche/523579" TargetMode="External"/><Relationship Id="rId270" Type="http://schemas.openxmlformats.org/officeDocument/2006/relationships/hyperlink" Target="http://ordov5.fr.conforama.grp/exploitation/lot/R-248003" TargetMode="External"/><Relationship Id="rId291" Type="http://schemas.openxmlformats.org/officeDocument/2006/relationships/hyperlink" Target="http://ordov5.fr.conforama.grp/exploitation/booking/fiche/517030" TargetMode="External"/><Relationship Id="rId305" Type="http://schemas.openxmlformats.org/officeDocument/2006/relationships/hyperlink" Target="http://ordov5.fr.conforama.grp/exploitation/booking/fiche/493705" TargetMode="External"/><Relationship Id="rId44" Type="http://schemas.openxmlformats.org/officeDocument/2006/relationships/hyperlink" Target="http://ordov5.fr.conforama.grp/exploitation/lot/R-244786" TargetMode="External"/><Relationship Id="rId65" Type="http://schemas.openxmlformats.org/officeDocument/2006/relationships/hyperlink" Target="http://ordov5.fr.conforama.grp/exploitation/booking/fiche/523650" TargetMode="External"/><Relationship Id="rId86" Type="http://schemas.openxmlformats.org/officeDocument/2006/relationships/hyperlink" Target="http://ordov5.fr.conforama.grp/exploitation/lot/R-246871" TargetMode="External"/><Relationship Id="rId130" Type="http://schemas.openxmlformats.org/officeDocument/2006/relationships/hyperlink" Target="http://ordov5.fr.conforama.grp/exploitation/lot/M-CBHU8671521-1" TargetMode="External"/><Relationship Id="rId151" Type="http://schemas.openxmlformats.org/officeDocument/2006/relationships/hyperlink" Target="http://ordov5.fr.conforama.grp/exploitation/booking/fiche/523703" TargetMode="External"/><Relationship Id="rId172" Type="http://schemas.openxmlformats.org/officeDocument/2006/relationships/hyperlink" Target="http://ordov5.fr.conforama.grp/exploitation/lot/R-247968" TargetMode="External"/><Relationship Id="rId193" Type="http://schemas.openxmlformats.org/officeDocument/2006/relationships/hyperlink" Target="http://ordov5.fr.conforama.grp/exploitation/booking/fiche/495279" TargetMode="External"/><Relationship Id="rId207" Type="http://schemas.openxmlformats.org/officeDocument/2006/relationships/hyperlink" Target="http://ordov5.fr.conforama.grp/exploitation/booking/fiche/523243" TargetMode="External"/><Relationship Id="rId228" Type="http://schemas.openxmlformats.org/officeDocument/2006/relationships/hyperlink" Target="http://ordov5.fr.conforama.grp/exploitation/lot/R-249814" TargetMode="External"/><Relationship Id="rId249" Type="http://schemas.openxmlformats.org/officeDocument/2006/relationships/hyperlink" Target="http://ordov5.fr.conforama.grp/exploitation/booking/fiche/517011" TargetMode="External"/><Relationship Id="rId13" Type="http://schemas.openxmlformats.org/officeDocument/2006/relationships/hyperlink" Target="http://ordov5.fr.conforama.grp/exploitation/booking/fiche/523059" TargetMode="External"/><Relationship Id="rId109" Type="http://schemas.openxmlformats.org/officeDocument/2006/relationships/hyperlink" Target="http://ordov5.fr.conforama.grp/exploitation/booking/fiche/517255" TargetMode="External"/><Relationship Id="rId260" Type="http://schemas.openxmlformats.org/officeDocument/2006/relationships/hyperlink" Target="http://ordov5.fr.conforama.grp/exploitation/lot/R-248749" TargetMode="External"/><Relationship Id="rId281" Type="http://schemas.openxmlformats.org/officeDocument/2006/relationships/hyperlink" Target="http://ordov5.fr.conforama.grp/exploitation/booking/fiche/492666" TargetMode="External"/><Relationship Id="rId34" Type="http://schemas.openxmlformats.org/officeDocument/2006/relationships/hyperlink" Target="http://ordov5.fr.conforama.grp/exploitation/lot/R-248120" TargetMode="External"/><Relationship Id="rId55" Type="http://schemas.openxmlformats.org/officeDocument/2006/relationships/hyperlink" Target="http://ordov5.fr.conforama.grp/exploitation/booking/fiche/518985" TargetMode="External"/><Relationship Id="rId76" Type="http://schemas.openxmlformats.org/officeDocument/2006/relationships/hyperlink" Target="http://ordov5.fr.conforama.grp/exploitation/lot/R-250017" TargetMode="External"/><Relationship Id="rId97" Type="http://schemas.openxmlformats.org/officeDocument/2006/relationships/hyperlink" Target="http://ordov5.fr.conforama.grp/exploitation/booking/fiche/493446" TargetMode="External"/><Relationship Id="rId120" Type="http://schemas.openxmlformats.org/officeDocument/2006/relationships/hyperlink" Target="http://ordov5.fr.conforama.grp/exploitation/lot/R-249781" TargetMode="External"/><Relationship Id="rId141" Type="http://schemas.openxmlformats.org/officeDocument/2006/relationships/hyperlink" Target="http://ordov5.fr.conforama.grp/exploitation/booking/fiche/493705" TargetMode="External"/><Relationship Id="rId7" Type="http://schemas.openxmlformats.org/officeDocument/2006/relationships/hyperlink" Target="http://ordov5.fr.conforama.grp/exploitation/booking/fiche/517200" TargetMode="External"/><Relationship Id="rId162" Type="http://schemas.openxmlformats.org/officeDocument/2006/relationships/hyperlink" Target="http://ordov5.fr.conforama.grp/exploitation/lot/M-FSCU8559273-1" TargetMode="External"/><Relationship Id="rId183" Type="http://schemas.openxmlformats.org/officeDocument/2006/relationships/hyperlink" Target="http://ordov5.fr.conforama.grp/exploitation/booking/fiche/519649" TargetMode="External"/><Relationship Id="rId218" Type="http://schemas.openxmlformats.org/officeDocument/2006/relationships/hyperlink" Target="http://ordov5.fr.conforama.grp/exploitation/lot/R-249505" TargetMode="External"/><Relationship Id="rId239" Type="http://schemas.openxmlformats.org/officeDocument/2006/relationships/hyperlink" Target="http://ordov5.fr.conforama.grp/exploitation/booking/fiche/523345" TargetMode="External"/><Relationship Id="rId250" Type="http://schemas.openxmlformats.org/officeDocument/2006/relationships/hyperlink" Target="http://ordov5.fr.conforama.grp/exploitation/lot/R-246871" TargetMode="External"/><Relationship Id="rId271" Type="http://schemas.openxmlformats.org/officeDocument/2006/relationships/hyperlink" Target="http://ordov5.fr.conforama.grp/exploitation/booking/fiche/523240" TargetMode="External"/><Relationship Id="rId292" Type="http://schemas.openxmlformats.org/officeDocument/2006/relationships/hyperlink" Target="http://ordov5.fr.conforama.grp/exploitation/lot/R-248311" TargetMode="External"/><Relationship Id="rId306" Type="http://schemas.openxmlformats.org/officeDocument/2006/relationships/hyperlink" Target="http://ordov5.fr.conforama.grp/exploitation/lot/R-248838" TargetMode="External"/><Relationship Id="rId24" Type="http://schemas.openxmlformats.org/officeDocument/2006/relationships/hyperlink" Target="http://ordov5.fr.conforama.grp/exploitation/lot/R-245181" TargetMode="External"/><Relationship Id="rId45" Type="http://schemas.openxmlformats.org/officeDocument/2006/relationships/hyperlink" Target="http://ordov5.fr.conforama.grp/exploitation/booking/fiche/523445" TargetMode="External"/><Relationship Id="rId66" Type="http://schemas.openxmlformats.org/officeDocument/2006/relationships/hyperlink" Target="http://ordov5.fr.conforama.grp/exploitation/lot/M-TCLU4920432-1" TargetMode="External"/><Relationship Id="rId87" Type="http://schemas.openxmlformats.org/officeDocument/2006/relationships/hyperlink" Target="http://ordov5.fr.conforama.grp/exploitation/booking/fiche/516860" TargetMode="External"/><Relationship Id="rId110" Type="http://schemas.openxmlformats.org/officeDocument/2006/relationships/hyperlink" Target="http://ordov5.fr.conforama.grp/exploitation/lot/R-249132" TargetMode="External"/><Relationship Id="rId131" Type="http://schemas.openxmlformats.org/officeDocument/2006/relationships/hyperlink" Target="http://ordov5.fr.conforama.grp/exploitation/booking/fiche/516640" TargetMode="External"/><Relationship Id="rId61" Type="http://schemas.openxmlformats.org/officeDocument/2006/relationships/hyperlink" Target="http://ordov5.fr.conforama.grp/exploitation/booking/fiche/516943" TargetMode="External"/><Relationship Id="rId82" Type="http://schemas.openxmlformats.org/officeDocument/2006/relationships/hyperlink" Target="http://ordov5.fr.conforama.grp/exploitation/lot/R-248594" TargetMode="External"/><Relationship Id="rId152" Type="http://schemas.openxmlformats.org/officeDocument/2006/relationships/hyperlink" Target="http://ordov5.fr.conforama.grp/exploitation/lot/M-CBHU6129337-1" TargetMode="External"/><Relationship Id="rId173" Type="http://schemas.openxmlformats.org/officeDocument/2006/relationships/hyperlink" Target="http://ordov5.fr.conforama.grp/exploitation/booking/fiche/523708" TargetMode="External"/><Relationship Id="rId194" Type="http://schemas.openxmlformats.org/officeDocument/2006/relationships/hyperlink" Target="http://ordov5.fr.conforama.grp/exploitation/lot/R-245184" TargetMode="External"/><Relationship Id="rId199" Type="http://schemas.openxmlformats.org/officeDocument/2006/relationships/hyperlink" Target="http://ordov5.fr.conforama.grp/exploitation/booking/fiche/492666" TargetMode="External"/><Relationship Id="rId203" Type="http://schemas.openxmlformats.org/officeDocument/2006/relationships/hyperlink" Target="http://ordov5.fr.conforama.grp/exploitation/booking/fiche/523651" TargetMode="External"/><Relationship Id="rId208" Type="http://schemas.openxmlformats.org/officeDocument/2006/relationships/hyperlink" Target="http://ordov5.fr.conforama.grp/exploitation/lot/M-TCLU4763009-2" TargetMode="External"/><Relationship Id="rId229" Type="http://schemas.openxmlformats.org/officeDocument/2006/relationships/hyperlink" Target="http://ordov5.fr.conforama.grp/exploitation/booking/fiche/523650" TargetMode="External"/><Relationship Id="rId19" Type="http://schemas.openxmlformats.org/officeDocument/2006/relationships/hyperlink" Target="http://ordov5.fr.conforama.grp/exploitation/booking/fiche/523358" TargetMode="External"/><Relationship Id="rId224" Type="http://schemas.openxmlformats.org/officeDocument/2006/relationships/hyperlink" Target="http://ordov5.fr.conforama.grp/exploitation/lot/R-248838" TargetMode="External"/><Relationship Id="rId240" Type="http://schemas.openxmlformats.org/officeDocument/2006/relationships/hyperlink" Target="http://ordov5.fr.conforama.grp/exploitation/lot/R-250017" TargetMode="External"/><Relationship Id="rId245" Type="http://schemas.openxmlformats.org/officeDocument/2006/relationships/hyperlink" Target="http://ordov5.fr.conforama.grp/exploitation/booking/fiche/523565" TargetMode="External"/><Relationship Id="rId261" Type="http://schemas.openxmlformats.org/officeDocument/2006/relationships/hyperlink" Target="http://ordov5.fr.conforama.grp/exploitation/booking/fiche/493446" TargetMode="External"/><Relationship Id="rId266" Type="http://schemas.openxmlformats.org/officeDocument/2006/relationships/hyperlink" Target="http://ordov5.fr.conforama.grp/exploitation/lot/R-249448" TargetMode="External"/><Relationship Id="rId287" Type="http://schemas.openxmlformats.org/officeDocument/2006/relationships/hyperlink" Target="http://ordov5.fr.conforama.grp/exploitation/booking/fiche/523645" TargetMode="External"/><Relationship Id="rId14" Type="http://schemas.openxmlformats.org/officeDocument/2006/relationships/hyperlink" Target="http://ordov5.fr.conforama.grp/exploitation/lot/R-247612" TargetMode="External"/><Relationship Id="rId30" Type="http://schemas.openxmlformats.org/officeDocument/2006/relationships/hyperlink" Target="http://ordov5.fr.conforama.grp/exploitation/lot/R-247992" TargetMode="External"/><Relationship Id="rId35" Type="http://schemas.openxmlformats.org/officeDocument/2006/relationships/hyperlink" Target="http://ordov5.fr.conforama.grp/exploitation/booking/fiche/517004" TargetMode="External"/><Relationship Id="rId56" Type="http://schemas.openxmlformats.org/officeDocument/2006/relationships/hyperlink" Target="http://ordov5.fr.conforama.grp/exploitation/lot/R-249390" TargetMode="External"/><Relationship Id="rId77" Type="http://schemas.openxmlformats.org/officeDocument/2006/relationships/hyperlink" Target="http://ordov5.fr.conforama.grp/exploitation/booking/fiche/523654" TargetMode="External"/><Relationship Id="rId100" Type="http://schemas.openxmlformats.org/officeDocument/2006/relationships/hyperlink" Target="http://ordov5.fr.conforama.grp/exploitation/lot/R-248300" TargetMode="External"/><Relationship Id="rId105" Type="http://schemas.openxmlformats.org/officeDocument/2006/relationships/hyperlink" Target="http://ordov5.fr.conforama.grp/exploitation/booking/fiche/516985" TargetMode="External"/><Relationship Id="rId126" Type="http://schemas.openxmlformats.org/officeDocument/2006/relationships/hyperlink" Target="http://ordov5.fr.conforama.grp/exploitation/lot/M-TCLU4763009-2" TargetMode="External"/><Relationship Id="rId147" Type="http://schemas.openxmlformats.org/officeDocument/2006/relationships/hyperlink" Target="http://ordov5.fr.conforama.grp/exploitation/booking/fiche/523650" TargetMode="External"/><Relationship Id="rId168" Type="http://schemas.openxmlformats.org/officeDocument/2006/relationships/hyperlink" Target="http://ordov5.fr.conforama.grp/exploitation/lot/R-246871" TargetMode="External"/><Relationship Id="rId282" Type="http://schemas.openxmlformats.org/officeDocument/2006/relationships/hyperlink" Target="http://ordov5.fr.conforama.grp/exploitation/lot/R-249395" TargetMode="External"/><Relationship Id="rId312" Type="http://schemas.openxmlformats.org/officeDocument/2006/relationships/drawing" Target="../drawings/drawing1.xml"/><Relationship Id="rId8" Type="http://schemas.openxmlformats.org/officeDocument/2006/relationships/hyperlink" Target="http://ordov5.fr.conforama.grp/exploitation/lot/R-250191" TargetMode="External"/><Relationship Id="rId51" Type="http://schemas.openxmlformats.org/officeDocument/2006/relationships/hyperlink" Target="http://ordov5.fr.conforama.grp/exploitation/booking/fiche/515585" TargetMode="External"/><Relationship Id="rId72" Type="http://schemas.openxmlformats.org/officeDocument/2006/relationships/hyperlink" Target="http://ordov5.fr.conforama.grp/exploitation/lot/M-CSLU1059069-1" TargetMode="External"/><Relationship Id="rId93" Type="http://schemas.openxmlformats.org/officeDocument/2006/relationships/hyperlink" Target="http://ordov5.fr.conforama.grp/exploitation/booking/fiche/481624" TargetMode="External"/><Relationship Id="rId98" Type="http://schemas.openxmlformats.org/officeDocument/2006/relationships/hyperlink" Target="http://ordov5.fr.conforama.grp/exploitation/lot/R-249655" TargetMode="External"/><Relationship Id="rId121" Type="http://schemas.openxmlformats.org/officeDocument/2006/relationships/hyperlink" Target="http://ordov5.fr.conforama.grp/exploitation/booking/fiche/523651" TargetMode="External"/><Relationship Id="rId142" Type="http://schemas.openxmlformats.org/officeDocument/2006/relationships/hyperlink" Target="http://ordov5.fr.conforama.grp/exploitation/lot/R-248838" TargetMode="External"/><Relationship Id="rId163" Type="http://schemas.openxmlformats.org/officeDocument/2006/relationships/hyperlink" Target="http://ordov5.fr.conforama.grp/exploitation/booking/fiche/523565" TargetMode="External"/><Relationship Id="rId184" Type="http://schemas.openxmlformats.org/officeDocument/2006/relationships/hyperlink" Target="http://ordov5.fr.conforama.grp/exploitation/lot/R-249448" TargetMode="External"/><Relationship Id="rId189" Type="http://schemas.openxmlformats.org/officeDocument/2006/relationships/hyperlink" Target="http://ordov5.fr.conforama.grp/exploitation/booking/fiche/523240" TargetMode="External"/><Relationship Id="rId219" Type="http://schemas.openxmlformats.org/officeDocument/2006/relationships/hyperlink" Target="http://ordov5.fr.conforama.grp/exploitation/booking/fiche/495539" TargetMode="External"/><Relationship Id="rId3" Type="http://schemas.openxmlformats.org/officeDocument/2006/relationships/hyperlink" Target="http://ordov5.fr.conforama.grp/exploitation/booking/fiche/523429" TargetMode="External"/><Relationship Id="rId214" Type="http://schemas.openxmlformats.org/officeDocument/2006/relationships/hyperlink" Target="http://ordov5.fr.conforama.grp/exploitation/lot/R-246920" TargetMode="External"/><Relationship Id="rId230" Type="http://schemas.openxmlformats.org/officeDocument/2006/relationships/hyperlink" Target="http://ordov5.fr.conforama.grp/exploitation/lot/M-TCLU4920432-1" TargetMode="External"/><Relationship Id="rId235" Type="http://schemas.openxmlformats.org/officeDocument/2006/relationships/hyperlink" Target="http://ordov5.fr.conforama.grp/exploitation/booking/fiche/523705" TargetMode="External"/><Relationship Id="rId251" Type="http://schemas.openxmlformats.org/officeDocument/2006/relationships/hyperlink" Target="http://ordov5.fr.conforama.grp/exploitation/booking/fiche/516860" TargetMode="External"/><Relationship Id="rId256" Type="http://schemas.openxmlformats.org/officeDocument/2006/relationships/hyperlink" Target="http://ordov5.fr.conforama.grp/exploitation/lot/M-CBHU6059327-1" TargetMode="External"/><Relationship Id="rId277" Type="http://schemas.openxmlformats.org/officeDocument/2006/relationships/hyperlink" Target="http://ordov5.fr.conforama.grp/exploitation/booking/fiche/517133" TargetMode="External"/><Relationship Id="rId298" Type="http://schemas.openxmlformats.org/officeDocument/2006/relationships/hyperlink" Target="http://ordov5.fr.conforama.grp/exploitation/lot/M-CCLU4837527-1" TargetMode="External"/><Relationship Id="rId25" Type="http://schemas.openxmlformats.org/officeDocument/2006/relationships/hyperlink" Target="http://ordov5.fr.conforama.grp/exploitation/booking/fiche/516645" TargetMode="External"/><Relationship Id="rId46" Type="http://schemas.openxmlformats.org/officeDocument/2006/relationships/hyperlink" Target="http://ordov5.fr.conforama.grp/exploitation/lot/M-CCLU4895631-1" TargetMode="External"/><Relationship Id="rId67" Type="http://schemas.openxmlformats.org/officeDocument/2006/relationships/hyperlink" Target="http://ordov5.fr.conforama.grp/exploitation/booking/fiche/496323" TargetMode="External"/><Relationship Id="rId116" Type="http://schemas.openxmlformats.org/officeDocument/2006/relationships/hyperlink" Target="http://ordov5.fr.conforama.grp/exploitation/lot/R-249995" TargetMode="External"/><Relationship Id="rId137" Type="http://schemas.openxmlformats.org/officeDocument/2006/relationships/hyperlink" Target="http://ordov5.fr.conforama.grp/exploitation/booking/fiche/495539" TargetMode="External"/><Relationship Id="rId158" Type="http://schemas.openxmlformats.org/officeDocument/2006/relationships/hyperlink" Target="http://ordov5.fr.conforama.grp/exploitation/lot/R-250017" TargetMode="External"/><Relationship Id="rId272" Type="http://schemas.openxmlformats.org/officeDocument/2006/relationships/hyperlink" Target="http://ordov5.fr.conforama.grp/exploitation/lot/M-TLLU5016156-1" TargetMode="External"/><Relationship Id="rId293" Type="http://schemas.openxmlformats.org/officeDocument/2006/relationships/hyperlink" Target="http://ordov5.fr.conforama.grp/exploitation/booking/fiche/523241" TargetMode="External"/><Relationship Id="rId302" Type="http://schemas.openxmlformats.org/officeDocument/2006/relationships/hyperlink" Target="http://ordov5.fr.conforama.grp/exploitation/lot/R-248814" TargetMode="External"/><Relationship Id="rId307" Type="http://schemas.openxmlformats.org/officeDocument/2006/relationships/hyperlink" Target="http://ordov5.fr.conforama.grp/exploitation/booking/fiche/517587" TargetMode="External"/><Relationship Id="rId20" Type="http://schemas.openxmlformats.org/officeDocument/2006/relationships/hyperlink" Target="http://ordov5.fr.conforama.grp/exploitation/lot/R-245187" TargetMode="External"/><Relationship Id="rId41" Type="http://schemas.openxmlformats.org/officeDocument/2006/relationships/hyperlink" Target="http://ordov5.fr.conforama.grp/exploitation/booking/fiche/523355" TargetMode="External"/><Relationship Id="rId62" Type="http://schemas.openxmlformats.org/officeDocument/2006/relationships/hyperlink" Target="http://ordov5.fr.conforama.grp/exploitation/lot/R-246867" TargetMode="External"/><Relationship Id="rId83" Type="http://schemas.openxmlformats.org/officeDocument/2006/relationships/hyperlink" Target="http://ordov5.fr.conforama.grp/exploitation/booking/fiche/517252" TargetMode="External"/><Relationship Id="rId88" Type="http://schemas.openxmlformats.org/officeDocument/2006/relationships/hyperlink" Target="http://ordov5.fr.conforama.grp/exploitation/lot/R-248837" TargetMode="External"/><Relationship Id="rId111" Type="http://schemas.openxmlformats.org/officeDocument/2006/relationships/hyperlink" Target="http://ordov5.fr.conforama.grp/exploitation/booking/fiche/495279" TargetMode="External"/><Relationship Id="rId132" Type="http://schemas.openxmlformats.org/officeDocument/2006/relationships/hyperlink" Target="http://ordov5.fr.conforama.grp/exploitation/lot/R-246920" TargetMode="External"/><Relationship Id="rId153" Type="http://schemas.openxmlformats.org/officeDocument/2006/relationships/hyperlink" Target="http://ordov5.fr.conforama.grp/exploitation/booking/fiche/523705" TargetMode="External"/><Relationship Id="rId174" Type="http://schemas.openxmlformats.org/officeDocument/2006/relationships/hyperlink" Target="http://ordov5.fr.conforama.grp/exploitation/lot/M-CBHU6059327-1" TargetMode="External"/><Relationship Id="rId179" Type="http://schemas.openxmlformats.org/officeDocument/2006/relationships/hyperlink" Target="http://ordov5.fr.conforama.grp/exploitation/booking/fiche/493446" TargetMode="External"/><Relationship Id="rId195" Type="http://schemas.openxmlformats.org/officeDocument/2006/relationships/hyperlink" Target="http://ordov5.fr.conforama.grp/exploitation/booking/fiche/517133" TargetMode="External"/><Relationship Id="rId209" Type="http://schemas.openxmlformats.org/officeDocument/2006/relationships/hyperlink" Target="http://ordov5.fr.conforama.grp/exploitation/booking/fiche/517030" TargetMode="External"/><Relationship Id="rId190" Type="http://schemas.openxmlformats.org/officeDocument/2006/relationships/hyperlink" Target="http://ordov5.fr.conforama.grp/exploitation/lot/M-TLLU5016156-1" TargetMode="External"/><Relationship Id="rId204" Type="http://schemas.openxmlformats.org/officeDocument/2006/relationships/hyperlink" Target="http://ordov5.fr.conforama.grp/exploitation/lot/M-BMOU4554872-1" TargetMode="External"/><Relationship Id="rId220" Type="http://schemas.openxmlformats.org/officeDocument/2006/relationships/hyperlink" Target="http://ordov5.fr.conforama.grp/exploitation/lot/R-248814" TargetMode="External"/><Relationship Id="rId225" Type="http://schemas.openxmlformats.org/officeDocument/2006/relationships/hyperlink" Target="http://ordov5.fr.conforama.grp/exploitation/booking/fiche/517587" TargetMode="External"/><Relationship Id="rId241" Type="http://schemas.openxmlformats.org/officeDocument/2006/relationships/hyperlink" Target="http://ordov5.fr.conforama.grp/exploitation/booking/fiche/523654" TargetMode="External"/><Relationship Id="rId246" Type="http://schemas.openxmlformats.org/officeDocument/2006/relationships/hyperlink" Target="http://ordov5.fr.conforama.grp/exploitation/lot/R-248594" TargetMode="External"/><Relationship Id="rId267" Type="http://schemas.openxmlformats.org/officeDocument/2006/relationships/hyperlink" Target="http://ordov5.fr.conforama.grp/exploitation/booking/fiche/523238" TargetMode="External"/><Relationship Id="rId288" Type="http://schemas.openxmlformats.org/officeDocument/2006/relationships/hyperlink" Target="http://ordov5.fr.conforama.grp/exploitation/lot/M-CBHU6446938-1" TargetMode="External"/><Relationship Id="rId15" Type="http://schemas.openxmlformats.org/officeDocument/2006/relationships/hyperlink" Target="http://ordov5.fr.conforama.grp/exploitation/booking/fiche/494752" TargetMode="External"/><Relationship Id="rId36" Type="http://schemas.openxmlformats.org/officeDocument/2006/relationships/hyperlink" Target="http://ordov5.fr.conforama.grp/exploitation/lot/R-248118" TargetMode="External"/><Relationship Id="rId57" Type="http://schemas.openxmlformats.org/officeDocument/2006/relationships/hyperlink" Target="http://ordov5.fr.conforama.grp/exploitation/booking/fiche/523347" TargetMode="External"/><Relationship Id="rId106" Type="http://schemas.openxmlformats.org/officeDocument/2006/relationships/hyperlink" Target="http://ordov5.fr.conforama.grp/exploitation/lot/R-248003" TargetMode="External"/><Relationship Id="rId127" Type="http://schemas.openxmlformats.org/officeDocument/2006/relationships/hyperlink" Target="http://ordov5.fr.conforama.grp/exploitation/booking/fiche/517030" TargetMode="External"/><Relationship Id="rId262" Type="http://schemas.openxmlformats.org/officeDocument/2006/relationships/hyperlink" Target="http://ordov5.fr.conforama.grp/exploitation/lot/R-249655" TargetMode="External"/><Relationship Id="rId283" Type="http://schemas.openxmlformats.org/officeDocument/2006/relationships/hyperlink" Target="http://ordov5.fr.conforama.grp/exploitation/booking/fiche/523579" TargetMode="External"/><Relationship Id="rId313" Type="http://schemas.openxmlformats.org/officeDocument/2006/relationships/table" Target="../tables/table1.xml"/><Relationship Id="rId10" Type="http://schemas.openxmlformats.org/officeDocument/2006/relationships/hyperlink" Target="http://ordov5.fr.conforama.grp/exploitation/lot/R-247015" TargetMode="External"/><Relationship Id="rId31" Type="http://schemas.openxmlformats.org/officeDocument/2006/relationships/hyperlink" Target="http://ordov5.fr.conforama.grp/exploitation/booking/fiche/482698" TargetMode="External"/><Relationship Id="rId52" Type="http://schemas.openxmlformats.org/officeDocument/2006/relationships/hyperlink" Target="http://ordov5.fr.conforama.grp/exploitation/lot/R-248064" TargetMode="External"/><Relationship Id="rId73" Type="http://schemas.openxmlformats.org/officeDocument/2006/relationships/hyperlink" Target="http://ordov5.fr.conforama.grp/exploitation/booking/fiche/523642" TargetMode="External"/><Relationship Id="rId78" Type="http://schemas.openxmlformats.org/officeDocument/2006/relationships/hyperlink" Target="http://ordov5.fr.conforama.grp/exploitation/lot/M-FCIU9130200-1" TargetMode="External"/><Relationship Id="rId94" Type="http://schemas.openxmlformats.org/officeDocument/2006/relationships/hyperlink" Target="http://ordov5.fr.conforama.grp/exploitation/lot/R-248826" TargetMode="External"/><Relationship Id="rId99" Type="http://schemas.openxmlformats.org/officeDocument/2006/relationships/hyperlink" Target="http://ordov5.fr.conforama.grp/exploitation/booking/fiche/517033" TargetMode="External"/><Relationship Id="rId101" Type="http://schemas.openxmlformats.org/officeDocument/2006/relationships/hyperlink" Target="http://ordov5.fr.conforama.grp/exploitation/booking/fiche/519649" TargetMode="External"/><Relationship Id="rId122" Type="http://schemas.openxmlformats.org/officeDocument/2006/relationships/hyperlink" Target="http://ordov5.fr.conforama.grp/exploitation/lot/M-BMOU4554872-1" TargetMode="External"/><Relationship Id="rId143" Type="http://schemas.openxmlformats.org/officeDocument/2006/relationships/hyperlink" Target="http://ordov5.fr.conforama.grp/exploitation/booking/fiche/517587" TargetMode="External"/><Relationship Id="rId148" Type="http://schemas.openxmlformats.org/officeDocument/2006/relationships/hyperlink" Target="http://ordov5.fr.conforama.grp/exploitation/lot/M-TCLU4920432-1" TargetMode="External"/><Relationship Id="rId164" Type="http://schemas.openxmlformats.org/officeDocument/2006/relationships/hyperlink" Target="http://ordov5.fr.conforama.grp/exploitation/lot/R-248594" TargetMode="External"/><Relationship Id="rId169" Type="http://schemas.openxmlformats.org/officeDocument/2006/relationships/hyperlink" Target="http://ordov5.fr.conforama.grp/exploitation/booking/fiche/516860" TargetMode="External"/><Relationship Id="rId185" Type="http://schemas.openxmlformats.org/officeDocument/2006/relationships/hyperlink" Target="http://ordov5.fr.conforama.grp/exploitation/booking/fiche/523238" TargetMode="External"/><Relationship Id="rId4" Type="http://schemas.openxmlformats.org/officeDocument/2006/relationships/hyperlink" Target="http://ordov5.fr.conforama.grp/exploitation/lot/M-FSCU8593447-1" TargetMode="External"/><Relationship Id="rId9" Type="http://schemas.openxmlformats.org/officeDocument/2006/relationships/hyperlink" Target="http://ordov5.fr.conforama.grp/exploitation/booking/fiche/496841" TargetMode="External"/><Relationship Id="rId180" Type="http://schemas.openxmlformats.org/officeDocument/2006/relationships/hyperlink" Target="http://ordov5.fr.conforama.grp/exploitation/lot/R-249655" TargetMode="External"/><Relationship Id="rId210" Type="http://schemas.openxmlformats.org/officeDocument/2006/relationships/hyperlink" Target="http://ordov5.fr.conforama.grp/exploitation/lot/R-248311" TargetMode="External"/><Relationship Id="rId215" Type="http://schemas.openxmlformats.org/officeDocument/2006/relationships/hyperlink" Target="http://ordov5.fr.conforama.grp/exploitation/booking/fiche/523655" TargetMode="External"/><Relationship Id="rId236" Type="http://schemas.openxmlformats.org/officeDocument/2006/relationships/hyperlink" Target="http://ordov5.fr.conforama.grp/exploitation/lot/M-CSLU1059069-1" TargetMode="External"/><Relationship Id="rId257" Type="http://schemas.openxmlformats.org/officeDocument/2006/relationships/hyperlink" Target="http://ordov5.fr.conforama.grp/exploitation/booking/fiche/481624" TargetMode="External"/><Relationship Id="rId278" Type="http://schemas.openxmlformats.org/officeDocument/2006/relationships/hyperlink" Target="http://ordov5.fr.conforama.grp/exploitation/lot/R-249048" TargetMode="External"/><Relationship Id="rId26" Type="http://schemas.openxmlformats.org/officeDocument/2006/relationships/hyperlink" Target="http://ordov5.fr.conforama.grp/exploitation/lot/R-247624" TargetMode="External"/><Relationship Id="rId231" Type="http://schemas.openxmlformats.org/officeDocument/2006/relationships/hyperlink" Target="http://ordov5.fr.conforama.grp/exploitation/booking/fiche/496323" TargetMode="External"/><Relationship Id="rId252" Type="http://schemas.openxmlformats.org/officeDocument/2006/relationships/hyperlink" Target="http://ordov5.fr.conforama.grp/exploitation/lot/R-248837" TargetMode="External"/><Relationship Id="rId273" Type="http://schemas.openxmlformats.org/officeDocument/2006/relationships/hyperlink" Target="http://ordov5.fr.conforama.grp/exploitation/booking/fiche/517255" TargetMode="External"/><Relationship Id="rId294" Type="http://schemas.openxmlformats.org/officeDocument/2006/relationships/hyperlink" Target="http://ordov5.fr.conforama.grp/exploitation/lot/M-CBHU8671521-1" TargetMode="External"/><Relationship Id="rId308" Type="http://schemas.openxmlformats.org/officeDocument/2006/relationships/hyperlink" Target="http://ordov5.fr.conforama.grp/exploitation/lot/R-249342" TargetMode="External"/><Relationship Id="rId47" Type="http://schemas.openxmlformats.org/officeDocument/2006/relationships/hyperlink" Target="http://ordov5.fr.conforama.grp/exploitation/booking/fiche/482144" TargetMode="External"/><Relationship Id="rId68" Type="http://schemas.openxmlformats.org/officeDocument/2006/relationships/hyperlink" Target="http://ordov5.fr.conforama.grp/exploitation/lot/R-249823" TargetMode="External"/><Relationship Id="rId89" Type="http://schemas.openxmlformats.org/officeDocument/2006/relationships/hyperlink" Target="http://ordov5.fr.conforama.grp/exploitation/booking/fiche/509051" TargetMode="External"/><Relationship Id="rId112" Type="http://schemas.openxmlformats.org/officeDocument/2006/relationships/hyperlink" Target="http://ordov5.fr.conforama.grp/exploitation/lot/R-245184" TargetMode="External"/><Relationship Id="rId133" Type="http://schemas.openxmlformats.org/officeDocument/2006/relationships/hyperlink" Target="http://ordov5.fr.conforama.grp/exploitation/booking/fiche/523655" TargetMode="External"/><Relationship Id="rId154" Type="http://schemas.openxmlformats.org/officeDocument/2006/relationships/hyperlink" Target="http://ordov5.fr.conforama.grp/exploitation/lot/M-CSLU1059069-1" TargetMode="External"/><Relationship Id="rId175" Type="http://schemas.openxmlformats.org/officeDocument/2006/relationships/hyperlink" Target="http://ordov5.fr.conforama.grp/exploitation/booking/fiche/481624" TargetMode="External"/><Relationship Id="rId196" Type="http://schemas.openxmlformats.org/officeDocument/2006/relationships/hyperlink" Target="http://ordov5.fr.conforama.grp/exploitation/lot/R-249048" TargetMode="External"/><Relationship Id="rId200" Type="http://schemas.openxmlformats.org/officeDocument/2006/relationships/hyperlink" Target="http://ordov5.fr.conforama.grp/exploitation/lot/R-249395" TargetMode="External"/><Relationship Id="rId16" Type="http://schemas.openxmlformats.org/officeDocument/2006/relationships/hyperlink" Target="http://ordov5.fr.conforama.grp/exploitation/lot/R-248146" TargetMode="External"/><Relationship Id="rId221" Type="http://schemas.openxmlformats.org/officeDocument/2006/relationships/hyperlink" Target="http://ordov5.fr.conforama.grp/exploitation/booking/fiche/523533" TargetMode="External"/><Relationship Id="rId242" Type="http://schemas.openxmlformats.org/officeDocument/2006/relationships/hyperlink" Target="http://ordov5.fr.conforama.grp/exploitation/lot/M-FCIU9130200-1" TargetMode="External"/><Relationship Id="rId263" Type="http://schemas.openxmlformats.org/officeDocument/2006/relationships/hyperlink" Target="http://ordov5.fr.conforama.grp/exploitation/booking/fiche/517033" TargetMode="External"/><Relationship Id="rId284" Type="http://schemas.openxmlformats.org/officeDocument/2006/relationships/hyperlink" Target="http://ordov5.fr.conforama.grp/exploitation/lot/R-249781" TargetMode="External"/><Relationship Id="rId37" Type="http://schemas.openxmlformats.org/officeDocument/2006/relationships/hyperlink" Target="http://ordov5.fr.conforama.grp/exploitation/booking/fiche/516938" TargetMode="External"/><Relationship Id="rId58" Type="http://schemas.openxmlformats.org/officeDocument/2006/relationships/hyperlink" Target="http://ordov5.fr.conforama.grp/exploitation/lot/R-245054" TargetMode="External"/><Relationship Id="rId79" Type="http://schemas.openxmlformats.org/officeDocument/2006/relationships/hyperlink" Target="http://ordov5.fr.conforama.grp/exploitation/booking/fiche/523067" TargetMode="External"/><Relationship Id="rId102" Type="http://schemas.openxmlformats.org/officeDocument/2006/relationships/hyperlink" Target="http://ordov5.fr.conforama.grp/exploitation/lot/R-249448" TargetMode="External"/><Relationship Id="rId123" Type="http://schemas.openxmlformats.org/officeDocument/2006/relationships/hyperlink" Target="http://ordov5.fr.conforama.grp/exploitation/booking/fiche/523645" TargetMode="External"/><Relationship Id="rId144" Type="http://schemas.openxmlformats.org/officeDocument/2006/relationships/hyperlink" Target="http://ordov5.fr.conforama.grp/exploitation/lot/R-249342" TargetMode="External"/><Relationship Id="rId90" Type="http://schemas.openxmlformats.org/officeDocument/2006/relationships/hyperlink" Target="http://ordov5.fr.conforama.grp/exploitation/lot/R-247968" TargetMode="External"/><Relationship Id="rId165" Type="http://schemas.openxmlformats.org/officeDocument/2006/relationships/hyperlink" Target="http://ordov5.fr.conforama.grp/exploitation/booking/fiche/517252" TargetMode="External"/><Relationship Id="rId186" Type="http://schemas.openxmlformats.org/officeDocument/2006/relationships/hyperlink" Target="http://ordov5.fr.conforama.grp/exploitation/lot/M-CBHU9149430-1" TargetMode="External"/><Relationship Id="rId211" Type="http://schemas.openxmlformats.org/officeDocument/2006/relationships/hyperlink" Target="http://ordov5.fr.conforama.grp/exploitation/booking/fiche/523241" TargetMode="External"/><Relationship Id="rId232" Type="http://schemas.openxmlformats.org/officeDocument/2006/relationships/hyperlink" Target="http://ordov5.fr.conforama.grp/exploitation/lot/R-249823" TargetMode="External"/><Relationship Id="rId253" Type="http://schemas.openxmlformats.org/officeDocument/2006/relationships/hyperlink" Target="http://ordov5.fr.conforama.grp/exploitation/booking/fiche/509051" TargetMode="External"/><Relationship Id="rId274" Type="http://schemas.openxmlformats.org/officeDocument/2006/relationships/hyperlink" Target="http://ordov5.fr.conforama.grp/exploitation/lot/R-249132" TargetMode="External"/><Relationship Id="rId295" Type="http://schemas.openxmlformats.org/officeDocument/2006/relationships/hyperlink" Target="http://ordov5.fr.conforama.grp/exploitation/booking/fiche/516640" TargetMode="External"/><Relationship Id="rId309" Type="http://schemas.openxmlformats.org/officeDocument/2006/relationships/hyperlink" Target="http://ordov5.fr.conforama.grp/exploitation/booking/fiche/523605" TargetMode="External"/><Relationship Id="rId27" Type="http://schemas.openxmlformats.org/officeDocument/2006/relationships/hyperlink" Target="http://ordov5.fr.conforama.grp/exploitation/booking/fiche/517585" TargetMode="External"/><Relationship Id="rId48" Type="http://schemas.openxmlformats.org/officeDocument/2006/relationships/hyperlink" Target="http://ordov5.fr.conforama.grp/exploitation/lot/R-249697" TargetMode="External"/><Relationship Id="rId69" Type="http://schemas.openxmlformats.org/officeDocument/2006/relationships/hyperlink" Target="http://ordov5.fr.conforama.grp/exploitation/booking/fiche/523703" TargetMode="External"/><Relationship Id="rId113" Type="http://schemas.openxmlformats.org/officeDocument/2006/relationships/hyperlink" Target="http://ordov5.fr.conforama.grp/exploitation/booking/fiche/517133" TargetMode="External"/><Relationship Id="rId134" Type="http://schemas.openxmlformats.org/officeDocument/2006/relationships/hyperlink" Target="http://ordov5.fr.conforama.grp/exploitation/lot/M-CCLU4837527-1" TargetMode="External"/><Relationship Id="rId80" Type="http://schemas.openxmlformats.org/officeDocument/2006/relationships/hyperlink" Target="http://ordov5.fr.conforama.grp/exploitation/lot/M-FSCU8559273-1" TargetMode="External"/><Relationship Id="rId155" Type="http://schemas.openxmlformats.org/officeDocument/2006/relationships/hyperlink" Target="http://ordov5.fr.conforama.grp/exploitation/booking/fiche/523642" TargetMode="External"/><Relationship Id="rId176" Type="http://schemas.openxmlformats.org/officeDocument/2006/relationships/hyperlink" Target="http://ordov5.fr.conforama.grp/exploitation/lot/R-248826" TargetMode="External"/><Relationship Id="rId197" Type="http://schemas.openxmlformats.org/officeDocument/2006/relationships/hyperlink" Target="http://ordov5.fr.conforama.grp/exploitation/booking/fiche/522620" TargetMode="External"/><Relationship Id="rId201" Type="http://schemas.openxmlformats.org/officeDocument/2006/relationships/hyperlink" Target="http://ordov5.fr.conforama.grp/exploitation/booking/fiche/523579" TargetMode="External"/><Relationship Id="rId222" Type="http://schemas.openxmlformats.org/officeDocument/2006/relationships/hyperlink" Target="http://ordov5.fr.conforama.grp/exploitation/lot/R-248071" TargetMode="External"/><Relationship Id="rId243" Type="http://schemas.openxmlformats.org/officeDocument/2006/relationships/hyperlink" Target="http://ordov5.fr.conforama.grp/exploitation/booking/fiche/523067" TargetMode="External"/><Relationship Id="rId264" Type="http://schemas.openxmlformats.org/officeDocument/2006/relationships/hyperlink" Target="http://ordov5.fr.conforama.grp/exploitation/lot/R-248300" TargetMode="External"/><Relationship Id="rId285" Type="http://schemas.openxmlformats.org/officeDocument/2006/relationships/hyperlink" Target="http://ordov5.fr.conforama.grp/exploitation/booking/fiche/523651" TargetMode="External"/><Relationship Id="rId17" Type="http://schemas.openxmlformats.org/officeDocument/2006/relationships/hyperlink" Target="http://ordov5.fr.conforama.grp/exploitation/booking/fiche/523353" TargetMode="External"/><Relationship Id="rId38" Type="http://schemas.openxmlformats.org/officeDocument/2006/relationships/hyperlink" Target="http://ordov5.fr.conforama.grp/exploitation/lot/R-248601" TargetMode="External"/><Relationship Id="rId59" Type="http://schemas.openxmlformats.org/officeDocument/2006/relationships/hyperlink" Target="http://ordov5.fr.conforama.grp/exploitation/booking/fiche/516941" TargetMode="External"/><Relationship Id="rId103" Type="http://schemas.openxmlformats.org/officeDocument/2006/relationships/hyperlink" Target="http://ordov5.fr.conforama.grp/exploitation/booking/fiche/523238" TargetMode="External"/><Relationship Id="rId124" Type="http://schemas.openxmlformats.org/officeDocument/2006/relationships/hyperlink" Target="http://ordov5.fr.conforama.grp/exploitation/lot/M-CBHU6446938-1" TargetMode="External"/><Relationship Id="rId310" Type="http://schemas.openxmlformats.org/officeDocument/2006/relationships/hyperlink" Target="http://ordov5.fr.conforama.grp/exploitation/lot/R-249814" TargetMode="External"/><Relationship Id="rId70" Type="http://schemas.openxmlformats.org/officeDocument/2006/relationships/hyperlink" Target="http://ordov5.fr.conforama.grp/exploitation/lot/M-CBHU6129337-1" TargetMode="External"/><Relationship Id="rId91" Type="http://schemas.openxmlformats.org/officeDocument/2006/relationships/hyperlink" Target="http://ordov5.fr.conforama.grp/exploitation/booking/fiche/523708" TargetMode="External"/><Relationship Id="rId145" Type="http://schemas.openxmlformats.org/officeDocument/2006/relationships/hyperlink" Target="http://ordov5.fr.conforama.grp/exploitation/booking/fiche/523605" TargetMode="External"/><Relationship Id="rId166" Type="http://schemas.openxmlformats.org/officeDocument/2006/relationships/hyperlink" Target="http://ordov5.fr.conforama.grp/exploitation/lot/R-247613" TargetMode="External"/><Relationship Id="rId187" Type="http://schemas.openxmlformats.org/officeDocument/2006/relationships/hyperlink" Target="http://ordov5.fr.conforama.grp/exploitation/booking/fiche/516985" TargetMode="External"/><Relationship Id="rId1" Type="http://schemas.openxmlformats.org/officeDocument/2006/relationships/hyperlink" Target="http://ordov5.fr.conforama.grp/exploitation/booking/fiche/523098" TargetMode="External"/><Relationship Id="rId212" Type="http://schemas.openxmlformats.org/officeDocument/2006/relationships/hyperlink" Target="http://ordov5.fr.conforama.grp/exploitation/lot/M-CBHU8671521-1" TargetMode="External"/><Relationship Id="rId233" Type="http://schemas.openxmlformats.org/officeDocument/2006/relationships/hyperlink" Target="http://ordov5.fr.conforama.grp/exploitation/booking/fiche/523703" TargetMode="External"/><Relationship Id="rId254" Type="http://schemas.openxmlformats.org/officeDocument/2006/relationships/hyperlink" Target="http://ordov5.fr.conforama.grp/exploitation/lot/R-247968" TargetMode="External"/><Relationship Id="rId28" Type="http://schemas.openxmlformats.org/officeDocument/2006/relationships/hyperlink" Target="http://ordov5.fr.conforama.grp/exploitation/lot/R-249318" TargetMode="External"/><Relationship Id="rId49" Type="http://schemas.openxmlformats.org/officeDocument/2006/relationships/hyperlink" Target="http://ordov5.fr.conforama.grp/exploitation/booking/fiche/522991" TargetMode="External"/><Relationship Id="rId114" Type="http://schemas.openxmlformats.org/officeDocument/2006/relationships/hyperlink" Target="http://ordov5.fr.conforama.grp/exploitation/lot/R-249048" TargetMode="External"/><Relationship Id="rId275" Type="http://schemas.openxmlformats.org/officeDocument/2006/relationships/hyperlink" Target="http://ordov5.fr.conforama.grp/exploitation/booking/fiche/495279" TargetMode="External"/><Relationship Id="rId296" Type="http://schemas.openxmlformats.org/officeDocument/2006/relationships/hyperlink" Target="http://ordov5.fr.conforama.grp/exploitation/lot/R-246920" TargetMode="External"/><Relationship Id="rId300" Type="http://schemas.openxmlformats.org/officeDocument/2006/relationships/hyperlink" Target="http://ordov5.fr.conforama.grp/exploitation/lot/R-249505" TargetMode="External"/><Relationship Id="rId60" Type="http://schemas.openxmlformats.org/officeDocument/2006/relationships/hyperlink" Target="http://ordov5.fr.conforama.grp/exploitation/lot/R-247696" TargetMode="External"/><Relationship Id="rId81" Type="http://schemas.openxmlformats.org/officeDocument/2006/relationships/hyperlink" Target="http://ordov5.fr.conforama.grp/exploitation/booking/fiche/523565" TargetMode="External"/><Relationship Id="rId135" Type="http://schemas.openxmlformats.org/officeDocument/2006/relationships/hyperlink" Target="http://ordov5.fr.conforama.grp/exploitation/booking/fiche/523617" TargetMode="External"/><Relationship Id="rId156" Type="http://schemas.openxmlformats.org/officeDocument/2006/relationships/hyperlink" Target="http://ordov5.fr.conforama.grp/exploitation/lot/M-CMAU7033119-1" TargetMode="External"/><Relationship Id="rId177" Type="http://schemas.openxmlformats.org/officeDocument/2006/relationships/hyperlink" Target="http://ordov5.fr.conforama.grp/exploitation/booking/fiche/516752" TargetMode="External"/><Relationship Id="rId198" Type="http://schemas.openxmlformats.org/officeDocument/2006/relationships/hyperlink" Target="http://ordov5.fr.conforama.grp/exploitation/lot/R-249995" TargetMode="External"/><Relationship Id="rId202" Type="http://schemas.openxmlformats.org/officeDocument/2006/relationships/hyperlink" Target="http://ordov5.fr.conforama.grp/exploitation/lot/R-249781" TargetMode="External"/><Relationship Id="rId223" Type="http://schemas.openxmlformats.org/officeDocument/2006/relationships/hyperlink" Target="http://ordov5.fr.conforama.grp/exploitation/booking/fiche/493705" TargetMode="External"/><Relationship Id="rId244" Type="http://schemas.openxmlformats.org/officeDocument/2006/relationships/hyperlink" Target="http://ordov5.fr.conforama.grp/exploitation/lot/M-FSCU8559273-1" TargetMode="External"/><Relationship Id="rId18" Type="http://schemas.openxmlformats.org/officeDocument/2006/relationships/hyperlink" Target="http://ordov5.fr.conforama.grp/exploitation/lot/R-245194" TargetMode="External"/><Relationship Id="rId39" Type="http://schemas.openxmlformats.org/officeDocument/2006/relationships/hyperlink" Target="http://ordov5.fr.conforama.grp/exploitation/booking/fiche/517584" TargetMode="External"/><Relationship Id="rId265" Type="http://schemas.openxmlformats.org/officeDocument/2006/relationships/hyperlink" Target="http://ordov5.fr.conforama.grp/exploitation/booking/fiche/519649" TargetMode="External"/><Relationship Id="rId286" Type="http://schemas.openxmlformats.org/officeDocument/2006/relationships/hyperlink" Target="http://ordov5.fr.conforama.grp/exploitation/lot/M-BMOU4554872-1" TargetMode="External"/><Relationship Id="rId50" Type="http://schemas.openxmlformats.org/officeDocument/2006/relationships/hyperlink" Target="http://ordov5.fr.conforama.grp/exploitation/lot/M-CBHU9523730-1" TargetMode="External"/><Relationship Id="rId104" Type="http://schemas.openxmlformats.org/officeDocument/2006/relationships/hyperlink" Target="http://ordov5.fr.conforama.grp/exploitation/lot/M-CBHU9149430-1" TargetMode="External"/><Relationship Id="rId125" Type="http://schemas.openxmlformats.org/officeDocument/2006/relationships/hyperlink" Target="http://ordov5.fr.conforama.grp/exploitation/booking/fiche/523243" TargetMode="External"/><Relationship Id="rId146" Type="http://schemas.openxmlformats.org/officeDocument/2006/relationships/hyperlink" Target="http://ordov5.fr.conforama.grp/exploitation/lot/R-249814" TargetMode="External"/><Relationship Id="rId167" Type="http://schemas.openxmlformats.org/officeDocument/2006/relationships/hyperlink" Target="http://ordov5.fr.conforama.grp/exploitation/booking/fiche/517011" TargetMode="External"/><Relationship Id="rId188" Type="http://schemas.openxmlformats.org/officeDocument/2006/relationships/hyperlink" Target="http://ordov5.fr.conforama.grp/exploitation/lot/R-248003" TargetMode="External"/><Relationship Id="rId311" Type="http://schemas.openxmlformats.org/officeDocument/2006/relationships/printerSettings" Target="../printerSettings/printerSettings1.bin"/><Relationship Id="rId71" Type="http://schemas.openxmlformats.org/officeDocument/2006/relationships/hyperlink" Target="http://ordov5.fr.conforama.grp/exploitation/booking/fiche/523705" TargetMode="External"/><Relationship Id="rId92" Type="http://schemas.openxmlformats.org/officeDocument/2006/relationships/hyperlink" Target="http://ordov5.fr.conforama.grp/exploitation/lot/M-CBHU6059327-1" TargetMode="External"/><Relationship Id="rId213" Type="http://schemas.openxmlformats.org/officeDocument/2006/relationships/hyperlink" Target="http://ordov5.fr.conforama.grp/exploitation/booking/fiche/516640" TargetMode="External"/><Relationship Id="rId234" Type="http://schemas.openxmlformats.org/officeDocument/2006/relationships/hyperlink" Target="http://ordov5.fr.conforama.grp/exploitation/lot/M-CBHU6129337-1" TargetMode="External"/><Relationship Id="rId2" Type="http://schemas.openxmlformats.org/officeDocument/2006/relationships/hyperlink" Target="http://ordov5.fr.conforama.grp/exploitation/lot/R-249105" TargetMode="External"/><Relationship Id="rId29" Type="http://schemas.openxmlformats.org/officeDocument/2006/relationships/hyperlink" Target="http://ordov5.fr.conforama.grp/exploitation/booking/fiche/481622" TargetMode="External"/><Relationship Id="rId255" Type="http://schemas.openxmlformats.org/officeDocument/2006/relationships/hyperlink" Target="http://ordov5.fr.conforama.grp/exploitation/booking/fiche/523708" TargetMode="External"/><Relationship Id="rId276" Type="http://schemas.openxmlformats.org/officeDocument/2006/relationships/hyperlink" Target="http://ordov5.fr.conforama.grp/exploitation/lot/R-245184" TargetMode="External"/><Relationship Id="rId297" Type="http://schemas.openxmlformats.org/officeDocument/2006/relationships/hyperlink" Target="http://ordov5.fr.conforama.grp/exploitation/booking/fiche/523655" TargetMode="External"/><Relationship Id="rId40" Type="http://schemas.openxmlformats.org/officeDocument/2006/relationships/hyperlink" Target="http://ordov5.fr.conforama.grp/exploitation/lot/R-248989" TargetMode="External"/><Relationship Id="rId115" Type="http://schemas.openxmlformats.org/officeDocument/2006/relationships/hyperlink" Target="http://ordov5.fr.conforama.grp/exploitation/booking/fiche/522620" TargetMode="External"/><Relationship Id="rId136" Type="http://schemas.openxmlformats.org/officeDocument/2006/relationships/hyperlink" Target="http://ordov5.fr.conforama.grp/exploitation/lot/R-249505" TargetMode="External"/><Relationship Id="rId157" Type="http://schemas.openxmlformats.org/officeDocument/2006/relationships/hyperlink" Target="http://ordov5.fr.conforama.grp/exploitation/booking/fiche/523345" TargetMode="External"/><Relationship Id="rId178" Type="http://schemas.openxmlformats.org/officeDocument/2006/relationships/hyperlink" Target="http://ordov5.fr.conforama.grp/exploitation/lot/R-248749" TargetMode="External"/><Relationship Id="rId301" Type="http://schemas.openxmlformats.org/officeDocument/2006/relationships/hyperlink" Target="http://ordov5.fr.conforama.grp/exploitation/booking/fiche/49553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35"/>
  <sheetViews>
    <sheetView tabSelected="1" topLeftCell="A7" workbookViewId="0">
      <selection activeCell="D35" sqref="D35"/>
    </sheetView>
  </sheetViews>
  <sheetFormatPr baseColWidth="10" defaultRowHeight="15" x14ac:dyDescent="0.25"/>
  <cols>
    <col min="1" max="1" width="71.5703125" bestFit="1" customWidth="1"/>
    <col min="2" max="2" width="29.85546875" bestFit="1" customWidth="1"/>
    <col min="3" max="3" width="45.5703125" bestFit="1" customWidth="1"/>
    <col min="4" max="4" width="27.28515625" bestFit="1" customWidth="1"/>
  </cols>
  <sheetData>
    <row r="1" spans="1:4" x14ac:dyDescent="0.25">
      <c r="A1" s="12" t="s">
        <v>104</v>
      </c>
      <c r="B1" t="s">
        <v>102</v>
      </c>
    </row>
    <row r="2" spans="1:4" x14ac:dyDescent="0.25">
      <c r="A2" s="12" t="s">
        <v>2</v>
      </c>
      <c r="B2" t="s">
        <v>102</v>
      </c>
    </row>
    <row r="4" spans="1:4" x14ac:dyDescent="0.25">
      <c r="A4" s="12" t="s">
        <v>96</v>
      </c>
      <c r="B4" t="s">
        <v>101</v>
      </c>
      <c r="C4" t="s">
        <v>103</v>
      </c>
      <c r="D4" t="s">
        <v>200</v>
      </c>
    </row>
    <row r="5" spans="1:4" x14ac:dyDescent="0.25">
      <c r="A5" s="13" t="s">
        <v>91</v>
      </c>
      <c r="B5" s="14"/>
      <c r="C5" s="14">
        <v>17</v>
      </c>
      <c r="D5" s="14">
        <v>0</v>
      </c>
    </row>
    <row r="6" spans="1:4" x14ac:dyDescent="0.25">
      <c r="A6" s="13" t="s">
        <v>75</v>
      </c>
      <c r="B6" s="14"/>
      <c r="C6" s="14">
        <v>8</v>
      </c>
      <c r="D6" s="14">
        <v>0</v>
      </c>
    </row>
    <row r="7" spans="1:4" x14ac:dyDescent="0.25">
      <c r="A7" s="13" t="s">
        <v>44</v>
      </c>
      <c r="B7" s="14"/>
      <c r="C7" s="14">
        <v>15</v>
      </c>
      <c r="D7" s="14">
        <v>2657.0000000065193</v>
      </c>
    </row>
    <row r="8" spans="1:4" x14ac:dyDescent="0.25">
      <c r="A8" s="13" t="s">
        <v>92</v>
      </c>
      <c r="B8" s="14"/>
      <c r="C8" s="14">
        <v>7</v>
      </c>
      <c r="D8" s="14">
        <v>0</v>
      </c>
    </row>
    <row r="9" spans="1:4" x14ac:dyDescent="0.25">
      <c r="A9" s="13" t="s">
        <v>83</v>
      </c>
      <c r="B9" s="14"/>
      <c r="C9" s="14">
        <v>7</v>
      </c>
      <c r="D9" s="14">
        <v>0</v>
      </c>
    </row>
    <row r="10" spans="1:4" x14ac:dyDescent="0.25">
      <c r="A10" s="13" t="s">
        <v>30</v>
      </c>
      <c r="B10" s="14">
        <v>1</v>
      </c>
      <c r="C10" s="14">
        <v>16</v>
      </c>
      <c r="D10" s="14">
        <v>0</v>
      </c>
    </row>
    <row r="11" spans="1:4" x14ac:dyDescent="0.25">
      <c r="A11" s="13" t="s">
        <v>78</v>
      </c>
      <c r="B11" s="14"/>
      <c r="C11" s="14">
        <v>8</v>
      </c>
      <c r="D11" s="14">
        <v>0</v>
      </c>
    </row>
    <row r="12" spans="1:4" x14ac:dyDescent="0.25">
      <c r="A12" s="13" t="s">
        <v>69</v>
      </c>
      <c r="B12" s="14">
        <v>1</v>
      </c>
      <c r="C12" s="14">
        <v>8</v>
      </c>
      <c r="D12" s="14">
        <v>0</v>
      </c>
    </row>
    <row r="13" spans="1:4" x14ac:dyDescent="0.25">
      <c r="A13" s="13" t="s">
        <v>17</v>
      </c>
      <c r="B13" s="14">
        <v>1</v>
      </c>
      <c r="C13" s="14">
        <v>8</v>
      </c>
      <c r="D13" s="14">
        <v>416.99999999720603</v>
      </c>
    </row>
    <row r="14" spans="1:4" x14ac:dyDescent="0.25">
      <c r="A14" s="13" t="s">
        <v>67</v>
      </c>
      <c r="B14" s="14">
        <v>1</v>
      </c>
      <c r="C14" s="14">
        <v>49</v>
      </c>
      <c r="D14" s="14">
        <v>193.00000001094304</v>
      </c>
    </row>
    <row r="15" spans="1:4" x14ac:dyDescent="0.25">
      <c r="A15" s="13" t="s">
        <v>39</v>
      </c>
      <c r="B15" s="14">
        <v>2</v>
      </c>
      <c r="C15" s="14">
        <v>49</v>
      </c>
      <c r="D15" s="14">
        <v>330.99999999976717</v>
      </c>
    </row>
    <row r="16" spans="1:4" x14ac:dyDescent="0.25">
      <c r="A16" s="13" t="s">
        <v>85</v>
      </c>
      <c r="B16" s="14"/>
      <c r="C16" s="14">
        <v>7</v>
      </c>
      <c r="D16" s="14">
        <v>0</v>
      </c>
    </row>
    <row r="17" spans="1:4" x14ac:dyDescent="0.25">
      <c r="A17" s="13" t="s">
        <v>71</v>
      </c>
      <c r="B17" s="14"/>
      <c r="C17" s="14">
        <v>16</v>
      </c>
      <c r="D17" s="14">
        <v>0</v>
      </c>
    </row>
    <row r="18" spans="1:4" x14ac:dyDescent="0.25">
      <c r="A18" s="13" t="s">
        <v>56</v>
      </c>
      <c r="B18" s="14">
        <v>1</v>
      </c>
      <c r="C18" s="14">
        <v>10</v>
      </c>
      <c r="D18" s="14">
        <v>0</v>
      </c>
    </row>
    <row r="19" spans="1:4" x14ac:dyDescent="0.25">
      <c r="A19" s="13" t="s">
        <v>61</v>
      </c>
      <c r="B19" s="14"/>
      <c r="C19" s="14">
        <v>16</v>
      </c>
      <c r="D19" s="14">
        <v>560.98333334550261</v>
      </c>
    </row>
    <row r="20" spans="1:4" x14ac:dyDescent="0.25">
      <c r="A20" s="13" t="s">
        <v>64</v>
      </c>
      <c r="B20" s="14">
        <v>1</v>
      </c>
      <c r="C20" s="14">
        <v>25</v>
      </c>
      <c r="D20" s="14">
        <v>75.00000000349246</v>
      </c>
    </row>
    <row r="21" spans="1:4" x14ac:dyDescent="0.25">
      <c r="A21" s="13" t="s">
        <v>81</v>
      </c>
      <c r="B21" s="14">
        <v>1</v>
      </c>
      <c r="C21" s="14">
        <v>7</v>
      </c>
      <c r="D21" s="14">
        <v>0</v>
      </c>
    </row>
    <row r="22" spans="1:4" x14ac:dyDescent="0.25">
      <c r="A22" s="13" t="s">
        <v>52</v>
      </c>
      <c r="B22" s="14">
        <v>1</v>
      </c>
      <c r="C22" s="14">
        <v>8</v>
      </c>
      <c r="D22" s="14">
        <v>0</v>
      </c>
    </row>
    <row r="23" spans="1:4" x14ac:dyDescent="0.25">
      <c r="A23" s="13" t="s">
        <v>34</v>
      </c>
      <c r="B23" s="14"/>
      <c r="C23" s="14">
        <v>84</v>
      </c>
      <c r="D23" s="14">
        <v>0</v>
      </c>
    </row>
    <row r="24" spans="1:4" x14ac:dyDescent="0.25">
      <c r="A24" s="13" t="s">
        <v>24</v>
      </c>
      <c r="B24" s="14"/>
      <c r="C24" s="14">
        <v>225</v>
      </c>
      <c r="D24" s="14">
        <v>0</v>
      </c>
    </row>
    <row r="25" spans="1:4" x14ac:dyDescent="0.25">
      <c r="A25" s="13" t="s">
        <v>97</v>
      </c>
      <c r="B25" s="14"/>
      <c r="C25" s="14"/>
      <c r="D25" s="14">
        <v>0</v>
      </c>
    </row>
    <row r="26" spans="1:4" x14ac:dyDescent="0.25">
      <c r="A26" s="13" t="s">
        <v>112</v>
      </c>
      <c r="B26" s="14"/>
      <c r="C26" s="14">
        <v>6</v>
      </c>
      <c r="D26" s="14">
        <v>0</v>
      </c>
    </row>
    <row r="27" spans="1:4" x14ac:dyDescent="0.25">
      <c r="A27" s="13" t="s">
        <v>118</v>
      </c>
      <c r="B27" s="14"/>
      <c r="C27" s="14">
        <v>2</v>
      </c>
      <c r="D27" s="14">
        <v>0</v>
      </c>
    </row>
    <row r="28" spans="1:4" x14ac:dyDescent="0.25">
      <c r="A28" s="13" t="s">
        <v>122</v>
      </c>
      <c r="B28" s="14"/>
      <c r="C28" s="14">
        <v>2</v>
      </c>
      <c r="D28" s="14">
        <v>0</v>
      </c>
    </row>
    <row r="29" spans="1:4" x14ac:dyDescent="0.25">
      <c r="A29" s="13" t="s">
        <v>151</v>
      </c>
      <c r="B29" s="14"/>
      <c r="C29" s="14">
        <v>8</v>
      </c>
      <c r="D29" s="14">
        <v>0</v>
      </c>
    </row>
    <row r="30" spans="1:4" x14ac:dyDescent="0.25">
      <c r="A30" s="13" t="s">
        <v>155</v>
      </c>
      <c r="B30" s="14"/>
      <c r="C30" s="14">
        <v>4</v>
      </c>
      <c r="D30" s="14">
        <v>0</v>
      </c>
    </row>
    <row r="31" spans="1:4" x14ac:dyDescent="0.25">
      <c r="A31" s="13" t="s">
        <v>163</v>
      </c>
      <c r="B31" s="14"/>
      <c r="C31" s="14">
        <v>2</v>
      </c>
      <c r="D31" s="14">
        <v>0</v>
      </c>
    </row>
    <row r="32" spans="1:4" x14ac:dyDescent="0.25">
      <c r="A32" s="13" t="s">
        <v>182</v>
      </c>
      <c r="B32" s="14"/>
      <c r="C32" s="14">
        <v>2</v>
      </c>
      <c r="D32" s="14">
        <v>0</v>
      </c>
    </row>
    <row r="33" spans="1:4" x14ac:dyDescent="0.25">
      <c r="A33" s="13" t="s">
        <v>192</v>
      </c>
      <c r="B33" s="14"/>
      <c r="C33" s="14">
        <v>2</v>
      </c>
      <c r="D33" s="14">
        <v>0</v>
      </c>
    </row>
    <row r="34" spans="1:4" x14ac:dyDescent="0.25">
      <c r="A34" s="13" t="s">
        <v>6</v>
      </c>
      <c r="B34" s="14"/>
      <c r="C34" s="14">
        <v>1</v>
      </c>
      <c r="D34" s="14">
        <v>0</v>
      </c>
    </row>
    <row r="35" spans="1:4" x14ac:dyDescent="0.25">
      <c r="A35" s="13" t="s">
        <v>98</v>
      </c>
      <c r="B35" s="14">
        <v>10</v>
      </c>
      <c r="C35" s="14">
        <v>619</v>
      </c>
      <c r="D35" s="14">
        <v>4233.9833333634306</v>
      </c>
    </row>
  </sheetData>
  <sheetProtection algorithmName="SHA-512" hashValue="HSZbYVf002eYNpv3IwEQ6FhM0/mah2Jp0fNudM+SPnkQQrCWMkZsUFdq9l595bAucvmuDRPNb5sxPHYOgoR7Tg==" saltValue="RgBabcDxbEWd1uLbtYgvyQ==" spinCount="100000" sheet="1" objects="1" scenario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314"/>
  <sheetViews>
    <sheetView topLeftCell="O1" zoomScale="90" zoomScaleNormal="90" workbookViewId="0">
      <pane ySplit="2" topLeftCell="A307" activePane="bottomLeft" state="frozen"/>
      <selection pane="bottomLeft" activeCell="Z314" sqref="Z314"/>
    </sheetView>
  </sheetViews>
  <sheetFormatPr baseColWidth="10" defaultRowHeight="15" x14ac:dyDescent="0.25"/>
  <cols>
    <col min="1" max="2" width="11.42578125" hidden="1" customWidth="1"/>
    <col min="3" max="3" width="19.140625" customWidth="1"/>
    <col min="7" max="7" width="11.42578125" customWidth="1"/>
    <col min="14" max="14" width="38.5703125" customWidth="1"/>
    <col min="15" max="20" width="11.42578125" customWidth="1"/>
    <col min="21" max="21" width="24.85546875" customWidth="1"/>
    <col min="22" max="22" width="24.42578125" customWidth="1"/>
    <col min="23" max="23" width="28.42578125" customWidth="1"/>
    <col min="24" max="24" width="33.28515625" customWidth="1"/>
    <col min="25" max="25" width="21" customWidth="1"/>
    <col min="26" max="26" width="20.42578125" customWidth="1"/>
  </cols>
  <sheetData>
    <row r="1" spans="1:26" ht="70.5" customHeight="1" thickBot="1" x14ac:dyDescent="0.3">
      <c r="A1" s="20"/>
      <c r="B1" s="20"/>
      <c r="C1" s="53"/>
      <c r="D1" s="54"/>
      <c r="E1" s="54"/>
      <c r="F1" s="55"/>
      <c r="G1" s="27"/>
      <c r="H1" s="56"/>
      <c r="I1" s="57" t="s">
        <v>201</v>
      </c>
      <c r="J1" s="57"/>
      <c r="K1" s="57"/>
      <c r="L1" s="57"/>
      <c r="M1" s="58"/>
      <c r="N1" s="59">
        <f ca="1">NOW()</f>
        <v>43132.428021874999</v>
      </c>
      <c r="O1" s="48"/>
      <c r="P1" s="48"/>
      <c r="Q1" s="48"/>
      <c r="R1" s="48"/>
      <c r="S1" s="48"/>
      <c r="T1" s="48"/>
      <c r="U1" s="60"/>
      <c r="V1" s="57"/>
      <c r="W1" s="61"/>
      <c r="X1" s="28"/>
      <c r="Y1" s="29"/>
      <c r="Z1" s="30"/>
    </row>
    <row r="2" spans="1:26" ht="34.5" thickBot="1" x14ac:dyDescent="0.3">
      <c r="A2" s="33" t="s">
        <v>109</v>
      </c>
      <c r="B2" s="39" t="s">
        <v>108</v>
      </c>
      <c r="C2" s="82" t="s">
        <v>104</v>
      </c>
      <c r="D2" s="41" t="s">
        <v>0</v>
      </c>
      <c r="E2" s="42" t="s">
        <v>1</v>
      </c>
      <c r="F2" s="72" t="s">
        <v>2</v>
      </c>
      <c r="G2" s="49" t="s">
        <v>3</v>
      </c>
      <c r="H2" s="73" t="s">
        <v>4</v>
      </c>
      <c r="I2" s="43" t="s">
        <v>5</v>
      </c>
      <c r="J2" s="43" t="s">
        <v>6</v>
      </c>
      <c r="K2" s="43" t="s">
        <v>7</v>
      </c>
      <c r="L2" s="43" t="s">
        <v>8</v>
      </c>
      <c r="M2" s="43" t="s">
        <v>9</v>
      </c>
      <c r="N2" s="74" t="s">
        <v>10</v>
      </c>
      <c r="O2" s="50" t="s">
        <v>11</v>
      </c>
      <c r="P2" s="24" t="s">
        <v>12</v>
      </c>
      <c r="Q2" s="24" t="s">
        <v>13</v>
      </c>
      <c r="R2" s="24" t="s">
        <v>14</v>
      </c>
      <c r="S2" s="24" t="s">
        <v>15</v>
      </c>
      <c r="T2" s="40" t="s">
        <v>94</v>
      </c>
      <c r="U2" s="44" t="s">
        <v>95</v>
      </c>
      <c r="V2" s="45" t="s">
        <v>93</v>
      </c>
      <c r="W2" s="75" t="s">
        <v>100</v>
      </c>
      <c r="X2" s="51" t="s">
        <v>105</v>
      </c>
      <c r="Y2" s="25" t="s">
        <v>106</v>
      </c>
      <c r="Z2" s="26" t="s">
        <v>107</v>
      </c>
    </row>
    <row r="3" spans="1:26" ht="34.5" thickBot="1" x14ac:dyDescent="0.3">
      <c r="A3" s="32">
        <f>IF(C3&lt;&gt;"",WEEKNUM(C3),"")</f>
        <v>5</v>
      </c>
      <c r="B3" s="46">
        <f>IF(C3&lt;&gt;"",MONTH(C3),"")</f>
        <v>2</v>
      </c>
      <c r="C3" s="83">
        <f>IF(F3&lt;&gt;"",F3,"")</f>
        <v>43132.25</v>
      </c>
      <c r="D3" s="2">
        <v>523098</v>
      </c>
      <c r="E3" s="1" t="s">
        <v>27</v>
      </c>
      <c r="F3" s="35">
        <v>43132.25</v>
      </c>
      <c r="G3" s="2"/>
      <c r="H3" s="3" t="s">
        <v>110</v>
      </c>
      <c r="I3" s="2" t="s">
        <v>111</v>
      </c>
      <c r="J3" s="2" t="s">
        <v>112</v>
      </c>
      <c r="K3" s="2" t="s">
        <v>18</v>
      </c>
      <c r="L3" s="2"/>
      <c r="M3" s="2" t="s">
        <v>84</v>
      </c>
      <c r="N3" s="2" t="s">
        <v>20</v>
      </c>
      <c r="O3" s="4">
        <v>1440</v>
      </c>
      <c r="P3" s="4">
        <v>30</v>
      </c>
      <c r="Q3" s="4">
        <v>60</v>
      </c>
      <c r="R3" s="2" t="s">
        <v>21</v>
      </c>
      <c r="S3" s="2" t="s">
        <v>21</v>
      </c>
      <c r="T3" s="2">
        <v>5385.6</v>
      </c>
      <c r="U3" s="34">
        <f>K4</f>
        <v>0</v>
      </c>
      <c r="V3" s="76">
        <v>0.32569444444444445</v>
      </c>
      <c r="W3" s="77" t="s">
        <v>343</v>
      </c>
      <c r="X3" s="52">
        <f>IF(V3="","",IF(V3&lt;F3,(MOD(V3-F3,1)),""))</f>
        <v>7.5694444443797693E-2</v>
      </c>
      <c r="Y3" s="21">
        <f>IF(X3&gt;0.9,"",X3*24)</f>
        <v>1.8166666666511446</v>
      </c>
      <c r="Z3" s="22">
        <f>IF(Y3="","",(CONVERT(Y3,"hr","mn")))</f>
        <v>108.99999999906868</v>
      </c>
    </row>
    <row r="4" spans="1:26" x14ac:dyDescent="0.25">
      <c r="A4" s="31" t="str">
        <f t="shared" ref="A4:A67" si="0">IF(C4&lt;&gt;"",WEEKNUM(C4),"")</f>
        <v/>
      </c>
      <c r="B4" s="31" t="str">
        <f t="shared" ref="B4:B67" si="1">IF(C4&lt;&gt;"",MONTH(C4),"")</f>
        <v/>
      </c>
      <c r="C4" s="84" t="str">
        <f t="shared" ref="C4:C67" si="2">IF(F4&lt;&gt;"",F4,"")</f>
        <v/>
      </c>
      <c r="D4" s="5" t="s">
        <v>113</v>
      </c>
      <c r="E4" s="1" t="s">
        <v>23</v>
      </c>
      <c r="F4" s="5"/>
      <c r="G4" s="5"/>
      <c r="H4" s="1" t="s">
        <v>28</v>
      </c>
      <c r="I4" s="5"/>
      <c r="J4" s="5" t="s">
        <v>24</v>
      </c>
      <c r="K4" s="5"/>
      <c r="L4" s="5" t="s">
        <v>25</v>
      </c>
      <c r="M4" s="5" t="s">
        <v>21</v>
      </c>
      <c r="N4" s="6">
        <v>1.9251336898395721</v>
      </c>
      <c r="O4" s="7">
        <v>1</v>
      </c>
      <c r="P4" s="7">
        <v>60</v>
      </c>
      <c r="Q4" s="5" t="s">
        <v>21</v>
      </c>
      <c r="R4" s="5" t="s">
        <v>21</v>
      </c>
      <c r="S4" s="5" t="s">
        <v>21</v>
      </c>
      <c r="T4" s="5">
        <v>44.755200000000002</v>
      </c>
      <c r="U4" s="34" t="str">
        <f t="shared" ref="U4:U67" si="3">K5</f>
        <v>40'HQ</v>
      </c>
      <c r="V4" s="23"/>
      <c r="W4" s="66"/>
      <c r="X4" s="19" t="str">
        <f t="shared" ref="X4:X68" si="4">IF(V4="","",IF(V4&lt;F4,(MOD(V4-F4,1)),""))</f>
        <v/>
      </c>
      <c r="Y4" s="21" t="str">
        <f t="shared" ref="Y4:Y68" si="5">IF(X4&gt;0.9,"",X4*24)</f>
        <v/>
      </c>
      <c r="Z4" s="22"/>
    </row>
    <row r="5" spans="1:26" ht="45" x14ac:dyDescent="0.25">
      <c r="A5" s="31">
        <f t="shared" si="0"/>
        <v>5</v>
      </c>
      <c r="B5" s="31">
        <f t="shared" si="1"/>
        <v>2</v>
      </c>
      <c r="C5" s="84">
        <f t="shared" si="2"/>
        <v>43132.25</v>
      </c>
      <c r="D5" s="2">
        <v>523429</v>
      </c>
      <c r="E5" s="1" t="s">
        <v>68</v>
      </c>
      <c r="F5" s="35">
        <v>43132.25</v>
      </c>
      <c r="G5" s="2"/>
      <c r="H5" s="3" t="s">
        <v>120</v>
      </c>
      <c r="I5" s="2" t="s">
        <v>121</v>
      </c>
      <c r="J5" s="2" t="s">
        <v>122</v>
      </c>
      <c r="K5" s="2" t="s">
        <v>45</v>
      </c>
      <c r="L5" s="2" t="s">
        <v>123</v>
      </c>
      <c r="M5" s="2" t="s">
        <v>32</v>
      </c>
      <c r="N5" s="2" t="s">
        <v>33</v>
      </c>
      <c r="O5" s="4">
        <v>220</v>
      </c>
      <c r="P5" s="4">
        <v>0</v>
      </c>
      <c r="Q5" s="4">
        <v>74</v>
      </c>
      <c r="R5" s="2" t="s">
        <v>21</v>
      </c>
      <c r="S5" s="2" t="s">
        <v>21</v>
      </c>
      <c r="T5" s="2">
        <v>5060</v>
      </c>
      <c r="U5" s="34" t="str">
        <f t="shared" si="3"/>
        <v>FSCU8593447</v>
      </c>
      <c r="V5" s="17"/>
      <c r="W5" s="18" t="s">
        <v>99</v>
      </c>
      <c r="X5" s="19"/>
      <c r="Y5" s="21"/>
      <c r="Z5" s="22"/>
    </row>
    <row r="6" spans="1:26" ht="33.75" x14ac:dyDescent="0.25">
      <c r="A6" s="31" t="str">
        <f t="shared" si="0"/>
        <v/>
      </c>
      <c r="B6" s="31" t="str">
        <f t="shared" si="1"/>
        <v/>
      </c>
      <c r="C6" s="84" t="str">
        <f t="shared" si="2"/>
        <v/>
      </c>
      <c r="D6" s="5" t="s">
        <v>124</v>
      </c>
      <c r="E6" s="1" t="s">
        <v>23</v>
      </c>
      <c r="F6" s="5"/>
      <c r="G6" s="5"/>
      <c r="H6" s="1" t="s">
        <v>28</v>
      </c>
      <c r="I6" s="5"/>
      <c r="J6" s="5" t="s">
        <v>34</v>
      </c>
      <c r="K6" s="5" t="s">
        <v>125</v>
      </c>
      <c r="L6" s="5" t="s">
        <v>35</v>
      </c>
      <c r="M6" s="5" t="s">
        <v>21</v>
      </c>
      <c r="N6" s="6">
        <v>2.2000000000000002</v>
      </c>
      <c r="O6" s="7">
        <v>1</v>
      </c>
      <c r="P6" s="7">
        <v>74</v>
      </c>
      <c r="Q6" s="5" t="s">
        <v>21</v>
      </c>
      <c r="R6" s="5" t="s">
        <v>21</v>
      </c>
      <c r="S6" s="5" t="s">
        <v>21</v>
      </c>
      <c r="T6" s="5">
        <v>87.17367999999999</v>
      </c>
      <c r="U6" s="34" t="str">
        <f t="shared" si="3"/>
        <v>Camion vrac</v>
      </c>
      <c r="V6" s="17"/>
      <c r="W6" s="18"/>
      <c r="X6" s="19" t="str">
        <f t="shared" si="4"/>
        <v/>
      </c>
      <c r="Y6" s="21" t="str">
        <f t="shared" si="5"/>
        <v/>
      </c>
      <c r="Z6" s="22"/>
    </row>
    <row r="7" spans="1:26" ht="33.75" x14ac:dyDescent="0.25">
      <c r="A7" s="31">
        <f t="shared" si="0"/>
        <v>5</v>
      </c>
      <c r="B7" s="31">
        <f t="shared" si="1"/>
        <v>2</v>
      </c>
      <c r="C7" s="84">
        <f t="shared" si="2"/>
        <v>43132.25</v>
      </c>
      <c r="D7" s="2">
        <v>496321</v>
      </c>
      <c r="E7" s="1" t="s">
        <v>38</v>
      </c>
      <c r="F7" s="35">
        <v>43132.25</v>
      </c>
      <c r="G7" s="2"/>
      <c r="H7" s="3" t="s">
        <v>114</v>
      </c>
      <c r="I7" s="2" t="s">
        <v>115</v>
      </c>
      <c r="J7" s="2" t="s">
        <v>39</v>
      </c>
      <c r="K7" s="2" t="s">
        <v>26</v>
      </c>
      <c r="L7" s="2"/>
      <c r="M7" s="2" t="s">
        <v>40</v>
      </c>
      <c r="N7" s="2" t="s">
        <v>33</v>
      </c>
      <c r="O7" s="4">
        <v>264</v>
      </c>
      <c r="P7" s="4">
        <v>0</v>
      </c>
      <c r="Q7" s="4">
        <v>44</v>
      </c>
      <c r="R7" s="2" t="s">
        <v>21</v>
      </c>
      <c r="S7" s="2" t="s">
        <v>21</v>
      </c>
      <c r="T7" s="2">
        <v>11299.2</v>
      </c>
      <c r="U7" s="34">
        <f t="shared" si="3"/>
        <v>0</v>
      </c>
      <c r="V7" s="17"/>
      <c r="W7" s="18"/>
      <c r="X7" s="19" t="str">
        <f t="shared" si="4"/>
        <v/>
      </c>
      <c r="Y7" s="21" t="str">
        <f t="shared" si="5"/>
        <v/>
      </c>
      <c r="Z7" s="22"/>
    </row>
    <row r="8" spans="1:26" x14ac:dyDescent="0.25">
      <c r="A8" s="31" t="str">
        <f t="shared" si="0"/>
        <v/>
      </c>
      <c r="B8" s="31" t="str">
        <f t="shared" si="1"/>
        <v/>
      </c>
      <c r="C8" s="84" t="str">
        <f t="shared" si="2"/>
        <v/>
      </c>
      <c r="D8" s="5" t="s">
        <v>22</v>
      </c>
      <c r="E8" s="1" t="s">
        <v>23</v>
      </c>
      <c r="F8" s="5"/>
      <c r="G8" s="5"/>
      <c r="H8" s="1" t="s">
        <v>28</v>
      </c>
      <c r="I8" s="5"/>
      <c r="J8" s="5" t="s">
        <v>24</v>
      </c>
      <c r="K8" s="5"/>
      <c r="L8" s="5" t="s">
        <v>25</v>
      </c>
      <c r="M8" s="5" t="s">
        <v>21</v>
      </c>
      <c r="N8" s="6">
        <v>2.2000000000000002</v>
      </c>
      <c r="O8" s="7">
        <v>1</v>
      </c>
      <c r="P8" s="7">
        <v>264</v>
      </c>
      <c r="Q8" s="5" t="s">
        <v>21</v>
      </c>
      <c r="R8" s="5" t="s">
        <v>21</v>
      </c>
      <c r="S8" s="5" t="s">
        <v>21</v>
      </c>
      <c r="T8" s="5">
        <v>75.778559999999999</v>
      </c>
      <c r="U8" s="34" t="str">
        <f t="shared" si="3"/>
        <v>Camion palette</v>
      </c>
      <c r="V8" s="17"/>
      <c r="W8" s="18"/>
      <c r="X8" s="19" t="str">
        <f t="shared" si="4"/>
        <v/>
      </c>
      <c r="Y8" s="21" t="str">
        <f t="shared" si="5"/>
        <v/>
      </c>
      <c r="Z8" s="22"/>
    </row>
    <row r="9" spans="1:26" ht="45.75" thickBot="1" x14ac:dyDescent="0.3">
      <c r="A9" s="31">
        <f t="shared" si="0"/>
        <v>5</v>
      </c>
      <c r="B9" s="31">
        <f t="shared" si="1"/>
        <v>2</v>
      </c>
      <c r="C9" s="84">
        <f t="shared" si="2"/>
        <v>43132.25</v>
      </c>
      <c r="D9" s="2">
        <v>517200</v>
      </c>
      <c r="E9" s="1" t="s">
        <v>36</v>
      </c>
      <c r="F9" s="35">
        <v>43132.25</v>
      </c>
      <c r="G9" s="2"/>
      <c r="H9" s="3" t="s">
        <v>202</v>
      </c>
      <c r="I9" s="2" t="s">
        <v>203</v>
      </c>
      <c r="J9" s="2" t="s">
        <v>17</v>
      </c>
      <c r="K9" s="2" t="s">
        <v>18</v>
      </c>
      <c r="L9" s="2"/>
      <c r="M9" s="2" t="s">
        <v>19</v>
      </c>
      <c r="N9" s="2" t="s">
        <v>20</v>
      </c>
      <c r="O9" s="4">
        <v>801</v>
      </c>
      <c r="P9" s="4">
        <v>32</v>
      </c>
      <c r="Q9" s="4">
        <v>97</v>
      </c>
      <c r="R9" s="2" t="s">
        <v>21</v>
      </c>
      <c r="S9" s="2" t="s">
        <v>21</v>
      </c>
      <c r="T9" s="2">
        <v>20450.34</v>
      </c>
      <c r="U9" s="34">
        <f t="shared" si="3"/>
        <v>0</v>
      </c>
      <c r="V9" s="62"/>
      <c r="W9" s="63"/>
      <c r="X9" s="19" t="str">
        <f t="shared" si="4"/>
        <v/>
      </c>
      <c r="Y9" s="21" t="str">
        <f t="shared" si="5"/>
        <v/>
      </c>
      <c r="Z9" s="22"/>
    </row>
    <row r="10" spans="1:26" ht="15.75" thickBot="1" x14ac:dyDescent="0.3">
      <c r="A10" s="32" t="str">
        <f t="shared" si="0"/>
        <v/>
      </c>
      <c r="B10" s="46" t="str">
        <f t="shared" si="1"/>
        <v/>
      </c>
      <c r="C10" s="85" t="str">
        <f t="shared" si="2"/>
        <v/>
      </c>
      <c r="D10" s="5" t="s">
        <v>22</v>
      </c>
      <c r="E10" s="1" t="s">
        <v>23</v>
      </c>
      <c r="F10" s="5"/>
      <c r="G10" s="5"/>
      <c r="H10" s="1" t="s">
        <v>28</v>
      </c>
      <c r="I10" s="5"/>
      <c r="J10" s="5" t="s">
        <v>24</v>
      </c>
      <c r="K10" s="5"/>
      <c r="L10" s="5" t="s">
        <v>25</v>
      </c>
      <c r="M10" s="5" t="s">
        <v>21</v>
      </c>
      <c r="N10" s="6">
        <v>1.0708556149732622</v>
      </c>
      <c r="O10" s="7">
        <v>10</v>
      </c>
      <c r="P10" s="7">
        <v>30</v>
      </c>
      <c r="Q10" s="5" t="s">
        <v>21</v>
      </c>
      <c r="R10" s="5" t="s">
        <v>21</v>
      </c>
      <c r="S10" s="5" t="s">
        <v>21</v>
      </c>
      <c r="T10" s="5">
        <v>39.583396</v>
      </c>
      <c r="U10" s="34" t="str">
        <f t="shared" si="3"/>
        <v>Container</v>
      </c>
      <c r="V10" s="78"/>
      <c r="W10" s="79"/>
      <c r="X10" s="47" t="str">
        <f t="shared" si="4"/>
        <v/>
      </c>
      <c r="Y10" s="21" t="str">
        <f t="shared" si="5"/>
        <v/>
      </c>
      <c r="Z10" s="22" t="str">
        <f>IF(Y10="","",(CONVERT(Y10,"hr","mn")))</f>
        <v/>
      </c>
    </row>
    <row r="11" spans="1:26" ht="33.75" x14ac:dyDescent="0.25">
      <c r="A11" s="31">
        <f t="shared" si="0"/>
        <v>5</v>
      </c>
      <c r="B11" s="31">
        <f t="shared" si="1"/>
        <v>2</v>
      </c>
      <c r="C11" s="84">
        <f t="shared" si="2"/>
        <v>43132.25</v>
      </c>
      <c r="D11" s="2">
        <v>496841</v>
      </c>
      <c r="E11" s="1" t="s">
        <v>41</v>
      </c>
      <c r="F11" s="35">
        <v>43132.25</v>
      </c>
      <c r="G11" s="2"/>
      <c r="H11" s="3" t="s">
        <v>116</v>
      </c>
      <c r="I11" s="2" t="s">
        <v>117</v>
      </c>
      <c r="J11" s="2" t="s">
        <v>118</v>
      </c>
      <c r="K11" s="2" t="s">
        <v>65</v>
      </c>
      <c r="L11" s="2"/>
      <c r="M11" s="2" t="s">
        <v>47</v>
      </c>
      <c r="N11" s="2" t="s">
        <v>33</v>
      </c>
      <c r="O11" s="4">
        <v>610</v>
      </c>
      <c r="P11" s="4">
        <v>0</v>
      </c>
      <c r="Q11" s="4">
        <v>72</v>
      </c>
      <c r="R11" s="2" t="s">
        <v>21</v>
      </c>
      <c r="S11" s="2" t="s">
        <v>21</v>
      </c>
      <c r="T11" s="2">
        <v>9705.1</v>
      </c>
      <c r="U11" s="34" t="str">
        <f t="shared" si="3"/>
        <v>FSCU8866048</v>
      </c>
      <c r="V11" s="71"/>
      <c r="W11" s="66"/>
      <c r="X11" s="19" t="str">
        <f t="shared" si="4"/>
        <v/>
      </c>
      <c r="Y11" s="21" t="str">
        <f t="shared" si="5"/>
        <v/>
      </c>
      <c r="Z11" s="22"/>
    </row>
    <row r="12" spans="1:26" x14ac:dyDescent="0.25">
      <c r="A12" s="31" t="str">
        <f t="shared" si="0"/>
        <v/>
      </c>
      <c r="B12" s="31" t="str">
        <f t="shared" si="1"/>
        <v/>
      </c>
      <c r="C12" s="84" t="str">
        <f t="shared" si="2"/>
        <v/>
      </c>
      <c r="D12" s="5" t="s">
        <v>22</v>
      </c>
      <c r="E12" s="1" t="s">
        <v>23</v>
      </c>
      <c r="F12" s="5"/>
      <c r="G12" s="5"/>
      <c r="H12" s="1" t="s">
        <v>28</v>
      </c>
      <c r="I12" s="5"/>
      <c r="J12" s="5" t="s">
        <v>24</v>
      </c>
      <c r="K12" s="5" t="s">
        <v>119</v>
      </c>
      <c r="L12" s="5" t="s">
        <v>25</v>
      </c>
      <c r="M12" s="5" t="s">
        <v>49</v>
      </c>
      <c r="N12" s="6">
        <v>7.1764705882352944</v>
      </c>
      <c r="O12" s="7">
        <v>2</v>
      </c>
      <c r="P12" s="7">
        <v>72</v>
      </c>
      <c r="Q12" s="5" t="s">
        <v>21</v>
      </c>
      <c r="R12" s="5" t="s">
        <v>21</v>
      </c>
      <c r="S12" s="5" t="s">
        <v>21</v>
      </c>
      <c r="T12" s="5">
        <v>65.653690000000012</v>
      </c>
      <c r="U12" s="34" t="str">
        <f t="shared" si="3"/>
        <v>Camion vrac</v>
      </c>
      <c r="V12" s="15"/>
      <c r="W12" s="18"/>
      <c r="X12" s="19" t="str">
        <f t="shared" si="4"/>
        <v/>
      </c>
      <c r="Y12" s="21" t="str">
        <f t="shared" si="5"/>
        <v/>
      </c>
      <c r="Z12" s="22"/>
    </row>
    <row r="13" spans="1:26" ht="45" x14ac:dyDescent="0.25">
      <c r="A13" s="31">
        <f t="shared" si="0"/>
        <v>5</v>
      </c>
      <c r="B13" s="31">
        <f t="shared" si="1"/>
        <v>2</v>
      </c>
      <c r="C13" s="84">
        <f t="shared" si="2"/>
        <v>43132.25</v>
      </c>
      <c r="D13" s="2">
        <v>523060</v>
      </c>
      <c r="E13" s="1" t="s">
        <v>63</v>
      </c>
      <c r="F13" s="35">
        <v>43132.25</v>
      </c>
      <c r="G13" s="2"/>
      <c r="H13" s="3" t="s">
        <v>126</v>
      </c>
      <c r="I13" s="2" t="s">
        <v>127</v>
      </c>
      <c r="J13" s="2" t="s">
        <v>39</v>
      </c>
      <c r="K13" s="2" t="s">
        <v>26</v>
      </c>
      <c r="L13" s="2"/>
      <c r="M13" s="2" t="s">
        <v>40</v>
      </c>
      <c r="N13" s="2" t="s">
        <v>33</v>
      </c>
      <c r="O13" s="4">
        <v>198</v>
      </c>
      <c r="P13" s="4">
        <v>0</v>
      </c>
      <c r="Q13" s="4">
        <v>31</v>
      </c>
      <c r="R13" s="2" t="s">
        <v>21</v>
      </c>
      <c r="S13" s="2" t="s">
        <v>21</v>
      </c>
      <c r="T13" s="2">
        <v>13325.4</v>
      </c>
      <c r="U13" s="34">
        <f t="shared" si="3"/>
        <v>0</v>
      </c>
      <c r="V13" s="16"/>
      <c r="W13" s="18"/>
      <c r="X13" s="19" t="str">
        <f t="shared" si="4"/>
        <v/>
      </c>
      <c r="Y13" s="21" t="str">
        <f t="shared" si="5"/>
        <v/>
      </c>
      <c r="Z13" s="22"/>
    </row>
    <row r="14" spans="1:26" x14ac:dyDescent="0.25">
      <c r="A14" s="31" t="str">
        <f t="shared" si="0"/>
        <v/>
      </c>
      <c r="B14" s="31" t="str">
        <f t="shared" si="1"/>
        <v/>
      </c>
      <c r="C14" s="84" t="str">
        <f t="shared" si="2"/>
        <v/>
      </c>
      <c r="D14" s="5" t="s">
        <v>22</v>
      </c>
      <c r="E14" s="1" t="s">
        <v>23</v>
      </c>
      <c r="F14" s="5"/>
      <c r="G14" s="5"/>
      <c r="H14" s="1" t="s">
        <v>28</v>
      </c>
      <c r="I14" s="5"/>
      <c r="J14" s="5" t="s">
        <v>24</v>
      </c>
      <c r="K14" s="5"/>
      <c r="L14" s="5" t="s">
        <v>25</v>
      </c>
      <c r="M14" s="5" t="s">
        <v>21</v>
      </c>
      <c r="N14" s="6">
        <v>1.65</v>
      </c>
      <c r="O14" s="7">
        <v>1</v>
      </c>
      <c r="P14" s="7">
        <v>198</v>
      </c>
      <c r="Q14" s="5" t="s">
        <v>21</v>
      </c>
      <c r="R14" s="5" t="s">
        <v>21</v>
      </c>
      <c r="S14" s="5" t="s">
        <v>21</v>
      </c>
      <c r="T14" s="5">
        <v>68.725800000000007</v>
      </c>
      <c r="U14" s="34" t="str">
        <f t="shared" si="3"/>
        <v>Camion vrac</v>
      </c>
      <c r="V14" s="15"/>
      <c r="W14" s="18"/>
      <c r="X14" s="19" t="str">
        <f t="shared" si="4"/>
        <v/>
      </c>
      <c r="Y14" s="21" t="str">
        <f t="shared" si="5"/>
        <v/>
      </c>
      <c r="Z14" s="22"/>
    </row>
    <row r="15" spans="1:26" ht="45" x14ac:dyDescent="0.25">
      <c r="A15" s="31">
        <f t="shared" si="0"/>
        <v>5</v>
      </c>
      <c r="B15" s="31">
        <f t="shared" si="1"/>
        <v>2</v>
      </c>
      <c r="C15" s="84">
        <f t="shared" si="2"/>
        <v>43132.25</v>
      </c>
      <c r="D15" s="2">
        <v>523059</v>
      </c>
      <c r="E15" s="1" t="s">
        <v>73</v>
      </c>
      <c r="F15" s="35">
        <v>43132.25</v>
      </c>
      <c r="G15" s="2"/>
      <c r="H15" s="3" t="s">
        <v>128</v>
      </c>
      <c r="I15" s="2" t="s">
        <v>129</v>
      </c>
      <c r="J15" s="2" t="s">
        <v>39</v>
      </c>
      <c r="K15" s="2" t="s">
        <v>26</v>
      </c>
      <c r="L15" s="2"/>
      <c r="M15" s="2" t="s">
        <v>40</v>
      </c>
      <c r="N15" s="2" t="s">
        <v>33</v>
      </c>
      <c r="O15" s="4">
        <v>48</v>
      </c>
      <c r="P15" s="4">
        <v>0</v>
      </c>
      <c r="Q15" s="4">
        <v>12</v>
      </c>
      <c r="R15" s="2" t="s">
        <v>21</v>
      </c>
      <c r="S15" s="2" t="s">
        <v>21</v>
      </c>
      <c r="T15" s="2">
        <v>3840</v>
      </c>
      <c r="U15" s="34">
        <f t="shared" si="3"/>
        <v>0</v>
      </c>
      <c r="V15" s="16"/>
      <c r="W15" s="18"/>
      <c r="X15" s="19" t="str">
        <f t="shared" si="4"/>
        <v/>
      </c>
      <c r="Y15" s="21" t="str">
        <f t="shared" si="5"/>
        <v/>
      </c>
      <c r="Z15" s="22"/>
    </row>
    <row r="16" spans="1:26" x14ac:dyDescent="0.25">
      <c r="A16" s="31" t="str">
        <f t="shared" si="0"/>
        <v/>
      </c>
      <c r="B16" s="31" t="str">
        <f t="shared" si="1"/>
        <v/>
      </c>
      <c r="C16" s="84" t="str">
        <f t="shared" si="2"/>
        <v/>
      </c>
      <c r="D16" s="5" t="s">
        <v>22</v>
      </c>
      <c r="E16" s="1" t="s">
        <v>23</v>
      </c>
      <c r="F16" s="5"/>
      <c r="G16" s="5"/>
      <c r="H16" s="1" t="s">
        <v>28</v>
      </c>
      <c r="I16" s="5"/>
      <c r="J16" s="5" t="s">
        <v>24</v>
      </c>
      <c r="K16" s="5"/>
      <c r="L16" s="5" t="s">
        <v>25</v>
      </c>
      <c r="M16" s="5" t="s">
        <v>21</v>
      </c>
      <c r="N16" s="6">
        <v>0.4</v>
      </c>
      <c r="O16" s="7">
        <v>1</v>
      </c>
      <c r="P16" s="7">
        <v>48</v>
      </c>
      <c r="Q16" s="5" t="s">
        <v>21</v>
      </c>
      <c r="R16" s="5" t="s">
        <v>21</v>
      </c>
      <c r="S16" s="5" t="s">
        <v>21</v>
      </c>
      <c r="T16" s="5">
        <v>53.182800000000007</v>
      </c>
      <c r="U16" s="34" t="str">
        <f t="shared" si="3"/>
        <v>Camion vrac</v>
      </c>
      <c r="V16" s="15"/>
      <c r="W16" s="18"/>
      <c r="X16" s="19" t="str">
        <f t="shared" si="4"/>
        <v/>
      </c>
      <c r="Y16" s="21" t="str">
        <f t="shared" si="5"/>
        <v/>
      </c>
      <c r="Z16" s="22"/>
    </row>
    <row r="17" spans="1:26" ht="45.75" thickBot="1" x14ac:dyDescent="0.3">
      <c r="A17" s="31">
        <f t="shared" si="0"/>
        <v>5</v>
      </c>
      <c r="B17" s="31">
        <f t="shared" si="1"/>
        <v>2</v>
      </c>
      <c r="C17" s="84">
        <f t="shared" si="2"/>
        <v>43132.25</v>
      </c>
      <c r="D17" s="2">
        <v>494752</v>
      </c>
      <c r="E17" s="1" t="s">
        <v>50</v>
      </c>
      <c r="F17" s="35">
        <v>43132.25</v>
      </c>
      <c r="G17" s="2"/>
      <c r="H17" s="3" t="s">
        <v>130</v>
      </c>
      <c r="I17" s="2" t="s">
        <v>131</v>
      </c>
      <c r="J17" s="2" t="s">
        <v>67</v>
      </c>
      <c r="K17" s="2" t="s">
        <v>26</v>
      </c>
      <c r="L17" s="2"/>
      <c r="M17" s="2" t="s">
        <v>40</v>
      </c>
      <c r="N17" s="2" t="s">
        <v>33</v>
      </c>
      <c r="O17" s="4">
        <v>168</v>
      </c>
      <c r="P17" s="4">
        <v>0</v>
      </c>
      <c r="Q17" s="4">
        <v>28</v>
      </c>
      <c r="R17" s="2" t="s">
        <v>21</v>
      </c>
      <c r="S17" s="2" t="s">
        <v>21</v>
      </c>
      <c r="T17" s="2">
        <v>5913.6</v>
      </c>
      <c r="U17" s="34">
        <f t="shared" si="3"/>
        <v>0</v>
      </c>
      <c r="V17" s="65"/>
      <c r="W17" s="63"/>
      <c r="X17" s="19" t="str">
        <f t="shared" si="4"/>
        <v/>
      </c>
      <c r="Y17" s="21" t="str">
        <f t="shared" si="5"/>
        <v/>
      </c>
      <c r="Z17" s="22"/>
    </row>
    <row r="18" spans="1:26" ht="15.75" thickBot="1" x14ac:dyDescent="0.3">
      <c r="A18" s="32" t="str">
        <f t="shared" si="0"/>
        <v/>
      </c>
      <c r="B18" s="46" t="str">
        <f t="shared" si="1"/>
        <v/>
      </c>
      <c r="C18" s="85" t="str">
        <f t="shared" si="2"/>
        <v/>
      </c>
      <c r="D18" s="5" t="s">
        <v>22</v>
      </c>
      <c r="E18" s="1" t="s">
        <v>23</v>
      </c>
      <c r="F18" s="5"/>
      <c r="G18" s="5"/>
      <c r="H18" s="1" t="s">
        <v>28</v>
      </c>
      <c r="I18" s="5"/>
      <c r="J18" s="5" t="s">
        <v>24</v>
      </c>
      <c r="K18" s="5"/>
      <c r="L18" s="5" t="s">
        <v>25</v>
      </c>
      <c r="M18" s="5" t="s">
        <v>21</v>
      </c>
      <c r="N18" s="6">
        <v>1.4</v>
      </c>
      <c r="O18" s="7">
        <v>1</v>
      </c>
      <c r="P18" s="7">
        <v>168</v>
      </c>
      <c r="Q18" s="5" t="s">
        <v>21</v>
      </c>
      <c r="R18" s="5" t="s">
        <v>21</v>
      </c>
      <c r="S18" s="5" t="s">
        <v>21</v>
      </c>
      <c r="T18" s="5">
        <v>60.286464000000002</v>
      </c>
      <c r="U18" s="34" t="str">
        <f t="shared" si="3"/>
        <v>Container</v>
      </c>
      <c r="V18" s="78"/>
      <c r="W18" s="80"/>
      <c r="X18" s="47" t="str">
        <f t="shared" si="4"/>
        <v/>
      </c>
      <c r="Y18" s="21" t="str">
        <f t="shared" si="5"/>
        <v/>
      </c>
      <c r="Z18" s="22" t="str">
        <f>IF(Y18="","",(CONVERT(Y18,"hr","mn")))</f>
        <v/>
      </c>
    </row>
    <row r="19" spans="1:26" ht="45.75" thickBot="1" x14ac:dyDescent="0.3">
      <c r="A19" s="31">
        <f t="shared" si="0"/>
        <v>5</v>
      </c>
      <c r="B19" s="31">
        <f t="shared" si="1"/>
        <v>2</v>
      </c>
      <c r="C19" s="84">
        <f t="shared" si="2"/>
        <v>43132.270833333328</v>
      </c>
      <c r="D19" s="2">
        <v>523353</v>
      </c>
      <c r="E19" s="1" t="s">
        <v>73</v>
      </c>
      <c r="F19" s="35">
        <v>43132.270833333328</v>
      </c>
      <c r="G19" s="2"/>
      <c r="H19" s="3" t="s">
        <v>132</v>
      </c>
      <c r="I19" s="2" t="s">
        <v>133</v>
      </c>
      <c r="J19" s="2" t="s">
        <v>91</v>
      </c>
      <c r="K19" s="2" t="s">
        <v>65</v>
      </c>
      <c r="L19" s="2"/>
      <c r="M19" s="2" t="s">
        <v>40</v>
      </c>
      <c r="N19" s="2" t="s">
        <v>33</v>
      </c>
      <c r="O19" s="4">
        <v>30</v>
      </c>
      <c r="P19" s="4">
        <v>0</v>
      </c>
      <c r="Q19" s="4">
        <v>8</v>
      </c>
      <c r="R19" s="2" t="s">
        <v>21</v>
      </c>
      <c r="S19" s="2" t="s">
        <v>21</v>
      </c>
      <c r="T19" s="2">
        <v>2700</v>
      </c>
      <c r="U19" s="34" t="str">
        <f t="shared" si="3"/>
        <v>MSCU9761645</v>
      </c>
      <c r="V19" s="70"/>
      <c r="W19" s="69"/>
      <c r="X19" s="19" t="str">
        <f t="shared" si="4"/>
        <v/>
      </c>
      <c r="Y19" s="21" t="str">
        <f t="shared" si="5"/>
        <v/>
      </c>
      <c r="Z19" s="22"/>
    </row>
    <row r="20" spans="1:26" ht="15.75" thickBot="1" x14ac:dyDescent="0.3">
      <c r="A20" s="32" t="str">
        <f t="shared" si="0"/>
        <v/>
      </c>
      <c r="B20" s="46" t="str">
        <f t="shared" si="1"/>
        <v/>
      </c>
      <c r="C20" s="85" t="str">
        <f t="shared" si="2"/>
        <v/>
      </c>
      <c r="D20" s="5" t="s">
        <v>134</v>
      </c>
      <c r="E20" s="1" t="s">
        <v>23</v>
      </c>
      <c r="F20" s="5"/>
      <c r="G20" s="5"/>
      <c r="H20" s="1" t="s">
        <v>28</v>
      </c>
      <c r="I20" s="5"/>
      <c r="J20" s="5" t="s">
        <v>24</v>
      </c>
      <c r="K20" s="5" t="s">
        <v>135</v>
      </c>
      <c r="L20" s="5" t="s">
        <v>25</v>
      </c>
      <c r="M20" s="5" t="s">
        <v>21</v>
      </c>
      <c r="N20" s="6">
        <v>0.25</v>
      </c>
      <c r="O20" s="7">
        <v>1</v>
      </c>
      <c r="P20" s="7">
        <v>30</v>
      </c>
      <c r="Q20" s="5" t="s">
        <v>21</v>
      </c>
      <c r="R20" s="5" t="s">
        <v>21</v>
      </c>
      <c r="S20" s="5" t="s">
        <v>21</v>
      </c>
      <c r="T20" s="5">
        <v>35.390160000000002</v>
      </c>
      <c r="U20" s="34" t="str">
        <f t="shared" si="3"/>
        <v>Container</v>
      </c>
      <c r="V20" s="78"/>
      <c r="W20" s="80"/>
      <c r="X20" s="47" t="str">
        <f t="shared" si="4"/>
        <v/>
      </c>
      <c r="Y20" s="21" t="str">
        <f t="shared" si="5"/>
        <v/>
      </c>
      <c r="Z20" s="22" t="str">
        <f>IF(Y20="","",(CONVERT(Y20,"hr","mn")))</f>
        <v/>
      </c>
    </row>
    <row r="21" spans="1:26" ht="45.75" thickBot="1" x14ac:dyDescent="0.3">
      <c r="A21" s="31">
        <f t="shared" si="0"/>
        <v>5</v>
      </c>
      <c r="B21" s="31">
        <f t="shared" si="1"/>
        <v>2</v>
      </c>
      <c r="C21" s="84">
        <f t="shared" si="2"/>
        <v>43132.291666666664</v>
      </c>
      <c r="D21" s="2">
        <v>523358</v>
      </c>
      <c r="E21" s="1" t="s">
        <v>73</v>
      </c>
      <c r="F21" s="35">
        <v>43132.291666666664</v>
      </c>
      <c r="G21" s="2"/>
      <c r="H21" s="3" t="s">
        <v>136</v>
      </c>
      <c r="I21" s="2" t="s">
        <v>137</v>
      </c>
      <c r="J21" s="2" t="s">
        <v>91</v>
      </c>
      <c r="K21" s="2" t="s">
        <v>65</v>
      </c>
      <c r="L21" s="2"/>
      <c r="M21" s="2" t="s">
        <v>40</v>
      </c>
      <c r="N21" s="2" t="s">
        <v>33</v>
      </c>
      <c r="O21" s="4">
        <v>120</v>
      </c>
      <c r="P21" s="4">
        <v>0</v>
      </c>
      <c r="Q21" s="4">
        <v>19</v>
      </c>
      <c r="R21" s="2" t="s">
        <v>21</v>
      </c>
      <c r="S21" s="2" t="s">
        <v>21</v>
      </c>
      <c r="T21" s="2">
        <v>4080</v>
      </c>
      <c r="U21" s="34" t="str">
        <f t="shared" si="3"/>
        <v>MEDU8924220</v>
      </c>
      <c r="V21" s="70"/>
      <c r="W21" s="69"/>
      <c r="X21" s="19" t="str">
        <f t="shared" si="4"/>
        <v/>
      </c>
      <c r="Y21" s="21" t="str">
        <f t="shared" si="5"/>
        <v/>
      </c>
      <c r="Z21" s="22"/>
    </row>
    <row r="22" spans="1:26" ht="15.75" thickBot="1" x14ac:dyDescent="0.3">
      <c r="A22" s="32" t="str">
        <f t="shared" si="0"/>
        <v/>
      </c>
      <c r="B22" s="46" t="str">
        <f t="shared" si="1"/>
        <v/>
      </c>
      <c r="C22" s="85" t="str">
        <f t="shared" si="2"/>
        <v/>
      </c>
      <c r="D22" s="5" t="s">
        <v>138</v>
      </c>
      <c r="E22" s="1" t="s">
        <v>23</v>
      </c>
      <c r="F22" s="5"/>
      <c r="G22" s="5"/>
      <c r="H22" s="1" t="s">
        <v>28</v>
      </c>
      <c r="I22" s="5"/>
      <c r="J22" s="5" t="s">
        <v>24</v>
      </c>
      <c r="K22" s="5" t="s">
        <v>139</v>
      </c>
      <c r="L22" s="5" t="s">
        <v>25</v>
      </c>
      <c r="M22" s="5" t="s">
        <v>21</v>
      </c>
      <c r="N22" s="6">
        <v>1</v>
      </c>
      <c r="O22" s="7">
        <v>1</v>
      </c>
      <c r="P22" s="7">
        <v>120</v>
      </c>
      <c r="Q22" s="5" t="s">
        <v>21</v>
      </c>
      <c r="R22" s="5" t="s">
        <v>21</v>
      </c>
      <c r="S22" s="5" t="s">
        <v>21</v>
      </c>
      <c r="T22" s="5">
        <v>40.263599999999997</v>
      </c>
      <c r="U22" s="34" t="str">
        <f t="shared" si="3"/>
        <v>Camion vrac</v>
      </c>
      <c r="V22" s="78"/>
      <c r="W22" s="80"/>
      <c r="X22" s="47" t="str">
        <f t="shared" si="4"/>
        <v/>
      </c>
      <c r="Y22" s="21" t="str">
        <f t="shared" si="5"/>
        <v/>
      </c>
      <c r="Z22" s="22" t="str">
        <f>IF(Y22="","",(CONVERT(Y22,"hr","mn")))</f>
        <v/>
      </c>
    </row>
    <row r="23" spans="1:26" ht="45.75" thickBot="1" x14ac:dyDescent="0.3">
      <c r="A23" s="31">
        <f t="shared" si="0"/>
        <v>5</v>
      </c>
      <c r="B23" s="31">
        <f t="shared" si="1"/>
        <v>2</v>
      </c>
      <c r="C23" s="84">
        <f t="shared" si="2"/>
        <v>43132.291666666664</v>
      </c>
      <c r="D23" s="2">
        <v>516646</v>
      </c>
      <c r="E23" s="1" t="s">
        <v>50</v>
      </c>
      <c r="F23" s="35">
        <v>43132.291666666664</v>
      </c>
      <c r="G23" s="2"/>
      <c r="H23" s="3" t="s">
        <v>140</v>
      </c>
      <c r="I23" s="2" t="s">
        <v>141</v>
      </c>
      <c r="J23" s="2" t="s">
        <v>39</v>
      </c>
      <c r="K23" s="2" t="s">
        <v>26</v>
      </c>
      <c r="L23" s="2"/>
      <c r="M23" s="2" t="s">
        <v>40</v>
      </c>
      <c r="N23" s="2" t="s">
        <v>33</v>
      </c>
      <c r="O23" s="4">
        <v>180</v>
      </c>
      <c r="P23" s="4">
        <v>0</v>
      </c>
      <c r="Q23" s="4">
        <v>33</v>
      </c>
      <c r="R23" s="2" t="s">
        <v>21</v>
      </c>
      <c r="S23" s="2" t="s">
        <v>21</v>
      </c>
      <c r="T23" s="2">
        <v>6750</v>
      </c>
      <c r="U23" s="34">
        <f t="shared" si="3"/>
        <v>0</v>
      </c>
      <c r="V23" s="70"/>
      <c r="W23" s="69"/>
      <c r="X23" s="19" t="str">
        <f t="shared" si="4"/>
        <v/>
      </c>
      <c r="Y23" s="21" t="str">
        <f t="shared" si="5"/>
        <v/>
      </c>
      <c r="Z23" s="22"/>
    </row>
    <row r="24" spans="1:26" ht="15.75" thickBot="1" x14ac:dyDescent="0.3">
      <c r="A24" s="32" t="str">
        <f t="shared" si="0"/>
        <v/>
      </c>
      <c r="B24" s="46" t="str">
        <f t="shared" si="1"/>
        <v/>
      </c>
      <c r="C24" s="85" t="str">
        <f t="shared" si="2"/>
        <v/>
      </c>
      <c r="D24" s="5" t="s">
        <v>22</v>
      </c>
      <c r="E24" s="1" t="s">
        <v>23</v>
      </c>
      <c r="F24" s="5"/>
      <c r="G24" s="5"/>
      <c r="H24" s="1" t="s">
        <v>28</v>
      </c>
      <c r="I24" s="5"/>
      <c r="J24" s="5" t="s">
        <v>24</v>
      </c>
      <c r="K24" s="5"/>
      <c r="L24" s="5" t="s">
        <v>25</v>
      </c>
      <c r="M24" s="5" t="s">
        <v>21</v>
      </c>
      <c r="N24" s="6">
        <v>1.5</v>
      </c>
      <c r="O24" s="7">
        <v>1</v>
      </c>
      <c r="P24" s="7">
        <v>180</v>
      </c>
      <c r="Q24" s="5" t="s">
        <v>21</v>
      </c>
      <c r="R24" s="5" t="s">
        <v>21</v>
      </c>
      <c r="S24" s="5" t="s">
        <v>21</v>
      </c>
      <c r="T24" s="5">
        <v>68.04252000000001</v>
      </c>
      <c r="U24" s="34" t="str">
        <f t="shared" si="3"/>
        <v>Container</v>
      </c>
      <c r="V24" s="78"/>
      <c r="W24" s="80"/>
      <c r="X24" s="47" t="str">
        <f t="shared" si="4"/>
        <v/>
      </c>
      <c r="Y24" s="21" t="str">
        <f t="shared" si="5"/>
        <v/>
      </c>
      <c r="Z24" s="22" t="str">
        <f>IF(Y24="","",(CONVERT(Y24,"hr","mn")))</f>
        <v/>
      </c>
    </row>
    <row r="25" spans="1:26" ht="45.75" thickBot="1" x14ac:dyDescent="0.3">
      <c r="A25" s="31">
        <f t="shared" si="0"/>
        <v>5</v>
      </c>
      <c r="B25" s="31">
        <f t="shared" si="1"/>
        <v>2</v>
      </c>
      <c r="C25" s="84">
        <f t="shared" si="2"/>
        <v>43132.291666666664</v>
      </c>
      <c r="D25" s="2">
        <v>495277</v>
      </c>
      <c r="E25" s="1" t="s">
        <v>66</v>
      </c>
      <c r="F25" s="35">
        <v>43132.291666666664</v>
      </c>
      <c r="G25" s="2"/>
      <c r="H25" s="3" t="s">
        <v>142</v>
      </c>
      <c r="I25" s="2" t="s">
        <v>143</v>
      </c>
      <c r="J25" s="2" t="s">
        <v>91</v>
      </c>
      <c r="K25" s="2" t="s">
        <v>65</v>
      </c>
      <c r="L25" s="2"/>
      <c r="M25" s="2" t="s">
        <v>40</v>
      </c>
      <c r="N25" s="2" t="s">
        <v>33</v>
      </c>
      <c r="O25" s="4">
        <v>102</v>
      </c>
      <c r="P25" s="4">
        <v>0</v>
      </c>
      <c r="Q25" s="4">
        <v>19</v>
      </c>
      <c r="R25" s="2" t="s">
        <v>21</v>
      </c>
      <c r="S25" s="2" t="s">
        <v>21</v>
      </c>
      <c r="T25" s="2">
        <v>5202</v>
      </c>
      <c r="U25" s="34" t="str">
        <f t="shared" si="3"/>
        <v>MEDU4543101</v>
      </c>
      <c r="V25" s="70"/>
      <c r="W25" s="69"/>
      <c r="X25" s="19" t="str">
        <f t="shared" si="4"/>
        <v/>
      </c>
      <c r="Y25" s="21" t="str">
        <f t="shared" si="5"/>
        <v/>
      </c>
      <c r="Z25" s="22"/>
    </row>
    <row r="26" spans="1:26" ht="15.75" thickBot="1" x14ac:dyDescent="0.3">
      <c r="A26" s="32" t="str">
        <f t="shared" si="0"/>
        <v/>
      </c>
      <c r="B26" s="46" t="str">
        <f t="shared" si="1"/>
        <v/>
      </c>
      <c r="C26" s="85" t="str">
        <f t="shared" si="2"/>
        <v/>
      </c>
      <c r="D26" s="5" t="s">
        <v>22</v>
      </c>
      <c r="E26" s="1" t="s">
        <v>23</v>
      </c>
      <c r="F26" s="5"/>
      <c r="G26" s="5"/>
      <c r="H26" s="1" t="s">
        <v>28</v>
      </c>
      <c r="I26" s="5"/>
      <c r="J26" s="5" t="s">
        <v>24</v>
      </c>
      <c r="K26" s="5" t="s">
        <v>144</v>
      </c>
      <c r="L26" s="5" t="s">
        <v>25</v>
      </c>
      <c r="M26" s="5" t="s">
        <v>21</v>
      </c>
      <c r="N26" s="6">
        <v>0.85</v>
      </c>
      <c r="O26" s="7">
        <v>1</v>
      </c>
      <c r="P26" s="7">
        <v>102</v>
      </c>
      <c r="Q26" s="5" t="s">
        <v>21</v>
      </c>
      <c r="R26" s="5" t="s">
        <v>21</v>
      </c>
      <c r="S26" s="5" t="s">
        <v>21</v>
      </c>
      <c r="T26" s="5">
        <v>44.374589999999991</v>
      </c>
      <c r="U26" s="34" t="str">
        <f t="shared" si="3"/>
        <v>Camion vrac</v>
      </c>
      <c r="V26" s="81"/>
      <c r="W26" s="80"/>
      <c r="X26" s="47" t="str">
        <f t="shared" si="4"/>
        <v/>
      </c>
      <c r="Y26" s="21" t="str">
        <f t="shared" si="5"/>
        <v/>
      </c>
      <c r="Z26" s="22" t="str">
        <f>IF(Y26="","",(CONVERT(Y26,"hr","mn")))</f>
        <v/>
      </c>
    </row>
    <row r="27" spans="1:26" ht="45" x14ac:dyDescent="0.25">
      <c r="A27" s="31">
        <f t="shared" si="0"/>
        <v>5</v>
      </c>
      <c r="B27" s="31">
        <f t="shared" si="1"/>
        <v>2</v>
      </c>
      <c r="C27" s="84">
        <f t="shared" si="2"/>
        <v>43132.291666666664</v>
      </c>
      <c r="D27" s="2">
        <v>516645</v>
      </c>
      <c r="E27" s="1" t="s">
        <v>74</v>
      </c>
      <c r="F27" s="35">
        <v>43132.291666666664</v>
      </c>
      <c r="G27" s="2"/>
      <c r="H27" s="3" t="s">
        <v>145</v>
      </c>
      <c r="I27" s="2" t="s">
        <v>146</v>
      </c>
      <c r="J27" s="2" t="s">
        <v>39</v>
      </c>
      <c r="K27" s="2" t="s">
        <v>26</v>
      </c>
      <c r="L27" s="2"/>
      <c r="M27" s="2" t="s">
        <v>40</v>
      </c>
      <c r="N27" s="2" t="s">
        <v>33</v>
      </c>
      <c r="O27" s="4">
        <v>180</v>
      </c>
      <c r="P27" s="4">
        <v>0</v>
      </c>
      <c r="Q27" s="4">
        <v>33</v>
      </c>
      <c r="R27" s="2" t="s">
        <v>21</v>
      </c>
      <c r="S27" s="2" t="s">
        <v>21</v>
      </c>
      <c r="T27" s="2">
        <v>6750</v>
      </c>
      <c r="U27" s="34">
        <f t="shared" si="3"/>
        <v>0</v>
      </c>
      <c r="V27" s="71"/>
      <c r="W27" s="66"/>
      <c r="X27" s="19" t="str">
        <f t="shared" si="4"/>
        <v/>
      </c>
      <c r="Y27" s="21" t="str">
        <f t="shared" si="5"/>
        <v/>
      </c>
      <c r="Z27" s="22"/>
    </row>
    <row r="28" spans="1:26" x14ac:dyDescent="0.25">
      <c r="A28" s="31" t="str">
        <f t="shared" si="0"/>
        <v/>
      </c>
      <c r="B28" s="31" t="str">
        <f t="shared" si="1"/>
        <v/>
      </c>
      <c r="C28" s="84" t="str">
        <f t="shared" si="2"/>
        <v/>
      </c>
      <c r="D28" s="5" t="s">
        <v>22</v>
      </c>
      <c r="E28" s="1" t="s">
        <v>23</v>
      </c>
      <c r="F28" s="5"/>
      <c r="G28" s="5"/>
      <c r="H28" s="1" t="s">
        <v>28</v>
      </c>
      <c r="I28" s="5"/>
      <c r="J28" s="5" t="s">
        <v>24</v>
      </c>
      <c r="K28" s="5"/>
      <c r="L28" s="5" t="s">
        <v>25</v>
      </c>
      <c r="M28" s="5" t="s">
        <v>21</v>
      </c>
      <c r="N28" s="6">
        <v>1.5</v>
      </c>
      <c r="O28" s="7">
        <v>1</v>
      </c>
      <c r="P28" s="7">
        <v>180</v>
      </c>
      <c r="Q28" s="5" t="s">
        <v>21</v>
      </c>
      <c r="R28" s="5" t="s">
        <v>21</v>
      </c>
      <c r="S28" s="5" t="s">
        <v>21</v>
      </c>
      <c r="T28" s="5">
        <v>68.04252000000001</v>
      </c>
      <c r="U28" s="34" t="str">
        <f t="shared" si="3"/>
        <v>Camion palette</v>
      </c>
      <c r="V28" s="15"/>
      <c r="W28" s="18"/>
      <c r="X28" s="19" t="str">
        <f t="shared" si="4"/>
        <v/>
      </c>
      <c r="Y28" s="21" t="str">
        <f t="shared" si="5"/>
        <v/>
      </c>
      <c r="Z28" s="22"/>
    </row>
    <row r="29" spans="1:26" ht="34.5" thickBot="1" x14ac:dyDescent="0.3">
      <c r="A29" s="31">
        <f t="shared" si="0"/>
        <v>5</v>
      </c>
      <c r="B29" s="31">
        <f t="shared" si="1"/>
        <v>2</v>
      </c>
      <c r="C29" s="84">
        <f t="shared" si="2"/>
        <v>43132.291666666664</v>
      </c>
      <c r="D29" s="2">
        <v>517585</v>
      </c>
      <c r="E29" s="1" t="s">
        <v>27</v>
      </c>
      <c r="F29" s="35">
        <v>43132.291666666664</v>
      </c>
      <c r="G29" s="2"/>
      <c r="H29" s="3" t="s">
        <v>147</v>
      </c>
      <c r="I29" s="2" t="s">
        <v>148</v>
      </c>
      <c r="J29" s="2" t="s">
        <v>39</v>
      </c>
      <c r="K29" s="2" t="s">
        <v>18</v>
      </c>
      <c r="L29" s="2"/>
      <c r="M29" s="2" t="s">
        <v>84</v>
      </c>
      <c r="N29" s="2" t="s">
        <v>20</v>
      </c>
      <c r="O29" s="4">
        <v>394</v>
      </c>
      <c r="P29" s="4">
        <v>30</v>
      </c>
      <c r="Q29" s="4">
        <v>51</v>
      </c>
      <c r="R29" s="2" t="s">
        <v>21</v>
      </c>
      <c r="S29" s="2" t="s">
        <v>21</v>
      </c>
      <c r="T29" s="2">
        <v>7019</v>
      </c>
      <c r="U29" s="34">
        <f t="shared" si="3"/>
        <v>0</v>
      </c>
      <c r="V29" s="65"/>
      <c r="W29" s="63"/>
      <c r="X29" s="19" t="str">
        <f t="shared" si="4"/>
        <v/>
      </c>
      <c r="Y29" s="21" t="str">
        <f t="shared" si="5"/>
        <v/>
      </c>
      <c r="Z29" s="22"/>
    </row>
    <row r="30" spans="1:26" ht="15.75" thickBot="1" x14ac:dyDescent="0.3">
      <c r="A30" s="32" t="str">
        <f t="shared" si="0"/>
        <v/>
      </c>
      <c r="B30" s="46" t="str">
        <f t="shared" si="1"/>
        <v/>
      </c>
      <c r="C30" s="85" t="str">
        <f t="shared" si="2"/>
        <v/>
      </c>
      <c r="D30" s="5" t="s">
        <v>22</v>
      </c>
      <c r="E30" s="1" t="s">
        <v>23</v>
      </c>
      <c r="F30" s="5"/>
      <c r="G30" s="5"/>
      <c r="H30" s="1" t="s">
        <v>28</v>
      </c>
      <c r="I30" s="5"/>
      <c r="J30" s="5" t="s">
        <v>24</v>
      </c>
      <c r="K30" s="5"/>
      <c r="L30" s="5" t="s">
        <v>25</v>
      </c>
      <c r="M30" s="5" t="s">
        <v>21</v>
      </c>
      <c r="N30" s="6">
        <v>0.66676852559205502</v>
      </c>
      <c r="O30" s="7">
        <v>2</v>
      </c>
      <c r="P30" s="7">
        <v>39</v>
      </c>
      <c r="Q30" s="5" t="s">
        <v>21</v>
      </c>
      <c r="R30" s="5" t="s">
        <v>21</v>
      </c>
      <c r="S30" s="5" t="s">
        <v>21</v>
      </c>
      <c r="T30" s="5">
        <v>46.292999999999999</v>
      </c>
      <c r="U30" s="34" t="str">
        <f t="shared" si="3"/>
        <v>Container</v>
      </c>
      <c r="V30" s="78"/>
      <c r="W30" s="80"/>
      <c r="X30" s="47" t="str">
        <f t="shared" si="4"/>
        <v/>
      </c>
      <c r="Y30" s="21" t="str">
        <f t="shared" si="5"/>
        <v/>
      </c>
      <c r="Z30" s="22" t="str">
        <f>IF(Y30="","",(CONVERT(Y30,"hr","mn")))</f>
        <v/>
      </c>
    </row>
    <row r="31" spans="1:26" ht="34.5" thickBot="1" x14ac:dyDescent="0.3">
      <c r="A31" s="31">
        <f t="shared" si="0"/>
        <v>5</v>
      </c>
      <c r="B31" s="31">
        <f t="shared" si="1"/>
        <v>2</v>
      </c>
      <c r="C31" s="84">
        <f t="shared" si="2"/>
        <v>43132.333333333328</v>
      </c>
      <c r="D31" s="2">
        <v>481622</v>
      </c>
      <c r="E31" s="1" t="s">
        <v>27</v>
      </c>
      <c r="F31" s="35">
        <v>43132.333333333328</v>
      </c>
      <c r="G31" s="2"/>
      <c r="H31" s="3" t="s">
        <v>149</v>
      </c>
      <c r="I31" s="2" t="s">
        <v>150</v>
      </c>
      <c r="J31" s="2" t="s">
        <v>151</v>
      </c>
      <c r="K31" s="2" t="s">
        <v>65</v>
      </c>
      <c r="L31" s="2"/>
      <c r="M31" s="2" t="s">
        <v>84</v>
      </c>
      <c r="N31" s="2" t="s">
        <v>33</v>
      </c>
      <c r="O31" s="4">
        <v>700</v>
      </c>
      <c r="P31" s="4">
        <v>0</v>
      </c>
      <c r="Q31" s="4">
        <v>62</v>
      </c>
      <c r="R31" s="2" t="s">
        <v>21</v>
      </c>
      <c r="S31" s="2" t="s">
        <v>21</v>
      </c>
      <c r="T31" s="2">
        <v>10450</v>
      </c>
      <c r="U31" s="34" t="str">
        <f t="shared" si="3"/>
        <v>CCLU4567930</v>
      </c>
      <c r="V31" s="70"/>
      <c r="W31" s="69"/>
      <c r="X31" s="19" t="str">
        <f t="shared" si="4"/>
        <v/>
      </c>
      <c r="Y31" s="21" t="str">
        <f t="shared" si="5"/>
        <v/>
      </c>
      <c r="Z31" s="22"/>
    </row>
    <row r="32" spans="1:26" ht="15.75" thickBot="1" x14ac:dyDescent="0.3">
      <c r="A32" s="32" t="str">
        <f t="shared" si="0"/>
        <v/>
      </c>
      <c r="B32" s="46" t="str">
        <f t="shared" si="1"/>
        <v/>
      </c>
      <c r="C32" s="85" t="str">
        <f t="shared" si="2"/>
        <v/>
      </c>
      <c r="D32" s="5" t="s">
        <v>22</v>
      </c>
      <c r="E32" s="1" t="s">
        <v>23</v>
      </c>
      <c r="F32" s="5"/>
      <c r="G32" s="5"/>
      <c r="H32" s="1" t="s">
        <v>28</v>
      </c>
      <c r="I32" s="5"/>
      <c r="J32" s="5" t="s">
        <v>24</v>
      </c>
      <c r="K32" s="5" t="s">
        <v>152</v>
      </c>
      <c r="L32" s="5" t="s">
        <v>25</v>
      </c>
      <c r="M32" s="5" t="s">
        <v>21</v>
      </c>
      <c r="N32" s="6">
        <v>1.8917642814701638</v>
      </c>
      <c r="O32" s="7">
        <v>3</v>
      </c>
      <c r="P32" s="7">
        <v>44</v>
      </c>
      <c r="Q32" s="5" t="s">
        <v>21</v>
      </c>
      <c r="R32" s="5" t="s">
        <v>21</v>
      </c>
      <c r="S32" s="5" t="s">
        <v>21</v>
      </c>
      <c r="T32" s="5">
        <v>60.492249999999999</v>
      </c>
      <c r="U32" s="34" t="str">
        <f t="shared" si="3"/>
        <v>Container</v>
      </c>
      <c r="V32" s="81"/>
      <c r="W32" s="80"/>
      <c r="X32" s="47" t="str">
        <f t="shared" si="4"/>
        <v/>
      </c>
      <c r="Y32" s="21" t="str">
        <f t="shared" si="5"/>
        <v/>
      </c>
      <c r="Z32" s="22" t="str">
        <f>IF(Y32="","",(CONVERT(Y32,"hr","mn")))</f>
        <v/>
      </c>
    </row>
    <row r="33" spans="1:26" ht="33.75" x14ac:dyDescent="0.25">
      <c r="A33" s="31">
        <f t="shared" si="0"/>
        <v>5</v>
      </c>
      <c r="B33" s="31">
        <f t="shared" si="1"/>
        <v>2</v>
      </c>
      <c r="C33" s="84">
        <f t="shared" si="2"/>
        <v>43132.333333333328</v>
      </c>
      <c r="D33" s="2">
        <v>482698</v>
      </c>
      <c r="E33" s="1" t="s">
        <v>70</v>
      </c>
      <c r="F33" s="35">
        <v>43132.333333333328</v>
      </c>
      <c r="G33" s="2"/>
      <c r="H33" s="3" t="s">
        <v>153</v>
      </c>
      <c r="I33" s="2" t="s">
        <v>154</v>
      </c>
      <c r="J33" s="2" t="s">
        <v>155</v>
      </c>
      <c r="K33" s="2" t="s">
        <v>65</v>
      </c>
      <c r="L33" s="2"/>
      <c r="M33" s="2" t="s">
        <v>32</v>
      </c>
      <c r="N33" s="2" t="s">
        <v>33</v>
      </c>
      <c r="O33" s="4">
        <v>376</v>
      </c>
      <c r="P33" s="4">
        <v>0</v>
      </c>
      <c r="Q33" s="4">
        <v>38</v>
      </c>
      <c r="R33" s="2" t="s">
        <v>21</v>
      </c>
      <c r="S33" s="2" t="s">
        <v>21</v>
      </c>
      <c r="T33" s="2">
        <v>5188.8</v>
      </c>
      <c r="U33" s="34" t="str">
        <f t="shared" si="3"/>
        <v>SUDU8531825</v>
      </c>
      <c r="V33" s="71"/>
      <c r="W33" s="66"/>
      <c r="X33" s="19" t="str">
        <f t="shared" si="4"/>
        <v/>
      </c>
      <c r="Y33" s="21" t="str">
        <f t="shared" si="5"/>
        <v/>
      </c>
      <c r="Z33" s="22"/>
    </row>
    <row r="34" spans="1:26" x14ac:dyDescent="0.25">
      <c r="A34" s="31" t="str">
        <f t="shared" si="0"/>
        <v/>
      </c>
      <c r="B34" s="31" t="str">
        <f t="shared" si="1"/>
        <v/>
      </c>
      <c r="C34" s="84" t="str">
        <f t="shared" si="2"/>
        <v/>
      </c>
      <c r="D34" s="5" t="s">
        <v>22</v>
      </c>
      <c r="E34" s="1" t="s">
        <v>23</v>
      </c>
      <c r="F34" s="5"/>
      <c r="G34" s="5"/>
      <c r="H34" s="1" t="s">
        <v>28</v>
      </c>
      <c r="I34" s="5"/>
      <c r="J34" s="5" t="s">
        <v>24</v>
      </c>
      <c r="K34" s="5" t="s">
        <v>156</v>
      </c>
      <c r="L34" s="5" t="s">
        <v>25</v>
      </c>
      <c r="M34" s="5" t="s">
        <v>21</v>
      </c>
      <c r="N34" s="6">
        <v>0.55294117647058827</v>
      </c>
      <c r="O34" s="7">
        <v>1</v>
      </c>
      <c r="P34" s="7">
        <v>38</v>
      </c>
      <c r="Q34" s="5" t="s">
        <v>21</v>
      </c>
      <c r="R34" s="5" t="s">
        <v>21</v>
      </c>
      <c r="S34" s="5" t="s">
        <v>21</v>
      </c>
      <c r="T34" s="5">
        <v>66.326400000000007</v>
      </c>
      <c r="U34" s="34" t="str">
        <f t="shared" si="3"/>
        <v>Camion vrac</v>
      </c>
      <c r="V34" s="15"/>
      <c r="W34" s="18"/>
      <c r="X34" s="19" t="str">
        <f t="shared" si="4"/>
        <v/>
      </c>
      <c r="Y34" s="21" t="str">
        <f t="shared" si="5"/>
        <v/>
      </c>
      <c r="Z34" s="22"/>
    </row>
    <row r="35" spans="1:26" ht="45" x14ac:dyDescent="0.25">
      <c r="A35" s="31">
        <f t="shared" si="0"/>
        <v>5</v>
      </c>
      <c r="B35" s="31">
        <f t="shared" si="1"/>
        <v>2</v>
      </c>
      <c r="C35" s="84">
        <f t="shared" si="2"/>
        <v>43132.333333333328</v>
      </c>
      <c r="D35" s="2">
        <v>516934</v>
      </c>
      <c r="E35" s="1" t="s">
        <v>73</v>
      </c>
      <c r="F35" s="35">
        <v>43132.333333333328</v>
      </c>
      <c r="G35" s="2"/>
      <c r="H35" s="3" t="s">
        <v>157</v>
      </c>
      <c r="I35" s="2" t="s">
        <v>158</v>
      </c>
      <c r="J35" s="2" t="s">
        <v>39</v>
      </c>
      <c r="K35" s="2" t="s">
        <v>26</v>
      </c>
      <c r="L35" s="2"/>
      <c r="M35" s="2" t="s">
        <v>40</v>
      </c>
      <c r="N35" s="2" t="s">
        <v>33</v>
      </c>
      <c r="O35" s="4">
        <v>240</v>
      </c>
      <c r="P35" s="4">
        <v>0</v>
      </c>
      <c r="Q35" s="4">
        <v>40</v>
      </c>
      <c r="R35" s="2" t="s">
        <v>21</v>
      </c>
      <c r="S35" s="2" t="s">
        <v>21</v>
      </c>
      <c r="T35" s="2">
        <v>7680</v>
      </c>
      <c r="U35" s="34">
        <f t="shared" si="3"/>
        <v>0</v>
      </c>
      <c r="V35" s="16"/>
      <c r="W35" s="18"/>
      <c r="X35" s="19" t="str">
        <f t="shared" si="4"/>
        <v/>
      </c>
      <c r="Y35" s="21" t="str">
        <f t="shared" si="5"/>
        <v/>
      </c>
      <c r="Z35" s="22"/>
    </row>
    <row r="36" spans="1:26" x14ac:dyDescent="0.25">
      <c r="A36" s="31" t="str">
        <f t="shared" si="0"/>
        <v/>
      </c>
      <c r="B36" s="31" t="str">
        <f t="shared" si="1"/>
        <v/>
      </c>
      <c r="C36" s="84" t="str">
        <f t="shared" si="2"/>
        <v/>
      </c>
      <c r="D36" s="5" t="s">
        <v>22</v>
      </c>
      <c r="E36" s="1" t="s">
        <v>23</v>
      </c>
      <c r="F36" s="5"/>
      <c r="G36" s="5"/>
      <c r="H36" s="1" t="s">
        <v>28</v>
      </c>
      <c r="I36" s="5"/>
      <c r="J36" s="5" t="s">
        <v>24</v>
      </c>
      <c r="K36" s="5"/>
      <c r="L36" s="5" t="s">
        <v>25</v>
      </c>
      <c r="M36" s="5" t="s">
        <v>21</v>
      </c>
      <c r="N36" s="6">
        <v>2</v>
      </c>
      <c r="O36" s="7">
        <v>1</v>
      </c>
      <c r="P36" s="7">
        <v>240</v>
      </c>
      <c r="Q36" s="5" t="s">
        <v>21</v>
      </c>
      <c r="R36" s="5" t="s">
        <v>21</v>
      </c>
      <c r="S36" s="5" t="s">
        <v>21</v>
      </c>
      <c r="T36" s="5">
        <v>67.891199999999998</v>
      </c>
      <c r="U36" s="34" t="str">
        <f t="shared" si="3"/>
        <v>Camion vrac</v>
      </c>
      <c r="V36" s="15"/>
      <c r="W36" s="18"/>
      <c r="X36" s="19" t="str">
        <f t="shared" si="4"/>
        <v/>
      </c>
      <c r="Y36" s="21" t="str">
        <f t="shared" si="5"/>
        <v/>
      </c>
      <c r="Z36" s="22"/>
    </row>
    <row r="37" spans="1:26" ht="45.75" thickBot="1" x14ac:dyDescent="0.3">
      <c r="A37" s="31">
        <f t="shared" si="0"/>
        <v>5</v>
      </c>
      <c r="B37" s="31">
        <f t="shared" si="1"/>
        <v>2</v>
      </c>
      <c r="C37" s="84">
        <f t="shared" si="2"/>
        <v>43132.375</v>
      </c>
      <c r="D37" s="2">
        <v>517004</v>
      </c>
      <c r="E37" s="1" t="s">
        <v>63</v>
      </c>
      <c r="F37" s="35">
        <v>43132.375</v>
      </c>
      <c r="G37" s="2"/>
      <c r="H37" s="3" t="s">
        <v>159</v>
      </c>
      <c r="I37" s="2" t="s">
        <v>160</v>
      </c>
      <c r="J37" s="2" t="s">
        <v>39</v>
      </c>
      <c r="K37" s="2" t="s">
        <v>26</v>
      </c>
      <c r="L37" s="2"/>
      <c r="M37" s="2" t="s">
        <v>40</v>
      </c>
      <c r="N37" s="2" t="s">
        <v>33</v>
      </c>
      <c r="O37" s="4">
        <v>50</v>
      </c>
      <c r="P37" s="4">
        <v>0</v>
      </c>
      <c r="Q37" s="4">
        <v>11</v>
      </c>
      <c r="R37" s="2" t="s">
        <v>21</v>
      </c>
      <c r="S37" s="2" t="s">
        <v>21</v>
      </c>
      <c r="T37" s="2">
        <v>1949.8</v>
      </c>
      <c r="U37" s="34">
        <f t="shared" si="3"/>
        <v>0</v>
      </c>
      <c r="V37" s="65"/>
      <c r="W37" s="63"/>
      <c r="X37" s="19" t="str">
        <f t="shared" si="4"/>
        <v/>
      </c>
      <c r="Y37" s="21" t="str">
        <f t="shared" si="5"/>
        <v/>
      </c>
      <c r="Z37" s="22"/>
    </row>
    <row r="38" spans="1:26" ht="15.75" thickBot="1" x14ac:dyDescent="0.3">
      <c r="A38" s="32" t="str">
        <f t="shared" si="0"/>
        <v/>
      </c>
      <c r="B38" s="46" t="str">
        <f t="shared" si="1"/>
        <v/>
      </c>
      <c r="C38" s="85" t="str">
        <f t="shared" si="2"/>
        <v/>
      </c>
      <c r="D38" s="5" t="s">
        <v>22</v>
      </c>
      <c r="E38" s="1" t="s">
        <v>23</v>
      </c>
      <c r="F38" s="5"/>
      <c r="G38" s="5"/>
      <c r="H38" s="1" t="s">
        <v>28</v>
      </c>
      <c r="I38" s="5"/>
      <c r="J38" s="5" t="s">
        <v>24</v>
      </c>
      <c r="K38" s="5"/>
      <c r="L38" s="5" t="s">
        <v>25</v>
      </c>
      <c r="M38" s="5" t="s">
        <v>21</v>
      </c>
      <c r="N38" s="6">
        <v>0.41666666666666669</v>
      </c>
      <c r="O38" s="7">
        <v>5</v>
      </c>
      <c r="P38" s="7">
        <v>50</v>
      </c>
      <c r="Q38" s="5" t="s">
        <v>21</v>
      </c>
      <c r="R38" s="5" t="s">
        <v>21</v>
      </c>
      <c r="S38" s="5" t="s">
        <v>49</v>
      </c>
      <c r="T38" s="5">
        <v>13.992991000000002</v>
      </c>
      <c r="U38" s="34" t="str">
        <f t="shared" si="3"/>
        <v>Camion vrac</v>
      </c>
      <c r="V38" s="78"/>
      <c r="W38" s="80"/>
      <c r="X38" s="47" t="str">
        <f t="shared" si="4"/>
        <v/>
      </c>
      <c r="Y38" s="21" t="str">
        <f t="shared" si="5"/>
        <v/>
      </c>
      <c r="Z38" s="22" t="str">
        <f>IF(Y38="","",(CONVERT(Y38,"hr","mn")))</f>
        <v/>
      </c>
    </row>
    <row r="39" spans="1:26" ht="79.5" thickBot="1" x14ac:dyDescent="0.3">
      <c r="A39" s="31">
        <f t="shared" si="0"/>
        <v>5</v>
      </c>
      <c r="B39" s="31">
        <f t="shared" si="1"/>
        <v>2</v>
      </c>
      <c r="C39" s="84">
        <f t="shared" si="2"/>
        <v>43132.375</v>
      </c>
      <c r="D39" s="2">
        <v>516938</v>
      </c>
      <c r="E39" s="1" t="s">
        <v>74</v>
      </c>
      <c r="F39" s="35">
        <v>43132.375</v>
      </c>
      <c r="G39" s="2"/>
      <c r="H39" s="3" t="s">
        <v>161</v>
      </c>
      <c r="I39" s="2" t="s">
        <v>162</v>
      </c>
      <c r="J39" s="2" t="s">
        <v>163</v>
      </c>
      <c r="K39" s="2" t="s">
        <v>26</v>
      </c>
      <c r="L39" s="2"/>
      <c r="M39" s="2" t="s">
        <v>164</v>
      </c>
      <c r="N39" s="2" t="s">
        <v>33</v>
      </c>
      <c r="O39" s="4">
        <v>223</v>
      </c>
      <c r="P39" s="4">
        <v>0</v>
      </c>
      <c r="Q39" s="4">
        <v>29</v>
      </c>
      <c r="R39" s="2" t="s">
        <v>21</v>
      </c>
      <c r="S39" s="2" t="s">
        <v>21</v>
      </c>
      <c r="T39" s="2">
        <v>6172.5</v>
      </c>
      <c r="U39" s="34">
        <f t="shared" si="3"/>
        <v>0</v>
      </c>
      <c r="V39" s="70"/>
      <c r="W39" s="69"/>
      <c r="X39" s="19" t="str">
        <f t="shared" si="4"/>
        <v/>
      </c>
      <c r="Y39" s="21" t="str">
        <f t="shared" si="5"/>
        <v/>
      </c>
      <c r="Z39" s="22"/>
    </row>
    <row r="40" spans="1:26" ht="15.75" thickBot="1" x14ac:dyDescent="0.3">
      <c r="A40" s="32" t="str">
        <f t="shared" si="0"/>
        <v/>
      </c>
      <c r="B40" s="46" t="str">
        <f t="shared" si="1"/>
        <v/>
      </c>
      <c r="C40" s="85" t="str">
        <f t="shared" si="2"/>
        <v/>
      </c>
      <c r="D40" s="5" t="s">
        <v>22</v>
      </c>
      <c r="E40" s="1" t="s">
        <v>23</v>
      </c>
      <c r="F40" s="5"/>
      <c r="G40" s="5"/>
      <c r="H40" s="1" t="s">
        <v>28</v>
      </c>
      <c r="I40" s="5"/>
      <c r="J40" s="5" t="s">
        <v>24</v>
      </c>
      <c r="K40" s="5"/>
      <c r="L40" s="5" t="s">
        <v>25</v>
      </c>
      <c r="M40" s="5" t="s">
        <v>21</v>
      </c>
      <c r="N40" s="6">
        <v>1.2035714285714285</v>
      </c>
      <c r="O40" s="7">
        <v>3</v>
      </c>
      <c r="P40" s="7">
        <v>128</v>
      </c>
      <c r="Q40" s="5" t="s">
        <v>21</v>
      </c>
      <c r="R40" s="5" t="s">
        <v>21</v>
      </c>
      <c r="S40" s="5" t="s">
        <v>21</v>
      </c>
      <c r="T40" s="5">
        <v>44.243753000000005</v>
      </c>
      <c r="U40" s="34" t="str">
        <f t="shared" si="3"/>
        <v>Camion palette</v>
      </c>
      <c r="V40" s="78"/>
      <c r="W40" s="80"/>
      <c r="X40" s="47" t="str">
        <f t="shared" si="4"/>
        <v/>
      </c>
      <c r="Y40" s="21" t="str">
        <f t="shared" si="5"/>
        <v/>
      </c>
      <c r="Z40" s="22" t="str">
        <f>IF(Y40="","",(CONVERT(Y40,"hr","mn")))</f>
        <v/>
      </c>
    </row>
    <row r="41" spans="1:26" ht="68.25" thickBot="1" x14ac:dyDescent="0.3">
      <c r="A41" s="31">
        <f t="shared" si="0"/>
        <v>5</v>
      </c>
      <c r="B41" s="31">
        <f t="shared" si="1"/>
        <v>2</v>
      </c>
      <c r="C41" s="84">
        <f t="shared" si="2"/>
        <v>43132.375</v>
      </c>
      <c r="D41" s="2">
        <v>517584</v>
      </c>
      <c r="E41" s="1" t="s">
        <v>59</v>
      </c>
      <c r="F41" s="35">
        <v>43132.375</v>
      </c>
      <c r="G41" s="2"/>
      <c r="H41" s="3" t="s">
        <v>165</v>
      </c>
      <c r="I41" s="2" t="s">
        <v>166</v>
      </c>
      <c r="J41" s="2" t="s">
        <v>39</v>
      </c>
      <c r="K41" s="2" t="s">
        <v>18</v>
      </c>
      <c r="L41" s="2"/>
      <c r="M41" s="2" t="s">
        <v>164</v>
      </c>
      <c r="N41" s="2" t="s">
        <v>20</v>
      </c>
      <c r="O41" s="4">
        <v>35</v>
      </c>
      <c r="P41" s="4">
        <v>20</v>
      </c>
      <c r="Q41" s="4">
        <v>10</v>
      </c>
      <c r="R41" s="2" t="s">
        <v>21</v>
      </c>
      <c r="S41" s="2" t="s">
        <v>49</v>
      </c>
      <c r="T41" s="2">
        <v>1659.3</v>
      </c>
      <c r="U41" s="34">
        <f t="shared" si="3"/>
        <v>0</v>
      </c>
      <c r="V41" s="70"/>
      <c r="W41" s="69"/>
      <c r="X41" s="19" t="str">
        <f t="shared" si="4"/>
        <v/>
      </c>
      <c r="Y41" s="21" t="str">
        <f t="shared" si="5"/>
        <v/>
      </c>
      <c r="Z41" s="22"/>
    </row>
    <row r="42" spans="1:26" ht="15.75" thickBot="1" x14ac:dyDescent="0.3">
      <c r="A42" s="32" t="str">
        <f t="shared" si="0"/>
        <v/>
      </c>
      <c r="B42" s="46" t="str">
        <f t="shared" si="1"/>
        <v/>
      </c>
      <c r="C42" s="85" t="str">
        <f t="shared" si="2"/>
        <v/>
      </c>
      <c r="D42" s="5" t="s">
        <v>22</v>
      </c>
      <c r="E42" s="1" t="s">
        <v>23</v>
      </c>
      <c r="F42" s="5"/>
      <c r="G42" s="5"/>
      <c r="H42" s="1" t="s">
        <v>28</v>
      </c>
      <c r="I42" s="5"/>
      <c r="J42" s="5" t="s">
        <v>24</v>
      </c>
      <c r="K42" s="5"/>
      <c r="L42" s="5" t="s">
        <v>25</v>
      </c>
      <c r="M42" s="5" t="s">
        <v>21</v>
      </c>
      <c r="N42" s="6">
        <v>0.27067736185383245</v>
      </c>
      <c r="O42" s="7">
        <v>7</v>
      </c>
      <c r="P42" s="7">
        <v>33</v>
      </c>
      <c r="Q42" s="5" t="s">
        <v>21</v>
      </c>
      <c r="R42" s="5" t="s">
        <v>21</v>
      </c>
      <c r="S42" s="5" t="s">
        <v>21</v>
      </c>
      <c r="T42" s="5">
        <v>20.571604000000001</v>
      </c>
      <c r="U42" s="34" t="str">
        <f t="shared" si="3"/>
        <v>Container</v>
      </c>
      <c r="V42" s="81"/>
      <c r="W42" s="80"/>
      <c r="X42" s="47" t="str">
        <f t="shared" si="4"/>
        <v/>
      </c>
      <c r="Y42" s="21" t="str">
        <f t="shared" si="5"/>
        <v/>
      </c>
      <c r="Z42" s="22" t="str">
        <f>IF(Y42="","",(CONVERT(Y42,"hr","mn")))</f>
        <v/>
      </c>
    </row>
    <row r="43" spans="1:26" ht="45.75" thickBot="1" x14ac:dyDescent="0.3">
      <c r="A43" s="31">
        <f t="shared" si="0"/>
        <v>5</v>
      </c>
      <c r="B43" s="31">
        <f t="shared" si="1"/>
        <v>2</v>
      </c>
      <c r="C43" s="84">
        <f t="shared" si="2"/>
        <v>43132.395833333328</v>
      </c>
      <c r="D43" s="2">
        <v>523355</v>
      </c>
      <c r="E43" s="1" t="s">
        <v>63</v>
      </c>
      <c r="F43" s="35">
        <v>43132.395833333328</v>
      </c>
      <c r="G43" s="2"/>
      <c r="H43" s="3" t="s">
        <v>167</v>
      </c>
      <c r="I43" s="2" t="s">
        <v>168</v>
      </c>
      <c r="J43" s="2" t="s">
        <v>91</v>
      </c>
      <c r="K43" s="2" t="s">
        <v>65</v>
      </c>
      <c r="L43" s="2"/>
      <c r="M43" s="2" t="s">
        <v>40</v>
      </c>
      <c r="N43" s="2" t="s">
        <v>33</v>
      </c>
      <c r="O43" s="4">
        <v>32</v>
      </c>
      <c r="P43" s="4">
        <v>0</v>
      </c>
      <c r="Q43" s="4">
        <v>8</v>
      </c>
      <c r="R43" s="2" t="s">
        <v>21</v>
      </c>
      <c r="S43" s="2" t="s">
        <v>21</v>
      </c>
      <c r="T43" s="2">
        <v>2432</v>
      </c>
      <c r="U43" s="34" t="str">
        <f t="shared" si="3"/>
        <v>MEDU4676275</v>
      </c>
      <c r="V43" s="70"/>
      <c r="W43" s="69"/>
      <c r="X43" s="19" t="str">
        <f t="shared" si="4"/>
        <v/>
      </c>
      <c r="Y43" s="21" t="str">
        <f t="shared" si="5"/>
        <v/>
      </c>
      <c r="Z43" s="22"/>
    </row>
    <row r="44" spans="1:26" ht="15.75" thickBot="1" x14ac:dyDescent="0.3">
      <c r="A44" s="32" t="str">
        <f t="shared" si="0"/>
        <v/>
      </c>
      <c r="B44" s="46" t="str">
        <f t="shared" si="1"/>
        <v/>
      </c>
      <c r="C44" s="85" t="str">
        <f t="shared" si="2"/>
        <v/>
      </c>
      <c r="D44" s="5" t="s">
        <v>169</v>
      </c>
      <c r="E44" s="1" t="s">
        <v>23</v>
      </c>
      <c r="F44" s="5"/>
      <c r="G44" s="5"/>
      <c r="H44" s="1" t="s">
        <v>28</v>
      </c>
      <c r="I44" s="5"/>
      <c r="J44" s="5" t="s">
        <v>24</v>
      </c>
      <c r="K44" s="5" t="s">
        <v>170</v>
      </c>
      <c r="L44" s="5" t="s">
        <v>25</v>
      </c>
      <c r="M44" s="5" t="s">
        <v>21</v>
      </c>
      <c r="N44" s="6">
        <v>0.26666666666666666</v>
      </c>
      <c r="O44" s="7">
        <v>1</v>
      </c>
      <c r="P44" s="7">
        <v>32</v>
      </c>
      <c r="Q44" s="5" t="s">
        <v>21</v>
      </c>
      <c r="R44" s="5" t="s">
        <v>21</v>
      </c>
      <c r="S44" s="5" t="s">
        <v>21</v>
      </c>
      <c r="T44" s="5">
        <v>33.619968</v>
      </c>
      <c r="U44" s="34" t="str">
        <f t="shared" si="3"/>
        <v>Camion vrac</v>
      </c>
      <c r="V44" s="81"/>
      <c r="W44" s="80"/>
      <c r="X44" s="47" t="str">
        <f t="shared" si="4"/>
        <v/>
      </c>
      <c r="Y44" s="21" t="str">
        <f t="shared" si="5"/>
        <v/>
      </c>
      <c r="Z44" s="22" t="str">
        <f>IF(Y44="","",(CONVERT(Y44,"hr","mn")))</f>
        <v/>
      </c>
    </row>
    <row r="45" spans="1:26" ht="45" x14ac:dyDescent="0.25">
      <c r="A45" s="31">
        <f t="shared" si="0"/>
        <v>5</v>
      </c>
      <c r="B45" s="31">
        <f t="shared" si="1"/>
        <v>2</v>
      </c>
      <c r="C45" s="84">
        <f t="shared" si="2"/>
        <v>43132.416666666664</v>
      </c>
      <c r="D45" s="2">
        <v>516628</v>
      </c>
      <c r="E45" s="1" t="s">
        <v>73</v>
      </c>
      <c r="F45" s="35">
        <v>43132.416666666664</v>
      </c>
      <c r="G45" s="2"/>
      <c r="H45" s="3" t="s">
        <v>171</v>
      </c>
      <c r="I45" s="2" t="s">
        <v>172</v>
      </c>
      <c r="J45" s="2" t="s">
        <v>91</v>
      </c>
      <c r="K45" s="2" t="s">
        <v>26</v>
      </c>
      <c r="L45" s="2" t="s">
        <v>173</v>
      </c>
      <c r="M45" s="2" t="s">
        <v>40</v>
      </c>
      <c r="N45" s="2" t="s">
        <v>33</v>
      </c>
      <c r="O45" s="4">
        <v>57</v>
      </c>
      <c r="P45" s="4">
        <v>0</v>
      </c>
      <c r="Q45" s="4">
        <v>11</v>
      </c>
      <c r="R45" s="2" t="s">
        <v>21</v>
      </c>
      <c r="S45" s="2" t="s">
        <v>21</v>
      </c>
      <c r="T45" s="2">
        <v>3847.5</v>
      </c>
      <c r="U45" s="34">
        <f t="shared" si="3"/>
        <v>0</v>
      </c>
      <c r="V45" s="71"/>
      <c r="W45" s="66"/>
      <c r="X45" s="19" t="str">
        <f t="shared" si="4"/>
        <v/>
      </c>
      <c r="Y45" s="21" t="str">
        <f t="shared" si="5"/>
        <v/>
      </c>
      <c r="Z45" s="22"/>
    </row>
    <row r="46" spans="1:26" x14ac:dyDescent="0.25">
      <c r="A46" s="31" t="str">
        <f t="shared" si="0"/>
        <v/>
      </c>
      <c r="B46" s="31" t="str">
        <f t="shared" si="1"/>
        <v/>
      </c>
      <c r="C46" s="84" t="str">
        <f t="shared" si="2"/>
        <v/>
      </c>
      <c r="D46" s="5" t="s">
        <v>22</v>
      </c>
      <c r="E46" s="1" t="s">
        <v>23</v>
      </c>
      <c r="F46" s="5"/>
      <c r="G46" s="5"/>
      <c r="H46" s="1" t="s">
        <v>28</v>
      </c>
      <c r="I46" s="5"/>
      <c r="J46" s="5" t="s">
        <v>24</v>
      </c>
      <c r="K46" s="5"/>
      <c r="L46" s="5" t="s">
        <v>25</v>
      </c>
      <c r="M46" s="5" t="s">
        <v>21</v>
      </c>
      <c r="N46" s="6">
        <v>0.47499999999999998</v>
      </c>
      <c r="O46" s="7">
        <v>1</v>
      </c>
      <c r="P46" s="7">
        <v>57</v>
      </c>
      <c r="Q46" s="5" t="s">
        <v>21</v>
      </c>
      <c r="R46" s="5" t="s">
        <v>21</v>
      </c>
      <c r="S46" s="5" t="s">
        <v>21</v>
      </c>
      <c r="T46" s="5">
        <v>49.282883999999996</v>
      </c>
      <c r="U46" s="34" t="str">
        <f t="shared" si="3"/>
        <v>40'</v>
      </c>
      <c r="V46" s="15"/>
      <c r="W46" s="18"/>
      <c r="X46" s="19" t="str">
        <f t="shared" si="4"/>
        <v/>
      </c>
      <c r="Y46" s="21" t="str">
        <f t="shared" si="5"/>
        <v/>
      </c>
      <c r="Z46" s="22"/>
    </row>
    <row r="47" spans="1:26" ht="57" thickBot="1" x14ac:dyDescent="0.3">
      <c r="A47" s="31">
        <f t="shared" si="0"/>
        <v>5</v>
      </c>
      <c r="B47" s="31">
        <f t="shared" si="1"/>
        <v>2</v>
      </c>
      <c r="C47" s="84">
        <f t="shared" si="2"/>
        <v>43132.416666666664</v>
      </c>
      <c r="D47" s="2">
        <v>523445</v>
      </c>
      <c r="E47" s="1" t="s">
        <v>60</v>
      </c>
      <c r="F47" s="35">
        <v>43132.416666666664</v>
      </c>
      <c r="G47" s="2"/>
      <c r="H47" s="3" t="s">
        <v>180</v>
      </c>
      <c r="I47" s="2" t="s">
        <v>181</v>
      </c>
      <c r="J47" s="2" t="s">
        <v>182</v>
      </c>
      <c r="K47" s="2" t="s">
        <v>31</v>
      </c>
      <c r="L47" s="2" t="s">
        <v>183</v>
      </c>
      <c r="M47" s="2" t="s">
        <v>32</v>
      </c>
      <c r="N47" s="2" t="s">
        <v>33</v>
      </c>
      <c r="O47" s="4">
        <v>414</v>
      </c>
      <c r="P47" s="4">
        <v>0</v>
      </c>
      <c r="Q47" s="4">
        <v>52</v>
      </c>
      <c r="R47" s="2" t="s">
        <v>21</v>
      </c>
      <c r="S47" s="2" t="s">
        <v>21</v>
      </c>
      <c r="T47" s="2">
        <v>6831</v>
      </c>
      <c r="U47" s="34" t="str">
        <f t="shared" si="3"/>
        <v>CCLU4895631</v>
      </c>
      <c r="V47" s="65"/>
      <c r="W47" s="63"/>
      <c r="X47" s="19" t="str">
        <f t="shared" si="4"/>
        <v/>
      </c>
      <c r="Y47" s="21" t="str">
        <f t="shared" si="5"/>
        <v/>
      </c>
      <c r="Z47" s="22"/>
    </row>
    <row r="48" spans="1:26" ht="34.5" thickBot="1" x14ac:dyDescent="0.3">
      <c r="A48" s="32" t="str">
        <f t="shared" si="0"/>
        <v/>
      </c>
      <c r="B48" s="46" t="str">
        <f t="shared" si="1"/>
        <v/>
      </c>
      <c r="C48" s="85" t="str">
        <f t="shared" si="2"/>
        <v/>
      </c>
      <c r="D48" s="5" t="s">
        <v>184</v>
      </c>
      <c r="E48" s="1" t="s">
        <v>23</v>
      </c>
      <c r="F48" s="5"/>
      <c r="G48" s="5"/>
      <c r="H48" s="1" t="s">
        <v>28</v>
      </c>
      <c r="I48" s="5"/>
      <c r="J48" s="5" t="s">
        <v>34</v>
      </c>
      <c r="K48" s="5" t="s">
        <v>185</v>
      </c>
      <c r="L48" s="5" t="s">
        <v>35</v>
      </c>
      <c r="M48" s="5" t="s">
        <v>21</v>
      </c>
      <c r="N48" s="6">
        <v>4.1399999999999997</v>
      </c>
      <c r="O48" s="7">
        <v>1</v>
      </c>
      <c r="P48" s="7">
        <v>52</v>
      </c>
      <c r="Q48" s="5" t="s">
        <v>21</v>
      </c>
      <c r="R48" s="5" t="s">
        <v>21</v>
      </c>
      <c r="S48" s="5" t="s">
        <v>21</v>
      </c>
      <c r="T48" s="5">
        <v>55.502496000000008</v>
      </c>
      <c r="U48" s="34" t="str">
        <f t="shared" si="3"/>
        <v>Camion vrac</v>
      </c>
      <c r="V48" s="81"/>
      <c r="W48" s="80"/>
      <c r="X48" s="47" t="str">
        <f t="shared" si="4"/>
        <v/>
      </c>
      <c r="Y48" s="21" t="str">
        <f t="shared" si="5"/>
        <v/>
      </c>
      <c r="Z48" s="22" t="str">
        <f>IF(Y48="","",(CONVERT(Y48,"hr","mn")))</f>
        <v/>
      </c>
    </row>
    <row r="49" spans="1:26" ht="34.5" thickBot="1" x14ac:dyDescent="0.3">
      <c r="A49" s="31">
        <f t="shared" si="0"/>
        <v>5</v>
      </c>
      <c r="B49" s="31">
        <f t="shared" si="1"/>
        <v>2</v>
      </c>
      <c r="C49" s="84">
        <f t="shared" si="2"/>
        <v>43132.416666666664</v>
      </c>
      <c r="D49" s="2">
        <v>482144</v>
      </c>
      <c r="E49" s="1" t="s">
        <v>59</v>
      </c>
      <c r="F49" s="35">
        <v>43132.416666666664</v>
      </c>
      <c r="G49" s="2"/>
      <c r="H49" s="3" t="s">
        <v>178</v>
      </c>
      <c r="I49" s="2" t="s">
        <v>179</v>
      </c>
      <c r="J49" s="2" t="s">
        <v>151</v>
      </c>
      <c r="K49" s="2" t="s">
        <v>26</v>
      </c>
      <c r="L49" s="2"/>
      <c r="M49" s="2" t="s">
        <v>84</v>
      </c>
      <c r="N49" s="2" t="s">
        <v>33</v>
      </c>
      <c r="O49" s="4">
        <v>85</v>
      </c>
      <c r="P49" s="4">
        <v>0</v>
      </c>
      <c r="Q49" s="4">
        <v>23</v>
      </c>
      <c r="R49" s="2" t="s">
        <v>21</v>
      </c>
      <c r="S49" s="2" t="s">
        <v>21</v>
      </c>
      <c r="T49" s="2">
        <v>2194</v>
      </c>
      <c r="U49" s="34">
        <f t="shared" si="3"/>
        <v>0</v>
      </c>
      <c r="V49" s="70"/>
      <c r="W49" s="69"/>
      <c r="X49" s="19" t="str">
        <f t="shared" si="4"/>
        <v/>
      </c>
      <c r="Y49" s="21" t="str">
        <f t="shared" si="5"/>
        <v/>
      </c>
      <c r="Z49" s="22"/>
    </row>
    <row r="50" spans="1:26" ht="15.75" thickBot="1" x14ac:dyDescent="0.3">
      <c r="A50" s="32" t="str">
        <f t="shared" si="0"/>
        <v/>
      </c>
      <c r="B50" s="46" t="str">
        <f t="shared" si="1"/>
        <v/>
      </c>
      <c r="C50" s="85" t="str">
        <f t="shared" si="2"/>
        <v/>
      </c>
      <c r="D50" s="5" t="s">
        <v>22</v>
      </c>
      <c r="E50" s="1" t="s">
        <v>23</v>
      </c>
      <c r="F50" s="5"/>
      <c r="G50" s="5"/>
      <c r="H50" s="1" t="s">
        <v>28</v>
      </c>
      <c r="I50" s="5"/>
      <c r="J50" s="5" t="s">
        <v>24</v>
      </c>
      <c r="K50" s="5"/>
      <c r="L50" s="5" t="s">
        <v>25</v>
      </c>
      <c r="M50" s="5" t="s">
        <v>21</v>
      </c>
      <c r="N50" s="6">
        <v>0.11785502079619727</v>
      </c>
      <c r="O50" s="7">
        <v>3</v>
      </c>
      <c r="P50" s="7">
        <v>13</v>
      </c>
      <c r="Q50" s="5" t="s">
        <v>21</v>
      </c>
      <c r="R50" s="5" t="s">
        <v>21</v>
      </c>
      <c r="S50" s="5" t="s">
        <v>21</v>
      </c>
      <c r="T50" s="5">
        <v>13.379455</v>
      </c>
      <c r="U50" s="34" t="str">
        <f t="shared" si="3"/>
        <v>40'HQ</v>
      </c>
      <c r="V50" s="78"/>
      <c r="W50" s="80"/>
      <c r="X50" s="47" t="str">
        <f t="shared" si="4"/>
        <v/>
      </c>
      <c r="Y50" s="21" t="str">
        <f t="shared" si="5"/>
        <v/>
      </c>
      <c r="Z50" s="22" t="str">
        <f>IF(Y50="","",(CONVERT(Y50,"hr","mn")))</f>
        <v/>
      </c>
    </row>
    <row r="51" spans="1:26" ht="45" x14ac:dyDescent="0.25">
      <c r="A51" s="31">
        <f t="shared" si="0"/>
        <v>5</v>
      </c>
      <c r="B51" s="31">
        <f t="shared" si="1"/>
        <v>2</v>
      </c>
      <c r="C51" s="84">
        <f t="shared" si="2"/>
        <v>43132.416666666664</v>
      </c>
      <c r="D51" s="2">
        <v>522991</v>
      </c>
      <c r="E51" s="1" t="s">
        <v>37</v>
      </c>
      <c r="F51" s="35">
        <v>43132.416666666664</v>
      </c>
      <c r="G51" s="2"/>
      <c r="H51" s="3" t="s">
        <v>54</v>
      </c>
      <c r="I51" s="2" t="s">
        <v>55</v>
      </c>
      <c r="J51" s="2" t="s">
        <v>56</v>
      </c>
      <c r="K51" s="2" t="s">
        <v>45</v>
      </c>
      <c r="L51" s="2" t="s">
        <v>57</v>
      </c>
      <c r="M51" s="2" t="s">
        <v>32</v>
      </c>
      <c r="N51" s="2" t="s">
        <v>33</v>
      </c>
      <c r="O51" s="4">
        <v>612</v>
      </c>
      <c r="P51" s="4">
        <v>0</v>
      </c>
      <c r="Q51" s="4">
        <v>77</v>
      </c>
      <c r="R51" s="2" t="s">
        <v>21</v>
      </c>
      <c r="S51" s="2" t="s">
        <v>21</v>
      </c>
      <c r="T51" s="2">
        <v>8568</v>
      </c>
      <c r="U51" s="34" t="str">
        <f t="shared" si="3"/>
        <v>CBHU9523730</v>
      </c>
      <c r="V51" s="71"/>
      <c r="W51" s="66"/>
      <c r="X51" s="19" t="str">
        <f t="shared" si="4"/>
        <v/>
      </c>
      <c r="Y51" s="21" t="str">
        <f t="shared" si="5"/>
        <v/>
      </c>
      <c r="Z51" s="22"/>
    </row>
    <row r="52" spans="1:26" ht="33.75" x14ac:dyDescent="0.25">
      <c r="A52" s="31" t="str">
        <f t="shared" si="0"/>
        <v/>
      </c>
      <c r="B52" s="31" t="str">
        <f t="shared" si="1"/>
        <v/>
      </c>
      <c r="C52" s="84" t="str">
        <f t="shared" si="2"/>
        <v/>
      </c>
      <c r="D52" s="5" t="s">
        <v>177</v>
      </c>
      <c r="E52" s="1" t="s">
        <v>23</v>
      </c>
      <c r="F52" s="5"/>
      <c r="G52" s="5"/>
      <c r="H52" s="1" t="s">
        <v>28</v>
      </c>
      <c r="I52" s="5"/>
      <c r="J52" s="5" t="s">
        <v>34</v>
      </c>
      <c r="K52" s="5" t="s">
        <v>58</v>
      </c>
      <c r="L52" s="5" t="s">
        <v>35</v>
      </c>
      <c r="M52" s="5" t="s">
        <v>21</v>
      </c>
      <c r="N52" s="6">
        <v>6.12</v>
      </c>
      <c r="O52" s="7">
        <v>1</v>
      </c>
      <c r="P52" s="7">
        <v>77</v>
      </c>
      <c r="Q52" s="5" t="s">
        <v>21</v>
      </c>
      <c r="R52" s="5" t="s">
        <v>21</v>
      </c>
      <c r="S52" s="5" t="s">
        <v>21</v>
      </c>
      <c r="T52" s="5">
        <v>72.186623999999995</v>
      </c>
      <c r="U52" s="34" t="str">
        <f t="shared" si="3"/>
        <v>Container</v>
      </c>
      <c r="V52" s="15"/>
      <c r="W52" s="18"/>
      <c r="X52" s="19" t="str">
        <f t="shared" si="4"/>
        <v/>
      </c>
      <c r="Y52" s="21" t="str">
        <f t="shared" si="5"/>
        <v/>
      </c>
      <c r="Z52" s="22"/>
    </row>
    <row r="53" spans="1:26" ht="34.5" thickBot="1" x14ac:dyDescent="0.3">
      <c r="A53" s="31">
        <f t="shared" si="0"/>
        <v>5</v>
      </c>
      <c r="B53" s="31">
        <f t="shared" si="1"/>
        <v>2</v>
      </c>
      <c r="C53" s="84">
        <f t="shared" si="2"/>
        <v>43132.416666666664</v>
      </c>
      <c r="D53" s="2">
        <v>515585</v>
      </c>
      <c r="E53" s="1" t="s">
        <v>41</v>
      </c>
      <c r="F53" s="35">
        <v>43132.416666666664</v>
      </c>
      <c r="G53" s="2"/>
      <c r="H53" s="3" t="s">
        <v>174</v>
      </c>
      <c r="I53" s="2" t="s">
        <v>175</v>
      </c>
      <c r="J53" s="2" t="s">
        <v>155</v>
      </c>
      <c r="K53" s="2" t="s">
        <v>65</v>
      </c>
      <c r="L53" s="2"/>
      <c r="M53" s="2" t="s">
        <v>47</v>
      </c>
      <c r="N53" s="2" t="s">
        <v>33</v>
      </c>
      <c r="O53" s="4">
        <v>520</v>
      </c>
      <c r="P53" s="4">
        <v>0</v>
      </c>
      <c r="Q53" s="4">
        <v>59</v>
      </c>
      <c r="R53" s="2" t="s">
        <v>21</v>
      </c>
      <c r="S53" s="2" t="s">
        <v>21</v>
      </c>
      <c r="T53" s="2">
        <v>15080</v>
      </c>
      <c r="U53" s="34" t="str">
        <f t="shared" si="3"/>
        <v>SUDU4978570</v>
      </c>
      <c r="V53" s="65"/>
      <c r="W53" s="63"/>
      <c r="X53" s="19" t="str">
        <f t="shared" si="4"/>
        <v/>
      </c>
      <c r="Y53" s="21" t="str">
        <f t="shared" si="5"/>
        <v/>
      </c>
      <c r="Z53" s="22"/>
    </row>
    <row r="54" spans="1:26" ht="15.75" thickBot="1" x14ac:dyDescent="0.3">
      <c r="A54" s="32" t="str">
        <f t="shared" si="0"/>
        <v/>
      </c>
      <c r="B54" s="46" t="str">
        <f t="shared" si="1"/>
        <v/>
      </c>
      <c r="C54" s="85" t="str">
        <f t="shared" si="2"/>
        <v/>
      </c>
      <c r="D54" s="5" t="s">
        <v>22</v>
      </c>
      <c r="E54" s="1" t="s">
        <v>23</v>
      </c>
      <c r="F54" s="5"/>
      <c r="G54" s="5"/>
      <c r="H54" s="1" t="s">
        <v>28</v>
      </c>
      <c r="I54" s="5"/>
      <c r="J54" s="5" t="s">
        <v>24</v>
      </c>
      <c r="K54" s="5" t="s">
        <v>176</v>
      </c>
      <c r="L54" s="5" t="s">
        <v>25</v>
      </c>
      <c r="M54" s="5" t="s">
        <v>21</v>
      </c>
      <c r="N54" s="6">
        <v>6.117647058823529</v>
      </c>
      <c r="O54" s="7">
        <v>1</v>
      </c>
      <c r="P54" s="7">
        <v>44</v>
      </c>
      <c r="Q54" s="5" t="s">
        <v>21</v>
      </c>
      <c r="R54" s="5" t="s">
        <v>21</v>
      </c>
      <c r="S54" s="5" t="s">
        <v>21</v>
      </c>
      <c r="T54" s="5">
        <v>59.304960000000001</v>
      </c>
      <c r="U54" s="34" t="str">
        <f t="shared" si="3"/>
        <v>Camion palette</v>
      </c>
      <c r="V54" s="81"/>
      <c r="W54" s="80"/>
      <c r="X54" s="47" t="str">
        <f t="shared" si="4"/>
        <v/>
      </c>
      <c r="Y54" s="21" t="str">
        <f t="shared" si="5"/>
        <v/>
      </c>
      <c r="Z54" s="22" t="str">
        <f>IF(Y54="","",(CONVERT(Y54,"hr","mn")))</f>
        <v/>
      </c>
    </row>
    <row r="55" spans="1:26" ht="33.75" x14ac:dyDescent="0.25">
      <c r="A55" s="31">
        <f t="shared" si="0"/>
        <v>5</v>
      </c>
      <c r="B55" s="31">
        <f t="shared" si="1"/>
        <v>2</v>
      </c>
      <c r="C55" s="84">
        <f t="shared" si="2"/>
        <v>43132.479166666664</v>
      </c>
      <c r="D55" s="2">
        <v>523099</v>
      </c>
      <c r="E55" s="1" t="s">
        <v>27</v>
      </c>
      <c r="F55" s="35">
        <v>43132.479166666664</v>
      </c>
      <c r="G55" s="2"/>
      <c r="H55" s="3" t="s">
        <v>188</v>
      </c>
      <c r="I55" s="2" t="s">
        <v>189</v>
      </c>
      <c r="J55" s="2" t="s">
        <v>112</v>
      </c>
      <c r="K55" s="2" t="s">
        <v>18</v>
      </c>
      <c r="L55" s="2"/>
      <c r="M55" s="2" t="s">
        <v>84</v>
      </c>
      <c r="N55" s="2" t="s">
        <v>20</v>
      </c>
      <c r="O55" s="4">
        <v>300</v>
      </c>
      <c r="P55" s="4">
        <v>2</v>
      </c>
      <c r="Q55" s="4">
        <v>13</v>
      </c>
      <c r="R55" s="2" t="s">
        <v>21</v>
      </c>
      <c r="S55" s="2" t="s">
        <v>21</v>
      </c>
      <c r="T55" s="2">
        <v>1122</v>
      </c>
      <c r="U55" s="34">
        <f t="shared" si="3"/>
        <v>0</v>
      </c>
      <c r="V55" s="71"/>
      <c r="W55" s="66"/>
      <c r="X55" s="19" t="str">
        <f t="shared" si="4"/>
        <v/>
      </c>
      <c r="Y55" s="21" t="str">
        <f t="shared" si="5"/>
        <v/>
      </c>
      <c r="Z55" s="22"/>
    </row>
    <row r="56" spans="1:26" x14ac:dyDescent="0.25">
      <c r="A56" s="31" t="str">
        <f t="shared" si="0"/>
        <v/>
      </c>
      <c r="B56" s="31" t="str">
        <f t="shared" si="1"/>
        <v/>
      </c>
      <c r="C56" s="84" t="str">
        <f t="shared" si="2"/>
        <v/>
      </c>
      <c r="D56" s="5" t="s">
        <v>22</v>
      </c>
      <c r="E56" s="1" t="s">
        <v>23</v>
      </c>
      <c r="F56" s="5"/>
      <c r="G56" s="5"/>
      <c r="H56" s="1" t="s">
        <v>28</v>
      </c>
      <c r="I56" s="5"/>
      <c r="J56" s="5" t="s">
        <v>24</v>
      </c>
      <c r="K56" s="5"/>
      <c r="L56" s="5" t="s">
        <v>25</v>
      </c>
      <c r="M56" s="5" t="s">
        <v>21</v>
      </c>
      <c r="N56" s="6">
        <v>0.40106951871657753</v>
      </c>
      <c r="O56" s="7">
        <v>1</v>
      </c>
      <c r="P56" s="7">
        <v>13</v>
      </c>
      <c r="Q56" s="5" t="s">
        <v>21</v>
      </c>
      <c r="R56" s="5" t="s">
        <v>21</v>
      </c>
      <c r="S56" s="5" t="s">
        <v>21</v>
      </c>
      <c r="T56" s="5">
        <v>9.9456000000000024</v>
      </c>
      <c r="U56" s="34" t="str">
        <f t="shared" si="3"/>
        <v>Camion palette</v>
      </c>
      <c r="V56" s="15"/>
      <c r="W56" s="18"/>
      <c r="X56" s="19" t="str">
        <f t="shared" si="4"/>
        <v/>
      </c>
      <c r="Y56" s="21" t="str">
        <f t="shared" si="5"/>
        <v/>
      </c>
      <c r="Z56" s="22"/>
    </row>
    <row r="57" spans="1:26" ht="34.5" thickBot="1" x14ac:dyDescent="0.3">
      <c r="A57" s="31">
        <f t="shared" si="0"/>
        <v>5</v>
      </c>
      <c r="B57" s="31">
        <f t="shared" si="1"/>
        <v>2</v>
      </c>
      <c r="C57" s="84">
        <f t="shared" si="2"/>
        <v>43132.479166666664</v>
      </c>
      <c r="D57" s="2">
        <v>518985</v>
      </c>
      <c r="E57" s="1" t="s">
        <v>59</v>
      </c>
      <c r="F57" s="35">
        <v>43132.479166666664</v>
      </c>
      <c r="G57" s="2"/>
      <c r="H57" s="3" t="s">
        <v>186</v>
      </c>
      <c r="I57" s="2" t="s">
        <v>187</v>
      </c>
      <c r="J57" s="2" t="s">
        <v>151</v>
      </c>
      <c r="K57" s="2" t="s">
        <v>18</v>
      </c>
      <c r="L57" s="2"/>
      <c r="M57" s="2" t="s">
        <v>84</v>
      </c>
      <c r="N57" s="2" t="s">
        <v>20</v>
      </c>
      <c r="O57" s="4">
        <v>264</v>
      </c>
      <c r="P57" s="4">
        <v>30</v>
      </c>
      <c r="Q57" s="4">
        <v>33</v>
      </c>
      <c r="R57" s="2" t="s">
        <v>21</v>
      </c>
      <c r="S57" s="2" t="s">
        <v>21</v>
      </c>
      <c r="T57" s="2">
        <v>5676</v>
      </c>
      <c r="U57" s="34">
        <f t="shared" si="3"/>
        <v>0</v>
      </c>
      <c r="V57" s="65"/>
      <c r="W57" s="63"/>
      <c r="X57" s="19" t="str">
        <f t="shared" si="4"/>
        <v/>
      </c>
      <c r="Y57" s="21" t="str">
        <f t="shared" si="5"/>
        <v/>
      </c>
      <c r="Z57" s="22"/>
    </row>
    <row r="58" spans="1:26" ht="15.75" thickBot="1" x14ac:dyDescent="0.3">
      <c r="A58" s="32" t="str">
        <f t="shared" si="0"/>
        <v/>
      </c>
      <c r="B58" s="46" t="str">
        <f t="shared" si="1"/>
        <v/>
      </c>
      <c r="C58" s="85" t="str">
        <f t="shared" si="2"/>
        <v/>
      </c>
      <c r="D58" s="5" t="s">
        <v>22</v>
      </c>
      <c r="E58" s="1" t="s">
        <v>23</v>
      </c>
      <c r="F58" s="5"/>
      <c r="G58" s="5"/>
      <c r="H58" s="1" t="s">
        <v>28</v>
      </c>
      <c r="I58" s="5"/>
      <c r="J58" s="5" t="s">
        <v>24</v>
      </c>
      <c r="K58" s="5"/>
      <c r="L58" s="5" t="s">
        <v>25</v>
      </c>
      <c r="M58" s="5" t="s">
        <v>21</v>
      </c>
      <c r="N58" s="6">
        <v>0.35294117647058826</v>
      </c>
      <c r="O58" s="7">
        <v>1</v>
      </c>
      <c r="P58" s="7">
        <v>33</v>
      </c>
      <c r="Q58" s="5" t="s">
        <v>21</v>
      </c>
      <c r="R58" s="5" t="s">
        <v>21</v>
      </c>
      <c r="S58" s="5" t="s">
        <v>21</v>
      </c>
      <c r="T58" s="5">
        <v>31.69716</v>
      </c>
      <c r="U58" s="34" t="str">
        <f t="shared" si="3"/>
        <v>Camion palette</v>
      </c>
      <c r="V58" s="81"/>
      <c r="W58" s="80"/>
      <c r="X58" s="47" t="str">
        <f t="shared" si="4"/>
        <v/>
      </c>
      <c r="Y58" s="21" t="str">
        <f t="shared" si="5"/>
        <v/>
      </c>
      <c r="Z58" s="22" t="str">
        <f>IF(Y58="","",(CONVERT(Y58,"hr","mn")))</f>
        <v/>
      </c>
    </row>
    <row r="59" spans="1:26" ht="68.25" thickBot="1" x14ac:dyDescent="0.3">
      <c r="A59" s="31">
        <f t="shared" si="0"/>
        <v>5</v>
      </c>
      <c r="B59" s="31">
        <f t="shared" si="1"/>
        <v>2</v>
      </c>
      <c r="C59" s="84">
        <f t="shared" si="2"/>
        <v>43132.479166666664</v>
      </c>
      <c r="D59" s="2">
        <v>523347</v>
      </c>
      <c r="E59" s="1" t="s">
        <v>70</v>
      </c>
      <c r="F59" s="35">
        <v>43132.479166666664</v>
      </c>
      <c r="G59" s="2"/>
      <c r="H59" s="3" t="s">
        <v>190</v>
      </c>
      <c r="I59" s="2" t="s">
        <v>191</v>
      </c>
      <c r="J59" s="2" t="s">
        <v>192</v>
      </c>
      <c r="K59" s="2" t="s">
        <v>18</v>
      </c>
      <c r="L59" s="2"/>
      <c r="M59" s="2" t="s">
        <v>62</v>
      </c>
      <c r="N59" s="2" t="s">
        <v>20</v>
      </c>
      <c r="O59" s="4">
        <v>918</v>
      </c>
      <c r="P59" s="4">
        <v>43</v>
      </c>
      <c r="Q59" s="4">
        <v>68</v>
      </c>
      <c r="R59" s="2" t="s">
        <v>21</v>
      </c>
      <c r="S59" s="2" t="s">
        <v>21</v>
      </c>
      <c r="T59" s="2">
        <v>17982</v>
      </c>
      <c r="U59" s="34">
        <f t="shared" si="3"/>
        <v>0</v>
      </c>
      <c r="V59" s="70"/>
      <c r="W59" s="69"/>
      <c r="X59" s="19" t="str">
        <f t="shared" si="4"/>
        <v/>
      </c>
      <c r="Y59" s="21" t="str">
        <f t="shared" si="5"/>
        <v/>
      </c>
      <c r="Z59" s="22"/>
    </row>
    <row r="60" spans="1:26" ht="15.75" thickBot="1" x14ac:dyDescent="0.3">
      <c r="A60" s="32" t="str">
        <f t="shared" si="0"/>
        <v/>
      </c>
      <c r="B60" s="46" t="str">
        <f t="shared" si="1"/>
        <v/>
      </c>
      <c r="C60" s="85" t="str">
        <f t="shared" si="2"/>
        <v/>
      </c>
      <c r="D60" s="5" t="s">
        <v>193</v>
      </c>
      <c r="E60" s="1" t="s">
        <v>23</v>
      </c>
      <c r="F60" s="5"/>
      <c r="G60" s="5"/>
      <c r="H60" s="1" t="s">
        <v>28</v>
      </c>
      <c r="I60" s="5"/>
      <c r="J60" s="5" t="s">
        <v>24</v>
      </c>
      <c r="K60" s="5"/>
      <c r="L60" s="5" t="s">
        <v>25</v>
      </c>
      <c r="M60" s="5" t="s">
        <v>49</v>
      </c>
      <c r="N60" s="6">
        <v>1.8822277847309137</v>
      </c>
      <c r="O60" s="7">
        <v>4</v>
      </c>
      <c r="P60" s="7">
        <v>43</v>
      </c>
      <c r="Q60" s="5" t="s">
        <v>21</v>
      </c>
      <c r="R60" s="5" t="s">
        <v>21</v>
      </c>
      <c r="S60" s="5" t="s">
        <v>21</v>
      </c>
      <c r="T60" s="5">
        <v>59.287680000000002</v>
      </c>
      <c r="U60" s="34" t="str">
        <f t="shared" si="3"/>
        <v>Camion vrac</v>
      </c>
      <c r="V60" s="81"/>
      <c r="W60" s="80"/>
      <c r="X60" s="47" t="str">
        <f t="shared" si="4"/>
        <v/>
      </c>
      <c r="Y60" s="21" t="str">
        <f t="shared" si="5"/>
        <v/>
      </c>
      <c r="Z60" s="22" t="str">
        <f>IF(Y60="","",(CONVERT(Y60,"hr","mn")))</f>
        <v/>
      </c>
    </row>
    <row r="61" spans="1:26" ht="45.75" thickBot="1" x14ac:dyDescent="0.3">
      <c r="A61" s="31">
        <f t="shared" si="0"/>
        <v>5</v>
      </c>
      <c r="B61" s="31">
        <f t="shared" si="1"/>
        <v>2</v>
      </c>
      <c r="C61" s="84">
        <f t="shared" si="2"/>
        <v>43132.479166666664</v>
      </c>
      <c r="D61" s="2">
        <v>516941</v>
      </c>
      <c r="E61" s="1" t="s">
        <v>66</v>
      </c>
      <c r="F61" s="35">
        <v>43132.479166666664</v>
      </c>
      <c r="G61" s="2"/>
      <c r="H61" s="3" t="s">
        <v>194</v>
      </c>
      <c r="I61" s="2" t="s">
        <v>195</v>
      </c>
      <c r="J61" s="2" t="s">
        <v>151</v>
      </c>
      <c r="K61" s="2" t="s">
        <v>26</v>
      </c>
      <c r="L61" s="2"/>
      <c r="M61" s="2" t="s">
        <v>40</v>
      </c>
      <c r="N61" s="2" t="s">
        <v>33</v>
      </c>
      <c r="O61" s="4">
        <v>32</v>
      </c>
      <c r="P61" s="4">
        <v>0</v>
      </c>
      <c r="Q61" s="4">
        <v>11</v>
      </c>
      <c r="R61" s="2" t="s">
        <v>21</v>
      </c>
      <c r="S61" s="2" t="s">
        <v>21</v>
      </c>
      <c r="T61" s="2">
        <v>4000</v>
      </c>
      <c r="U61" s="34">
        <f t="shared" si="3"/>
        <v>0</v>
      </c>
      <c r="V61" s="70"/>
      <c r="W61" s="69"/>
      <c r="X61" s="19" t="str">
        <f t="shared" si="4"/>
        <v/>
      </c>
      <c r="Y61" s="21" t="str">
        <f t="shared" si="5"/>
        <v/>
      </c>
      <c r="Z61" s="22"/>
    </row>
    <row r="62" spans="1:26" ht="15.75" thickBot="1" x14ac:dyDescent="0.3">
      <c r="A62" s="32" t="str">
        <f t="shared" si="0"/>
        <v/>
      </c>
      <c r="B62" s="46" t="str">
        <f t="shared" si="1"/>
        <v/>
      </c>
      <c r="C62" s="85" t="str">
        <f t="shared" si="2"/>
        <v/>
      </c>
      <c r="D62" s="5" t="s">
        <v>22</v>
      </c>
      <c r="E62" s="1" t="s">
        <v>23</v>
      </c>
      <c r="F62" s="5"/>
      <c r="G62" s="5"/>
      <c r="H62" s="1" t="s">
        <v>28</v>
      </c>
      <c r="I62" s="5"/>
      <c r="J62" s="5" t="s">
        <v>24</v>
      </c>
      <c r="K62" s="5"/>
      <c r="L62" s="5" t="s">
        <v>25</v>
      </c>
      <c r="M62" s="5" t="s">
        <v>21</v>
      </c>
      <c r="N62" s="6">
        <v>0.26666666666666666</v>
      </c>
      <c r="O62" s="7">
        <v>1</v>
      </c>
      <c r="P62" s="7">
        <v>32</v>
      </c>
      <c r="Q62" s="5" t="s">
        <v>21</v>
      </c>
      <c r="R62" s="5" t="s">
        <v>21</v>
      </c>
      <c r="S62" s="5" t="s">
        <v>21</v>
      </c>
      <c r="T62" s="5">
        <v>47.526912000000003</v>
      </c>
      <c r="U62" s="34" t="str">
        <f t="shared" si="3"/>
        <v>Container</v>
      </c>
      <c r="V62" s="78"/>
      <c r="W62" s="80"/>
      <c r="X62" s="47" t="str">
        <f t="shared" si="4"/>
        <v/>
      </c>
      <c r="Y62" s="21" t="str">
        <f t="shared" si="5"/>
        <v/>
      </c>
      <c r="Z62" s="22" t="str">
        <f>IF(Y62="","",(CONVERT(Y62,"hr","mn")))</f>
        <v/>
      </c>
    </row>
    <row r="63" spans="1:26" ht="45.75" thickBot="1" x14ac:dyDescent="0.3">
      <c r="A63" s="31">
        <f t="shared" si="0"/>
        <v>5</v>
      </c>
      <c r="B63" s="31">
        <f t="shared" si="1"/>
        <v>2</v>
      </c>
      <c r="C63" s="84">
        <f t="shared" si="2"/>
        <v>43132.479166666664</v>
      </c>
      <c r="D63" s="2">
        <v>516943</v>
      </c>
      <c r="E63" s="1" t="s">
        <v>63</v>
      </c>
      <c r="F63" s="35">
        <v>43132.479166666664</v>
      </c>
      <c r="G63" s="2"/>
      <c r="H63" s="3" t="s">
        <v>196</v>
      </c>
      <c r="I63" s="2" t="s">
        <v>197</v>
      </c>
      <c r="J63" s="2" t="s">
        <v>64</v>
      </c>
      <c r="K63" s="2" t="s">
        <v>65</v>
      </c>
      <c r="L63" s="2"/>
      <c r="M63" s="2" t="s">
        <v>40</v>
      </c>
      <c r="N63" s="2" t="s">
        <v>33</v>
      </c>
      <c r="O63" s="4">
        <v>72</v>
      </c>
      <c r="P63" s="4">
        <v>0</v>
      </c>
      <c r="Q63" s="4">
        <v>14</v>
      </c>
      <c r="R63" s="2" t="s">
        <v>21</v>
      </c>
      <c r="S63" s="2" t="s">
        <v>21</v>
      </c>
      <c r="T63" s="2">
        <v>5184</v>
      </c>
      <c r="U63" s="34">
        <f t="shared" si="3"/>
        <v>0</v>
      </c>
      <c r="V63" s="70"/>
      <c r="W63" s="69"/>
      <c r="X63" s="19" t="str">
        <f t="shared" si="4"/>
        <v/>
      </c>
      <c r="Y63" s="21" t="str">
        <f t="shared" si="5"/>
        <v/>
      </c>
      <c r="Z63" s="22"/>
    </row>
    <row r="64" spans="1:26" ht="15.75" thickBot="1" x14ac:dyDescent="0.3">
      <c r="A64" s="32" t="str">
        <f t="shared" si="0"/>
        <v/>
      </c>
      <c r="B64" s="46" t="str">
        <f t="shared" si="1"/>
        <v/>
      </c>
      <c r="C64" s="85" t="str">
        <f t="shared" si="2"/>
        <v/>
      </c>
      <c r="D64" s="5" t="s">
        <v>22</v>
      </c>
      <c r="E64" s="1" t="s">
        <v>23</v>
      </c>
      <c r="F64" s="5"/>
      <c r="G64" s="5"/>
      <c r="H64" s="1" t="s">
        <v>28</v>
      </c>
      <c r="I64" s="5"/>
      <c r="J64" s="5" t="s">
        <v>24</v>
      </c>
      <c r="K64" s="5"/>
      <c r="L64" s="5" t="s">
        <v>25</v>
      </c>
      <c r="M64" s="5" t="s">
        <v>21</v>
      </c>
      <c r="N64" s="6">
        <v>0.6</v>
      </c>
      <c r="O64" s="7">
        <v>1</v>
      </c>
      <c r="P64" s="7">
        <v>72</v>
      </c>
      <c r="Q64" s="5" t="s">
        <v>21</v>
      </c>
      <c r="R64" s="5" t="s">
        <v>21</v>
      </c>
      <c r="S64" s="5" t="s">
        <v>21</v>
      </c>
      <c r="T64" s="5">
        <v>62.62660799999999</v>
      </c>
      <c r="U64" s="34" t="str">
        <f t="shared" si="3"/>
        <v>Camion palette</v>
      </c>
      <c r="V64" s="81"/>
      <c r="W64" s="80"/>
      <c r="X64" s="47" t="str">
        <f t="shared" si="4"/>
        <v/>
      </c>
      <c r="Y64" s="21" t="str">
        <f t="shared" si="5"/>
        <v/>
      </c>
      <c r="Z64" s="22" t="str">
        <f>IF(Y64="","",(CONVERT(Y64,"hr","mn")))</f>
        <v/>
      </c>
    </row>
    <row r="65" spans="1:26" ht="34.5" thickBot="1" x14ac:dyDescent="0.3">
      <c r="A65" s="31">
        <f t="shared" si="0"/>
        <v>5</v>
      </c>
      <c r="B65" s="31">
        <f t="shared" si="1"/>
        <v>2</v>
      </c>
      <c r="C65" s="84">
        <f t="shared" si="2"/>
        <v>43132.5</v>
      </c>
      <c r="D65" s="2">
        <v>523100</v>
      </c>
      <c r="E65" s="1" t="s">
        <v>27</v>
      </c>
      <c r="F65" s="35">
        <v>43132.5</v>
      </c>
      <c r="G65" s="2"/>
      <c r="H65" s="3" t="s">
        <v>198</v>
      </c>
      <c r="I65" s="2" t="s">
        <v>111</v>
      </c>
      <c r="J65" s="2" t="s">
        <v>112</v>
      </c>
      <c r="K65" s="2" t="s">
        <v>18</v>
      </c>
      <c r="L65" s="2"/>
      <c r="M65" s="2" t="s">
        <v>84</v>
      </c>
      <c r="N65" s="2" t="s">
        <v>20</v>
      </c>
      <c r="O65" s="4">
        <v>60</v>
      </c>
      <c r="P65" s="4">
        <v>12</v>
      </c>
      <c r="Q65" s="4">
        <v>3</v>
      </c>
      <c r="R65" s="2" t="s">
        <v>21</v>
      </c>
      <c r="S65" s="2" t="s">
        <v>21</v>
      </c>
      <c r="T65" s="2">
        <v>224.4</v>
      </c>
      <c r="U65" s="34">
        <f t="shared" si="3"/>
        <v>0</v>
      </c>
      <c r="V65" s="70"/>
      <c r="W65" s="69"/>
      <c r="X65" s="19" t="str">
        <f t="shared" si="4"/>
        <v/>
      </c>
      <c r="Y65" s="21" t="str">
        <f t="shared" si="5"/>
        <v/>
      </c>
      <c r="Z65" s="22"/>
    </row>
    <row r="66" spans="1:26" ht="15.75" thickBot="1" x14ac:dyDescent="0.3">
      <c r="A66" s="32" t="str">
        <f t="shared" si="0"/>
        <v/>
      </c>
      <c r="B66" s="46" t="str">
        <f t="shared" si="1"/>
        <v/>
      </c>
      <c r="C66" s="85" t="str">
        <f t="shared" si="2"/>
        <v/>
      </c>
      <c r="D66" s="5" t="s">
        <v>199</v>
      </c>
      <c r="E66" s="11"/>
      <c r="F66" s="5"/>
      <c r="G66" s="5"/>
      <c r="H66" s="11"/>
      <c r="I66" s="5"/>
      <c r="J66" s="5" t="s">
        <v>24</v>
      </c>
      <c r="K66" s="5"/>
      <c r="L66" s="5" t="s">
        <v>25</v>
      </c>
      <c r="M66" s="5" t="s">
        <v>21</v>
      </c>
      <c r="N66" s="6">
        <v>8.0213903743315509E-2</v>
      </c>
      <c r="O66" s="7">
        <v>1</v>
      </c>
      <c r="P66" s="7">
        <v>3</v>
      </c>
      <c r="Q66" s="5" t="s">
        <v>21</v>
      </c>
      <c r="R66" s="5" t="s">
        <v>21</v>
      </c>
      <c r="S66" s="5" t="s">
        <v>21</v>
      </c>
      <c r="T66" s="5">
        <v>1.8648</v>
      </c>
      <c r="U66" s="34">
        <f t="shared" si="3"/>
        <v>0</v>
      </c>
      <c r="V66" s="78"/>
      <c r="W66" s="80"/>
      <c r="X66" s="47" t="str">
        <f t="shared" si="4"/>
        <v/>
      </c>
      <c r="Y66" s="21" t="str">
        <f t="shared" si="5"/>
        <v/>
      </c>
      <c r="Z66" s="22" t="str">
        <f>IF(Y66="","",(CONVERT(Y66,"hr","mn")))</f>
        <v/>
      </c>
    </row>
    <row r="67" spans="1:26" ht="15.75" thickBot="1" x14ac:dyDescent="0.3">
      <c r="A67" s="31">
        <f t="shared" si="0"/>
        <v>5</v>
      </c>
      <c r="B67" s="31">
        <f t="shared" si="1"/>
        <v>2</v>
      </c>
      <c r="C67" s="84">
        <f t="shared" si="2"/>
        <v>43132</v>
      </c>
      <c r="D67" s="36" t="s">
        <v>204</v>
      </c>
      <c r="E67" s="11"/>
      <c r="F67" s="37">
        <v>43132</v>
      </c>
      <c r="G67" s="36"/>
      <c r="H67" s="11"/>
      <c r="I67" s="8"/>
      <c r="J67" s="8"/>
      <c r="K67" s="8"/>
      <c r="L67" s="8"/>
      <c r="M67" s="8"/>
      <c r="N67" s="36"/>
      <c r="O67" s="38">
        <v>9745</v>
      </c>
      <c r="P67" s="38">
        <v>199</v>
      </c>
      <c r="Q67" s="38">
        <v>1143</v>
      </c>
      <c r="R67" s="8"/>
      <c r="S67" s="8"/>
      <c r="T67" s="8">
        <v>213721.53999999998</v>
      </c>
      <c r="U67" s="34" t="str">
        <f t="shared" si="3"/>
        <v>40'HQ</v>
      </c>
      <c r="V67" s="68"/>
      <c r="W67" s="69"/>
      <c r="X67" s="19" t="str">
        <f t="shared" si="4"/>
        <v/>
      </c>
      <c r="Y67" s="21" t="str">
        <f t="shared" si="5"/>
        <v/>
      </c>
      <c r="Z67" s="22"/>
    </row>
    <row r="68" spans="1:26" ht="102" thickBot="1" x14ac:dyDescent="0.3">
      <c r="A68" s="32">
        <f t="shared" ref="A68:A131" si="6">IF(C68&lt;&gt;"",WEEKNUM(C68),"")</f>
        <v>6</v>
      </c>
      <c r="B68" s="46">
        <f t="shared" ref="B68:B131" si="7">IF(C68&lt;&gt;"",MONTH(C68),"")</f>
        <v>2</v>
      </c>
      <c r="C68" s="85">
        <f t="shared" ref="C68:C128" si="8">IF(F68&lt;&gt;"",F68,"")</f>
        <v>43136.25</v>
      </c>
      <c r="D68" s="2">
        <v>523650</v>
      </c>
      <c r="E68" s="1" t="s">
        <v>37</v>
      </c>
      <c r="F68" s="35">
        <v>43136.25</v>
      </c>
      <c r="G68" s="2"/>
      <c r="H68" s="3" t="s">
        <v>207</v>
      </c>
      <c r="I68" s="2" t="s">
        <v>208</v>
      </c>
      <c r="J68" s="2" t="s">
        <v>209</v>
      </c>
      <c r="K68" s="2" t="s">
        <v>45</v>
      </c>
      <c r="L68" s="2" t="s">
        <v>210</v>
      </c>
      <c r="M68" s="2" t="s">
        <v>32</v>
      </c>
      <c r="N68" s="2" t="s">
        <v>33</v>
      </c>
      <c r="O68" s="4">
        <v>506</v>
      </c>
      <c r="P68" s="4">
        <v>0</v>
      </c>
      <c r="Q68" s="4">
        <v>56</v>
      </c>
      <c r="R68" s="2" t="s">
        <v>21</v>
      </c>
      <c r="S68" s="2" t="s">
        <v>21</v>
      </c>
      <c r="T68" s="2"/>
      <c r="U68" s="34" t="str">
        <f>K69</f>
        <v>TCLU4920432</v>
      </c>
      <c r="V68" s="78"/>
      <c r="W68" s="80"/>
      <c r="X68" s="47" t="str">
        <f t="shared" si="4"/>
        <v/>
      </c>
      <c r="Y68" s="21" t="str">
        <f t="shared" si="5"/>
        <v/>
      </c>
      <c r="Z68" s="22" t="str">
        <f>IF(Y68="","",(CONVERT(Y68,"hr","mn")))</f>
        <v/>
      </c>
    </row>
    <row r="69" spans="1:26" ht="34.5" thickBot="1" x14ac:dyDescent="0.3">
      <c r="A69" s="31" t="str">
        <f t="shared" si="6"/>
        <v/>
      </c>
      <c r="B69" s="31" t="str">
        <f t="shared" si="7"/>
        <v/>
      </c>
      <c r="C69" s="84" t="str">
        <f t="shared" si="8"/>
        <v/>
      </c>
      <c r="D69" s="5" t="s">
        <v>211</v>
      </c>
      <c r="E69" s="1" t="s">
        <v>23</v>
      </c>
      <c r="F69" s="5"/>
      <c r="G69" s="5"/>
      <c r="H69" s="1" t="s">
        <v>28</v>
      </c>
      <c r="I69" s="5"/>
      <c r="J69" s="5" t="s">
        <v>34</v>
      </c>
      <c r="K69" s="5" t="s">
        <v>212</v>
      </c>
      <c r="L69" s="5" t="s">
        <v>35</v>
      </c>
      <c r="M69" s="5" t="s">
        <v>21</v>
      </c>
      <c r="N69" s="6">
        <v>5.0600000000000005</v>
      </c>
      <c r="O69" s="7">
        <v>2</v>
      </c>
      <c r="P69" s="7">
        <v>48</v>
      </c>
      <c r="Q69" s="5" t="s">
        <v>21</v>
      </c>
      <c r="R69" s="5" t="s">
        <v>21</v>
      </c>
      <c r="S69" s="5" t="s">
        <v>21</v>
      </c>
      <c r="T69" s="5"/>
      <c r="U69" s="34" t="str">
        <f t="shared" ref="U69:U132" si="9">K70</f>
        <v>Camion vrac</v>
      </c>
      <c r="V69" s="68"/>
      <c r="W69" s="69"/>
      <c r="X69" s="19" t="str">
        <f t="shared" ref="X69:X132" si="10">IF(V69="","",IF(V69&lt;F69,(MOD(V69-F69,1)),""))</f>
        <v/>
      </c>
      <c r="Y69" s="21" t="str">
        <f t="shared" ref="Y69:Y132" si="11">IF(X69&gt;0.9,"",X69*24)</f>
        <v/>
      </c>
      <c r="Z69" s="22"/>
    </row>
    <row r="70" spans="1:26" ht="34.5" thickBot="1" x14ac:dyDescent="0.3">
      <c r="A70" s="32">
        <f t="shared" si="6"/>
        <v>6</v>
      </c>
      <c r="B70" s="46">
        <f t="shared" si="7"/>
        <v>2</v>
      </c>
      <c r="C70" s="85">
        <f t="shared" si="8"/>
        <v>43136.25</v>
      </c>
      <c r="D70" s="2">
        <v>496323</v>
      </c>
      <c r="E70" s="1" t="s">
        <v>38</v>
      </c>
      <c r="F70" s="35">
        <v>43136.25</v>
      </c>
      <c r="G70" s="2"/>
      <c r="H70" s="3" t="s">
        <v>213</v>
      </c>
      <c r="I70" s="2" t="s">
        <v>214</v>
      </c>
      <c r="J70" s="2" t="s">
        <v>39</v>
      </c>
      <c r="K70" s="2" t="s">
        <v>26</v>
      </c>
      <c r="L70" s="2"/>
      <c r="M70" s="2" t="s">
        <v>40</v>
      </c>
      <c r="N70" s="2" t="s">
        <v>33</v>
      </c>
      <c r="O70" s="4">
        <v>54</v>
      </c>
      <c r="P70" s="4">
        <v>0</v>
      </c>
      <c r="Q70" s="4">
        <v>12</v>
      </c>
      <c r="R70" s="2" t="s">
        <v>21</v>
      </c>
      <c r="S70" s="2" t="s">
        <v>21</v>
      </c>
      <c r="T70" s="2"/>
      <c r="U70" s="34">
        <f t="shared" si="9"/>
        <v>0</v>
      </c>
      <c r="V70" s="78"/>
      <c r="W70" s="80"/>
      <c r="X70" s="47" t="str">
        <f t="shared" si="10"/>
        <v/>
      </c>
      <c r="Y70" s="21" t="str">
        <f t="shared" si="11"/>
        <v/>
      </c>
      <c r="Z70" s="22" t="str">
        <f>IF(Y70="","",(CONVERT(Y70,"hr","mn")))</f>
        <v/>
      </c>
    </row>
    <row r="71" spans="1:26" x14ac:dyDescent="0.25">
      <c r="A71" s="31" t="str">
        <f t="shared" si="6"/>
        <v/>
      </c>
      <c r="B71" s="31" t="str">
        <f t="shared" si="7"/>
        <v/>
      </c>
      <c r="C71" s="84" t="str">
        <f t="shared" si="8"/>
        <v/>
      </c>
      <c r="D71" s="5" t="s">
        <v>22</v>
      </c>
      <c r="E71" s="1" t="s">
        <v>23</v>
      </c>
      <c r="F71" s="5"/>
      <c r="G71" s="5"/>
      <c r="H71" s="1" t="s">
        <v>28</v>
      </c>
      <c r="I71" s="5"/>
      <c r="J71" s="5" t="s">
        <v>24</v>
      </c>
      <c r="K71" s="5"/>
      <c r="L71" s="5" t="s">
        <v>25</v>
      </c>
      <c r="M71" s="5" t="s">
        <v>21</v>
      </c>
      <c r="N71" s="6">
        <v>0.45</v>
      </c>
      <c r="O71" s="7">
        <v>1</v>
      </c>
      <c r="P71" s="7">
        <v>54</v>
      </c>
      <c r="Q71" s="5" t="s">
        <v>21</v>
      </c>
      <c r="R71" s="5" t="s">
        <v>21</v>
      </c>
      <c r="S71" s="5" t="s">
        <v>21</v>
      </c>
      <c r="T71" s="5"/>
      <c r="U71" s="34" t="str">
        <f t="shared" si="9"/>
        <v>40'</v>
      </c>
      <c r="V71" s="67"/>
      <c r="W71" s="66"/>
      <c r="X71" s="19" t="str">
        <f t="shared" si="10"/>
        <v/>
      </c>
      <c r="Y71" s="21" t="str">
        <f t="shared" si="11"/>
        <v/>
      </c>
      <c r="Z71" s="22"/>
    </row>
    <row r="72" spans="1:26" ht="45" x14ac:dyDescent="0.25">
      <c r="A72" s="31">
        <f t="shared" si="6"/>
        <v>6</v>
      </c>
      <c r="B72" s="31">
        <f t="shared" si="7"/>
        <v>2</v>
      </c>
      <c r="C72" s="84">
        <f t="shared" si="8"/>
        <v>43136.25</v>
      </c>
      <c r="D72" s="2">
        <v>523703</v>
      </c>
      <c r="E72" s="1" t="s">
        <v>29</v>
      </c>
      <c r="F72" s="35">
        <v>43136.25</v>
      </c>
      <c r="G72" s="2"/>
      <c r="H72" s="3" t="s">
        <v>215</v>
      </c>
      <c r="I72" s="2" t="s">
        <v>216</v>
      </c>
      <c r="J72" s="2" t="s">
        <v>71</v>
      </c>
      <c r="K72" s="2" t="s">
        <v>31</v>
      </c>
      <c r="L72" s="2" t="s">
        <v>217</v>
      </c>
      <c r="M72" s="2" t="s">
        <v>32</v>
      </c>
      <c r="N72" s="2" t="s">
        <v>33</v>
      </c>
      <c r="O72" s="4">
        <v>405</v>
      </c>
      <c r="P72" s="4">
        <v>0</v>
      </c>
      <c r="Q72" s="4">
        <v>51</v>
      </c>
      <c r="R72" s="2" t="s">
        <v>21</v>
      </c>
      <c r="S72" s="2" t="s">
        <v>21</v>
      </c>
      <c r="T72" s="2"/>
      <c r="U72" s="34" t="str">
        <f t="shared" si="9"/>
        <v>CBHU6129337</v>
      </c>
      <c r="V72" s="16"/>
      <c r="W72" s="18"/>
      <c r="X72" s="19" t="str">
        <f t="shared" si="10"/>
        <v/>
      </c>
      <c r="Y72" s="21" t="str">
        <f t="shared" si="11"/>
        <v/>
      </c>
      <c r="Z72" s="22"/>
    </row>
    <row r="73" spans="1:26" ht="33.75" x14ac:dyDescent="0.25">
      <c r="A73" s="31" t="str">
        <f t="shared" si="6"/>
        <v/>
      </c>
      <c r="B73" s="31" t="str">
        <f t="shared" si="7"/>
        <v/>
      </c>
      <c r="C73" s="84" t="str">
        <f t="shared" si="8"/>
        <v/>
      </c>
      <c r="D73" s="5" t="s">
        <v>218</v>
      </c>
      <c r="E73" s="1" t="s">
        <v>23</v>
      </c>
      <c r="F73" s="5"/>
      <c r="G73" s="5"/>
      <c r="H73" s="1" t="s">
        <v>28</v>
      </c>
      <c r="I73" s="5"/>
      <c r="J73" s="5" t="s">
        <v>34</v>
      </c>
      <c r="K73" s="5" t="s">
        <v>219</v>
      </c>
      <c r="L73" s="5" t="s">
        <v>35</v>
      </c>
      <c r="M73" s="5" t="s">
        <v>21</v>
      </c>
      <c r="N73" s="6">
        <v>4.05</v>
      </c>
      <c r="O73" s="7">
        <v>1</v>
      </c>
      <c r="P73" s="7">
        <v>51</v>
      </c>
      <c r="Q73" s="5" t="s">
        <v>21</v>
      </c>
      <c r="R73" s="5" t="s">
        <v>21</v>
      </c>
      <c r="S73" s="5" t="s">
        <v>21</v>
      </c>
      <c r="T73" s="5"/>
      <c r="U73" s="34" t="str">
        <f t="shared" si="9"/>
        <v>20'</v>
      </c>
      <c r="V73" s="15"/>
      <c r="W73" s="18"/>
      <c r="X73" s="19" t="str">
        <f t="shared" si="10"/>
        <v/>
      </c>
      <c r="Y73" s="21" t="str">
        <f t="shared" si="11"/>
        <v/>
      </c>
      <c r="Z73" s="22"/>
    </row>
    <row r="74" spans="1:26" ht="45" x14ac:dyDescent="0.25">
      <c r="A74" s="31">
        <f t="shared" si="6"/>
        <v>6</v>
      </c>
      <c r="B74" s="31">
        <f t="shared" si="7"/>
        <v>2</v>
      </c>
      <c r="C74" s="84">
        <f t="shared" si="8"/>
        <v>43136.25</v>
      </c>
      <c r="D74" s="2">
        <v>523705</v>
      </c>
      <c r="E74" s="1" t="s">
        <v>70</v>
      </c>
      <c r="F74" s="35">
        <v>43136.25</v>
      </c>
      <c r="G74" s="2"/>
      <c r="H74" s="3" t="s">
        <v>87</v>
      </c>
      <c r="I74" s="2" t="s">
        <v>88</v>
      </c>
      <c r="J74" s="2" t="s">
        <v>44</v>
      </c>
      <c r="K74" s="2" t="s">
        <v>82</v>
      </c>
      <c r="L74" s="2" t="s">
        <v>89</v>
      </c>
      <c r="M74" s="2" t="s">
        <v>32</v>
      </c>
      <c r="N74" s="2" t="s">
        <v>33</v>
      </c>
      <c r="O74" s="4">
        <v>296</v>
      </c>
      <c r="P74" s="4">
        <v>0</v>
      </c>
      <c r="Q74" s="4">
        <v>28</v>
      </c>
      <c r="R74" s="2" t="s">
        <v>21</v>
      </c>
      <c r="S74" s="2" t="s">
        <v>21</v>
      </c>
      <c r="T74" s="2"/>
      <c r="U74" s="34" t="str">
        <f t="shared" si="9"/>
        <v>CSLU1059069</v>
      </c>
      <c r="V74" s="15"/>
      <c r="W74" s="18"/>
      <c r="X74" s="19" t="str">
        <f t="shared" si="10"/>
        <v/>
      </c>
      <c r="Y74" s="21" t="str">
        <f t="shared" si="11"/>
        <v/>
      </c>
      <c r="Z74" s="22"/>
    </row>
    <row r="75" spans="1:26" ht="34.5" thickBot="1" x14ac:dyDescent="0.3">
      <c r="A75" s="31" t="str">
        <f t="shared" si="6"/>
        <v/>
      </c>
      <c r="B75" s="31" t="str">
        <f t="shared" si="7"/>
        <v/>
      </c>
      <c r="C75" s="84" t="str">
        <f t="shared" si="8"/>
        <v/>
      </c>
      <c r="D75" s="5" t="s">
        <v>220</v>
      </c>
      <c r="E75" s="1" t="s">
        <v>23</v>
      </c>
      <c r="F75" s="5"/>
      <c r="G75" s="5"/>
      <c r="H75" s="1" t="s">
        <v>28</v>
      </c>
      <c r="I75" s="5"/>
      <c r="J75" s="5" t="s">
        <v>34</v>
      </c>
      <c r="K75" s="5" t="s">
        <v>90</v>
      </c>
      <c r="L75" s="5" t="s">
        <v>35</v>
      </c>
      <c r="M75" s="5" t="s">
        <v>21</v>
      </c>
      <c r="N75" s="6">
        <v>2.96</v>
      </c>
      <c r="O75" s="7">
        <v>2</v>
      </c>
      <c r="P75" s="7">
        <v>10</v>
      </c>
      <c r="Q75" s="5" t="s">
        <v>21</v>
      </c>
      <c r="R75" s="5" t="s">
        <v>21</v>
      </c>
      <c r="S75" s="5" t="s">
        <v>21</v>
      </c>
      <c r="T75" s="5"/>
      <c r="U75" s="34" t="str">
        <f t="shared" si="9"/>
        <v>40'HQ</v>
      </c>
      <c r="V75" s="64"/>
      <c r="W75" s="63"/>
      <c r="X75" s="19" t="str">
        <f t="shared" si="10"/>
        <v/>
      </c>
      <c r="Y75" s="21" t="str">
        <f t="shared" si="11"/>
        <v/>
      </c>
      <c r="Z75" s="22"/>
    </row>
    <row r="76" spans="1:26" ht="57" thickBot="1" x14ac:dyDescent="0.3">
      <c r="A76" s="32">
        <f t="shared" si="6"/>
        <v>6</v>
      </c>
      <c r="B76" s="46">
        <f t="shared" si="7"/>
        <v>2</v>
      </c>
      <c r="C76" s="85">
        <f t="shared" si="8"/>
        <v>43136.25</v>
      </c>
      <c r="D76" s="2">
        <v>523642</v>
      </c>
      <c r="E76" s="1" t="s">
        <v>59</v>
      </c>
      <c r="F76" s="35">
        <v>43136.25</v>
      </c>
      <c r="G76" s="2"/>
      <c r="H76" s="3" t="s">
        <v>221</v>
      </c>
      <c r="I76" s="2" t="s">
        <v>222</v>
      </c>
      <c r="J76" s="2" t="s">
        <v>223</v>
      </c>
      <c r="K76" s="2" t="s">
        <v>45</v>
      </c>
      <c r="L76" s="2" t="s">
        <v>224</v>
      </c>
      <c r="M76" s="2" t="s">
        <v>84</v>
      </c>
      <c r="N76" s="2" t="s">
        <v>33</v>
      </c>
      <c r="O76" s="4">
        <v>420</v>
      </c>
      <c r="P76" s="4">
        <v>0</v>
      </c>
      <c r="Q76" s="4">
        <v>70</v>
      </c>
      <c r="R76" s="2" t="s">
        <v>21</v>
      </c>
      <c r="S76" s="2" t="s">
        <v>21</v>
      </c>
      <c r="T76" s="2"/>
      <c r="U76" s="34" t="str">
        <f t="shared" si="9"/>
        <v>CMAU7033119</v>
      </c>
      <c r="V76" s="81"/>
      <c r="W76" s="80"/>
      <c r="X76" s="47" t="str">
        <f t="shared" si="10"/>
        <v/>
      </c>
      <c r="Y76" s="21" t="str">
        <f t="shared" si="11"/>
        <v/>
      </c>
      <c r="Z76" s="22" t="str">
        <f>IF(Y76="","",(CONVERT(Y76,"hr","mn")))</f>
        <v/>
      </c>
    </row>
    <row r="77" spans="1:26" ht="34.5" thickBot="1" x14ac:dyDescent="0.3">
      <c r="A77" s="31" t="str">
        <f t="shared" si="6"/>
        <v/>
      </c>
      <c r="B77" s="31" t="str">
        <f t="shared" si="7"/>
        <v/>
      </c>
      <c r="C77" s="84" t="str">
        <f t="shared" si="8"/>
        <v/>
      </c>
      <c r="D77" s="5" t="s">
        <v>225</v>
      </c>
      <c r="E77" s="1" t="s">
        <v>23</v>
      </c>
      <c r="F77" s="5"/>
      <c r="G77" s="5"/>
      <c r="H77" s="1" t="s">
        <v>28</v>
      </c>
      <c r="I77" s="5"/>
      <c r="J77" s="5" t="s">
        <v>34</v>
      </c>
      <c r="K77" s="5" t="s">
        <v>226</v>
      </c>
      <c r="L77" s="5" t="s">
        <v>35</v>
      </c>
      <c r="M77" s="5" t="s">
        <v>21</v>
      </c>
      <c r="N77" s="6">
        <v>2.3333333333333335</v>
      </c>
      <c r="O77" s="7">
        <v>1</v>
      </c>
      <c r="P77" s="7">
        <v>70</v>
      </c>
      <c r="Q77" s="5" t="s">
        <v>21</v>
      </c>
      <c r="R77" s="5" t="s">
        <v>21</v>
      </c>
      <c r="S77" s="5" t="s">
        <v>21</v>
      </c>
      <c r="T77" s="5"/>
      <c r="U77" s="34" t="str">
        <f t="shared" si="9"/>
        <v>Camion palette</v>
      </c>
      <c r="V77" s="68"/>
      <c r="W77" s="69"/>
      <c r="X77" s="19" t="str">
        <f t="shared" si="10"/>
        <v/>
      </c>
      <c r="Y77" s="21" t="str">
        <f t="shared" si="11"/>
        <v/>
      </c>
      <c r="Z77" s="22"/>
    </row>
    <row r="78" spans="1:26" ht="34.5" thickBot="1" x14ac:dyDescent="0.3">
      <c r="A78" s="32">
        <f t="shared" si="6"/>
        <v>6</v>
      </c>
      <c r="B78" s="46">
        <f t="shared" si="7"/>
        <v>2</v>
      </c>
      <c r="C78" s="85">
        <f t="shared" si="8"/>
        <v>43136.25</v>
      </c>
      <c r="D78" s="2">
        <v>523345</v>
      </c>
      <c r="E78" s="1" t="s">
        <v>27</v>
      </c>
      <c r="F78" s="35">
        <v>43136.25</v>
      </c>
      <c r="G78" s="2"/>
      <c r="H78" s="3" t="s">
        <v>227</v>
      </c>
      <c r="I78" s="2" t="s">
        <v>228</v>
      </c>
      <c r="J78" s="2" t="s">
        <v>229</v>
      </c>
      <c r="K78" s="2" t="s">
        <v>18</v>
      </c>
      <c r="L78" s="2"/>
      <c r="M78" s="2" t="s">
        <v>84</v>
      </c>
      <c r="N78" s="2" t="s">
        <v>20</v>
      </c>
      <c r="O78" s="4">
        <v>400</v>
      </c>
      <c r="P78" s="4">
        <v>20</v>
      </c>
      <c r="Q78" s="4">
        <v>20</v>
      </c>
      <c r="R78" s="2" t="s">
        <v>21</v>
      </c>
      <c r="S78" s="2" t="s">
        <v>49</v>
      </c>
      <c r="T78" s="2"/>
      <c r="U78" s="34">
        <f t="shared" si="9"/>
        <v>0</v>
      </c>
      <c r="V78" s="78"/>
      <c r="W78" s="80"/>
      <c r="X78" s="47" t="str">
        <f t="shared" si="10"/>
        <v/>
      </c>
      <c r="Y78" s="21" t="str">
        <f t="shared" si="11"/>
        <v/>
      </c>
      <c r="Z78" s="22" t="str">
        <f>IF(Y78="","",(CONVERT(Y78,"hr","mn")))</f>
        <v/>
      </c>
    </row>
    <row r="79" spans="1:26" ht="15.75" thickBot="1" x14ac:dyDescent="0.3">
      <c r="A79" s="31" t="str">
        <f t="shared" si="6"/>
        <v/>
      </c>
      <c r="B79" s="31" t="str">
        <f t="shared" si="7"/>
        <v/>
      </c>
      <c r="C79" s="84" t="str">
        <f t="shared" si="8"/>
        <v/>
      </c>
      <c r="D79" s="5" t="s">
        <v>22</v>
      </c>
      <c r="E79" s="1" t="s">
        <v>23</v>
      </c>
      <c r="F79" s="5"/>
      <c r="G79" s="5"/>
      <c r="H79" s="1" t="s">
        <v>28</v>
      </c>
      <c r="I79" s="5"/>
      <c r="J79" s="5" t="s">
        <v>24</v>
      </c>
      <c r="K79" s="5"/>
      <c r="L79" s="5" t="s">
        <v>25</v>
      </c>
      <c r="M79" s="5" t="s">
        <v>21</v>
      </c>
      <c r="N79" s="6">
        <v>0.7142857142857143</v>
      </c>
      <c r="O79" s="7">
        <v>1</v>
      </c>
      <c r="P79" s="7">
        <v>20</v>
      </c>
      <c r="Q79" s="5" t="s">
        <v>21</v>
      </c>
      <c r="R79" s="5" t="s">
        <v>21</v>
      </c>
      <c r="S79" s="5" t="s">
        <v>21</v>
      </c>
      <c r="T79" s="5"/>
      <c r="U79" s="34" t="str">
        <f t="shared" si="9"/>
        <v>40'HQ</v>
      </c>
      <c r="V79" s="68"/>
      <c r="W79" s="69"/>
      <c r="X79" s="19" t="str">
        <f t="shared" si="10"/>
        <v/>
      </c>
      <c r="Y79" s="21" t="str">
        <f t="shared" si="11"/>
        <v/>
      </c>
      <c r="Z79" s="22"/>
    </row>
    <row r="80" spans="1:26" ht="45.75" thickBot="1" x14ac:dyDescent="0.3">
      <c r="A80" s="32">
        <f t="shared" si="6"/>
        <v>6</v>
      </c>
      <c r="B80" s="46">
        <f t="shared" si="7"/>
        <v>2</v>
      </c>
      <c r="C80" s="85">
        <f t="shared" si="8"/>
        <v>43136.25</v>
      </c>
      <c r="D80" s="2">
        <v>523654</v>
      </c>
      <c r="E80" s="1" t="s">
        <v>72</v>
      </c>
      <c r="F80" s="35">
        <v>43136.25</v>
      </c>
      <c r="G80" s="2"/>
      <c r="H80" s="3" t="s">
        <v>42</v>
      </c>
      <c r="I80" s="2" t="s">
        <v>43</v>
      </c>
      <c r="J80" s="2" t="s">
        <v>44</v>
      </c>
      <c r="K80" s="2" t="s">
        <v>45</v>
      </c>
      <c r="L80" s="2" t="s">
        <v>46</v>
      </c>
      <c r="M80" s="2" t="s">
        <v>47</v>
      </c>
      <c r="N80" s="2" t="s">
        <v>33</v>
      </c>
      <c r="O80" s="4">
        <v>968</v>
      </c>
      <c r="P80" s="4">
        <v>0</v>
      </c>
      <c r="Q80" s="4">
        <v>98</v>
      </c>
      <c r="R80" s="2" t="s">
        <v>21</v>
      </c>
      <c r="S80" s="2" t="s">
        <v>21</v>
      </c>
      <c r="T80" s="2"/>
      <c r="U80" s="34" t="str">
        <f t="shared" si="9"/>
        <v>FCIU9130200</v>
      </c>
      <c r="V80" s="81"/>
      <c r="W80" s="80"/>
      <c r="X80" s="47" t="str">
        <f t="shared" si="10"/>
        <v/>
      </c>
      <c r="Y80" s="21" t="str">
        <f t="shared" si="11"/>
        <v/>
      </c>
      <c r="Z80" s="22" t="str">
        <f>IF(Y80="","",(CONVERT(Y80,"hr","mn")))</f>
        <v/>
      </c>
    </row>
    <row r="81" spans="1:26" ht="34.5" thickBot="1" x14ac:dyDescent="0.3">
      <c r="A81" s="31" t="str">
        <f t="shared" si="6"/>
        <v/>
      </c>
      <c r="B81" s="31" t="str">
        <f t="shared" si="7"/>
        <v/>
      </c>
      <c r="C81" s="84" t="str">
        <f t="shared" si="8"/>
        <v/>
      </c>
      <c r="D81" s="5" t="s">
        <v>230</v>
      </c>
      <c r="E81" s="1" t="s">
        <v>23</v>
      </c>
      <c r="F81" s="5"/>
      <c r="G81" s="5"/>
      <c r="H81" s="1" t="s">
        <v>28</v>
      </c>
      <c r="I81" s="5"/>
      <c r="J81" s="5" t="s">
        <v>34</v>
      </c>
      <c r="K81" s="5" t="s">
        <v>48</v>
      </c>
      <c r="L81" s="5" t="s">
        <v>35</v>
      </c>
      <c r="M81" s="5" t="s">
        <v>49</v>
      </c>
      <c r="N81" s="6">
        <v>11.388235294117647</v>
      </c>
      <c r="O81" s="7">
        <v>2</v>
      </c>
      <c r="P81" s="7">
        <v>40</v>
      </c>
      <c r="Q81" s="5" t="s">
        <v>21</v>
      </c>
      <c r="R81" s="5" t="s">
        <v>21</v>
      </c>
      <c r="S81" s="5" t="s">
        <v>21</v>
      </c>
      <c r="T81" s="5"/>
      <c r="U81" s="34" t="str">
        <f t="shared" si="9"/>
        <v>40'HQ</v>
      </c>
      <c r="V81" s="68"/>
      <c r="W81" s="69"/>
      <c r="X81" s="19" t="str">
        <f t="shared" si="10"/>
        <v/>
      </c>
      <c r="Y81" s="21" t="str">
        <f t="shared" si="11"/>
        <v/>
      </c>
      <c r="Z81" s="22"/>
    </row>
    <row r="82" spans="1:26" ht="45.75" thickBot="1" x14ac:dyDescent="0.3">
      <c r="A82" s="32">
        <f t="shared" si="6"/>
        <v>6</v>
      </c>
      <c r="B82" s="46">
        <f t="shared" si="7"/>
        <v>2</v>
      </c>
      <c r="C82" s="85">
        <f t="shared" si="8"/>
        <v>43136.25</v>
      </c>
      <c r="D82" s="2">
        <v>523067</v>
      </c>
      <c r="E82" s="1" t="s">
        <v>74</v>
      </c>
      <c r="F82" s="35">
        <v>43136.25</v>
      </c>
      <c r="G82" s="2"/>
      <c r="H82" s="3" t="s">
        <v>231</v>
      </c>
      <c r="I82" s="2" t="s">
        <v>232</v>
      </c>
      <c r="J82" s="2" t="s">
        <v>233</v>
      </c>
      <c r="K82" s="2" t="s">
        <v>45</v>
      </c>
      <c r="L82" s="2" t="s">
        <v>234</v>
      </c>
      <c r="M82" s="2" t="s">
        <v>40</v>
      </c>
      <c r="N82" s="2" t="s">
        <v>33</v>
      </c>
      <c r="O82" s="4">
        <v>75</v>
      </c>
      <c r="P82" s="4">
        <v>0</v>
      </c>
      <c r="Q82" s="4">
        <v>12</v>
      </c>
      <c r="R82" s="2" t="s">
        <v>21</v>
      </c>
      <c r="S82" s="2" t="s">
        <v>21</v>
      </c>
      <c r="T82" s="2"/>
      <c r="U82" s="34" t="str">
        <f t="shared" si="9"/>
        <v>FSCU8559273</v>
      </c>
      <c r="V82" s="81"/>
      <c r="W82" s="80"/>
      <c r="X82" s="47" t="str">
        <f t="shared" si="10"/>
        <v/>
      </c>
      <c r="Y82" s="21" t="str">
        <f t="shared" si="11"/>
        <v/>
      </c>
      <c r="Z82" s="22" t="str">
        <f>IF(Y82="","",(CONVERT(Y82,"hr","mn")))</f>
        <v/>
      </c>
    </row>
    <row r="83" spans="1:26" ht="34.5" thickBot="1" x14ac:dyDescent="0.3">
      <c r="A83" s="31" t="str">
        <f t="shared" si="6"/>
        <v/>
      </c>
      <c r="B83" s="31" t="str">
        <f t="shared" si="7"/>
        <v/>
      </c>
      <c r="C83" s="84" t="str">
        <f t="shared" si="8"/>
        <v/>
      </c>
      <c r="D83" s="5" t="s">
        <v>235</v>
      </c>
      <c r="E83" s="1" t="s">
        <v>23</v>
      </c>
      <c r="F83" s="5"/>
      <c r="G83" s="5"/>
      <c r="H83" s="1" t="s">
        <v>28</v>
      </c>
      <c r="I83" s="5"/>
      <c r="J83" s="5" t="s">
        <v>34</v>
      </c>
      <c r="K83" s="5" t="s">
        <v>236</v>
      </c>
      <c r="L83" s="5" t="s">
        <v>35</v>
      </c>
      <c r="M83" s="5" t="s">
        <v>21</v>
      </c>
      <c r="N83" s="6">
        <v>0.625</v>
      </c>
      <c r="O83" s="7">
        <v>1</v>
      </c>
      <c r="P83" s="7">
        <v>75</v>
      </c>
      <c r="Q83" s="5" t="s">
        <v>21</v>
      </c>
      <c r="R83" s="5" t="s">
        <v>21</v>
      </c>
      <c r="S83" s="5" t="s">
        <v>21</v>
      </c>
      <c r="T83" s="5"/>
      <c r="U83" s="34" t="str">
        <f t="shared" si="9"/>
        <v>Camion vrac</v>
      </c>
      <c r="V83" s="68"/>
      <c r="W83" s="69"/>
      <c r="X83" s="19" t="str">
        <f t="shared" si="10"/>
        <v/>
      </c>
      <c r="Y83" s="21" t="str">
        <f t="shared" si="11"/>
        <v/>
      </c>
      <c r="Z83" s="22"/>
    </row>
    <row r="84" spans="1:26" ht="45.75" thickBot="1" x14ac:dyDescent="0.3">
      <c r="A84" s="32">
        <f t="shared" si="6"/>
        <v>6</v>
      </c>
      <c r="B84" s="46">
        <f t="shared" si="7"/>
        <v>2</v>
      </c>
      <c r="C84" s="85">
        <f t="shared" si="8"/>
        <v>43136.25</v>
      </c>
      <c r="D84" s="2">
        <v>523565</v>
      </c>
      <c r="E84" s="1" t="s">
        <v>50</v>
      </c>
      <c r="F84" s="35">
        <v>43136.25</v>
      </c>
      <c r="G84" s="2"/>
      <c r="H84" s="3" t="s">
        <v>237</v>
      </c>
      <c r="I84" s="2" t="s">
        <v>238</v>
      </c>
      <c r="J84" s="2" t="s">
        <v>151</v>
      </c>
      <c r="K84" s="2" t="s">
        <v>26</v>
      </c>
      <c r="L84" s="2"/>
      <c r="M84" s="2" t="s">
        <v>40</v>
      </c>
      <c r="N84" s="2" t="s">
        <v>33</v>
      </c>
      <c r="O84" s="4">
        <v>180</v>
      </c>
      <c r="P84" s="4">
        <v>0</v>
      </c>
      <c r="Q84" s="4">
        <v>35</v>
      </c>
      <c r="R84" s="2" t="s">
        <v>21</v>
      </c>
      <c r="S84" s="2" t="s">
        <v>49</v>
      </c>
      <c r="T84" s="2"/>
      <c r="U84" s="34">
        <f t="shared" si="9"/>
        <v>0</v>
      </c>
      <c r="V84" s="81"/>
      <c r="W84" s="80"/>
      <c r="X84" s="47" t="str">
        <f t="shared" si="10"/>
        <v/>
      </c>
      <c r="Y84" s="21" t="str">
        <f t="shared" si="11"/>
        <v/>
      </c>
      <c r="Z84" s="22" t="str">
        <f>IF(Y84="","",(CONVERT(Y84,"hr","mn")))</f>
        <v/>
      </c>
    </row>
    <row r="85" spans="1:26" x14ac:dyDescent="0.25">
      <c r="A85" s="31" t="str">
        <f t="shared" si="6"/>
        <v/>
      </c>
      <c r="B85" s="31" t="str">
        <f t="shared" si="7"/>
        <v/>
      </c>
      <c r="C85" s="84" t="str">
        <f t="shared" si="8"/>
        <v/>
      </c>
      <c r="D85" s="5" t="s">
        <v>22</v>
      </c>
      <c r="E85" s="1" t="s">
        <v>23</v>
      </c>
      <c r="F85" s="5"/>
      <c r="G85" s="5"/>
      <c r="H85" s="1" t="s">
        <v>28</v>
      </c>
      <c r="I85" s="5"/>
      <c r="J85" s="5" t="s">
        <v>24</v>
      </c>
      <c r="K85" s="5"/>
      <c r="L85" s="5" t="s">
        <v>25</v>
      </c>
      <c r="M85" s="5" t="s">
        <v>21</v>
      </c>
      <c r="N85" s="6">
        <v>1.5</v>
      </c>
      <c r="O85" s="7">
        <v>1</v>
      </c>
      <c r="P85" s="7">
        <v>180</v>
      </c>
      <c r="Q85" s="5" t="s">
        <v>21</v>
      </c>
      <c r="R85" s="5" t="s">
        <v>21</v>
      </c>
      <c r="S85" s="5" t="s">
        <v>21</v>
      </c>
      <c r="T85" s="5"/>
      <c r="U85" s="34" t="str">
        <f t="shared" si="9"/>
        <v>Camion vrac</v>
      </c>
      <c r="V85" s="67"/>
      <c r="W85" s="66"/>
      <c r="X85" s="19" t="str">
        <f t="shared" si="10"/>
        <v/>
      </c>
      <c r="Y85" s="21" t="str">
        <f t="shared" si="11"/>
        <v/>
      </c>
      <c r="Z85" s="22"/>
    </row>
    <row r="86" spans="1:26" ht="45" x14ac:dyDescent="0.25">
      <c r="A86" s="31">
        <f t="shared" si="6"/>
        <v>6</v>
      </c>
      <c r="B86" s="31">
        <f t="shared" si="7"/>
        <v>2</v>
      </c>
      <c r="C86" s="84">
        <f t="shared" si="8"/>
        <v>43136.291666666664</v>
      </c>
      <c r="D86" s="2">
        <v>517252</v>
      </c>
      <c r="E86" s="1" t="s">
        <v>63</v>
      </c>
      <c r="F86" s="35">
        <v>43136.291666666664</v>
      </c>
      <c r="G86" s="2"/>
      <c r="H86" s="3" t="s">
        <v>239</v>
      </c>
      <c r="I86" s="2" t="s">
        <v>240</v>
      </c>
      <c r="J86" s="2" t="s">
        <v>39</v>
      </c>
      <c r="K86" s="2" t="s">
        <v>26</v>
      </c>
      <c r="L86" s="2"/>
      <c r="M86" s="2" t="s">
        <v>40</v>
      </c>
      <c r="N86" s="2" t="s">
        <v>33</v>
      </c>
      <c r="O86" s="4">
        <v>189</v>
      </c>
      <c r="P86" s="4">
        <v>0</v>
      </c>
      <c r="Q86" s="4">
        <v>32</v>
      </c>
      <c r="R86" s="2" t="s">
        <v>21</v>
      </c>
      <c r="S86" s="2" t="s">
        <v>21</v>
      </c>
      <c r="T86" s="2"/>
      <c r="U86" s="34">
        <f t="shared" si="9"/>
        <v>0</v>
      </c>
      <c r="V86" s="16"/>
      <c r="W86" s="18"/>
      <c r="X86" s="19" t="str">
        <f t="shared" si="10"/>
        <v/>
      </c>
      <c r="Y86" s="21" t="str">
        <f t="shared" si="11"/>
        <v/>
      </c>
      <c r="Z86" s="22"/>
    </row>
    <row r="87" spans="1:26" x14ac:dyDescent="0.25">
      <c r="A87" s="31" t="str">
        <f t="shared" si="6"/>
        <v/>
      </c>
      <c r="B87" s="31" t="str">
        <f t="shared" si="7"/>
        <v/>
      </c>
      <c r="C87" s="84" t="str">
        <f t="shared" si="8"/>
        <v/>
      </c>
      <c r="D87" s="5" t="s">
        <v>241</v>
      </c>
      <c r="E87" s="1" t="s">
        <v>23</v>
      </c>
      <c r="F87" s="5"/>
      <c r="G87" s="5"/>
      <c r="H87" s="1" t="s">
        <v>28</v>
      </c>
      <c r="I87" s="5"/>
      <c r="J87" s="5" t="s">
        <v>24</v>
      </c>
      <c r="K87" s="5"/>
      <c r="L87" s="5" t="s">
        <v>25</v>
      </c>
      <c r="M87" s="5" t="s">
        <v>21</v>
      </c>
      <c r="N87" s="6">
        <v>1.575</v>
      </c>
      <c r="O87" s="7">
        <v>1</v>
      </c>
      <c r="P87" s="7">
        <v>189</v>
      </c>
      <c r="Q87" s="5" t="s">
        <v>21</v>
      </c>
      <c r="R87" s="5" t="s">
        <v>21</v>
      </c>
      <c r="S87" s="5" t="s">
        <v>21</v>
      </c>
      <c r="T87" s="5"/>
      <c r="U87" s="34" t="str">
        <f t="shared" si="9"/>
        <v>Container</v>
      </c>
      <c r="V87" s="15"/>
      <c r="W87" s="18"/>
      <c r="X87" s="19" t="str">
        <f t="shared" si="10"/>
        <v/>
      </c>
      <c r="Y87" s="21" t="str">
        <f t="shared" si="11"/>
        <v/>
      </c>
      <c r="Z87" s="22"/>
    </row>
    <row r="88" spans="1:26" ht="45" x14ac:dyDescent="0.25">
      <c r="A88" s="31">
        <f t="shared" si="6"/>
        <v>6</v>
      </c>
      <c r="B88" s="31">
        <f t="shared" si="7"/>
        <v>2</v>
      </c>
      <c r="C88" s="84">
        <f t="shared" si="8"/>
        <v>43136.291666666664</v>
      </c>
      <c r="D88" s="2">
        <v>517011</v>
      </c>
      <c r="E88" s="1" t="s">
        <v>74</v>
      </c>
      <c r="F88" s="35">
        <v>43136.291666666664</v>
      </c>
      <c r="G88" s="2"/>
      <c r="H88" s="3" t="s">
        <v>242</v>
      </c>
      <c r="I88" s="2" t="s">
        <v>243</v>
      </c>
      <c r="J88" s="2" t="s">
        <v>64</v>
      </c>
      <c r="K88" s="2" t="s">
        <v>65</v>
      </c>
      <c r="L88" s="2"/>
      <c r="M88" s="2" t="s">
        <v>40</v>
      </c>
      <c r="N88" s="2" t="s">
        <v>33</v>
      </c>
      <c r="O88" s="4">
        <v>183</v>
      </c>
      <c r="P88" s="4">
        <v>0</v>
      </c>
      <c r="Q88" s="4">
        <v>26</v>
      </c>
      <c r="R88" s="2" t="s">
        <v>21</v>
      </c>
      <c r="S88" s="2" t="s">
        <v>21</v>
      </c>
      <c r="T88" s="2"/>
      <c r="U88" s="34" t="str">
        <f t="shared" si="9"/>
        <v>ARKU8502304</v>
      </c>
      <c r="V88" s="16"/>
      <c r="W88" s="18"/>
      <c r="X88" s="19" t="str">
        <f t="shared" si="10"/>
        <v/>
      </c>
      <c r="Y88" s="21" t="str">
        <f t="shared" si="11"/>
        <v/>
      </c>
      <c r="Z88" s="22"/>
    </row>
    <row r="89" spans="1:26" ht="15.75" thickBot="1" x14ac:dyDescent="0.3">
      <c r="A89" s="31" t="str">
        <f t="shared" si="6"/>
        <v/>
      </c>
      <c r="B89" s="31" t="str">
        <f t="shared" si="7"/>
        <v/>
      </c>
      <c r="C89" s="84" t="str">
        <f t="shared" si="8"/>
        <v/>
      </c>
      <c r="D89" s="5" t="s">
        <v>22</v>
      </c>
      <c r="E89" s="1" t="s">
        <v>23</v>
      </c>
      <c r="F89" s="5"/>
      <c r="G89" s="5"/>
      <c r="H89" s="1" t="s">
        <v>28</v>
      </c>
      <c r="I89" s="5"/>
      <c r="J89" s="5" t="s">
        <v>24</v>
      </c>
      <c r="K89" s="5" t="s">
        <v>244</v>
      </c>
      <c r="L89" s="5" t="s">
        <v>25</v>
      </c>
      <c r="M89" s="5" t="s">
        <v>21</v>
      </c>
      <c r="N89" s="6">
        <v>1.5249999999999999</v>
      </c>
      <c r="O89" s="7">
        <v>1</v>
      </c>
      <c r="P89" s="7">
        <v>183</v>
      </c>
      <c r="Q89" s="5" t="s">
        <v>21</v>
      </c>
      <c r="R89" s="5" t="s">
        <v>21</v>
      </c>
      <c r="S89" s="5" t="s">
        <v>21</v>
      </c>
      <c r="T89" s="5"/>
      <c r="U89" s="34" t="str">
        <f t="shared" si="9"/>
        <v>Camion palette</v>
      </c>
      <c r="V89" s="64"/>
      <c r="W89" s="63"/>
      <c r="X89" s="19" t="str">
        <f t="shared" si="10"/>
        <v/>
      </c>
      <c r="Y89" s="21" t="str">
        <f t="shared" si="11"/>
        <v/>
      </c>
      <c r="Z89" s="22"/>
    </row>
    <row r="90" spans="1:26" ht="34.5" thickBot="1" x14ac:dyDescent="0.3">
      <c r="A90" s="32">
        <f t="shared" si="6"/>
        <v>6</v>
      </c>
      <c r="B90" s="46">
        <f t="shared" si="7"/>
        <v>2</v>
      </c>
      <c r="C90" s="85">
        <f t="shared" si="8"/>
        <v>43136.291666666664</v>
      </c>
      <c r="D90" s="2">
        <v>516860</v>
      </c>
      <c r="E90" s="1" t="s">
        <v>60</v>
      </c>
      <c r="F90" s="35">
        <v>43136.291666666664</v>
      </c>
      <c r="G90" s="2"/>
      <c r="H90" s="3" t="s">
        <v>245</v>
      </c>
      <c r="I90" s="2" t="s">
        <v>246</v>
      </c>
      <c r="J90" s="2" t="s">
        <v>155</v>
      </c>
      <c r="K90" s="2" t="s">
        <v>18</v>
      </c>
      <c r="L90" s="2"/>
      <c r="M90" s="2" t="s">
        <v>32</v>
      </c>
      <c r="N90" s="2" t="s">
        <v>20</v>
      </c>
      <c r="O90" s="4">
        <v>224</v>
      </c>
      <c r="P90" s="4">
        <v>30</v>
      </c>
      <c r="Q90" s="4">
        <v>33</v>
      </c>
      <c r="R90" s="2" t="s">
        <v>21</v>
      </c>
      <c r="S90" s="2" t="s">
        <v>21</v>
      </c>
      <c r="T90" s="2"/>
      <c r="U90" s="34">
        <f t="shared" si="9"/>
        <v>0</v>
      </c>
      <c r="V90" s="81"/>
      <c r="W90" s="80"/>
      <c r="X90" s="47" t="str">
        <f t="shared" si="10"/>
        <v/>
      </c>
      <c r="Y90" s="21" t="str">
        <f t="shared" si="11"/>
        <v/>
      </c>
      <c r="Z90" s="22" t="str">
        <f>IF(Y90="","",(CONVERT(Y90,"hr","mn")))</f>
        <v/>
      </c>
    </row>
    <row r="91" spans="1:26" ht="15.75" thickBot="1" x14ac:dyDescent="0.3">
      <c r="A91" s="31" t="str">
        <f t="shared" si="6"/>
        <v/>
      </c>
      <c r="B91" s="31" t="str">
        <f t="shared" si="7"/>
        <v/>
      </c>
      <c r="C91" s="84" t="str">
        <f t="shared" si="8"/>
        <v/>
      </c>
      <c r="D91" s="5" t="s">
        <v>22</v>
      </c>
      <c r="E91" s="1" t="s">
        <v>23</v>
      </c>
      <c r="F91" s="5"/>
      <c r="G91" s="5"/>
      <c r="H91" s="1" t="s">
        <v>28</v>
      </c>
      <c r="I91" s="5"/>
      <c r="J91" s="5" t="s">
        <v>24</v>
      </c>
      <c r="K91" s="5"/>
      <c r="L91" s="5" t="s">
        <v>25</v>
      </c>
      <c r="M91" s="5" t="s">
        <v>21</v>
      </c>
      <c r="N91" s="6">
        <v>0.32941176470588235</v>
      </c>
      <c r="O91" s="7">
        <v>2</v>
      </c>
      <c r="P91" s="7">
        <v>32</v>
      </c>
      <c r="Q91" s="5" t="s">
        <v>21</v>
      </c>
      <c r="R91" s="5" t="s">
        <v>21</v>
      </c>
      <c r="S91" s="5" t="s">
        <v>21</v>
      </c>
      <c r="T91" s="5"/>
      <c r="U91" s="34" t="str">
        <f t="shared" si="9"/>
        <v>Container</v>
      </c>
      <c r="V91" s="68"/>
      <c r="W91" s="69"/>
      <c r="X91" s="19" t="str">
        <f t="shared" si="10"/>
        <v/>
      </c>
      <c r="Y91" s="21" t="str">
        <f t="shared" si="11"/>
        <v/>
      </c>
      <c r="Z91" s="22"/>
    </row>
    <row r="92" spans="1:26" ht="34.5" thickBot="1" x14ac:dyDescent="0.3">
      <c r="A92" s="32">
        <f t="shared" si="6"/>
        <v>6</v>
      </c>
      <c r="B92" s="46">
        <f t="shared" si="7"/>
        <v>2</v>
      </c>
      <c r="C92" s="85">
        <f t="shared" si="8"/>
        <v>43136.333333333328</v>
      </c>
      <c r="D92" s="2">
        <v>509051</v>
      </c>
      <c r="E92" s="1" t="s">
        <v>51</v>
      </c>
      <c r="F92" s="35">
        <v>43136.333333333328</v>
      </c>
      <c r="G92" s="2"/>
      <c r="H92" s="3" t="s">
        <v>247</v>
      </c>
      <c r="I92" s="2" t="s">
        <v>248</v>
      </c>
      <c r="J92" s="2" t="s">
        <v>118</v>
      </c>
      <c r="K92" s="2" t="s">
        <v>65</v>
      </c>
      <c r="L92" s="2"/>
      <c r="M92" s="2" t="s">
        <v>47</v>
      </c>
      <c r="N92" s="2" t="s">
        <v>33</v>
      </c>
      <c r="O92" s="4">
        <v>194</v>
      </c>
      <c r="P92" s="4">
        <v>0</v>
      </c>
      <c r="Q92" s="4">
        <v>23</v>
      </c>
      <c r="R92" s="2" t="s">
        <v>21</v>
      </c>
      <c r="S92" s="2" t="s">
        <v>21</v>
      </c>
      <c r="T92" s="2"/>
      <c r="U92" s="34" t="str">
        <f t="shared" si="9"/>
        <v>FCIU5701364</v>
      </c>
      <c r="V92" s="81"/>
      <c r="W92" s="80"/>
      <c r="X92" s="47" t="str">
        <f t="shared" si="10"/>
        <v/>
      </c>
      <c r="Y92" s="21" t="str">
        <f t="shared" si="11"/>
        <v/>
      </c>
      <c r="Z92" s="22" t="str">
        <f>IF(Y92="","",(CONVERT(Y92,"hr","mn")))</f>
        <v/>
      </c>
    </row>
    <row r="93" spans="1:26" x14ac:dyDescent="0.25">
      <c r="A93" s="31" t="str">
        <f t="shared" si="6"/>
        <v/>
      </c>
      <c r="B93" s="31" t="str">
        <f t="shared" si="7"/>
        <v/>
      </c>
      <c r="C93" s="84" t="str">
        <f t="shared" si="8"/>
        <v/>
      </c>
      <c r="D93" s="5" t="s">
        <v>22</v>
      </c>
      <c r="E93" s="1" t="s">
        <v>23</v>
      </c>
      <c r="F93" s="5"/>
      <c r="G93" s="5"/>
      <c r="H93" s="1" t="s">
        <v>28</v>
      </c>
      <c r="I93" s="5"/>
      <c r="J93" s="5" t="s">
        <v>24</v>
      </c>
      <c r="K93" s="5" t="s">
        <v>249</v>
      </c>
      <c r="L93" s="5" t="s">
        <v>25</v>
      </c>
      <c r="M93" s="5" t="s">
        <v>21</v>
      </c>
      <c r="N93" s="6">
        <v>2.2823529411764705</v>
      </c>
      <c r="O93" s="7">
        <v>2</v>
      </c>
      <c r="P93" s="7">
        <v>22</v>
      </c>
      <c r="Q93" s="5" t="s">
        <v>21</v>
      </c>
      <c r="R93" s="5" t="s">
        <v>21</v>
      </c>
      <c r="S93" s="5" t="s">
        <v>21</v>
      </c>
      <c r="T93" s="5"/>
      <c r="U93" s="34" t="str">
        <f t="shared" si="9"/>
        <v>40'</v>
      </c>
      <c r="V93" s="67"/>
      <c r="W93" s="66"/>
      <c r="X93" s="19" t="str">
        <f t="shared" si="10"/>
        <v/>
      </c>
      <c r="Y93" s="21" t="str">
        <f t="shared" si="11"/>
        <v/>
      </c>
      <c r="Z93" s="22"/>
    </row>
    <row r="94" spans="1:26" ht="45" x14ac:dyDescent="0.25">
      <c r="A94" s="31">
        <f t="shared" si="6"/>
        <v>6</v>
      </c>
      <c r="B94" s="31">
        <f t="shared" si="7"/>
        <v>2</v>
      </c>
      <c r="C94" s="84">
        <f t="shared" si="8"/>
        <v>43136.333333333328</v>
      </c>
      <c r="D94" s="2">
        <v>523708</v>
      </c>
      <c r="E94" s="1" t="s">
        <v>68</v>
      </c>
      <c r="F94" s="35">
        <v>43136.333333333328</v>
      </c>
      <c r="G94" s="2"/>
      <c r="H94" s="3" t="s">
        <v>250</v>
      </c>
      <c r="I94" s="2" t="s">
        <v>251</v>
      </c>
      <c r="J94" s="2" t="s">
        <v>252</v>
      </c>
      <c r="K94" s="2" t="s">
        <v>31</v>
      </c>
      <c r="L94" s="2" t="s">
        <v>253</v>
      </c>
      <c r="M94" s="2" t="s">
        <v>32</v>
      </c>
      <c r="N94" s="2" t="s">
        <v>33</v>
      </c>
      <c r="O94" s="4">
        <v>376</v>
      </c>
      <c r="P94" s="4">
        <v>0</v>
      </c>
      <c r="Q94" s="4">
        <v>47</v>
      </c>
      <c r="R94" s="2" t="s">
        <v>21</v>
      </c>
      <c r="S94" s="2" t="s">
        <v>21</v>
      </c>
      <c r="T94" s="2"/>
      <c r="U94" s="34" t="str">
        <f t="shared" si="9"/>
        <v>CBHU6059327</v>
      </c>
      <c r="V94" s="16"/>
      <c r="W94" s="18"/>
      <c r="X94" s="19" t="str">
        <f t="shared" si="10"/>
        <v/>
      </c>
      <c r="Y94" s="21" t="str">
        <f t="shared" si="11"/>
        <v/>
      </c>
      <c r="Z94" s="22"/>
    </row>
    <row r="95" spans="1:26" ht="34.5" thickBot="1" x14ac:dyDescent="0.3">
      <c r="A95" s="31" t="str">
        <f t="shared" si="6"/>
        <v/>
      </c>
      <c r="B95" s="31" t="str">
        <f t="shared" si="7"/>
        <v/>
      </c>
      <c r="C95" s="84" t="str">
        <f t="shared" si="8"/>
        <v/>
      </c>
      <c r="D95" s="5" t="s">
        <v>254</v>
      </c>
      <c r="E95" s="1" t="s">
        <v>23</v>
      </c>
      <c r="F95" s="5"/>
      <c r="G95" s="5"/>
      <c r="H95" s="1" t="s">
        <v>28</v>
      </c>
      <c r="I95" s="5"/>
      <c r="J95" s="5" t="s">
        <v>34</v>
      </c>
      <c r="K95" s="5" t="s">
        <v>255</v>
      </c>
      <c r="L95" s="5" t="s">
        <v>35</v>
      </c>
      <c r="M95" s="5" t="s">
        <v>21</v>
      </c>
      <c r="N95" s="6">
        <v>3.76</v>
      </c>
      <c r="O95" s="7">
        <v>1</v>
      </c>
      <c r="P95" s="7">
        <v>47</v>
      </c>
      <c r="Q95" s="5" t="s">
        <v>21</v>
      </c>
      <c r="R95" s="5" t="s">
        <v>21</v>
      </c>
      <c r="S95" s="5" t="s">
        <v>21</v>
      </c>
      <c r="T95" s="5"/>
      <c r="U95" s="34" t="str">
        <f t="shared" si="9"/>
        <v>Container</v>
      </c>
      <c r="V95" s="64"/>
      <c r="W95" s="63"/>
      <c r="X95" s="19" t="str">
        <f t="shared" si="10"/>
        <v/>
      </c>
      <c r="Y95" s="21" t="str">
        <f t="shared" si="11"/>
        <v/>
      </c>
      <c r="Z95" s="22"/>
    </row>
    <row r="96" spans="1:26" ht="34.5" thickBot="1" x14ac:dyDescent="0.3">
      <c r="A96" s="32">
        <f t="shared" si="6"/>
        <v>6</v>
      </c>
      <c r="B96" s="46">
        <f t="shared" si="7"/>
        <v>2</v>
      </c>
      <c r="C96" s="85">
        <f t="shared" si="8"/>
        <v>43136.333333333328</v>
      </c>
      <c r="D96" s="2">
        <v>481624</v>
      </c>
      <c r="E96" s="1" t="s">
        <v>27</v>
      </c>
      <c r="F96" s="35">
        <v>43136.333333333328</v>
      </c>
      <c r="G96" s="2"/>
      <c r="H96" s="3" t="s">
        <v>256</v>
      </c>
      <c r="I96" s="2" t="s">
        <v>257</v>
      </c>
      <c r="J96" s="2" t="s">
        <v>64</v>
      </c>
      <c r="K96" s="2" t="s">
        <v>65</v>
      </c>
      <c r="L96" s="2"/>
      <c r="M96" s="2" t="s">
        <v>84</v>
      </c>
      <c r="N96" s="2" t="s">
        <v>33</v>
      </c>
      <c r="O96" s="4">
        <v>1581</v>
      </c>
      <c r="P96" s="4">
        <v>0</v>
      </c>
      <c r="Q96" s="4">
        <v>51</v>
      </c>
      <c r="R96" s="2" t="s">
        <v>21</v>
      </c>
      <c r="S96" s="2" t="s">
        <v>21</v>
      </c>
      <c r="T96" s="2"/>
      <c r="U96" s="34" t="str">
        <f t="shared" si="9"/>
        <v>ARKU8592144</v>
      </c>
      <c r="V96" s="81"/>
      <c r="W96" s="80"/>
      <c r="X96" s="47" t="str">
        <f t="shared" si="10"/>
        <v/>
      </c>
      <c r="Y96" s="21" t="str">
        <f t="shared" si="11"/>
        <v/>
      </c>
      <c r="Z96" s="22" t="str">
        <f>IF(Y96="","",(CONVERT(Y96,"hr","mn")))</f>
        <v/>
      </c>
    </row>
    <row r="97" spans="1:26" ht="15.75" thickBot="1" x14ac:dyDescent="0.3">
      <c r="A97" s="31" t="str">
        <f t="shared" si="6"/>
        <v/>
      </c>
      <c r="B97" s="31" t="str">
        <f t="shared" si="7"/>
        <v/>
      </c>
      <c r="C97" s="84" t="str">
        <f t="shared" si="8"/>
        <v/>
      </c>
      <c r="D97" s="5" t="s">
        <v>22</v>
      </c>
      <c r="E97" s="1" t="s">
        <v>23</v>
      </c>
      <c r="F97" s="5"/>
      <c r="G97" s="5"/>
      <c r="H97" s="1" t="s">
        <v>28</v>
      </c>
      <c r="I97" s="5"/>
      <c r="J97" s="5" t="s">
        <v>24</v>
      </c>
      <c r="K97" s="5" t="s">
        <v>258</v>
      </c>
      <c r="L97" s="5" t="s">
        <v>25</v>
      </c>
      <c r="M97" s="5" t="s">
        <v>21</v>
      </c>
      <c r="N97" s="6">
        <v>8.783333333333335</v>
      </c>
      <c r="O97" s="7">
        <v>5</v>
      </c>
      <c r="P97" s="7">
        <v>44</v>
      </c>
      <c r="Q97" s="5" t="s">
        <v>21</v>
      </c>
      <c r="R97" s="5" t="s">
        <v>21</v>
      </c>
      <c r="S97" s="5" t="s">
        <v>21</v>
      </c>
      <c r="T97" s="5"/>
      <c r="U97" s="34" t="str">
        <f t="shared" si="9"/>
        <v>Camion palette</v>
      </c>
      <c r="V97" s="68"/>
      <c r="W97" s="69"/>
      <c r="X97" s="19" t="str">
        <f t="shared" si="10"/>
        <v/>
      </c>
      <c r="Y97" s="21" t="str">
        <f t="shared" si="11"/>
        <v/>
      </c>
      <c r="Z97" s="22"/>
    </row>
    <row r="98" spans="1:26" ht="34.5" thickBot="1" x14ac:dyDescent="0.3">
      <c r="A98" s="32">
        <f t="shared" si="6"/>
        <v>6</v>
      </c>
      <c r="B98" s="46">
        <f t="shared" si="7"/>
        <v>2</v>
      </c>
      <c r="C98" s="85">
        <f t="shared" si="8"/>
        <v>43136.333333333328</v>
      </c>
      <c r="D98" s="2">
        <v>516752</v>
      </c>
      <c r="E98" s="1" t="s">
        <v>16</v>
      </c>
      <c r="F98" s="35">
        <v>43136.333333333328</v>
      </c>
      <c r="G98" s="2"/>
      <c r="H98" s="3" t="s">
        <v>259</v>
      </c>
      <c r="I98" s="2" t="s">
        <v>260</v>
      </c>
      <c r="J98" s="2" t="s">
        <v>67</v>
      </c>
      <c r="K98" s="2" t="s">
        <v>18</v>
      </c>
      <c r="L98" s="2"/>
      <c r="M98" s="2" t="s">
        <v>84</v>
      </c>
      <c r="N98" s="2" t="s">
        <v>20</v>
      </c>
      <c r="O98" s="4">
        <v>193</v>
      </c>
      <c r="P98" s="4">
        <v>30</v>
      </c>
      <c r="Q98" s="4">
        <v>31</v>
      </c>
      <c r="R98" s="2" t="s">
        <v>21</v>
      </c>
      <c r="S98" s="2" t="s">
        <v>21</v>
      </c>
      <c r="T98" s="2"/>
      <c r="U98" s="34">
        <f t="shared" si="9"/>
        <v>0</v>
      </c>
      <c r="V98" s="81"/>
      <c r="W98" s="80"/>
      <c r="X98" s="47" t="str">
        <f t="shared" si="10"/>
        <v/>
      </c>
      <c r="Y98" s="21" t="str">
        <f t="shared" si="11"/>
        <v/>
      </c>
      <c r="Z98" s="22" t="str">
        <f>IF(Y98="","",(CONVERT(Y98,"hr","mn")))</f>
        <v/>
      </c>
    </row>
    <row r="99" spans="1:26" x14ac:dyDescent="0.25">
      <c r="A99" s="31" t="str">
        <f t="shared" si="6"/>
        <v/>
      </c>
      <c r="B99" s="31" t="str">
        <f t="shared" si="7"/>
        <v/>
      </c>
      <c r="C99" s="84" t="str">
        <f t="shared" si="8"/>
        <v/>
      </c>
      <c r="D99" s="5" t="s">
        <v>22</v>
      </c>
      <c r="E99" s="1" t="s">
        <v>23</v>
      </c>
      <c r="F99" s="5"/>
      <c r="G99" s="5"/>
      <c r="H99" s="1" t="s">
        <v>28</v>
      </c>
      <c r="I99" s="5"/>
      <c r="J99" s="5" t="s">
        <v>24</v>
      </c>
      <c r="K99" s="5"/>
      <c r="L99" s="5" t="s">
        <v>25</v>
      </c>
      <c r="M99" s="5" t="s">
        <v>21</v>
      </c>
      <c r="N99" s="6">
        <v>0.72162698412698412</v>
      </c>
      <c r="O99" s="7">
        <v>2</v>
      </c>
      <c r="P99" s="7">
        <v>31</v>
      </c>
      <c r="Q99" s="5" t="s">
        <v>21</v>
      </c>
      <c r="R99" s="5" t="s">
        <v>21</v>
      </c>
      <c r="S99" s="5" t="s">
        <v>21</v>
      </c>
      <c r="T99" s="5"/>
      <c r="U99" s="34" t="str">
        <f t="shared" si="9"/>
        <v>Camion palette</v>
      </c>
      <c r="V99" s="67"/>
      <c r="W99" s="66"/>
      <c r="X99" s="19" t="str">
        <f t="shared" si="10"/>
        <v/>
      </c>
      <c r="Y99" s="21" t="str">
        <f t="shared" si="11"/>
        <v/>
      </c>
      <c r="Z99" s="22"/>
    </row>
    <row r="100" spans="1:26" ht="56.25" x14ac:dyDescent="0.25">
      <c r="A100" s="31">
        <f t="shared" si="6"/>
        <v>6</v>
      </c>
      <c r="B100" s="31">
        <f t="shared" si="7"/>
        <v>2</v>
      </c>
      <c r="C100" s="84">
        <f t="shared" si="8"/>
        <v>43136.333333333328</v>
      </c>
      <c r="D100" s="2">
        <v>493446</v>
      </c>
      <c r="E100" s="1" t="s">
        <v>53</v>
      </c>
      <c r="F100" s="35">
        <v>43136.333333333328</v>
      </c>
      <c r="G100" s="2"/>
      <c r="H100" s="3" t="s">
        <v>261</v>
      </c>
      <c r="I100" s="2" t="s">
        <v>262</v>
      </c>
      <c r="J100" s="2" t="s">
        <v>263</v>
      </c>
      <c r="K100" s="2" t="s">
        <v>18</v>
      </c>
      <c r="L100" s="2"/>
      <c r="M100" s="2" t="s">
        <v>19</v>
      </c>
      <c r="N100" s="2" t="s">
        <v>20</v>
      </c>
      <c r="O100" s="4">
        <v>1352</v>
      </c>
      <c r="P100" s="4">
        <v>30</v>
      </c>
      <c r="Q100" s="4">
        <v>91</v>
      </c>
      <c r="R100" s="2" t="s">
        <v>21</v>
      </c>
      <c r="S100" s="2" t="s">
        <v>21</v>
      </c>
      <c r="T100" s="2"/>
      <c r="U100" s="34">
        <f t="shared" si="9"/>
        <v>0</v>
      </c>
      <c r="V100" s="16"/>
      <c r="W100" s="18"/>
      <c r="X100" s="19" t="str">
        <f t="shared" si="10"/>
        <v/>
      </c>
      <c r="Y100" s="21" t="str">
        <f t="shared" si="11"/>
        <v/>
      </c>
      <c r="Z100" s="22"/>
    </row>
    <row r="101" spans="1:26" ht="15.75" thickBot="1" x14ac:dyDescent="0.3">
      <c r="A101" s="31" t="str">
        <f t="shared" si="6"/>
        <v/>
      </c>
      <c r="B101" s="31" t="str">
        <f t="shared" si="7"/>
        <v/>
      </c>
      <c r="C101" s="84" t="str">
        <f t="shared" si="8"/>
        <v/>
      </c>
      <c r="D101" s="5" t="s">
        <v>22</v>
      </c>
      <c r="E101" s="1" t="s">
        <v>23</v>
      </c>
      <c r="F101" s="5"/>
      <c r="G101" s="5"/>
      <c r="H101" s="1" t="s">
        <v>28</v>
      </c>
      <c r="I101" s="5"/>
      <c r="J101" s="5" t="s">
        <v>24</v>
      </c>
      <c r="K101" s="5"/>
      <c r="L101" s="5" t="s">
        <v>25</v>
      </c>
      <c r="M101" s="5" t="s">
        <v>21</v>
      </c>
      <c r="N101" s="6">
        <v>1.8074866310160427</v>
      </c>
      <c r="O101" s="7">
        <v>1</v>
      </c>
      <c r="P101" s="7">
        <v>52</v>
      </c>
      <c r="Q101" s="5" t="s">
        <v>21</v>
      </c>
      <c r="R101" s="5" t="s">
        <v>21</v>
      </c>
      <c r="S101" s="5" t="s">
        <v>21</v>
      </c>
      <c r="T101" s="5"/>
      <c r="U101" s="34" t="str">
        <f t="shared" si="9"/>
        <v>Camion vrac</v>
      </c>
      <c r="V101" s="64"/>
      <c r="W101" s="63"/>
      <c r="X101" s="19" t="str">
        <f t="shared" si="10"/>
        <v/>
      </c>
      <c r="Y101" s="21" t="str">
        <f t="shared" si="11"/>
        <v/>
      </c>
      <c r="Z101" s="22"/>
    </row>
    <row r="102" spans="1:26" ht="45.75" thickBot="1" x14ac:dyDescent="0.3">
      <c r="A102" s="32">
        <f t="shared" si="6"/>
        <v>6</v>
      </c>
      <c r="B102" s="46">
        <f t="shared" si="7"/>
        <v>2</v>
      </c>
      <c r="C102" s="85">
        <f t="shared" si="8"/>
        <v>43136.333333333328</v>
      </c>
      <c r="D102" s="2">
        <v>517033</v>
      </c>
      <c r="E102" s="1" t="s">
        <v>63</v>
      </c>
      <c r="F102" s="35">
        <v>43136.333333333328</v>
      </c>
      <c r="G102" s="2"/>
      <c r="H102" s="3" t="s">
        <v>264</v>
      </c>
      <c r="I102" s="2" t="s">
        <v>265</v>
      </c>
      <c r="J102" s="2" t="s">
        <v>266</v>
      </c>
      <c r="K102" s="2" t="s">
        <v>26</v>
      </c>
      <c r="L102" s="2"/>
      <c r="M102" s="2" t="s">
        <v>40</v>
      </c>
      <c r="N102" s="2" t="s">
        <v>33</v>
      </c>
      <c r="O102" s="4">
        <v>180</v>
      </c>
      <c r="P102" s="4">
        <v>0</v>
      </c>
      <c r="Q102" s="4">
        <v>30</v>
      </c>
      <c r="R102" s="2" t="s">
        <v>21</v>
      </c>
      <c r="S102" s="2" t="s">
        <v>21</v>
      </c>
      <c r="T102" s="2"/>
      <c r="U102" s="34">
        <f t="shared" si="9"/>
        <v>0</v>
      </c>
      <c r="V102" s="81"/>
      <c r="W102" s="80"/>
      <c r="X102" s="47" t="str">
        <f t="shared" si="10"/>
        <v/>
      </c>
      <c r="Y102" s="21" t="str">
        <f t="shared" si="11"/>
        <v/>
      </c>
      <c r="Z102" s="22" t="str">
        <f>IF(Y102="","",(CONVERT(Y102,"hr","mn")))</f>
        <v/>
      </c>
    </row>
    <row r="103" spans="1:26" x14ac:dyDescent="0.25">
      <c r="A103" s="31" t="str">
        <f t="shared" si="6"/>
        <v/>
      </c>
      <c r="B103" s="31" t="str">
        <f t="shared" si="7"/>
        <v/>
      </c>
      <c r="C103" s="84" t="str">
        <f t="shared" si="8"/>
        <v/>
      </c>
      <c r="D103" s="5" t="s">
        <v>22</v>
      </c>
      <c r="E103" s="1" t="s">
        <v>23</v>
      </c>
      <c r="F103" s="5"/>
      <c r="G103" s="5"/>
      <c r="H103" s="1" t="s">
        <v>28</v>
      </c>
      <c r="I103" s="5"/>
      <c r="J103" s="5" t="s">
        <v>24</v>
      </c>
      <c r="K103" s="5"/>
      <c r="L103" s="5" t="s">
        <v>25</v>
      </c>
      <c r="M103" s="5" t="s">
        <v>21</v>
      </c>
      <c r="N103" s="6">
        <v>1.5</v>
      </c>
      <c r="O103" s="7">
        <v>1</v>
      </c>
      <c r="P103" s="7">
        <v>180</v>
      </c>
      <c r="Q103" s="5" t="s">
        <v>21</v>
      </c>
      <c r="R103" s="5" t="s">
        <v>21</v>
      </c>
      <c r="S103" s="5" t="s">
        <v>21</v>
      </c>
      <c r="T103" s="5"/>
      <c r="U103" s="34" t="str">
        <f t="shared" si="9"/>
        <v>Camion vrac</v>
      </c>
      <c r="V103" s="67"/>
      <c r="W103" s="66"/>
      <c r="X103" s="19" t="str">
        <f t="shared" si="10"/>
        <v/>
      </c>
      <c r="Y103" s="21" t="str">
        <f t="shared" si="11"/>
        <v/>
      </c>
      <c r="Z103" s="22"/>
    </row>
    <row r="104" spans="1:26" ht="67.5" x14ac:dyDescent="0.25">
      <c r="A104" s="31">
        <f t="shared" si="6"/>
        <v>6</v>
      </c>
      <c r="B104" s="31">
        <f t="shared" si="7"/>
        <v>2</v>
      </c>
      <c r="C104" s="84">
        <f t="shared" si="8"/>
        <v>43136.333333333328</v>
      </c>
      <c r="D104" s="2">
        <v>519649</v>
      </c>
      <c r="E104" s="1" t="s">
        <v>50</v>
      </c>
      <c r="F104" s="35">
        <v>43136.333333333328</v>
      </c>
      <c r="G104" s="2"/>
      <c r="H104" s="3" t="s">
        <v>267</v>
      </c>
      <c r="I104" s="2" t="s">
        <v>268</v>
      </c>
      <c r="J104" s="2" t="s">
        <v>266</v>
      </c>
      <c r="K104" s="2" t="s">
        <v>26</v>
      </c>
      <c r="L104" s="2"/>
      <c r="M104" s="2" t="s">
        <v>164</v>
      </c>
      <c r="N104" s="2" t="s">
        <v>33</v>
      </c>
      <c r="O104" s="4">
        <v>565</v>
      </c>
      <c r="P104" s="4">
        <v>0</v>
      </c>
      <c r="Q104" s="4">
        <v>34</v>
      </c>
      <c r="R104" s="2" t="s">
        <v>21</v>
      </c>
      <c r="S104" s="2" t="s">
        <v>21</v>
      </c>
      <c r="T104" s="2"/>
      <c r="U104" s="34">
        <f t="shared" si="9"/>
        <v>0</v>
      </c>
      <c r="V104" s="16"/>
      <c r="W104" s="18"/>
      <c r="X104" s="19" t="str">
        <f t="shared" si="10"/>
        <v/>
      </c>
      <c r="Y104" s="21" t="str">
        <f t="shared" si="11"/>
        <v/>
      </c>
      <c r="Z104" s="22"/>
    </row>
    <row r="105" spans="1:26" x14ac:dyDescent="0.25">
      <c r="A105" s="31" t="str">
        <f t="shared" si="6"/>
        <v/>
      </c>
      <c r="B105" s="31" t="str">
        <f t="shared" si="7"/>
        <v/>
      </c>
      <c r="C105" s="84" t="str">
        <f t="shared" si="8"/>
        <v/>
      </c>
      <c r="D105" s="5" t="s">
        <v>22</v>
      </c>
      <c r="E105" s="1" t="s">
        <v>23</v>
      </c>
      <c r="F105" s="5"/>
      <c r="G105" s="5"/>
      <c r="H105" s="1" t="s">
        <v>28</v>
      </c>
      <c r="I105" s="5"/>
      <c r="J105" s="5" t="s">
        <v>24</v>
      </c>
      <c r="K105" s="5"/>
      <c r="L105" s="5" t="s">
        <v>25</v>
      </c>
      <c r="M105" s="5" t="s">
        <v>21</v>
      </c>
      <c r="N105" s="6">
        <v>3.3194444444444442</v>
      </c>
      <c r="O105" s="7">
        <v>2</v>
      </c>
      <c r="P105" s="7">
        <v>86</v>
      </c>
      <c r="Q105" s="5" t="s">
        <v>21</v>
      </c>
      <c r="R105" s="5" t="s">
        <v>21</v>
      </c>
      <c r="S105" s="5" t="s">
        <v>21</v>
      </c>
      <c r="T105" s="5"/>
      <c r="U105" s="34" t="str">
        <f t="shared" si="9"/>
        <v>40'HQ</v>
      </c>
      <c r="V105" s="15"/>
      <c r="W105" s="18"/>
      <c r="X105" s="19" t="str">
        <f t="shared" si="10"/>
        <v/>
      </c>
      <c r="Y105" s="21" t="str">
        <f t="shared" si="11"/>
        <v/>
      </c>
      <c r="Z105" s="22"/>
    </row>
    <row r="106" spans="1:26" ht="45" x14ac:dyDescent="0.25">
      <c r="A106" s="31">
        <f t="shared" si="6"/>
        <v>6</v>
      </c>
      <c r="B106" s="31">
        <f t="shared" si="7"/>
        <v>2</v>
      </c>
      <c r="C106" s="84">
        <f t="shared" si="8"/>
        <v>43136.375</v>
      </c>
      <c r="D106" s="2">
        <v>523238</v>
      </c>
      <c r="E106" s="1" t="s">
        <v>50</v>
      </c>
      <c r="F106" s="35">
        <v>43136.375</v>
      </c>
      <c r="G106" s="2"/>
      <c r="H106" s="3" t="s">
        <v>269</v>
      </c>
      <c r="I106" s="2" t="s">
        <v>270</v>
      </c>
      <c r="J106" s="2" t="s">
        <v>233</v>
      </c>
      <c r="K106" s="2" t="s">
        <v>45</v>
      </c>
      <c r="L106" s="2" t="s">
        <v>271</v>
      </c>
      <c r="M106" s="2" t="s">
        <v>40</v>
      </c>
      <c r="N106" s="2" t="s">
        <v>33</v>
      </c>
      <c r="O106" s="4">
        <v>79</v>
      </c>
      <c r="P106" s="4">
        <v>0</v>
      </c>
      <c r="Q106" s="4">
        <v>12</v>
      </c>
      <c r="R106" s="2" t="s">
        <v>21</v>
      </c>
      <c r="S106" s="2" t="s">
        <v>21</v>
      </c>
      <c r="T106" s="2"/>
      <c r="U106" s="34" t="str">
        <f t="shared" si="9"/>
        <v>CBHU9149430</v>
      </c>
      <c r="V106" s="16"/>
      <c r="W106" s="18"/>
      <c r="X106" s="19" t="str">
        <f t="shared" si="10"/>
        <v/>
      </c>
      <c r="Y106" s="21" t="str">
        <f t="shared" si="11"/>
        <v/>
      </c>
      <c r="Z106" s="22"/>
    </row>
    <row r="107" spans="1:26" ht="34.5" thickBot="1" x14ac:dyDescent="0.3">
      <c r="A107" s="31" t="str">
        <f t="shared" si="6"/>
        <v/>
      </c>
      <c r="B107" s="31" t="str">
        <f t="shared" si="7"/>
        <v/>
      </c>
      <c r="C107" s="84" t="str">
        <f t="shared" si="8"/>
        <v/>
      </c>
      <c r="D107" s="5" t="s">
        <v>272</v>
      </c>
      <c r="E107" s="1" t="s">
        <v>23</v>
      </c>
      <c r="F107" s="5"/>
      <c r="G107" s="5"/>
      <c r="H107" s="1" t="s">
        <v>28</v>
      </c>
      <c r="I107" s="5"/>
      <c r="J107" s="5" t="s">
        <v>34</v>
      </c>
      <c r="K107" s="5" t="s">
        <v>273</v>
      </c>
      <c r="L107" s="5" t="s">
        <v>35</v>
      </c>
      <c r="M107" s="5" t="s">
        <v>21</v>
      </c>
      <c r="N107" s="6">
        <v>0.65833333333333333</v>
      </c>
      <c r="O107" s="7">
        <v>1</v>
      </c>
      <c r="P107" s="7">
        <v>79</v>
      </c>
      <c r="Q107" s="5" t="s">
        <v>21</v>
      </c>
      <c r="R107" s="5" t="s">
        <v>21</v>
      </c>
      <c r="S107" s="5" t="s">
        <v>49</v>
      </c>
      <c r="T107" s="5"/>
      <c r="U107" s="34" t="str">
        <f t="shared" si="9"/>
        <v>Container</v>
      </c>
      <c r="V107" s="64"/>
      <c r="W107" s="63"/>
      <c r="X107" s="19" t="str">
        <f t="shared" si="10"/>
        <v/>
      </c>
      <c r="Y107" s="21" t="str">
        <f t="shared" si="11"/>
        <v/>
      </c>
      <c r="Z107" s="22"/>
    </row>
    <row r="108" spans="1:26" ht="45.75" thickBot="1" x14ac:dyDescent="0.3">
      <c r="A108" s="32">
        <f t="shared" si="6"/>
        <v>6</v>
      </c>
      <c r="B108" s="46">
        <f t="shared" si="7"/>
        <v>2</v>
      </c>
      <c r="C108" s="85">
        <f t="shared" si="8"/>
        <v>43136.375</v>
      </c>
      <c r="D108" s="2">
        <v>516985</v>
      </c>
      <c r="E108" s="1" t="s">
        <v>63</v>
      </c>
      <c r="F108" s="35">
        <v>43136.375</v>
      </c>
      <c r="G108" s="2"/>
      <c r="H108" s="3" t="s">
        <v>274</v>
      </c>
      <c r="I108" s="2" t="s">
        <v>275</v>
      </c>
      <c r="J108" s="2" t="s">
        <v>91</v>
      </c>
      <c r="K108" s="2" t="s">
        <v>65</v>
      </c>
      <c r="L108" s="2"/>
      <c r="M108" s="2" t="s">
        <v>40</v>
      </c>
      <c r="N108" s="2" t="s">
        <v>33</v>
      </c>
      <c r="O108" s="4">
        <v>126</v>
      </c>
      <c r="P108" s="4">
        <v>0</v>
      </c>
      <c r="Q108" s="4">
        <v>20</v>
      </c>
      <c r="R108" s="2" t="s">
        <v>21</v>
      </c>
      <c r="S108" s="2" t="s">
        <v>21</v>
      </c>
      <c r="T108" s="2"/>
      <c r="U108" s="34" t="str">
        <f t="shared" si="9"/>
        <v>TRLU6858566</v>
      </c>
      <c r="V108" s="81"/>
      <c r="W108" s="80"/>
      <c r="X108" s="47" t="str">
        <f t="shared" si="10"/>
        <v/>
      </c>
      <c r="Y108" s="21" t="str">
        <f t="shared" si="11"/>
        <v/>
      </c>
      <c r="Z108" s="22" t="str">
        <f>IF(Y108="","",(CONVERT(Y108,"hr","mn")))</f>
        <v/>
      </c>
    </row>
    <row r="109" spans="1:26" x14ac:dyDescent="0.25">
      <c r="A109" s="31" t="str">
        <f t="shared" si="6"/>
        <v/>
      </c>
      <c r="B109" s="31" t="str">
        <f t="shared" si="7"/>
        <v/>
      </c>
      <c r="C109" s="84" t="str">
        <f t="shared" si="8"/>
        <v/>
      </c>
      <c r="D109" s="5" t="s">
        <v>22</v>
      </c>
      <c r="E109" s="1" t="s">
        <v>23</v>
      </c>
      <c r="F109" s="5"/>
      <c r="G109" s="5"/>
      <c r="H109" s="1" t="s">
        <v>28</v>
      </c>
      <c r="I109" s="5"/>
      <c r="J109" s="5" t="s">
        <v>24</v>
      </c>
      <c r="K109" s="5" t="s">
        <v>276</v>
      </c>
      <c r="L109" s="5" t="s">
        <v>25</v>
      </c>
      <c r="M109" s="5" t="s">
        <v>21</v>
      </c>
      <c r="N109" s="6">
        <v>1.05</v>
      </c>
      <c r="O109" s="7">
        <v>1</v>
      </c>
      <c r="P109" s="7">
        <v>126</v>
      </c>
      <c r="Q109" s="5" t="s">
        <v>21</v>
      </c>
      <c r="R109" s="5" t="s">
        <v>21</v>
      </c>
      <c r="S109" s="5" t="s">
        <v>21</v>
      </c>
      <c r="T109" s="5"/>
      <c r="U109" s="34" t="str">
        <f t="shared" si="9"/>
        <v>40'HQ</v>
      </c>
      <c r="V109" s="67"/>
      <c r="W109" s="66"/>
      <c r="X109" s="19" t="str">
        <f t="shared" si="10"/>
        <v/>
      </c>
      <c r="Y109" s="21" t="str">
        <f t="shared" si="11"/>
        <v/>
      </c>
      <c r="Z109" s="22"/>
    </row>
    <row r="110" spans="1:26" ht="45" x14ac:dyDescent="0.25">
      <c r="A110" s="31">
        <f t="shared" si="6"/>
        <v>6</v>
      </c>
      <c r="B110" s="31">
        <f t="shared" si="7"/>
        <v>2</v>
      </c>
      <c r="C110" s="84">
        <f t="shared" si="8"/>
        <v>43136.375</v>
      </c>
      <c r="D110" s="2">
        <v>523240</v>
      </c>
      <c r="E110" s="1" t="s">
        <v>73</v>
      </c>
      <c r="F110" s="35">
        <v>43136.375</v>
      </c>
      <c r="G110" s="2"/>
      <c r="H110" s="3" t="s">
        <v>277</v>
      </c>
      <c r="I110" s="2" t="s">
        <v>278</v>
      </c>
      <c r="J110" s="2" t="s">
        <v>233</v>
      </c>
      <c r="K110" s="2" t="s">
        <v>45</v>
      </c>
      <c r="L110" s="2" t="s">
        <v>279</v>
      </c>
      <c r="M110" s="2" t="s">
        <v>40</v>
      </c>
      <c r="N110" s="2" t="s">
        <v>33</v>
      </c>
      <c r="O110" s="4">
        <v>79</v>
      </c>
      <c r="P110" s="4">
        <v>0</v>
      </c>
      <c r="Q110" s="4">
        <v>12</v>
      </c>
      <c r="R110" s="2" t="s">
        <v>21</v>
      </c>
      <c r="S110" s="2" t="s">
        <v>21</v>
      </c>
      <c r="T110" s="2"/>
      <c r="U110" s="34" t="str">
        <f t="shared" si="9"/>
        <v>TLLU5016156</v>
      </c>
      <c r="V110" s="16"/>
      <c r="W110" s="18"/>
      <c r="X110" s="19" t="str">
        <f t="shared" si="10"/>
        <v/>
      </c>
      <c r="Y110" s="21" t="str">
        <f t="shared" si="11"/>
        <v/>
      </c>
      <c r="Z110" s="22"/>
    </row>
    <row r="111" spans="1:26" ht="33.75" x14ac:dyDescent="0.25">
      <c r="A111" s="31" t="str">
        <f t="shared" si="6"/>
        <v/>
      </c>
      <c r="B111" s="31" t="str">
        <f t="shared" si="7"/>
        <v/>
      </c>
      <c r="C111" s="84" t="str">
        <f t="shared" si="8"/>
        <v/>
      </c>
      <c r="D111" s="5" t="s">
        <v>280</v>
      </c>
      <c r="E111" s="1" t="s">
        <v>23</v>
      </c>
      <c r="F111" s="5"/>
      <c r="G111" s="5"/>
      <c r="H111" s="1" t="s">
        <v>28</v>
      </c>
      <c r="I111" s="5"/>
      <c r="J111" s="5" t="s">
        <v>34</v>
      </c>
      <c r="K111" s="5" t="s">
        <v>281</v>
      </c>
      <c r="L111" s="5" t="s">
        <v>35</v>
      </c>
      <c r="M111" s="5" t="s">
        <v>21</v>
      </c>
      <c r="N111" s="6">
        <v>0.65833333333333333</v>
      </c>
      <c r="O111" s="7">
        <v>1</v>
      </c>
      <c r="P111" s="7">
        <v>79</v>
      </c>
      <c r="Q111" s="5" t="s">
        <v>21</v>
      </c>
      <c r="R111" s="5" t="s">
        <v>21</v>
      </c>
      <c r="S111" s="5" t="s">
        <v>21</v>
      </c>
      <c r="T111" s="5"/>
      <c r="U111" s="34" t="str">
        <f t="shared" si="9"/>
        <v>Camion vrac</v>
      </c>
      <c r="V111" s="15"/>
      <c r="W111" s="18"/>
      <c r="X111" s="19" t="str">
        <f t="shared" si="10"/>
        <v/>
      </c>
      <c r="Y111" s="21" t="str">
        <f t="shared" si="11"/>
        <v/>
      </c>
      <c r="Z111" s="22"/>
    </row>
    <row r="112" spans="1:26" ht="45" x14ac:dyDescent="0.25">
      <c r="A112" s="31">
        <f t="shared" si="6"/>
        <v>6</v>
      </c>
      <c r="B112" s="31">
        <f t="shared" si="7"/>
        <v>2</v>
      </c>
      <c r="C112" s="84">
        <f t="shared" si="8"/>
        <v>43136.375</v>
      </c>
      <c r="D112" s="2">
        <v>517255</v>
      </c>
      <c r="E112" s="1" t="s">
        <v>66</v>
      </c>
      <c r="F112" s="35">
        <v>43136.375</v>
      </c>
      <c r="G112" s="2"/>
      <c r="H112" s="3" t="s">
        <v>282</v>
      </c>
      <c r="I112" s="2" t="s">
        <v>283</v>
      </c>
      <c r="J112" s="2" t="s">
        <v>39</v>
      </c>
      <c r="K112" s="2" t="s">
        <v>26</v>
      </c>
      <c r="L112" s="2"/>
      <c r="M112" s="2" t="s">
        <v>40</v>
      </c>
      <c r="N112" s="2" t="s">
        <v>33</v>
      </c>
      <c r="O112" s="4">
        <v>107</v>
      </c>
      <c r="P112" s="4">
        <v>0</v>
      </c>
      <c r="Q112" s="4">
        <v>18</v>
      </c>
      <c r="R112" s="2" t="s">
        <v>21</v>
      </c>
      <c r="S112" s="2" t="s">
        <v>21</v>
      </c>
      <c r="T112" s="2"/>
      <c r="U112" s="34">
        <f t="shared" si="9"/>
        <v>0</v>
      </c>
      <c r="V112" s="16"/>
      <c r="W112" s="18"/>
      <c r="X112" s="19" t="str">
        <f t="shared" si="10"/>
        <v/>
      </c>
      <c r="Y112" s="21" t="str">
        <f t="shared" si="11"/>
        <v/>
      </c>
      <c r="Z112" s="22"/>
    </row>
    <row r="113" spans="1:26" x14ac:dyDescent="0.25">
      <c r="A113" s="31" t="str">
        <f t="shared" si="6"/>
        <v/>
      </c>
      <c r="B113" s="31" t="str">
        <f t="shared" si="7"/>
        <v/>
      </c>
      <c r="C113" s="84" t="str">
        <f t="shared" si="8"/>
        <v/>
      </c>
      <c r="D113" s="5" t="s">
        <v>22</v>
      </c>
      <c r="E113" s="1" t="s">
        <v>23</v>
      </c>
      <c r="F113" s="5"/>
      <c r="G113" s="5"/>
      <c r="H113" s="1" t="s">
        <v>28</v>
      </c>
      <c r="I113" s="5"/>
      <c r="J113" s="5" t="s">
        <v>24</v>
      </c>
      <c r="K113" s="5"/>
      <c r="L113" s="5" t="s">
        <v>25</v>
      </c>
      <c r="M113" s="5" t="s">
        <v>21</v>
      </c>
      <c r="N113" s="6">
        <v>0.89166666666666672</v>
      </c>
      <c r="O113" s="7">
        <v>1</v>
      </c>
      <c r="P113" s="7">
        <v>107</v>
      </c>
      <c r="Q113" s="5" t="s">
        <v>21</v>
      </c>
      <c r="R113" s="5" t="s">
        <v>21</v>
      </c>
      <c r="S113" s="5" t="s">
        <v>21</v>
      </c>
      <c r="T113" s="5"/>
      <c r="U113" s="34" t="str">
        <f t="shared" si="9"/>
        <v>Container</v>
      </c>
      <c r="V113" s="15"/>
      <c r="W113" s="18"/>
      <c r="X113" s="19" t="str">
        <f t="shared" si="10"/>
        <v/>
      </c>
      <c r="Y113" s="21" t="str">
        <f t="shared" si="11"/>
        <v/>
      </c>
      <c r="Z113" s="22"/>
    </row>
    <row r="114" spans="1:26" ht="45" x14ac:dyDescent="0.25">
      <c r="A114" s="31">
        <f t="shared" si="6"/>
        <v>6</v>
      </c>
      <c r="B114" s="31">
        <f t="shared" si="7"/>
        <v>2</v>
      </c>
      <c r="C114" s="84">
        <f t="shared" si="8"/>
        <v>43136.375</v>
      </c>
      <c r="D114" s="2">
        <v>495279</v>
      </c>
      <c r="E114" s="1" t="s">
        <v>74</v>
      </c>
      <c r="F114" s="35">
        <v>43136.375</v>
      </c>
      <c r="G114" s="2"/>
      <c r="H114" s="3" t="s">
        <v>284</v>
      </c>
      <c r="I114" s="2" t="s">
        <v>285</v>
      </c>
      <c r="J114" s="2" t="s">
        <v>91</v>
      </c>
      <c r="K114" s="2" t="s">
        <v>65</v>
      </c>
      <c r="L114" s="2"/>
      <c r="M114" s="2" t="s">
        <v>40</v>
      </c>
      <c r="N114" s="2" t="s">
        <v>33</v>
      </c>
      <c r="O114" s="4">
        <v>102</v>
      </c>
      <c r="P114" s="4">
        <v>0</v>
      </c>
      <c r="Q114" s="4">
        <v>19</v>
      </c>
      <c r="R114" s="2" t="s">
        <v>21</v>
      </c>
      <c r="S114" s="2" t="s">
        <v>21</v>
      </c>
      <c r="T114" s="2"/>
      <c r="U114" s="34" t="str">
        <f t="shared" si="9"/>
        <v>CARU9627411</v>
      </c>
      <c r="V114" s="16"/>
      <c r="W114" s="18"/>
      <c r="X114" s="19" t="str">
        <f t="shared" si="10"/>
        <v/>
      </c>
      <c r="Y114" s="21" t="str">
        <f t="shared" si="11"/>
        <v/>
      </c>
      <c r="Z114" s="22"/>
    </row>
    <row r="115" spans="1:26" ht="15.75" thickBot="1" x14ac:dyDescent="0.3">
      <c r="A115" s="31" t="str">
        <f t="shared" si="6"/>
        <v/>
      </c>
      <c r="B115" s="31" t="str">
        <f t="shared" si="7"/>
        <v/>
      </c>
      <c r="C115" s="84" t="str">
        <f t="shared" si="8"/>
        <v/>
      </c>
      <c r="D115" s="5" t="s">
        <v>22</v>
      </c>
      <c r="E115" s="1" t="s">
        <v>23</v>
      </c>
      <c r="F115" s="5"/>
      <c r="G115" s="5"/>
      <c r="H115" s="1" t="s">
        <v>28</v>
      </c>
      <c r="I115" s="5"/>
      <c r="J115" s="5" t="s">
        <v>24</v>
      </c>
      <c r="K115" s="5" t="s">
        <v>286</v>
      </c>
      <c r="L115" s="5" t="s">
        <v>25</v>
      </c>
      <c r="M115" s="5" t="s">
        <v>21</v>
      </c>
      <c r="N115" s="6">
        <v>0.85</v>
      </c>
      <c r="O115" s="7">
        <v>1</v>
      </c>
      <c r="P115" s="7">
        <v>102</v>
      </c>
      <c r="Q115" s="5" t="s">
        <v>21</v>
      </c>
      <c r="R115" s="5" t="s">
        <v>21</v>
      </c>
      <c r="S115" s="5" t="s">
        <v>21</v>
      </c>
      <c r="T115" s="5"/>
      <c r="U115" s="34" t="str">
        <f t="shared" si="9"/>
        <v>Camion palette</v>
      </c>
      <c r="V115" s="64"/>
      <c r="W115" s="63"/>
      <c r="X115" s="19" t="str">
        <f t="shared" si="10"/>
        <v/>
      </c>
      <c r="Y115" s="21" t="str">
        <f t="shared" si="11"/>
        <v/>
      </c>
      <c r="Z115" s="22"/>
    </row>
    <row r="116" spans="1:26" ht="34.5" thickBot="1" x14ac:dyDescent="0.3">
      <c r="A116" s="32">
        <f t="shared" si="6"/>
        <v>6</v>
      </c>
      <c r="B116" s="46">
        <f t="shared" si="7"/>
        <v>2</v>
      </c>
      <c r="C116" s="85">
        <f t="shared" si="8"/>
        <v>43136.375</v>
      </c>
      <c r="D116" s="2">
        <v>517133</v>
      </c>
      <c r="E116" s="1" t="s">
        <v>59</v>
      </c>
      <c r="F116" s="35">
        <v>43136.375</v>
      </c>
      <c r="G116" s="2"/>
      <c r="H116" s="3" t="s">
        <v>287</v>
      </c>
      <c r="I116" s="2" t="s">
        <v>288</v>
      </c>
      <c r="J116" s="2" t="s">
        <v>67</v>
      </c>
      <c r="K116" s="2" t="s">
        <v>18</v>
      </c>
      <c r="L116" s="2"/>
      <c r="M116" s="2" t="s">
        <v>84</v>
      </c>
      <c r="N116" s="2" t="s">
        <v>20</v>
      </c>
      <c r="O116" s="4">
        <v>825</v>
      </c>
      <c r="P116" s="4">
        <v>30</v>
      </c>
      <c r="Q116" s="4">
        <v>33</v>
      </c>
      <c r="R116" s="2" t="s">
        <v>21</v>
      </c>
      <c r="S116" s="2" t="s">
        <v>21</v>
      </c>
      <c r="T116" s="2"/>
      <c r="U116" s="34">
        <f t="shared" si="9"/>
        <v>0</v>
      </c>
      <c r="V116" s="81"/>
      <c r="W116" s="80"/>
      <c r="X116" s="47" t="str">
        <f t="shared" si="10"/>
        <v/>
      </c>
      <c r="Y116" s="21" t="str">
        <f t="shared" si="11"/>
        <v/>
      </c>
      <c r="Z116" s="22" t="str">
        <f>IF(Y116="","",(CONVERT(Y116,"hr","mn")))</f>
        <v/>
      </c>
    </row>
    <row r="117" spans="1:26" ht="15.75" thickBot="1" x14ac:dyDescent="0.3">
      <c r="A117" s="31" t="str">
        <f t="shared" si="6"/>
        <v/>
      </c>
      <c r="B117" s="31" t="str">
        <f t="shared" si="7"/>
        <v/>
      </c>
      <c r="C117" s="84" t="str">
        <f t="shared" si="8"/>
        <v/>
      </c>
      <c r="D117" s="5" t="s">
        <v>22</v>
      </c>
      <c r="E117" s="1" t="s">
        <v>23</v>
      </c>
      <c r="F117" s="5"/>
      <c r="G117" s="5"/>
      <c r="H117" s="1" t="s">
        <v>28</v>
      </c>
      <c r="I117" s="5"/>
      <c r="J117" s="5" t="s">
        <v>24</v>
      </c>
      <c r="K117" s="5"/>
      <c r="L117" s="5" t="s">
        <v>25</v>
      </c>
      <c r="M117" s="5" t="s">
        <v>21</v>
      </c>
      <c r="N117" s="6">
        <v>1.1029411764705883</v>
      </c>
      <c r="O117" s="7">
        <v>1</v>
      </c>
      <c r="P117" s="7">
        <v>33</v>
      </c>
      <c r="Q117" s="5" t="s">
        <v>21</v>
      </c>
      <c r="R117" s="5" t="s">
        <v>21</v>
      </c>
      <c r="S117" s="5" t="s">
        <v>21</v>
      </c>
      <c r="T117" s="5"/>
      <c r="U117" s="34" t="str">
        <f t="shared" si="9"/>
        <v>Camion palette</v>
      </c>
      <c r="V117" s="68"/>
      <c r="W117" s="69"/>
      <c r="X117" s="19" t="str">
        <f t="shared" si="10"/>
        <v/>
      </c>
      <c r="Y117" s="21" t="str">
        <f t="shared" si="11"/>
        <v/>
      </c>
      <c r="Z117" s="22"/>
    </row>
    <row r="118" spans="1:26" ht="34.5" thickBot="1" x14ac:dyDescent="0.3">
      <c r="A118" s="32">
        <f t="shared" si="6"/>
        <v>6</v>
      </c>
      <c r="B118" s="46">
        <f t="shared" si="7"/>
        <v>2</v>
      </c>
      <c r="C118" s="85">
        <f t="shared" si="8"/>
        <v>43136.416666666664</v>
      </c>
      <c r="D118" s="2">
        <v>522620</v>
      </c>
      <c r="E118" s="1" t="s">
        <v>59</v>
      </c>
      <c r="F118" s="35">
        <v>43136.416666666664</v>
      </c>
      <c r="G118" s="2"/>
      <c r="H118" s="3" t="s">
        <v>289</v>
      </c>
      <c r="I118" s="2" t="s">
        <v>290</v>
      </c>
      <c r="J118" s="2" t="s">
        <v>291</v>
      </c>
      <c r="K118" s="2" t="s">
        <v>18</v>
      </c>
      <c r="L118" s="2"/>
      <c r="M118" s="2" t="s">
        <v>84</v>
      </c>
      <c r="N118" s="2" t="s">
        <v>20</v>
      </c>
      <c r="O118" s="4">
        <v>800</v>
      </c>
      <c r="P118" s="4">
        <v>0</v>
      </c>
      <c r="Q118" s="4">
        <v>36</v>
      </c>
      <c r="R118" s="2" t="s">
        <v>21</v>
      </c>
      <c r="S118" s="2" t="s">
        <v>49</v>
      </c>
      <c r="T118" s="8"/>
      <c r="U118" s="34">
        <f t="shared" si="9"/>
        <v>0</v>
      </c>
      <c r="V118" s="81"/>
      <c r="W118" s="80"/>
      <c r="X118" s="47" t="str">
        <f t="shared" si="10"/>
        <v/>
      </c>
      <c r="Y118" s="21" t="str">
        <f t="shared" si="11"/>
        <v/>
      </c>
      <c r="Z118" s="22" t="str">
        <f>IF(Y118="","",(CONVERT(Y118,"hr","mn")))</f>
        <v/>
      </c>
    </row>
    <row r="119" spans="1:26" ht="15.75" thickBot="1" x14ac:dyDescent="0.3">
      <c r="A119" s="31" t="str">
        <f t="shared" si="6"/>
        <v/>
      </c>
      <c r="B119" s="31" t="str">
        <f t="shared" si="7"/>
        <v/>
      </c>
      <c r="C119" s="84" t="str">
        <f t="shared" si="8"/>
        <v/>
      </c>
      <c r="D119" s="5" t="s">
        <v>22</v>
      </c>
      <c r="E119" s="1" t="s">
        <v>23</v>
      </c>
      <c r="F119" s="5"/>
      <c r="G119" s="5"/>
      <c r="H119" s="1" t="s">
        <v>28</v>
      </c>
      <c r="I119" s="5"/>
      <c r="J119" s="5" t="s">
        <v>24</v>
      </c>
      <c r="K119" s="5"/>
      <c r="L119" s="5" t="s">
        <v>25</v>
      </c>
      <c r="M119" s="5" t="s">
        <v>21</v>
      </c>
      <c r="N119" s="6">
        <v>1.0695187165775402</v>
      </c>
      <c r="O119" s="7">
        <v>1</v>
      </c>
      <c r="P119" s="7">
        <v>27</v>
      </c>
      <c r="Q119" s="5" t="s">
        <v>21</v>
      </c>
      <c r="R119" s="5" t="s">
        <v>21</v>
      </c>
      <c r="S119" s="5" t="s">
        <v>21</v>
      </c>
      <c r="T119" s="9"/>
      <c r="U119" s="34" t="str">
        <f t="shared" si="9"/>
        <v>Container</v>
      </c>
      <c r="V119" s="68"/>
      <c r="W119" s="69"/>
      <c r="X119" s="19" t="str">
        <f t="shared" si="10"/>
        <v/>
      </c>
      <c r="Y119" s="21" t="str">
        <f t="shared" si="11"/>
        <v/>
      </c>
      <c r="Z119" s="22"/>
    </row>
    <row r="120" spans="1:26" ht="45.75" thickBot="1" x14ac:dyDescent="0.3">
      <c r="A120" s="32">
        <f t="shared" si="6"/>
        <v>6</v>
      </c>
      <c r="B120" s="46">
        <f t="shared" si="7"/>
        <v>2</v>
      </c>
      <c r="C120" s="85">
        <f t="shared" si="8"/>
        <v>43136.416666666664</v>
      </c>
      <c r="D120" s="2">
        <v>492666</v>
      </c>
      <c r="E120" s="1" t="s">
        <v>60</v>
      </c>
      <c r="F120" s="35">
        <v>43136.416666666664</v>
      </c>
      <c r="G120" s="2"/>
      <c r="H120" s="3" t="s">
        <v>292</v>
      </c>
      <c r="I120" s="2" t="s">
        <v>293</v>
      </c>
      <c r="J120" s="2" t="s">
        <v>294</v>
      </c>
      <c r="K120" s="2" t="s">
        <v>65</v>
      </c>
      <c r="L120" s="2"/>
      <c r="M120" s="2" t="s">
        <v>32</v>
      </c>
      <c r="N120" s="2" t="s">
        <v>33</v>
      </c>
      <c r="O120" s="4">
        <v>567</v>
      </c>
      <c r="P120" s="4">
        <v>0</v>
      </c>
      <c r="Q120" s="4">
        <v>64</v>
      </c>
      <c r="R120" s="2" t="s">
        <v>21</v>
      </c>
      <c r="S120" s="2" t="s">
        <v>21</v>
      </c>
      <c r="T120" s="10"/>
      <c r="U120" s="34" t="str">
        <f t="shared" si="9"/>
        <v>TCLU5458822</v>
      </c>
      <c r="V120" s="81"/>
      <c r="W120" s="80"/>
      <c r="X120" s="47" t="str">
        <f t="shared" si="10"/>
        <v/>
      </c>
      <c r="Y120" s="21" t="str">
        <f t="shared" si="11"/>
        <v/>
      </c>
      <c r="Z120" s="22" t="str">
        <f>IF(Y120="","",(CONVERT(Y120,"hr","mn")))</f>
        <v/>
      </c>
    </row>
    <row r="121" spans="1:26" ht="15.75" thickBot="1" x14ac:dyDescent="0.3">
      <c r="A121" s="31" t="str">
        <f t="shared" si="6"/>
        <v/>
      </c>
      <c r="B121" s="31" t="str">
        <f t="shared" si="7"/>
        <v/>
      </c>
      <c r="C121" s="84" t="str">
        <f t="shared" si="8"/>
        <v/>
      </c>
      <c r="D121" s="5" t="s">
        <v>22</v>
      </c>
      <c r="E121" s="1" t="s">
        <v>23</v>
      </c>
      <c r="F121" s="5"/>
      <c r="G121" s="5"/>
      <c r="H121" s="1" t="s">
        <v>28</v>
      </c>
      <c r="I121" s="5"/>
      <c r="J121" s="5" t="s">
        <v>24</v>
      </c>
      <c r="K121" s="5" t="s">
        <v>295</v>
      </c>
      <c r="L121" s="5" t="s">
        <v>25</v>
      </c>
      <c r="M121" s="5" t="s">
        <v>21</v>
      </c>
      <c r="N121" s="6">
        <v>5.67</v>
      </c>
      <c r="O121" s="7">
        <v>1</v>
      </c>
      <c r="P121" s="7">
        <v>48</v>
      </c>
      <c r="Q121" s="5" t="s">
        <v>21</v>
      </c>
      <c r="R121" s="5" t="s">
        <v>21</v>
      </c>
      <c r="S121" s="5" t="s">
        <v>21</v>
      </c>
      <c r="T121" s="10"/>
      <c r="U121" s="34" t="str">
        <f t="shared" si="9"/>
        <v>Camion vrac</v>
      </c>
      <c r="V121" s="68"/>
      <c r="W121" s="69"/>
      <c r="X121" s="19" t="str">
        <f t="shared" si="10"/>
        <v/>
      </c>
      <c r="Y121" s="21" t="str">
        <f t="shared" si="11"/>
        <v/>
      </c>
      <c r="Z121" s="22"/>
    </row>
    <row r="122" spans="1:26" ht="34.5" thickBot="1" x14ac:dyDescent="0.3">
      <c r="A122" s="32">
        <f t="shared" si="6"/>
        <v>6</v>
      </c>
      <c r="B122" s="46">
        <f t="shared" si="7"/>
        <v>2</v>
      </c>
      <c r="C122" s="85">
        <f t="shared" si="8"/>
        <v>43136.416666666664</v>
      </c>
      <c r="D122" s="2">
        <v>523579</v>
      </c>
      <c r="E122" s="1" t="s">
        <v>38</v>
      </c>
      <c r="F122" s="35">
        <v>43136.416666666664</v>
      </c>
      <c r="G122" s="2"/>
      <c r="H122" s="3" t="s">
        <v>296</v>
      </c>
      <c r="I122" s="2" t="s">
        <v>297</v>
      </c>
      <c r="J122" s="2" t="s">
        <v>205</v>
      </c>
      <c r="K122" s="2" t="s">
        <v>26</v>
      </c>
      <c r="L122" s="2"/>
      <c r="M122" s="2" t="s">
        <v>40</v>
      </c>
      <c r="N122" s="2" t="s">
        <v>33</v>
      </c>
      <c r="O122" s="4">
        <v>150</v>
      </c>
      <c r="P122" s="4">
        <v>0</v>
      </c>
      <c r="Q122" s="4">
        <v>21</v>
      </c>
      <c r="R122" s="2" t="s">
        <v>21</v>
      </c>
      <c r="S122" s="2" t="s">
        <v>21</v>
      </c>
      <c r="T122" s="10"/>
      <c r="U122" s="34" t="str">
        <f t="shared" si="9"/>
        <v>CMAU8101516</v>
      </c>
      <c r="V122" s="81"/>
      <c r="W122" s="80"/>
      <c r="X122" s="47" t="str">
        <f t="shared" si="10"/>
        <v/>
      </c>
      <c r="Y122" s="21" t="str">
        <f t="shared" si="11"/>
        <v/>
      </c>
      <c r="Z122" s="22" t="str">
        <f>IF(Y122="","",(CONVERT(Y122,"hr","mn")))</f>
        <v/>
      </c>
    </row>
    <row r="123" spans="1:26" ht="15.75" thickBot="1" x14ac:dyDescent="0.3">
      <c r="A123" s="31" t="str">
        <f t="shared" si="6"/>
        <v/>
      </c>
      <c r="B123" s="31" t="str">
        <f t="shared" si="7"/>
        <v/>
      </c>
      <c r="C123" s="84" t="str">
        <f t="shared" si="8"/>
        <v/>
      </c>
      <c r="D123" s="5" t="s">
        <v>22</v>
      </c>
      <c r="E123" s="1" t="s">
        <v>23</v>
      </c>
      <c r="F123" s="5"/>
      <c r="G123" s="5"/>
      <c r="H123" s="1" t="s">
        <v>28</v>
      </c>
      <c r="I123" s="5"/>
      <c r="J123" s="5" t="s">
        <v>24</v>
      </c>
      <c r="K123" s="5" t="s">
        <v>298</v>
      </c>
      <c r="L123" s="5" t="s">
        <v>25</v>
      </c>
      <c r="M123" s="5" t="s">
        <v>21</v>
      </c>
      <c r="N123" s="6">
        <v>1.25</v>
      </c>
      <c r="O123" s="7">
        <v>1</v>
      </c>
      <c r="P123" s="7">
        <v>150</v>
      </c>
      <c r="Q123" s="5" t="s">
        <v>21</v>
      </c>
      <c r="R123" s="5" t="s">
        <v>21</v>
      </c>
      <c r="S123" s="5" t="s">
        <v>21</v>
      </c>
      <c r="T123" s="10"/>
      <c r="U123" s="34" t="str">
        <f t="shared" si="9"/>
        <v>40'HQ</v>
      </c>
      <c r="V123" s="68"/>
      <c r="W123" s="69"/>
      <c r="X123" s="19" t="str">
        <f t="shared" si="10"/>
        <v/>
      </c>
      <c r="Y123" s="21" t="str">
        <f t="shared" si="11"/>
        <v/>
      </c>
      <c r="Z123" s="22"/>
    </row>
    <row r="124" spans="1:26" ht="34.5" thickBot="1" x14ac:dyDescent="0.3">
      <c r="A124" s="32">
        <f t="shared" si="6"/>
        <v>6</v>
      </c>
      <c r="B124" s="46">
        <f t="shared" si="7"/>
        <v>2</v>
      </c>
      <c r="C124" s="85">
        <f t="shared" si="8"/>
        <v>43136.416666666664</v>
      </c>
      <c r="D124" s="2">
        <v>523651</v>
      </c>
      <c r="E124" s="1" t="s">
        <v>37</v>
      </c>
      <c r="F124" s="35">
        <v>43136.416666666664</v>
      </c>
      <c r="G124" s="2"/>
      <c r="H124" s="3" t="s">
        <v>299</v>
      </c>
      <c r="I124" s="2" t="s">
        <v>300</v>
      </c>
      <c r="J124" s="2" t="s">
        <v>301</v>
      </c>
      <c r="K124" s="2" t="s">
        <v>45</v>
      </c>
      <c r="L124" s="2" t="s">
        <v>302</v>
      </c>
      <c r="M124" s="2" t="s">
        <v>47</v>
      </c>
      <c r="N124" s="2" t="s">
        <v>33</v>
      </c>
      <c r="O124" s="4">
        <v>632</v>
      </c>
      <c r="P124" s="4">
        <v>0</v>
      </c>
      <c r="Q124" s="4">
        <v>78</v>
      </c>
      <c r="R124" s="2" t="s">
        <v>21</v>
      </c>
      <c r="S124" s="2" t="s">
        <v>21</v>
      </c>
      <c r="T124" s="10"/>
      <c r="U124" s="34" t="str">
        <f t="shared" si="9"/>
        <v>BMOU4554872</v>
      </c>
      <c r="V124" s="81"/>
      <c r="W124" s="80"/>
      <c r="X124" s="47" t="str">
        <f t="shared" si="10"/>
        <v/>
      </c>
      <c r="Y124" s="21" t="str">
        <f t="shared" si="11"/>
        <v/>
      </c>
      <c r="Z124" s="22" t="str">
        <f>IF(Y124="","",(CONVERT(Y124,"hr","mn")))</f>
        <v/>
      </c>
    </row>
    <row r="125" spans="1:26" ht="33.75" x14ac:dyDescent="0.25">
      <c r="A125" s="31" t="str">
        <f t="shared" si="6"/>
        <v/>
      </c>
      <c r="B125" s="31" t="str">
        <f t="shared" si="7"/>
        <v/>
      </c>
      <c r="C125" s="84" t="str">
        <f t="shared" si="8"/>
        <v/>
      </c>
      <c r="D125" s="5" t="s">
        <v>303</v>
      </c>
      <c r="E125" s="1" t="s">
        <v>23</v>
      </c>
      <c r="F125" s="5"/>
      <c r="G125" s="5"/>
      <c r="H125" s="1" t="s">
        <v>28</v>
      </c>
      <c r="I125" s="5"/>
      <c r="J125" s="5" t="s">
        <v>34</v>
      </c>
      <c r="K125" s="5" t="s">
        <v>304</v>
      </c>
      <c r="L125" s="5" t="s">
        <v>35</v>
      </c>
      <c r="M125" s="5" t="s">
        <v>21</v>
      </c>
      <c r="N125" s="6">
        <v>7.4352941176470591</v>
      </c>
      <c r="O125" s="7">
        <v>1</v>
      </c>
      <c r="P125" s="7">
        <v>31</v>
      </c>
      <c r="Q125" s="5" t="s">
        <v>21</v>
      </c>
      <c r="R125" s="5" t="s">
        <v>21</v>
      </c>
      <c r="S125" s="5" t="s">
        <v>21</v>
      </c>
      <c r="T125" s="10"/>
      <c r="U125" s="34" t="str">
        <f t="shared" si="9"/>
        <v>40'</v>
      </c>
      <c r="V125" s="67"/>
      <c r="W125" s="66"/>
      <c r="X125" s="19" t="str">
        <f t="shared" si="10"/>
        <v/>
      </c>
      <c r="Y125" s="21" t="str">
        <f t="shared" si="11"/>
        <v/>
      </c>
      <c r="Z125" s="22"/>
    </row>
    <row r="126" spans="1:26" ht="45" x14ac:dyDescent="0.25">
      <c r="A126" s="31">
        <f t="shared" si="6"/>
        <v>6</v>
      </c>
      <c r="B126" s="31">
        <f t="shared" si="7"/>
        <v>2</v>
      </c>
      <c r="C126" s="84">
        <f t="shared" si="8"/>
        <v>43136.416666666664</v>
      </c>
      <c r="D126" s="2">
        <v>523645</v>
      </c>
      <c r="E126" s="1" t="s">
        <v>29</v>
      </c>
      <c r="F126" s="35">
        <v>43136.416666666664</v>
      </c>
      <c r="G126" s="2"/>
      <c r="H126" s="3" t="s">
        <v>76</v>
      </c>
      <c r="I126" s="2" t="s">
        <v>77</v>
      </c>
      <c r="J126" s="2" t="s">
        <v>78</v>
      </c>
      <c r="K126" s="2" t="s">
        <v>31</v>
      </c>
      <c r="L126" s="2" t="s">
        <v>79</v>
      </c>
      <c r="M126" s="2" t="s">
        <v>32</v>
      </c>
      <c r="N126" s="2" t="s">
        <v>33</v>
      </c>
      <c r="O126" s="4">
        <v>348</v>
      </c>
      <c r="P126" s="4">
        <v>0</v>
      </c>
      <c r="Q126" s="4">
        <v>58</v>
      </c>
      <c r="R126" s="2" t="s">
        <v>21</v>
      </c>
      <c r="S126" s="2" t="s">
        <v>49</v>
      </c>
      <c r="T126" s="10"/>
      <c r="U126" s="34" t="str">
        <f t="shared" si="9"/>
        <v>CBHU6446938</v>
      </c>
      <c r="V126" s="16"/>
      <c r="W126" s="18"/>
      <c r="X126" s="19" t="str">
        <f t="shared" si="10"/>
        <v/>
      </c>
      <c r="Y126" s="21" t="str">
        <f t="shared" si="11"/>
        <v/>
      </c>
      <c r="Z126" s="22"/>
    </row>
    <row r="127" spans="1:26" ht="34.5" thickBot="1" x14ac:dyDescent="0.3">
      <c r="A127" s="31" t="str">
        <f t="shared" si="6"/>
        <v/>
      </c>
      <c r="B127" s="31" t="str">
        <f t="shared" si="7"/>
        <v/>
      </c>
      <c r="C127" s="84" t="str">
        <f t="shared" si="8"/>
        <v/>
      </c>
      <c r="D127" s="5" t="s">
        <v>305</v>
      </c>
      <c r="E127" s="1" t="s">
        <v>23</v>
      </c>
      <c r="F127" s="5"/>
      <c r="G127" s="5"/>
      <c r="H127" s="1" t="s">
        <v>28</v>
      </c>
      <c r="I127" s="5"/>
      <c r="J127" s="5" t="s">
        <v>34</v>
      </c>
      <c r="K127" s="5" t="s">
        <v>80</v>
      </c>
      <c r="L127" s="5" t="s">
        <v>35</v>
      </c>
      <c r="M127" s="5" t="s">
        <v>21</v>
      </c>
      <c r="N127" s="6">
        <v>3.48</v>
      </c>
      <c r="O127" s="7">
        <v>2</v>
      </c>
      <c r="P127" s="7">
        <v>58</v>
      </c>
      <c r="Q127" s="5" t="s">
        <v>21</v>
      </c>
      <c r="R127" s="5" t="s">
        <v>21</v>
      </c>
      <c r="S127" s="5" t="s">
        <v>21</v>
      </c>
      <c r="T127" s="10"/>
      <c r="U127" s="34" t="str">
        <f t="shared" si="9"/>
        <v>40'</v>
      </c>
      <c r="V127" s="64"/>
      <c r="W127" s="63"/>
      <c r="X127" s="19" t="str">
        <f t="shared" si="10"/>
        <v/>
      </c>
      <c r="Y127" s="21" t="str">
        <f t="shared" si="11"/>
        <v/>
      </c>
      <c r="Z127" s="22"/>
    </row>
    <row r="128" spans="1:26" ht="57" thickBot="1" x14ac:dyDescent="0.3">
      <c r="A128" s="32">
        <f t="shared" si="6"/>
        <v>6</v>
      </c>
      <c r="B128" s="46">
        <f t="shared" si="7"/>
        <v>2</v>
      </c>
      <c r="C128" s="85">
        <f t="shared" si="8"/>
        <v>43136.416666666664</v>
      </c>
      <c r="D128" s="2">
        <v>523243</v>
      </c>
      <c r="E128" s="1" t="s">
        <v>66</v>
      </c>
      <c r="F128" s="35">
        <v>43136.416666666664</v>
      </c>
      <c r="G128" s="2"/>
      <c r="H128" s="3" t="s">
        <v>306</v>
      </c>
      <c r="I128" s="2" t="s">
        <v>307</v>
      </c>
      <c r="J128" s="2" t="s">
        <v>308</v>
      </c>
      <c r="K128" s="2" t="s">
        <v>31</v>
      </c>
      <c r="L128" s="2" t="s">
        <v>309</v>
      </c>
      <c r="M128" s="2" t="s">
        <v>40</v>
      </c>
      <c r="N128" s="2" t="s">
        <v>33</v>
      </c>
      <c r="O128" s="4">
        <v>108</v>
      </c>
      <c r="P128" s="4">
        <v>0</v>
      </c>
      <c r="Q128" s="4">
        <v>18</v>
      </c>
      <c r="R128" s="2" t="s">
        <v>21</v>
      </c>
      <c r="S128" s="2" t="s">
        <v>21</v>
      </c>
      <c r="T128" s="10"/>
      <c r="U128" s="34" t="str">
        <f t="shared" si="9"/>
        <v>TCLU4763009</v>
      </c>
      <c r="V128" s="78"/>
      <c r="W128" s="80"/>
      <c r="X128" s="47" t="str">
        <f t="shared" si="10"/>
        <v/>
      </c>
      <c r="Y128" s="21" t="str">
        <f t="shared" si="11"/>
        <v/>
      </c>
      <c r="Z128" s="22" t="str">
        <f>IF(Y128="","",(CONVERT(Y128,"hr","mn")))</f>
        <v/>
      </c>
    </row>
    <row r="129" spans="1:26" ht="34.5" thickBot="1" x14ac:dyDescent="0.3">
      <c r="A129" s="31" t="str">
        <f t="shared" si="6"/>
        <v/>
      </c>
      <c r="B129" s="31" t="str">
        <f t="shared" si="7"/>
        <v/>
      </c>
      <c r="C129" s="84"/>
      <c r="D129" s="5" t="s">
        <v>310</v>
      </c>
      <c r="E129" s="1" t="s">
        <v>23</v>
      </c>
      <c r="F129" s="5"/>
      <c r="G129" s="5"/>
      <c r="H129" s="1" t="s">
        <v>28</v>
      </c>
      <c r="I129" s="5"/>
      <c r="J129" s="5" t="s">
        <v>34</v>
      </c>
      <c r="K129" s="5" t="s">
        <v>311</v>
      </c>
      <c r="L129" s="5" t="s">
        <v>35</v>
      </c>
      <c r="M129" s="5" t="s">
        <v>21</v>
      </c>
      <c r="N129" s="6">
        <v>0.9</v>
      </c>
      <c r="O129" s="7">
        <v>1</v>
      </c>
      <c r="P129" s="7">
        <v>108</v>
      </c>
      <c r="Q129" s="5" t="s">
        <v>21</v>
      </c>
      <c r="R129" s="5" t="s">
        <v>21</v>
      </c>
      <c r="S129" s="5" t="s">
        <v>21</v>
      </c>
      <c r="T129" s="10"/>
      <c r="U129" s="34" t="str">
        <f t="shared" si="9"/>
        <v>Camion vrac</v>
      </c>
      <c r="V129" s="68"/>
      <c r="W129" s="69"/>
      <c r="X129" s="19" t="str">
        <f t="shared" si="10"/>
        <v/>
      </c>
      <c r="Y129" s="21" t="str">
        <f t="shared" si="11"/>
        <v/>
      </c>
      <c r="Z129" s="22"/>
    </row>
    <row r="130" spans="1:26" ht="45.75" thickBot="1" x14ac:dyDescent="0.3">
      <c r="A130" s="32" t="str">
        <f t="shared" si="6"/>
        <v/>
      </c>
      <c r="B130" s="46" t="str">
        <f t="shared" si="7"/>
        <v/>
      </c>
      <c r="C130" s="85"/>
      <c r="D130" s="2">
        <v>517030</v>
      </c>
      <c r="E130" s="1" t="s">
        <v>73</v>
      </c>
      <c r="F130" s="35">
        <v>43136.416666666664</v>
      </c>
      <c r="G130" s="2"/>
      <c r="H130" s="3" t="s">
        <v>312</v>
      </c>
      <c r="I130" s="2" t="s">
        <v>313</v>
      </c>
      <c r="J130" s="2" t="s">
        <v>266</v>
      </c>
      <c r="K130" s="2" t="s">
        <v>26</v>
      </c>
      <c r="L130" s="2"/>
      <c r="M130" s="2" t="s">
        <v>40</v>
      </c>
      <c r="N130" s="2" t="s">
        <v>33</v>
      </c>
      <c r="O130" s="4">
        <v>114</v>
      </c>
      <c r="P130" s="4">
        <v>0</v>
      </c>
      <c r="Q130" s="4">
        <v>19</v>
      </c>
      <c r="R130" s="2" t="s">
        <v>21</v>
      </c>
      <c r="S130" s="2" t="s">
        <v>21</v>
      </c>
      <c r="T130" s="10"/>
      <c r="U130" s="34">
        <f t="shared" si="9"/>
        <v>0</v>
      </c>
      <c r="V130" s="81"/>
      <c r="W130" s="80"/>
      <c r="X130" s="47" t="str">
        <f t="shared" si="10"/>
        <v/>
      </c>
      <c r="Y130" s="21" t="str">
        <f t="shared" si="11"/>
        <v/>
      </c>
      <c r="Z130" s="22" t="str">
        <f>IF(Y130="","",(CONVERT(Y130,"hr","mn")))</f>
        <v/>
      </c>
    </row>
    <row r="131" spans="1:26" x14ac:dyDescent="0.25">
      <c r="A131" s="31" t="str">
        <f t="shared" si="6"/>
        <v/>
      </c>
      <c r="B131" s="31" t="str">
        <f t="shared" si="7"/>
        <v/>
      </c>
      <c r="C131" s="84"/>
      <c r="D131" s="5" t="s">
        <v>22</v>
      </c>
      <c r="E131" s="1" t="s">
        <v>23</v>
      </c>
      <c r="F131" s="5"/>
      <c r="G131" s="5"/>
      <c r="H131" s="1" t="s">
        <v>28</v>
      </c>
      <c r="I131" s="5"/>
      <c r="J131" s="5" t="s">
        <v>24</v>
      </c>
      <c r="K131" s="5"/>
      <c r="L131" s="5" t="s">
        <v>25</v>
      </c>
      <c r="M131" s="5" t="s">
        <v>21</v>
      </c>
      <c r="N131" s="6">
        <v>0.95</v>
      </c>
      <c r="O131" s="7">
        <v>1</v>
      </c>
      <c r="P131" s="7">
        <v>114</v>
      </c>
      <c r="Q131" s="5" t="s">
        <v>21</v>
      </c>
      <c r="R131" s="5" t="s">
        <v>21</v>
      </c>
      <c r="S131" s="5" t="s">
        <v>21</v>
      </c>
      <c r="T131" s="10"/>
      <c r="U131" s="34" t="str">
        <f t="shared" si="9"/>
        <v>40'HQ</v>
      </c>
      <c r="V131" s="67"/>
      <c r="W131" s="66"/>
      <c r="X131" s="19" t="str">
        <f t="shared" si="10"/>
        <v/>
      </c>
      <c r="Y131" s="21" t="str">
        <f t="shared" si="11"/>
        <v/>
      </c>
      <c r="Z131" s="22"/>
    </row>
    <row r="132" spans="1:26" ht="45" x14ac:dyDescent="0.25">
      <c r="A132" s="31" t="str">
        <f t="shared" ref="A132:A195" si="12">IF(C132&lt;&gt;"",WEEKNUM(C132),"")</f>
        <v/>
      </c>
      <c r="B132" s="31" t="str">
        <f t="shared" ref="B132:B195" si="13">IF(C132&lt;&gt;"",MONTH(C132),"")</f>
        <v/>
      </c>
      <c r="C132" s="84"/>
      <c r="D132" s="2">
        <v>523241</v>
      </c>
      <c r="E132" s="1" t="s">
        <v>63</v>
      </c>
      <c r="F132" s="35">
        <v>43136.416666666664</v>
      </c>
      <c r="G132" s="2"/>
      <c r="H132" s="3" t="s">
        <v>314</v>
      </c>
      <c r="I132" s="2" t="s">
        <v>315</v>
      </c>
      <c r="J132" s="2" t="s">
        <v>233</v>
      </c>
      <c r="K132" s="2" t="s">
        <v>45</v>
      </c>
      <c r="L132" s="2" t="s">
        <v>316</v>
      </c>
      <c r="M132" s="2" t="s">
        <v>40</v>
      </c>
      <c r="N132" s="2" t="s">
        <v>33</v>
      </c>
      <c r="O132" s="4">
        <v>77</v>
      </c>
      <c r="P132" s="4">
        <v>0</v>
      </c>
      <c r="Q132" s="4">
        <v>11</v>
      </c>
      <c r="R132" s="2" t="s">
        <v>21</v>
      </c>
      <c r="S132" s="2" t="s">
        <v>21</v>
      </c>
      <c r="T132" s="10"/>
      <c r="U132" s="34" t="str">
        <f t="shared" si="9"/>
        <v>CBHU8671521</v>
      </c>
      <c r="V132" s="15"/>
      <c r="W132" s="18"/>
      <c r="X132" s="19" t="str">
        <f t="shared" si="10"/>
        <v/>
      </c>
      <c r="Y132" s="21" t="str">
        <f t="shared" si="11"/>
        <v/>
      </c>
      <c r="Z132" s="22"/>
    </row>
    <row r="133" spans="1:26" ht="33.75" x14ac:dyDescent="0.25">
      <c r="A133" s="31" t="str">
        <f t="shared" si="12"/>
        <v/>
      </c>
      <c r="B133" s="31" t="str">
        <f t="shared" si="13"/>
        <v/>
      </c>
      <c r="C133" s="84"/>
      <c r="D133" s="5" t="s">
        <v>317</v>
      </c>
      <c r="E133" s="1" t="s">
        <v>23</v>
      </c>
      <c r="F133" s="5"/>
      <c r="G133" s="5"/>
      <c r="H133" s="1" t="s">
        <v>28</v>
      </c>
      <c r="I133" s="5"/>
      <c r="J133" s="5" t="s">
        <v>34</v>
      </c>
      <c r="K133" s="5" t="s">
        <v>318</v>
      </c>
      <c r="L133" s="5" t="s">
        <v>35</v>
      </c>
      <c r="M133" s="5" t="s">
        <v>21</v>
      </c>
      <c r="N133" s="6">
        <v>0.64166666666666672</v>
      </c>
      <c r="O133" s="7">
        <v>1</v>
      </c>
      <c r="P133" s="7">
        <v>77</v>
      </c>
      <c r="Q133" s="5" t="s">
        <v>21</v>
      </c>
      <c r="R133" s="5" t="s">
        <v>21</v>
      </c>
      <c r="S133" s="5" t="s">
        <v>49</v>
      </c>
      <c r="T133" s="10"/>
      <c r="U133" s="34" t="str">
        <f t="shared" ref="U133:U150" si="14">K134</f>
        <v>Camion vrac</v>
      </c>
      <c r="V133" s="15"/>
      <c r="W133" s="18"/>
      <c r="X133" s="19" t="str">
        <f t="shared" ref="X133:X196" si="15">IF(V133="","",IF(V133&lt;F133,(MOD(V133-F133,1)),""))</f>
        <v/>
      </c>
      <c r="Y133" s="21" t="str">
        <f t="shared" ref="Y133:Y196" si="16">IF(X133&gt;0.9,"",X133*24)</f>
        <v/>
      </c>
      <c r="Z133" s="22"/>
    </row>
    <row r="134" spans="1:26" ht="45" x14ac:dyDescent="0.25">
      <c r="A134" s="31" t="str">
        <f t="shared" si="12"/>
        <v/>
      </c>
      <c r="B134" s="31" t="str">
        <f t="shared" si="13"/>
        <v/>
      </c>
      <c r="C134" s="84"/>
      <c r="D134" s="2">
        <v>516640</v>
      </c>
      <c r="E134" s="1" t="s">
        <v>50</v>
      </c>
      <c r="F134" s="35">
        <v>43136.416666666664</v>
      </c>
      <c r="G134" s="2"/>
      <c r="H134" s="3" t="s">
        <v>319</v>
      </c>
      <c r="I134" s="2" t="s">
        <v>320</v>
      </c>
      <c r="J134" s="2" t="s">
        <v>39</v>
      </c>
      <c r="K134" s="2" t="s">
        <v>26</v>
      </c>
      <c r="L134" s="2"/>
      <c r="M134" s="2" t="s">
        <v>40</v>
      </c>
      <c r="N134" s="2" t="s">
        <v>33</v>
      </c>
      <c r="O134" s="4">
        <v>51</v>
      </c>
      <c r="P134" s="4">
        <v>0</v>
      </c>
      <c r="Q134" s="4">
        <v>12</v>
      </c>
      <c r="R134" s="2" t="s">
        <v>21</v>
      </c>
      <c r="S134" s="2" t="s">
        <v>21</v>
      </c>
      <c r="T134" s="10"/>
      <c r="U134" s="34">
        <f t="shared" si="14"/>
        <v>0</v>
      </c>
      <c r="V134" s="15"/>
      <c r="W134" s="18"/>
      <c r="X134" s="19" t="str">
        <f t="shared" si="15"/>
        <v/>
      </c>
      <c r="Y134" s="21" t="str">
        <f t="shared" si="16"/>
        <v/>
      </c>
      <c r="Z134" s="22"/>
    </row>
    <row r="135" spans="1:26" ht="15.75" thickBot="1" x14ac:dyDescent="0.3">
      <c r="A135" s="31" t="str">
        <f t="shared" si="12"/>
        <v/>
      </c>
      <c r="B135" s="31" t="str">
        <f t="shared" si="13"/>
        <v/>
      </c>
      <c r="C135" s="84" t="str">
        <f t="shared" ref="C135:C195" si="17">IF(F135&lt;&gt;"",F135,"")</f>
        <v/>
      </c>
      <c r="D135" s="5" t="s">
        <v>321</v>
      </c>
      <c r="E135" s="1" t="s">
        <v>23</v>
      </c>
      <c r="F135" s="5"/>
      <c r="G135" s="5"/>
      <c r="H135" s="1" t="s">
        <v>28</v>
      </c>
      <c r="I135" s="5"/>
      <c r="J135" s="5" t="s">
        <v>24</v>
      </c>
      <c r="K135" s="5"/>
      <c r="L135" s="5" t="s">
        <v>25</v>
      </c>
      <c r="M135" s="5" t="s">
        <v>21</v>
      </c>
      <c r="N135" s="6">
        <v>0.42499999999999999</v>
      </c>
      <c r="O135" s="7">
        <v>1</v>
      </c>
      <c r="P135" s="7">
        <v>51</v>
      </c>
      <c r="Q135" s="5" t="s">
        <v>21</v>
      </c>
      <c r="R135" s="5" t="s">
        <v>21</v>
      </c>
      <c r="S135" s="5" t="s">
        <v>21</v>
      </c>
      <c r="T135" s="10"/>
      <c r="U135" s="34" t="str">
        <f t="shared" si="14"/>
        <v>40'</v>
      </c>
      <c r="V135" s="64"/>
      <c r="W135" s="63"/>
      <c r="X135" s="19" t="str">
        <f t="shared" si="15"/>
        <v/>
      </c>
      <c r="Y135" s="21" t="str">
        <f t="shared" si="16"/>
        <v/>
      </c>
      <c r="Z135" s="22"/>
    </row>
    <row r="136" spans="1:26" ht="34.5" thickBot="1" x14ac:dyDescent="0.3">
      <c r="A136" s="32">
        <f t="shared" si="12"/>
        <v>6</v>
      </c>
      <c r="B136" s="46">
        <f t="shared" si="13"/>
        <v>2</v>
      </c>
      <c r="C136" s="85">
        <f t="shared" si="17"/>
        <v>43136.416666666664</v>
      </c>
      <c r="D136" s="2">
        <v>523655</v>
      </c>
      <c r="E136" s="1" t="s">
        <v>86</v>
      </c>
      <c r="F136" s="35">
        <v>43136.416666666664</v>
      </c>
      <c r="G136" s="2"/>
      <c r="H136" s="3" t="s">
        <v>322</v>
      </c>
      <c r="I136" s="2" t="s">
        <v>323</v>
      </c>
      <c r="J136" s="2" t="s">
        <v>69</v>
      </c>
      <c r="K136" s="2" t="s">
        <v>31</v>
      </c>
      <c r="L136" s="2" t="s">
        <v>324</v>
      </c>
      <c r="M136" s="2" t="s">
        <v>47</v>
      </c>
      <c r="N136" s="2" t="s">
        <v>33</v>
      </c>
      <c r="O136" s="4">
        <v>19</v>
      </c>
      <c r="P136" s="4">
        <v>0</v>
      </c>
      <c r="Q136" s="4">
        <v>48</v>
      </c>
      <c r="R136" s="2" t="s">
        <v>21</v>
      </c>
      <c r="S136" s="2" t="s">
        <v>21</v>
      </c>
      <c r="T136" s="10"/>
      <c r="U136" s="34" t="str">
        <f t="shared" si="14"/>
        <v>CCLU4837527</v>
      </c>
      <c r="V136" s="81"/>
      <c r="W136" s="80"/>
      <c r="X136" s="47" t="str">
        <f t="shared" si="15"/>
        <v/>
      </c>
      <c r="Y136" s="21" t="str">
        <f t="shared" si="16"/>
        <v/>
      </c>
      <c r="Z136" s="22" t="str">
        <f>IF(Y136="","",(CONVERT(Y136,"hr","mn")))</f>
        <v/>
      </c>
    </row>
    <row r="137" spans="1:26" ht="34.5" thickBot="1" x14ac:dyDescent="0.3">
      <c r="A137" s="31" t="str">
        <f t="shared" si="12"/>
        <v/>
      </c>
      <c r="B137" s="31" t="str">
        <f t="shared" si="13"/>
        <v/>
      </c>
      <c r="C137" s="84" t="str">
        <f t="shared" si="17"/>
        <v/>
      </c>
      <c r="D137" s="5" t="s">
        <v>325</v>
      </c>
      <c r="E137" s="1" t="s">
        <v>23</v>
      </c>
      <c r="F137" s="5"/>
      <c r="G137" s="5"/>
      <c r="H137" s="1" t="s">
        <v>28</v>
      </c>
      <c r="I137" s="5"/>
      <c r="J137" s="5" t="s">
        <v>34</v>
      </c>
      <c r="K137" s="5" t="s">
        <v>326</v>
      </c>
      <c r="L137" s="5" t="s">
        <v>35</v>
      </c>
      <c r="M137" s="5" t="s">
        <v>21</v>
      </c>
      <c r="N137" s="6">
        <v>0.22352941176470589</v>
      </c>
      <c r="O137" s="7">
        <v>1</v>
      </c>
      <c r="P137" s="7">
        <v>19</v>
      </c>
      <c r="Q137" s="5" t="s">
        <v>21</v>
      </c>
      <c r="R137" s="5" t="s">
        <v>21</v>
      </c>
      <c r="S137" s="5" t="s">
        <v>21</v>
      </c>
      <c r="T137" s="10"/>
      <c r="U137" s="34" t="str">
        <f t="shared" si="14"/>
        <v>Camion vrac</v>
      </c>
      <c r="V137" s="68"/>
      <c r="W137" s="69"/>
      <c r="X137" s="19" t="str">
        <f t="shared" si="15"/>
        <v/>
      </c>
      <c r="Y137" s="21" t="str">
        <f t="shared" si="16"/>
        <v/>
      </c>
      <c r="Z137" s="22"/>
    </row>
    <row r="138" spans="1:26" ht="45.75" thickBot="1" x14ac:dyDescent="0.3">
      <c r="A138" s="32">
        <f t="shared" si="12"/>
        <v>6</v>
      </c>
      <c r="B138" s="46">
        <f t="shared" si="13"/>
        <v>2</v>
      </c>
      <c r="C138" s="85">
        <f t="shared" si="17"/>
        <v>43136.4375</v>
      </c>
      <c r="D138" s="2">
        <v>523617</v>
      </c>
      <c r="E138" s="1" t="s">
        <v>50</v>
      </c>
      <c r="F138" s="35">
        <v>43136.4375</v>
      </c>
      <c r="G138" s="2"/>
      <c r="H138" s="3" t="s">
        <v>327</v>
      </c>
      <c r="I138" s="2" t="s">
        <v>328</v>
      </c>
      <c r="J138" s="2" t="s">
        <v>67</v>
      </c>
      <c r="K138" s="2" t="s">
        <v>26</v>
      </c>
      <c r="L138" s="2"/>
      <c r="M138" s="2" t="s">
        <v>40</v>
      </c>
      <c r="N138" s="2" t="s">
        <v>33</v>
      </c>
      <c r="O138" s="4">
        <v>30</v>
      </c>
      <c r="P138" s="4">
        <v>0</v>
      </c>
      <c r="Q138" s="4">
        <v>7</v>
      </c>
      <c r="R138" s="2" t="s">
        <v>21</v>
      </c>
      <c r="S138" s="2" t="s">
        <v>21</v>
      </c>
      <c r="T138" s="10"/>
      <c r="U138" s="34">
        <f t="shared" si="14"/>
        <v>0</v>
      </c>
      <c r="V138" s="81"/>
      <c r="W138" s="80"/>
      <c r="X138" s="47" t="str">
        <f t="shared" si="15"/>
        <v/>
      </c>
      <c r="Y138" s="21" t="str">
        <f t="shared" si="16"/>
        <v/>
      </c>
      <c r="Z138" s="22" t="str">
        <f>IF(Y138="","",(CONVERT(Y138,"hr","mn")))</f>
        <v/>
      </c>
    </row>
    <row r="139" spans="1:26" ht="15.75" thickBot="1" x14ac:dyDescent="0.3">
      <c r="A139" s="31" t="str">
        <f t="shared" si="12"/>
        <v/>
      </c>
      <c r="B139" s="31" t="str">
        <f t="shared" si="13"/>
        <v/>
      </c>
      <c r="C139" s="84" t="str">
        <f t="shared" si="17"/>
        <v/>
      </c>
      <c r="D139" s="5" t="s">
        <v>22</v>
      </c>
      <c r="E139" s="1" t="s">
        <v>23</v>
      </c>
      <c r="F139" s="5"/>
      <c r="G139" s="5"/>
      <c r="H139" s="1" t="s">
        <v>28</v>
      </c>
      <c r="I139" s="5"/>
      <c r="J139" s="5" t="s">
        <v>24</v>
      </c>
      <c r="K139" s="5"/>
      <c r="L139" s="5" t="s">
        <v>25</v>
      </c>
      <c r="M139" s="5" t="s">
        <v>21</v>
      </c>
      <c r="N139" s="6">
        <v>0.25</v>
      </c>
      <c r="O139" s="7">
        <v>3</v>
      </c>
      <c r="P139" s="7">
        <v>30</v>
      </c>
      <c r="Q139" s="5" t="s">
        <v>21</v>
      </c>
      <c r="R139" s="5" t="s">
        <v>21</v>
      </c>
      <c r="S139" s="5" t="s">
        <v>21</v>
      </c>
      <c r="T139" s="10"/>
      <c r="U139" s="34" t="str">
        <f t="shared" si="14"/>
        <v>Camion vrac</v>
      </c>
      <c r="V139" s="68"/>
      <c r="W139" s="69"/>
      <c r="X139" s="19" t="str">
        <f t="shared" si="15"/>
        <v/>
      </c>
      <c r="Y139" s="21" t="str">
        <f t="shared" si="16"/>
        <v/>
      </c>
      <c r="Z139" s="22"/>
    </row>
    <row r="140" spans="1:26" ht="68.25" thickBot="1" x14ac:dyDescent="0.3">
      <c r="A140" s="32">
        <f t="shared" si="12"/>
        <v>6</v>
      </c>
      <c r="B140" s="46">
        <f t="shared" si="13"/>
        <v>2</v>
      </c>
      <c r="C140" s="85">
        <f t="shared" si="17"/>
        <v>43136.479166666664</v>
      </c>
      <c r="D140" s="2">
        <v>495539</v>
      </c>
      <c r="E140" s="1" t="s">
        <v>73</v>
      </c>
      <c r="F140" s="35">
        <v>43136.479166666664</v>
      </c>
      <c r="G140" s="2"/>
      <c r="H140" s="3" t="s">
        <v>329</v>
      </c>
      <c r="I140" s="2" t="s">
        <v>330</v>
      </c>
      <c r="J140" s="2" t="s">
        <v>151</v>
      </c>
      <c r="K140" s="2" t="s">
        <v>26</v>
      </c>
      <c r="L140" s="2"/>
      <c r="M140" s="2" t="s">
        <v>164</v>
      </c>
      <c r="N140" s="2" t="s">
        <v>33</v>
      </c>
      <c r="O140" s="4">
        <v>228</v>
      </c>
      <c r="P140" s="4">
        <v>0</v>
      </c>
      <c r="Q140" s="4">
        <v>31</v>
      </c>
      <c r="R140" s="2" t="s">
        <v>21</v>
      </c>
      <c r="S140" s="2" t="s">
        <v>21</v>
      </c>
      <c r="T140" s="10"/>
      <c r="U140" s="34">
        <f t="shared" si="14"/>
        <v>0</v>
      </c>
      <c r="V140" s="81"/>
      <c r="W140" s="80"/>
      <c r="X140" s="47" t="str">
        <f t="shared" si="15"/>
        <v/>
      </c>
      <c r="Y140" s="21" t="str">
        <f t="shared" si="16"/>
        <v/>
      </c>
      <c r="Z140" s="22" t="str">
        <f>IF(Y140="","",(CONVERT(Y140,"hr","mn")))</f>
        <v/>
      </c>
    </row>
    <row r="141" spans="1:26" ht="15.75" thickBot="1" x14ac:dyDescent="0.3">
      <c r="A141" s="31" t="str">
        <f t="shared" si="12"/>
        <v/>
      </c>
      <c r="B141" s="31" t="str">
        <f t="shared" si="13"/>
        <v/>
      </c>
      <c r="C141" s="84" t="str">
        <f t="shared" si="17"/>
        <v/>
      </c>
      <c r="D141" s="5" t="s">
        <v>22</v>
      </c>
      <c r="E141" s="1" t="s">
        <v>23</v>
      </c>
      <c r="F141" s="5"/>
      <c r="G141" s="5"/>
      <c r="H141" s="1" t="s">
        <v>28</v>
      </c>
      <c r="I141" s="5"/>
      <c r="J141" s="5" t="s">
        <v>24</v>
      </c>
      <c r="K141" s="5"/>
      <c r="L141" s="5" t="s">
        <v>25</v>
      </c>
      <c r="M141" s="5" t="s">
        <v>21</v>
      </c>
      <c r="N141" s="6">
        <v>1.5277777777777777</v>
      </c>
      <c r="O141" s="7">
        <v>2</v>
      </c>
      <c r="P141" s="7">
        <v>103</v>
      </c>
      <c r="Q141" s="5" t="s">
        <v>21</v>
      </c>
      <c r="R141" s="5" t="s">
        <v>21</v>
      </c>
      <c r="S141" s="5" t="s">
        <v>21</v>
      </c>
      <c r="T141" s="10"/>
      <c r="U141" s="34" t="str">
        <f t="shared" si="14"/>
        <v>Container</v>
      </c>
      <c r="V141" s="68"/>
      <c r="W141" s="69"/>
      <c r="X141" s="19" t="str">
        <f t="shared" si="15"/>
        <v/>
      </c>
      <c r="Y141" s="21" t="str">
        <f t="shared" si="16"/>
        <v/>
      </c>
      <c r="Z141" s="22"/>
    </row>
    <row r="142" spans="1:26" ht="45.75" thickBot="1" x14ac:dyDescent="0.3">
      <c r="A142" s="32">
        <f t="shared" si="12"/>
        <v>6</v>
      </c>
      <c r="B142" s="46">
        <f t="shared" si="13"/>
        <v>2</v>
      </c>
      <c r="C142" s="85">
        <f t="shared" si="17"/>
        <v>43136.479166666664</v>
      </c>
      <c r="D142" s="2">
        <v>523533</v>
      </c>
      <c r="E142" s="1" t="s">
        <v>66</v>
      </c>
      <c r="F142" s="35">
        <v>43136.479166666664</v>
      </c>
      <c r="G142" s="2"/>
      <c r="H142" s="3" t="s">
        <v>331</v>
      </c>
      <c r="I142" s="2" t="s">
        <v>332</v>
      </c>
      <c r="J142" s="2" t="s">
        <v>206</v>
      </c>
      <c r="K142" s="2" t="s">
        <v>65</v>
      </c>
      <c r="L142" s="2"/>
      <c r="M142" s="2" t="s">
        <v>40</v>
      </c>
      <c r="N142" s="2" t="s">
        <v>33</v>
      </c>
      <c r="O142" s="4">
        <v>48</v>
      </c>
      <c r="P142" s="4">
        <v>0</v>
      </c>
      <c r="Q142" s="4">
        <v>10</v>
      </c>
      <c r="R142" s="2" t="s">
        <v>21</v>
      </c>
      <c r="S142" s="2" t="s">
        <v>21</v>
      </c>
      <c r="T142" s="10"/>
      <c r="U142" s="34" t="str">
        <f t="shared" si="14"/>
        <v>FCIU9141397</v>
      </c>
      <c r="V142" s="81"/>
      <c r="W142" s="80"/>
      <c r="X142" s="47" t="str">
        <f t="shared" si="15"/>
        <v/>
      </c>
      <c r="Y142" s="21" t="str">
        <f t="shared" si="16"/>
        <v/>
      </c>
      <c r="Z142" s="22" t="str">
        <f>IF(Y142="","",(CONVERT(Y142,"hr","mn")))</f>
        <v/>
      </c>
    </row>
    <row r="143" spans="1:26" x14ac:dyDescent="0.25">
      <c r="A143" s="31" t="str">
        <f t="shared" si="12"/>
        <v/>
      </c>
      <c r="B143" s="31" t="str">
        <f t="shared" si="13"/>
        <v/>
      </c>
      <c r="C143" s="84" t="str">
        <f t="shared" si="17"/>
        <v/>
      </c>
      <c r="D143" s="5" t="s">
        <v>22</v>
      </c>
      <c r="E143" s="1" t="s">
        <v>23</v>
      </c>
      <c r="F143" s="5"/>
      <c r="G143" s="5"/>
      <c r="H143" s="1" t="s">
        <v>28</v>
      </c>
      <c r="I143" s="5"/>
      <c r="J143" s="5" t="s">
        <v>24</v>
      </c>
      <c r="K143" s="5" t="s">
        <v>333</v>
      </c>
      <c r="L143" s="5" t="s">
        <v>25</v>
      </c>
      <c r="M143" s="5" t="s">
        <v>21</v>
      </c>
      <c r="N143" s="6">
        <v>0.4</v>
      </c>
      <c r="O143" s="7">
        <v>1</v>
      </c>
      <c r="P143" s="7">
        <v>48</v>
      </c>
      <c r="Q143" s="5" t="s">
        <v>21</v>
      </c>
      <c r="R143" s="5" t="s">
        <v>21</v>
      </c>
      <c r="S143" s="5" t="s">
        <v>21</v>
      </c>
      <c r="T143" s="10"/>
      <c r="U143" s="34" t="str">
        <f t="shared" si="14"/>
        <v>Camion palette</v>
      </c>
      <c r="V143" s="67"/>
      <c r="W143" s="66"/>
      <c r="X143" s="19" t="str">
        <f t="shared" si="15"/>
        <v/>
      </c>
      <c r="Y143" s="21" t="str">
        <f t="shared" si="16"/>
        <v/>
      </c>
      <c r="Z143" s="22"/>
    </row>
    <row r="144" spans="1:26" ht="33.75" x14ac:dyDescent="0.25">
      <c r="A144" s="31">
        <f t="shared" si="12"/>
        <v>6</v>
      </c>
      <c r="B144" s="31">
        <f t="shared" si="13"/>
        <v>2</v>
      </c>
      <c r="C144" s="84">
        <f t="shared" si="17"/>
        <v>43136.479166666664</v>
      </c>
      <c r="D144" s="2">
        <v>493705</v>
      </c>
      <c r="E144" s="1" t="s">
        <v>68</v>
      </c>
      <c r="F144" s="35">
        <v>43136.479166666664</v>
      </c>
      <c r="G144" s="2"/>
      <c r="H144" s="3" t="s">
        <v>334</v>
      </c>
      <c r="I144" s="2" t="s">
        <v>335</v>
      </c>
      <c r="J144" s="2" t="s">
        <v>155</v>
      </c>
      <c r="K144" s="2" t="s">
        <v>18</v>
      </c>
      <c r="L144" s="2"/>
      <c r="M144" s="2" t="s">
        <v>32</v>
      </c>
      <c r="N144" s="2" t="s">
        <v>20</v>
      </c>
      <c r="O144" s="4">
        <v>63</v>
      </c>
      <c r="P144" s="4">
        <v>9</v>
      </c>
      <c r="Q144" s="4">
        <v>9</v>
      </c>
      <c r="R144" s="2" t="s">
        <v>21</v>
      </c>
      <c r="S144" s="2" t="s">
        <v>21</v>
      </c>
      <c r="T144" s="10"/>
      <c r="U144" s="34">
        <f t="shared" si="14"/>
        <v>0</v>
      </c>
      <c r="V144" s="15"/>
      <c r="W144" s="18"/>
      <c r="X144" s="19" t="str">
        <f t="shared" si="15"/>
        <v/>
      </c>
      <c r="Y144" s="21" t="str">
        <f t="shared" si="16"/>
        <v/>
      </c>
      <c r="Z144" s="22"/>
    </row>
    <row r="145" spans="1:26" ht="15.75" thickBot="1" x14ac:dyDescent="0.3">
      <c r="A145" s="31" t="str">
        <f t="shared" si="12"/>
        <v/>
      </c>
      <c r="B145" s="31" t="str">
        <f t="shared" si="13"/>
        <v/>
      </c>
      <c r="C145" s="84" t="str">
        <f t="shared" si="17"/>
        <v/>
      </c>
      <c r="D145" s="5" t="s">
        <v>22</v>
      </c>
      <c r="E145" s="1" t="s">
        <v>23</v>
      </c>
      <c r="F145" s="5"/>
      <c r="G145" s="5"/>
      <c r="H145" s="1" t="s">
        <v>28</v>
      </c>
      <c r="I145" s="5"/>
      <c r="J145" s="5" t="s">
        <v>24</v>
      </c>
      <c r="K145" s="5"/>
      <c r="L145" s="5" t="s">
        <v>25</v>
      </c>
      <c r="M145" s="5" t="s">
        <v>21</v>
      </c>
      <c r="N145" s="6">
        <v>9.2647058823529416E-2</v>
      </c>
      <c r="O145" s="7">
        <v>1</v>
      </c>
      <c r="P145" s="7">
        <v>9</v>
      </c>
      <c r="Q145" s="5" t="s">
        <v>21</v>
      </c>
      <c r="R145" s="5" t="s">
        <v>21</v>
      </c>
      <c r="S145" s="5" t="s">
        <v>21</v>
      </c>
      <c r="T145" s="10"/>
      <c r="U145" s="34" t="str">
        <f t="shared" si="14"/>
        <v>Camion palette</v>
      </c>
      <c r="V145" s="64"/>
      <c r="W145" s="63"/>
      <c r="X145" s="19" t="str">
        <f t="shared" si="15"/>
        <v/>
      </c>
      <c r="Y145" s="21" t="str">
        <f t="shared" si="16"/>
        <v/>
      </c>
      <c r="Z145" s="22"/>
    </row>
    <row r="146" spans="1:26" ht="34.5" thickBot="1" x14ac:dyDescent="0.3">
      <c r="A146" s="32">
        <f t="shared" si="12"/>
        <v>6</v>
      </c>
      <c r="B146" s="46">
        <f t="shared" si="13"/>
        <v>2</v>
      </c>
      <c r="C146" s="85">
        <f t="shared" si="17"/>
        <v>43136.479166666664</v>
      </c>
      <c r="D146" s="2">
        <v>517587</v>
      </c>
      <c r="E146" s="1" t="s">
        <v>27</v>
      </c>
      <c r="F146" s="35">
        <v>43136.479166666664</v>
      </c>
      <c r="G146" s="2"/>
      <c r="H146" s="3" t="s">
        <v>336</v>
      </c>
      <c r="I146" s="2" t="s">
        <v>337</v>
      </c>
      <c r="J146" s="2" t="s">
        <v>338</v>
      </c>
      <c r="K146" s="2" t="s">
        <v>18</v>
      </c>
      <c r="L146" s="2"/>
      <c r="M146" s="2" t="s">
        <v>339</v>
      </c>
      <c r="N146" s="2" t="s">
        <v>20</v>
      </c>
      <c r="O146" s="4">
        <v>56</v>
      </c>
      <c r="P146" s="4">
        <v>13</v>
      </c>
      <c r="Q146" s="4">
        <v>35</v>
      </c>
      <c r="R146" s="2" t="s">
        <v>21</v>
      </c>
      <c r="S146" s="2" t="s">
        <v>21</v>
      </c>
      <c r="T146" s="10"/>
      <c r="U146" s="34">
        <f t="shared" si="14"/>
        <v>0</v>
      </c>
      <c r="V146" s="81"/>
      <c r="W146" s="80"/>
      <c r="X146" s="47" t="str">
        <f t="shared" si="15"/>
        <v/>
      </c>
      <c r="Y146" s="21" t="str">
        <f t="shared" si="16"/>
        <v/>
      </c>
      <c r="Z146" s="22" t="str">
        <f>IF(Y146="","",(CONVERT(Y146,"hr","mn")))</f>
        <v/>
      </c>
    </row>
    <row r="147" spans="1:26" ht="15.75" thickBot="1" x14ac:dyDescent="0.3">
      <c r="A147" s="31" t="str">
        <f t="shared" si="12"/>
        <v/>
      </c>
      <c r="B147" s="31" t="str">
        <f t="shared" si="13"/>
        <v/>
      </c>
      <c r="C147" s="84" t="str">
        <f t="shared" si="17"/>
        <v/>
      </c>
      <c r="D147" s="5" t="s">
        <v>22</v>
      </c>
      <c r="E147" s="1" t="s">
        <v>23</v>
      </c>
      <c r="F147" s="5"/>
      <c r="G147" s="5"/>
      <c r="H147" s="1" t="s">
        <v>28</v>
      </c>
      <c r="I147" s="5"/>
      <c r="J147" s="5" t="s">
        <v>24</v>
      </c>
      <c r="K147" s="5"/>
      <c r="L147" s="5" t="s">
        <v>25</v>
      </c>
      <c r="M147" s="5" t="s">
        <v>21</v>
      </c>
      <c r="N147" s="6">
        <v>0.10980392156862745</v>
      </c>
      <c r="O147" s="7">
        <v>1</v>
      </c>
      <c r="P147" s="7">
        <v>14</v>
      </c>
      <c r="Q147" s="5" t="s">
        <v>21</v>
      </c>
      <c r="R147" s="5" t="s">
        <v>21</v>
      </c>
      <c r="S147" s="5" t="s">
        <v>21</v>
      </c>
      <c r="T147" s="10"/>
      <c r="U147" s="34" t="str">
        <f t="shared" si="14"/>
        <v>Camion vrac</v>
      </c>
      <c r="V147" s="68"/>
      <c r="W147" s="69"/>
      <c r="X147" s="19" t="str">
        <f t="shared" si="15"/>
        <v/>
      </c>
      <c r="Y147" s="21" t="str">
        <f t="shared" si="16"/>
        <v/>
      </c>
      <c r="Z147" s="22"/>
    </row>
    <row r="148" spans="1:26" ht="45.75" thickBot="1" x14ac:dyDescent="0.3">
      <c r="A148" s="32">
        <f t="shared" si="12"/>
        <v>6</v>
      </c>
      <c r="B148" s="46">
        <f t="shared" si="13"/>
        <v>2</v>
      </c>
      <c r="C148" s="85">
        <f t="shared" si="17"/>
        <v>43136.5</v>
      </c>
      <c r="D148" s="2">
        <v>523605</v>
      </c>
      <c r="E148" s="1" t="s">
        <v>66</v>
      </c>
      <c r="F148" s="35">
        <v>43136.5</v>
      </c>
      <c r="G148" s="2"/>
      <c r="H148" s="3" t="s">
        <v>340</v>
      </c>
      <c r="I148" s="2" t="s">
        <v>341</v>
      </c>
      <c r="J148" s="2" t="s">
        <v>67</v>
      </c>
      <c r="K148" s="2" t="s">
        <v>26</v>
      </c>
      <c r="L148" s="2"/>
      <c r="M148" s="2" t="s">
        <v>40</v>
      </c>
      <c r="N148" s="2" t="s">
        <v>33</v>
      </c>
      <c r="O148" s="4">
        <v>44</v>
      </c>
      <c r="P148" s="4">
        <v>0</v>
      </c>
      <c r="Q148" s="4">
        <v>9</v>
      </c>
      <c r="R148" s="2" t="s">
        <v>21</v>
      </c>
      <c r="S148" s="2" t="s">
        <v>21</v>
      </c>
      <c r="T148" s="10"/>
      <c r="U148" s="34">
        <f t="shared" si="14"/>
        <v>0</v>
      </c>
      <c r="V148" s="81"/>
      <c r="W148" s="80"/>
      <c r="X148" s="47" t="str">
        <f t="shared" si="15"/>
        <v/>
      </c>
      <c r="Y148" s="21" t="str">
        <f t="shared" si="16"/>
        <v/>
      </c>
      <c r="Z148" s="22" t="str">
        <f>IF(Y148="","",(CONVERT(Y148,"hr","mn")))</f>
        <v/>
      </c>
    </row>
    <row r="149" spans="1:26" x14ac:dyDescent="0.25">
      <c r="A149" s="31" t="str">
        <f t="shared" si="12"/>
        <v/>
      </c>
      <c r="B149" s="31" t="str">
        <f t="shared" si="13"/>
        <v/>
      </c>
      <c r="C149" s="84" t="str">
        <f t="shared" si="17"/>
        <v/>
      </c>
      <c r="D149" s="5" t="s">
        <v>22</v>
      </c>
      <c r="E149" s="11"/>
      <c r="F149" s="5"/>
      <c r="G149" s="5"/>
      <c r="H149" s="11"/>
      <c r="I149" s="5"/>
      <c r="J149" s="5" t="s">
        <v>24</v>
      </c>
      <c r="K149" s="5"/>
      <c r="L149" s="5" t="s">
        <v>25</v>
      </c>
      <c r="M149" s="5" t="s">
        <v>21</v>
      </c>
      <c r="N149" s="6">
        <v>0.36666666666666664</v>
      </c>
      <c r="O149" s="7">
        <v>3</v>
      </c>
      <c r="P149" s="7">
        <v>44</v>
      </c>
      <c r="Q149" s="5" t="s">
        <v>21</v>
      </c>
      <c r="R149" s="5" t="s">
        <v>21</v>
      </c>
      <c r="S149" s="5" t="s">
        <v>21</v>
      </c>
      <c r="T149" s="10"/>
      <c r="U149" s="34">
        <f t="shared" si="14"/>
        <v>0</v>
      </c>
      <c r="V149" s="67"/>
      <c r="W149" s="66"/>
      <c r="X149" s="19" t="str">
        <f t="shared" si="15"/>
        <v/>
      </c>
      <c r="Y149" s="21" t="str">
        <f t="shared" si="16"/>
        <v/>
      </c>
      <c r="Z149" s="22"/>
    </row>
    <row r="150" spans="1:26" x14ac:dyDescent="0.25">
      <c r="A150" s="31">
        <f t="shared" si="12"/>
        <v>6</v>
      </c>
      <c r="B150" s="31">
        <f t="shared" si="13"/>
        <v>2</v>
      </c>
      <c r="C150" s="84">
        <f t="shared" si="17"/>
        <v>43136</v>
      </c>
      <c r="D150" s="36" t="s">
        <v>342</v>
      </c>
      <c r="E150" s="11"/>
      <c r="F150" s="37">
        <v>43136</v>
      </c>
      <c r="G150" s="36"/>
      <c r="H150" s="11"/>
      <c r="I150" s="8"/>
      <c r="J150" s="8"/>
      <c r="K150" s="8"/>
      <c r="L150" s="8"/>
      <c r="M150" s="8"/>
      <c r="N150" s="36"/>
      <c r="O150" s="38">
        <v>12994</v>
      </c>
      <c r="P150" s="38">
        <v>162</v>
      </c>
      <c r="Q150" s="38">
        <v>1360</v>
      </c>
      <c r="R150" s="8"/>
      <c r="S150" s="8"/>
      <c r="T150" s="10"/>
      <c r="U150" s="34" t="str">
        <f t="shared" si="14"/>
        <v>40'HQ</v>
      </c>
      <c r="V150" s="15"/>
      <c r="W150" s="18"/>
      <c r="X150" s="19" t="str">
        <f t="shared" si="15"/>
        <v/>
      </c>
      <c r="Y150" s="21" t="str">
        <f t="shared" si="16"/>
        <v/>
      </c>
      <c r="Z150" s="22"/>
    </row>
    <row r="151" spans="1:26" ht="102" thickBot="1" x14ac:dyDescent="0.3">
      <c r="A151" s="31">
        <f t="shared" si="12"/>
        <v>6</v>
      </c>
      <c r="B151" s="31">
        <f t="shared" si="13"/>
        <v>2</v>
      </c>
      <c r="C151" s="84">
        <f t="shared" si="17"/>
        <v>43136.25</v>
      </c>
      <c r="D151" s="2">
        <v>523650</v>
      </c>
      <c r="E151" s="1" t="s">
        <v>37</v>
      </c>
      <c r="F151" s="35">
        <v>43136.25</v>
      </c>
      <c r="G151" s="2"/>
      <c r="H151" s="3" t="s">
        <v>207</v>
      </c>
      <c r="I151" s="2" t="s">
        <v>208</v>
      </c>
      <c r="J151" s="2" t="s">
        <v>209</v>
      </c>
      <c r="K151" s="2" t="s">
        <v>45</v>
      </c>
      <c r="L151" s="2" t="s">
        <v>210</v>
      </c>
      <c r="M151" s="2" t="s">
        <v>32</v>
      </c>
      <c r="N151" s="2" t="s">
        <v>33</v>
      </c>
      <c r="O151" s="4">
        <v>506</v>
      </c>
      <c r="P151" s="4">
        <v>0</v>
      </c>
      <c r="Q151" s="4">
        <v>56</v>
      </c>
      <c r="R151" s="2" t="s">
        <v>21</v>
      </c>
      <c r="S151" s="2" t="s">
        <v>21</v>
      </c>
      <c r="T151" s="2"/>
      <c r="U151" s="34" t="str">
        <f>K152</f>
        <v>TCLU4920432</v>
      </c>
      <c r="V151" s="64"/>
      <c r="W151" s="63"/>
      <c r="X151" s="19" t="str">
        <f t="shared" si="15"/>
        <v/>
      </c>
      <c r="Y151" s="21" t="str">
        <f t="shared" si="16"/>
        <v/>
      </c>
      <c r="Z151" s="22"/>
    </row>
    <row r="152" spans="1:26" ht="34.5" thickBot="1" x14ac:dyDescent="0.3">
      <c r="A152" s="32" t="str">
        <f t="shared" si="12"/>
        <v/>
      </c>
      <c r="B152" s="46" t="str">
        <f t="shared" si="13"/>
        <v/>
      </c>
      <c r="C152" s="85" t="str">
        <f t="shared" si="17"/>
        <v/>
      </c>
      <c r="D152" s="5" t="s">
        <v>211</v>
      </c>
      <c r="E152" s="1" t="s">
        <v>23</v>
      </c>
      <c r="F152" s="5"/>
      <c r="G152" s="5"/>
      <c r="H152" s="1" t="s">
        <v>28</v>
      </c>
      <c r="I152" s="5"/>
      <c r="J152" s="5" t="s">
        <v>34</v>
      </c>
      <c r="K152" s="5" t="s">
        <v>212</v>
      </c>
      <c r="L152" s="5" t="s">
        <v>35</v>
      </c>
      <c r="M152" s="5" t="s">
        <v>21</v>
      </c>
      <c r="N152" s="6">
        <v>5.0600000000000005</v>
      </c>
      <c r="O152" s="7">
        <v>2</v>
      </c>
      <c r="P152" s="7">
        <v>48</v>
      </c>
      <c r="Q152" s="5" t="s">
        <v>21</v>
      </c>
      <c r="R152" s="5" t="s">
        <v>21</v>
      </c>
      <c r="S152" s="5" t="s">
        <v>21</v>
      </c>
      <c r="T152" s="5"/>
      <c r="U152" s="34" t="str">
        <f t="shared" ref="U152:U215" si="18">K153</f>
        <v>Camion vrac</v>
      </c>
      <c r="V152" s="78"/>
      <c r="W152" s="80"/>
      <c r="X152" s="47" t="str">
        <f t="shared" si="15"/>
        <v/>
      </c>
      <c r="Y152" s="21" t="str">
        <f t="shared" si="16"/>
        <v/>
      </c>
      <c r="Z152" s="22" t="str">
        <f>IF(Y152="","",(CONVERT(Y152,"hr","mn")))</f>
        <v/>
      </c>
    </row>
    <row r="153" spans="1:26" ht="33.75" x14ac:dyDescent="0.25">
      <c r="A153" s="31">
        <f t="shared" si="12"/>
        <v>6</v>
      </c>
      <c r="B153" s="31">
        <f t="shared" si="13"/>
        <v>2</v>
      </c>
      <c r="C153" s="84">
        <f t="shared" si="17"/>
        <v>43136.25</v>
      </c>
      <c r="D153" s="2">
        <v>496323</v>
      </c>
      <c r="E153" s="1" t="s">
        <v>38</v>
      </c>
      <c r="F153" s="35">
        <v>43136.25</v>
      </c>
      <c r="G153" s="2"/>
      <c r="H153" s="3" t="s">
        <v>213</v>
      </c>
      <c r="I153" s="2" t="s">
        <v>214</v>
      </c>
      <c r="J153" s="2" t="s">
        <v>39</v>
      </c>
      <c r="K153" s="2" t="s">
        <v>26</v>
      </c>
      <c r="L153" s="2"/>
      <c r="M153" s="2" t="s">
        <v>40</v>
      </c>
      <c r="N153" s="2" t="s">
        <v>33</v>
      </c>
      <c r="O153" s="4">
        <v>54</v>
      </c>
      <c r="P153" s="4">
        <v>0</v>
      </c>
      <c r="Q153" s="4">
        <v>12</v>
      </c>
      <c r="R153" s="2" t="s">
        <v>21</v>
      </c>
      <c r="S153" s="2" t="s">
        <v>21</v>
      </c>
      <c r="T153" s="2"/>
      <c r="U153" s="34">
        <f t="shared" si="18"/>
        <v>0</v>
      </c>
      <c r="V153" s="67"/>
      <c r="W153" s="66"/>
      <c r="X153" s="19" t="str">
        <f t="shared" si="15"/>
        <v/>
      </c>
      <c r="Y153" s="21" t="str">
        <f t="shared" si="16"/>
        <v/>
      </c>
      <c r="Z153" s="22"/>
    </row>
    <row r="154" spans="1:26" x14ac:dyDescent="0.25">
      <c r="A154" s="31" t="str">
        <f t="shared" si="12"/>
        <v/>
      </c>
      <c r="B154" s="31" t="str">
        <f t="shared" si="13"/>
        <v/>
      </c>
      <c r="C154" s="84" t="str">
        <f t="shared" si="17"/>
        <v/>
      </c>
      <c r="D154" s="5" t="s">
        <v>22</v>
      </c>
      <c r="E154" s="1" t="s">
        <v>23</v>
      </c>
      <c r="F154" s="5"/>
      <c r="G154" s="5"/>
      <c r="H154" s="1" t="s">
        <v>28</v>
      </c>
      <c r="I154" s="5"/>
      <c r="J154" s="5" t="s">
        <v>24</v>
      </c>
      <c r="K154" s="5"/>
      <c r="L154" s="5" t="s">
        <v>25</v>
      </c>
      <c r="M154" s="5" t="s">
        <v>21</v>
      </c>
      <c r="N154" s="6">
        <v>0.45</v>
      </c>
      <c r="O154" s="7">
        <v>1</v>
      </c>
      <c r="P154" s="7">
        <v>54</v>
      </c>
      <c r="Q154" s="5" t="s">
        <v>21</v>
      </c>
      <c r="R154" s="5" t="s">
        <v>21</v>
      </c>
      <c r="S154" s="5" t="s">
        <v>21</v>
      </c>
      <c r="T154" s="5"/>
      <c r="U154" s="34" t="str">
        <f t="shared" si="18"/>
        <v>40'</v>
      </c>
      <c r="V154" s="15"/>
      <c r="W154" s="18"/>
      <c r="X154" s="19" t="str">
        <f t="shared" si="15"/>
        <v/>
      </c>
      <c r="Y154" s="21" t="str">
        <f t="shared" si="16"/>
        <v/>
      </c>
      <c r="Z154" s="22"/>
    </row>
    <row r="155" spans="1:26" ht="45.75" thickBot="1" x14ac:dyDescent="0.3">
      <c r="A155" s="31">
        <f t="shared" si="12"/>
        <v>6</v>
      </c>
      <c r="B155" s="31">
        <f t="shared" si="13"/>
        <v>2</v>
      </c>
      <c r="C155" s="84">
        <f t="shared" si="17"/>
        <v>43136.25</v>
      </c>
      <c r="D155" s="2">
        <v>523703</v>
      </c>
      <c r="E155" s="1" t="s">
        <v>29</v>
      </c>
      <c r="F155" s="35">
        <v>43136.25</v>
      </c>
      <c r="G155" s="2"/>
      <c r="H155" s="3" t="s">
        <v>215</v>
      </c>
      <c r="I155" s="2" t="s">
        <v>216</v>
      </c>
      <c r="J155" s="2" t="s">
        <v>71</v>
      </c>
      <c r="K155" s="2" t="s">
        <v>31</v>
      </c>
      <c r="L155" s="2" t="s">
        <v>217</v>
      </c>
      <c r="M155" s="2" t="s">
        <v>32</v>
      </c>
      <c r="N155" s="2" t="s">
        <v>33</v>
      </c>
      <c r="O155" s="4">
        <v>405</v>
      </c>
      <c r="P155" s="4">
        <v>0</v>
      </c>
      <c r="Q155" s="4">
        <v>51</v>
      </c>
      <c r="R155" s="2" t="s">
        <v>21</v>
      </c>
      <c r="S155" s="2" t="s">
        <v>21</v>
      </c>
      <c r="T155" s="2"/>
      <c r="U155" s="34" t="str">
        <f t="shared" si="18"/>
        <v>CBHU6129337</v>
      </c>
      <c r="V155" s="64"/>
      <c r="W155" s="63"/>
      <c r="X155" s="19" t="str">
        <f t="shared" si="15"/>
        <v/>
      </c>
      <c r="Y155" s="21" t="str">
        <f t="shared" si="16"/>
        <v/>
      </c>
      <c r="Z155" s="22"/>
    </row>
    <row r="156" spans="1:26" ht="34.5" thickBot="1" x14ac:dyDescent="0.3">
      <c r="A156" s="32" t="str">
        <f t="shared" si="12"/>
        <v/>
      </c>
      <c r="B156" s="46" t="str">
        <f t="shared" si="13"/>
        <v/>
      </c>
      <c r="C156" s="85" t="str">
        <f t="shared" si="17"/>
        <v/>
      </c>
      <c r="D156" s="5" t="s">
        <v>218</v>
      </c>
      <c r="E156" s="1" t="s">
        <v>23</v>
      </c>
      <c r="F156" s="5"/>
      <c r="G156" s="5"/>
      <c r="H156" s="1" t="s">
        <v>28</v>
      </c>
      <c r="I156" s="5"/>
      <c r="J156" s="5" t="s">
        <v>34</v>
      </c>
      <c r="K156" s="5" t="s">
        <v>219</v>
      </c>
      <c r="L156" s="5" t="s">
        <v>35</v>
      </c>
      <c r="M156" s="5" t="s">
        <v>21</v>
      </c>
      <c r="N156" s="6">
        <v>4.05</v>
      </c>
      <c r="O156" s="7">
        <v>1</v>
      </c>
      <c r="P156" s="7">
        <v>51</v>
      </c>
      <c r="Q156" s="5" t="s">
        <v>21</v>
      </c>
      <c r="R156" s="5" t="s">
        <v>21</v>
      </c>
      <c r="S156" s="5" t="s">
        <v>21</v>
      </c>
      <c r="T156" s="5"/>
      <c r="U156" s="34" t="str">
        <f t="shared" si="18"/>
        <v>20'</v>
      </c>
      <c r="V156" s="81"/>
      <c r="W156" s="80"/>
      <c r="X156" s="47" t="str">
        <f t="shared" si="15"/>
        <v/>
      </c>
      <c r="Y156" s="21" t="str">
        <f t="shared" si="16"/>
        <v/>
      </c>
      <c r="Z156" s="22" t="str">
        <f>IF(Y156="","",(CONVERT(Y156,"hr","mn")))</f>
        <v/>
      </c>
    </row>
    <row r="157" spans="1:26" ht="45.75" thickBot="1" x14ac:dyDescent="0.3">
      <c r="A157" s="31">
        <f t="shared" si="12"/>
        <v>6</v>
      </c>
      <c r="B157" s="31">
        <f t="shared" si="13"/>
        <v>2</v>
      </c>
      <c r="C157" s="84">
        <f t="shared" si="17"/>
        <v>43136.25</v>
      </c>
      <c r="D157" s="2">
        <v>523705</v>
      </c>
      <c r="E157" s="1" t="s">
        <v>70</v>
      </c>
      <c r="F157" s="35">
        <v>43136.25</v>
      </c>
      <c r="G157" s="2"/>
      <c r="H157" s="3" t="s">
        <v>87</v>
      </c>
      <c r="I157" s="2" t="s">
        <v>88</v>
      </c>
      <c r="J157" s="2" t="s">
        <v>44</v>
      </c>
      <c r="K157" s="2" t="s">
        <v>82</v>
      </c>
      <c r="L157" s="2" t="s">
        <v>89</v>
      </c>
      <c r="M157" s="2" t="s">
        <v>32</v>
      </c>
      <c r="N157" s="2" t="s">
        <v>33</v>
      </c>
      <c r="O157" s="4">
        <v>296</v>
      </c>
      <c r="P157" s="4">
        <v>0</v>
      </c>
      <c r="Q157" s="4">
        <v>28</v>
      </c>
      <c r="R157" s="2" t="s">
        <v>21</v>
      </c>
      <c r="S157" s="2" t="s">
        <v>21</v>
      </c>
      <c r="T157" s="2"/>
      <c r="U157" s="34" t="str">
        <f t="shared" si="18"/>
        <v>CSLU1059069</v>
      </c>
      <c r="V157" s="68"/>
      <c r="W157" s="69"/>
      <c r="X157" s="19" t="str">
        <f t="shared" si="15"/>
        <v/>
      </c>
      <c r="Y157" s="21" t="str">
        <f t="shared" si="16"/>
        <v/>
      </c>
      <c r="Z157" s="22"/>
    </row>
    <row r="158" spans="1:26" ht="34.5" thickBot="1" x14ac:dyDescent="0.3">
      <c r="A158" s="32" t="str">
        <f t="shared" si="12"/>
        <v/>
      </c>
      <c r="B158" s="46" t="str">
        <f t="shared" si="13"/>
        <v/>
      </c>
      <c r="C158" s="85" t="str">
        <f t="shared" si="17"/>
        <v/>
      </c>
      <c r="D158" s="5" t="s">
        <v>220</v>
      </c>
      <c r="E158" s="1" t="s">
        <v>23</v>
      </c>
      <c r="F158" s="5"/>
      <c r="G158" s="5"/>
      <c r="H158" s="1" t="s">
        <v>28</v>
      </c>
      <c r="I158" s="5"/>
      <c r="J158" s="5" t="s">
        <v>34</v>
      </c>
      <c r="K158" s="5" t="s">
        <v>90</v>
      </c>
      <c r="L158" s="5" t="s">
        <v>35</v>
      </c>
      <c r="M158" s="5" t="s">
        <v>21</v>
      </c>
      <c r="N158" s="6">
        <v>2.96</v>
      </c>
      <c r="O158" s="7">
        <v>2</v>
      </c>
      <c r="P158" s="7">
        <v>10</v>
      </c>
      <c r="Q158" s="5" t="s">
        <v>21</v>
      </c>
      <c r="R158" s="5" t="s">
        <v>21</v>
      </c>
      <c r="S158" s="5" t="s">
        <v>21</v>
      </c>
      <c r="T158" s="5"/>
      <c r="U158" s="34" t="str">
        <f t="shared" si="18"/>
        <v>40'HQ</v>
      </c>
      <c r="V158" s="81"/>
      <c r="W158" s="80"/>
      <c r="X158" s="47" t="str">
        <f t="shared" si="15"/>
        <v/>
      </c>
      <c r="Y158" s="21" t="str">
        <f t="shared" si="16"/>
        <v/>
      </c>
      <c r="Z158" s="22" t="str">
        <f>IF(Y158="","",(CONVERT(Y158,"hr","mn")))</f>
        <v/>
      </c>
    </row>
    <row r="159" spans="1:26" ht="57" thickBot="1" x14ac:dyDescent="0.3">
      <c r="A159" s="31">
        <f t="shared" si="12"/>
        <v>6</v>
      </c>
      <c r="B159" s="31">
        <f t="shared" si="13"/>
        <v>2</v>
      </c>
      <c r="C159" s="84">
        <f t="shared" si="17"/>
        <v>43136.25</v>
      </c>
      <c r="D159" s="2">
        <v>523642</v>
      </c>
      <c r="E159" s="1" t="s">
        <v>59</v>
      </c>
      <c r="F159" s="35">
        <v>43136.25</v>
      </c>
      <c r="G159" s="2"/>
      <c r="H159" s="3" t="s">
        <v>221</v>
      </c>
      <c r="I159" s="2" t="s">
        <v>222</v>
      </c>
      <c r="J159" s="2" t="s">
        <v>223</v>
      </c>
      <c r="K159" s="2" t="s">
        <v>45</v>
      </c>
      <c r="L159" s="2" t="s">
        <v>224</v>
      </c>
      <c r="M159" s="2" t="s">
        <v>84</v>
      </c>
      <c r="N159" s="2" t="s">
        <v>33</v>
      </c>
      <c r="O159" s="4">
        <v>420</v>
      </c>
      <c r="P159" s="4">
        <v>0</v>
      </c>
      <c r="Q159" s="4">
        <v>70</v>
      </c>
      <c r="R159" s="2" t="s">
        <v>21</v>
      </c>
      <c r="S159" s="2" t="s">
        <v>21</v>
      </c>
      <c r="T159" s="2"/>
      <c r="U159" s="34" t="str">
        <f t="shared" si="18"/>
        <v>CMAU7033119</v>
      </c>
      <c r="V159" s="68"/>
      <c r="W159" s="69"/>
      <c r="X159" s="19" t="str">
        <f t="shared" si="15"/>
        <v/>
      </c>
      <c r="Y159" s="21" t="str">
        <f t="shared" si="16"/>
        <v/>
      </c>
      <c r="Z159" s="22"/>
    </row>
    <row r="160" spans="1:26" ht="34.5" thickBot="1" x14ac:dyDescent="0.3">
      <c r="A160" s="32" t="str">
        <f t="shared" si="12"/>
        <v/>
      </c>
      <c r="B160" s="46" t="str">
        <f t="shared" si="13"/>
        <v/>
      </c>
      <c r="C160" s="85" t="str">
        <f t="shared" si="17"/>
        <v/>
      </c>
      <c r="D160" s="5" t="s">
        <v>225</v>
      </c>
      <c r="E160" s="1" t="s">
        <v>23</v>
      </c>
      <c r="F160" s="5"/>
      <c r="G160" s="5"/>
      <c r="H160" s="1" t="s">
        <v>28</v>
      </c>
      <c r="I160" s="5"/>
      <c r="J160" s="5" t="s">
        <v>34</v>
      </c>
      <c r="K160" s="5" t="s">
        <v>226</v>
      </c>
      <c r="L160" s="5" t="s">
        <v>35</v>
      </c>
      <c r="M160" s="5" t="s">
        <v>21</v>
      </c>
      <c r="N160" s="6">
        <v>2.3333333333333335</v>
      </c>
      <c r="O160" s="7">
        <v>1</v>
      </c>
      <c r="P160" s="7">
        <v>70</v>
      </c>
      <c r="Q160" s="5" t="s">
        <v>21</v>
      </c>
      <c r="R160" s="5" t="s">
        <v>21</v>
      </c>
      <c r="S160" s="5" t="s">
        <v>21</v>
      </c>
      <c r="T160" s="5"/>
      <c r="U160" s="34" t="str">
        <f t="shared" si="18"/>
        <v>Camion palette</v>
      </c>
      <c r="V160" s="81"/>
      <c r="W160" s="80"/>
      <c r="X160" s="47" t="str">
        <f t="shared" si="15"/>
        <v/>
      </c>
      <c r="Y160" s="21" t="str">
        <f t="shared" si="16"/>
        <v/>
      </c>
      <c r="Z160" s="22" t="str">
        <f>IF(Y160="","",(CONVERT(Y160,"hr","mn")))</f>
        <v/>
      </c>
    </row>
    <row r="161" spans="1:26" ht="34.5" thickBot="1" x14ac:dyDescent="0.3">
      <c r="A161" s="31">
        <f t="shared" si="12"/>
        <v>6</v>
      </c>
      <c r="B161" s="31">
        <f t="shared" si="13"/>
        <v>2</v>
      </c>
      <c r="C161" s="84">
        <f t="shared" si="17"/>
        <v>43136.25</v>
      </c>
      <c r="D161" s="2">
        <v>523345</v>
      </c>
      <c r="E161" s="1" t="s">
        <v>27</v>
      </c>
      <c r="F161" s="35">
        <v>43136.25</v>
      </c>
      <c r="G161" s="2"/>
      <c r="H161" s="3" t="s">
        <v>227</v>
      </c>
      <c r="I161" s="2" t="s">
        <v>228</v>
      </c>
      <c r="J161" s="2" t="s">
        <v>229</v>
      </c>
      <c r="K161" s="2" t="s">
        <v>18</v>
      </c>
      <c r="L161" s="2"/>
      <c r="M161" s="2" t="s">
        <v>84</v>
      </c>
      <c r="N161" s="2" t="s">
        <v>20</v>
      </c>
      <c r="O161" s="4">
        <v>400</v>
      </c>
      <c r="P161" s="4">
        <v>20</v>
      </c>
      <c r="Q161" s="4">
        <v>20</v>
      </c>
      <c r="R161" s="2" t="s">
        <v>21</v>
      </c>
      <c r="S161" s="2" t="s">
        <v>49</v>
      </c>
      <c r="T161" s="2"/>
      <c r="U161" s="34">
        <f t="shared" si="18"/>
        <v>0</v>
      </c>
      <c r="V161" s="68"/>
      <c r="W161" s="69"/>
      <c r="X161" s="19" t="str">
        <f t="shared" si="15"/>
        <v/>
      </c>
      <c r="Y161" s="21" t="str">
        <f t="shared" si="16"/>
        <v/>
      </c>
      <c r="Z161" s="22"/>
    </row>
    <row r="162" spans="1:26" ht="15.75" thickBot="1" x14ac:dyDescent="0.3">
      <c r="A162" s="32" t="str">
        <f t="shared" si="12"/>
        <v/>
      </c>
      <c r="B162" s="46" t="str">
        <f t="shared" si="13"/>
        <v/>
      </c>
      <c r="C162" s="85" t="str">
        <f t="shared" si="17"/>
        <v/>
      </c>
      <c r="D162" s="5" t="s">
        <v>22</v>
      </c>
      <c r="E162" s="1" t="s">
        <v>23</v>
      </c>
      <c r="F162" s="5"/>
      <c r="G162" s="5"/>
      <c r="H162" s="1" t="s">
        <v>28</v>
      </c>
      <c r="I162" s="5"/>
      <c r="J162" s="5" t="s">
        <v>24</v>
      </c>
      <c r="K162" s="5"/>
      <c r="L162" s="5" t="s">
        <v>25</v>
      </c>
      <c r="M162" s="5" t="s">
        <v>21</v>
      </c>
      <c r="N162" s="6">
        <v>0.7142857142857143</v>
      </c>
      <c r="O162" s="7">
        <v>1</v>
      </c>
      <c r="P162" s="7">
        <v>20</v>
      </c>
      <c r="Q162" s="5" t="s">
        <v>21</v>
      </c>
      <c r="R162" s="5" t="s">
        <v>21</v>
      </c>
      <c r="S162" s="5" t="s">
        <v>21</v>
      </c>
      <c r="T162" s="5"/>
      <c r="U162" s="34" t="str">
        <f t="shared" si="18"/>
        <v>40'HQ</v>
      </c>
      <c r="V162" s="81"/>
      <c r="W162" s="80"/>
      <c r="X162" s="47" t="str">
        <f t="shared" si="15"/>
        <v/>
      </c>
      <c r="Y162" s="21" t="str">
        <f t="shared" si="16"/>
        <v/>
      </c>
      <c r="Z162" s="22" t="str">
        <f>IF(Y162="","",(CONVERT(Y162,"hr","mn")))</f>
        <v/>
      </c>
    </row>
    <row r="163" spans="1:26" ht="45.75" thickBot="1" x14ac:dyDescent="0.3">
      <c r="A163" s="31">
        <f t="shared" si="12"/>
        <v>6</v>
      </c>
      <c r="B163" s="31">
        <f t="shared" si="13"/>
        <v>2</v>
      </c>
      <c r="C163" s="84">
        <f t="shared" si="17"/>
        <v>43136.25</v>
      </c>
      <c r="D163" s="2">
        <v>523654</v>
      </c>
      <c r="E163" s="1" t="s">
        <v>72</v>
      </c>
      <c r="F163" s="35">
        <v>43136.25</v>
      </c>
      <c r="G163" s="2"/>
      <c r="H163" s="3" t="s">
        <v>42</v>
      </c>
      <c r="I163" s="2" t="s">
        <v>43</v>
      </c>
      <c r="J163" s="2" t="s">
        <v>44</v>
      </c>
      <c r="K163" s="2" t="s">
        <v>45</v>
      </c>
      <c r="L163" s="2" t="s">
        <v>46</v>
      </c>
      <c r="M163" s="2" t="s">
        <v>47</v>
      </c>
      <c r="N163" s="2" t="s">
        <v>33</v>
      </c>
      <c r="O163" s="4">
        <v>968</v>
      </c>
      <c r="P163" s="4">
        <v>0</v>
      </c>
      <c r="Q163" s="4">
        <v>98</v>
      </c>
      <c r="R163" s="2" t="s">
        <v>21</v>
      </c>
      <c r="S163" s="2" t="s">
        <v>21</v>
      </c>
      <c r="T163" s="2"/>
      <c r="U163" s="34" t="str">
        <f t="shared" si="18"/>
        <v>FCIU9130200</v>
      </c>
      <c r="V163" s="68"/>
      <c r="W163" s="69"/>
      <c r="X163" s="19" t="str">
        <f t="shared" si="15"/>
        <v/>
      </c>
      <c r="Y163" s="21" t="str">
        <f t="shared" si="16"/>
        <v/>
      </c>
      <c r="Z163" s="22"/>
    </row>
    <row r="164" spans="1:26" ht="34.5" thickBot="1" x14ac:dyDescent="0.3">
      <c r="A164" s="32" t="str">
        <f t="shared" si="12"/>
        <v/>
      </c>
      <c r="B164" s="46" t="str">
        <f t="shared" si="13"/>
        <v/>
      </c>
      <c r="C164" s="85" t="str">
        <f t="shared" si="17"/>
        <v/>
      </c>
      <c r="D164" s="5" t="s">
        <v>230</v>
      </c>
      <c r="E164" s="1" t="s">
        <v>23</v>
      </c>
      <c r="F164" s="5"/>
      <c r="G164" s="5"/>
      <c r="H164" s="1" t="s">
        <v>28</v>
      </c>
      <c r="I164" s="5"/>
      <c r="J164" s="5" t="s">
        <v>34</v>
      </c>
      <c r="K164" s="5" t="s">
        <v>48</v>
      </c>
      <c r="L164" s="5" t="s">
        <v>35</v>
      </c>
      <c r="M164" s="5" t="s">
        <v>49</v>
      </c>
      <c r="N164" s="6">
        <v>11.388235294117647</v>
      </c>
      <c r="O164" s="7">
        <v>2</v>
      </c>
      <c r="P164" s="7">
        <v>40</v>
      </c>
      <c r="Q164" s="5" t="s">
        <v>21</v>
      </c>
      <c r="R164" s="5" t="s">
        <v>21</v>
      </c>
      <c r="S164" s="5" t="s">
        <v>21</v>
      </c>
      <c r="T164" s="5"/>
      <c r="U164" s="34" t="str">
        <f t="shared" si="18"/>
        <v>40'HQ</v>
      </c>
      <c r="V164" s="81"/>
      <c r="W164" s="80"/>
      <c r="X164" s="47" t="str">
        <f t="shared" si="15"/>
        <v/>
      </c>
      <c r="Y164" s="21" t="str">
        <f t="shared" si="16"/>
        <v/>
      </c>
      <c r="Z164" s="22" t="str">
        <f>IF(Y164="","",(CONVERT(Y164,"hr","mn")))</f>
        <v/>
      </c>
    </row>
    <row r="165" spans="1:26" ht="45.75" thickBot="1" x14ac:dyDescent="0.3">
      <c r="A165" s="31">
        <f t="shared" si="12"/>
        <v>6</v>
      </c>
      <c r="B165" s="31">
        <f t="shared" si="13"/>
        <v>2</v>
      </c>
      <c r="C165" s="84">
        <f t="shared" si="17"/>
        <v>43136.25</v>
      </c>
      <c r="D165" s="2">
        <v>523067</v>
      </c>
      <c r="E165" s="1" t="s">
        <v>74</v>
      </c>
      <c r="F165" s="35">
        <v>43136.25</v>
      </c>
      <c r="G165" s="2"/>
      <c r="H165" s="3" t="s">
        <v>231</v>
      </c>
      <c r="I165" s="2" t="s">
        <v>232</v>
      </c>
      <c r="J165" s="2" t="s">
        <v>233</v>
      </c>
      <c r="K165" s="2" t="s">
        <v>45</v>
      </c>
      <c r="L165" s="2" t="s">
        <v>234</v>
      </c>
      <c r="M165" s="2" t="s">
        <v>40</v>
      </c>
      <c r="N165" s="2" t="s">
        <v>33</v>
      </c>
      <c r="O165" s="4">
        <v>75</v>
      </c>
      <c r="P165" s="4">
        <v>0</v>
      </c>
      <c r="Q165" s="4">
        <v>12</v>
      </c>
      <c r="R165" s="2" t="s">
        <v>21</v>
      </c>
      <c r="S165" s="2" t="s">
        <v>21</v>
      </c>
      <c r="T165" s="2"/>
      <c r="U165" s="34" t="str">
        <f t="shared" si="18"/>
        <v>FSCU8559273</v>
      </c>
      <c r="V165" s="68"/>
      <c r="W165" s="69"/>
      <c r="X165" s="19" t="str">
        <f t="shared" si="15"/>
        <v/>
      </c>
      <c r="Y165" s="21" t="str">
        <f t="shared" si="16"/>
        <v/>
      </c>
      <c r="Z165" s="22"/>
    </row>
    <row r="166" spans="1:26" ht="34.5" thickBot="1" x14ac:dyDescent="0.3">
      <c r="A166" s="32" t="str">
        <f t="shared" si="12"/>
        <v/>
      </c>
      <c r="B166" s="46" t="str">
        <f t="shared" si="13"/>
        <v/>
      </c>
      <c r="C166" s="85" t="str">
        <f t="shared" si="17"/>
        <v/>
      </c>
      <c r="D166" s="5" t="s">
        <v>235</v>
      </c>
      <c r="E166" s="1" t="s">
        <v>23</v>
      </c>
      <c r="F166" s="5"/>
      <c r="G166" s="5"/>
      <c r="H166" s="1" t="s">
        <v>28</v>
      </c>
      <c r="I166" s="5"/>
      <c r="J166" s="5" t="s">
        <v>34</v>
      </c>
      <c r="K166" s="5" t="s">
        <v>236</v>
      </c>
      <c r="L166" s="5" t="s">
        <v>35</v>
      </c>
      <c r="M166" s="5" t="s">
        <v>21</v>
      </c>
      <c r="N166" s="6">
        <v>0.625</v>
      </c>
      <c r="O166" s="7">
        <v>1</v>
      </c>
      <c r="P166" s="7">
        <v>75</v>
      </c>
      <c r="Q166" s="5" t="s">
        <v>21</v>
      </c>
      <c r="R166" s="5" t="s">
        <v>21</v>
      </c>
      <c r="S166" s="5" t="s">
        <v>21</v>
      </c>
      <c r="T166" s="5"/>
      <c r="U166" s="34" t="str">
        <f t="shared" si="18"/>
        <v>Camion vrac</v>
      </c>
      <c r="V166" s="81"/>
      <c r="W166" s="80"/>
      <c r="X166" s="47" t="str">
        <f t="shared" si="15"/>
        <v/>
      </c>
      <c r="Y166" s="21" t="str">
        <f t="shared" si="16"/>
        <v/>
      </c>
      <c r="Z166" s="22" t="str">
        <f>IF(Y166="","",(CONVERT(Y166,"hr","mn")))</f>
        <v/>
      </c>
    </row>
    <row r="167" spans="1:26" ht="45.75" thickBot="1" x14ac:dyDescent="0.3">
      <c r="A167" s="31">
        <f t="shared" si="12"/>
        <v>6</v>
      </c>
      <c r="B167" s="31">
        <f t="shared" si="13"/>
        <v>2</v>
      </c>
      <c r="C167" s="84">
        <f t="shared" si="17"/>
        <v>43136.25</v>
      </c>
      <c r="D167" s="2">
        <v>523565</v>
      </c>
      <c r="E167" s="1" t="s">
        <v>50</v>
      </c>
      <c r="F167" s="35">
        <v>43136.25</v>
      </c>
      <c r="G167" s="2"/>
      <c r="H167" s="3" t="s">
        <v>237</v>
      </c>
      <c r="I167" s="2" t="s">
        <v>238</v>
      </c>
      <c r="J167" s="2" t="s">
        <v>151</v>
      </c>
      <c r="K167" s="2" t="s">
        <v>26</v>
      </c>
      <c r="L167" s="2"/>
      <c r="M167" s="2" t="s">
        <v>40</v>
      </c>
      <c r="N167" s="2" t="s">
        <v>33</v>
      </c>
      <c r="O167" s="4">
        <v>180</v>
      </c>
      <c r="P167" s="4">
        <v>0</v>
      </c>
      <c r="Q167" s="4">
        <v>35</v>
      </c>
      <c r="R167" s="2" t="s">
        <v>21</v>
      </c>
      <c r="S167" s="2" t="s">
        <v>49</v>
      </c>
      <c r="T167" s="2"/>
      <c r="U167" s="34">
        <f t="shared" si="18"/>
        <v>0</v>
      </c>
      <c r="V167" s="68"/>
      <c r="W167" s="69"/>
      <c r="X167" s="19" t="str">
        <f t="shared" si="15"/>
        <v/>
      </c>
      <c r="Y167" s="21" t="str">
        <f t="shared" si="16"/>
        <v/>
      </c>
      <c r="Z167" s="22"/>
    </row>
    <row r="168" spans="1:26" ht="15.75" thickBot="1" x14ac:dyDescent="0.3">
      <c r="A168" s="32" t="str">
        <f t="shared" si="12"/>
        <v/>
      </c>
      <c r="B168" s="46" t="str">
        <f t="shared" si="13"/>
        <v/>
      </c>
      <c r="C168" s="85" t="str">
        <f t="shared" si="17"/>
        <v/>
      </c>
      <c r="D168" s="5" t="s">
        <v>22</v>
      </c>
      <c r="E168" s="1" t="s">
        <v>23</v>
      </c>
      <c r="F168" s="5"/>
      <c r="G168" s="5"/>
      <c r="H168" s="1" t="s">
        <v>28</v>
      </c>
      <c r="I168" s="5"/>
      <c r="J168" s="5" t="s">
        <v>24</v>
      </c>
      <c r="K168" s="5"/>
      <c r="L168" s="5" t="s">
        <v>25</v>
      </c>
      <c r="M168" s="5" t="s">
        <v>21</v>
      </c>
      <c r="N168" s="6">
        <v>1.5</v>
      </c>
      <c r="O168" s="7">
        <v>1</v>
      </c>
      <c r="P168" s="7">
        <v>180</v>
      </c>
      <c r="Q168" s="5" t="s">
        <v>21</v>
      </c>
      <c r="R168" s="5" t="s">
        <v>21</v>
      </c>
      <c r="S168" s="5" t="s">
        <v>21</v>
      </c>
      <c r="T168" s="5"/>
      <c r="U168" s="34" t="str">
        <f t="shared" si="18"/>
        <v>Camion vrac</v>
      </c>
      <c r="V168" s="81"/>
      <c r="W168" s="80"/>
      <c r="X168" s="47" t="str">
        <f t="shared" si="15"/>
        <v/>
      </c>
      <c r="Y168" s="21" t="str">
        <f t="shared" si="16"/>
        <v/>
      </c>
      <c r="Z168" s="22" t="str">
        <f>IF(Y168="","",(CONVERT(Y168,"hr","mn")))</f>
        <v/>
      </c>
    </row>
    <row r="169" spans="1:26" ht="45" x14ac:dyDescent="0.25">
      <c r="A169" s="31">
        <f t="shared" si="12"/>
        <v>6</v>
      </c>
      <c r="B169" s="31">
        <f t="shared" si="13"/>
        <v>2</v>
      </c>
      <c r="C169" s="84">
        <f t="shared" si="17"/>
        <v>43136.291666666664</v>
      </c>
      <c r="D169" s="2">
        <v>517252</v>
      </c>
      <c r="E169" s="1" t="s">
        <v>63</v>
      </c>
      <c r="F169" s="35">
        <v>43136.291666666664</v>
      </c>
      <c r="G169" s="2"/>
      <c r="H169" s="3" t="s">
        <v>239</v>
      </c>
      <c r="I169" s="2" t="s">
        <v>240</v>
      </c>
      <c r="J169" s="2" t="s">
        <v>39</v>
      </c>
      <c r="K169" s="2" t="s">
        <v>26</v>
      </c>
      <c r="L169" s="2"/>
      <c r="M169" s="2" t="s">
        <v>40</v>
      </c>
      <c r="N169" s="2" t="s">
        <v>33</v>
      </c>
      <c r="O169" s="4">
        <v>189</v>
      </c>
      <c r="P169" s="4">
        <v>0</v>
      </c>
      <c r="Q169" s="4">
        <v>32</v>
      </c>
      <c r="R169" s="2" t="s">
        <v>21</v>
      </c>
      <c r="S169" s="2" t="s">
        <v>21</v>
      </c>
      <c r="T169" s="2"/>
      <c r="U169" s="34">
        <f t="shared" si="18"/>
        <v>0</v>
      </c>
      <c r="V169" s="67"/>
      <c r="W169" s="66"/>
      <c r="X169" s="19" t="str">
        <f t="shared" si="15"/>
        <v/>
      </c>
      <c r="Y169" s="21" t="str">
        <f t="shared" si="16"/>
        <v/>
      </c>
      <c r="Z169" s="22"/>
    </row>
    <row r="170" spans="1:26" x14ac:dyDescent="0.25">
      <c r="A170" s="31" t="str">
        <f t="shared" si="12"/>
        <v/>
      </c>
      <c r="B170" s="31" t="str">
        <f t="shared" si="13"/>
        <v/>
      </c>
      <c r="C170" s="84" t="str">
        <f t="shared" si="17"/>
        <v/>
      </c>
      <c r="D170" s="5" t="s">
        <v>241</v>
      </c>
      <c r="E170" s="1" t="s">
        <v>23</v>
      </c>
      <c r="F170" s="5"/>
      <c r="G170" s="5"/>
      <c r="H170" s="1" t="s">
        <v>28</v>
      </c>
      <c r="I170" s="5"/>
      <c r="J170" s="5" t="s">
        <v>24</v>
      </c>
      <c r="K170" s="5"/>
      <c r="L170" s="5" t="s">
        <v>25</v>
      </c>
      <c r="M170" s="5" t="s">
        <v>21</v>
      </c>
      <c r="N170" s="6">
        <v>1.575</v>
      </c>
      <c r="O170" s="7">
        <v>1</v>
      </c>
      <c r="P170" s="7">
        <v>189</v>
      </c>
      <c r="Q170" s="5" t="s">
        <v>21</v>
      </c>
      <c r="R170" s="5" t="s">
        <v>21</v>
      </c>
      <c r="S170" s="5" t="s">
        <v>21</v>
      </c>
      <c r="T170" s="5"/>
      <c r="U170" s="34" t="str">
        <f t="shared" si="18"/>
        <v>Container</v>
      </c>
      <c r="V170" s="15"/>
      <c r="W170" s="18"/>
      <c r="X170" s="19" t="str">
        <f t="shared" si="15"/>
        <v/>
      </c>
      <c r="Y170" s="21" t="str">
        <f t="shared" si="16"/>
        <v/>
      </c>
      <c r="Z170" s="22"/>
    </row>
    <row r="171" spans="1:26" ht="45" x14ac:dyDescent="0.25">
      <c r="A171" s="31">
        <f t="shared" si="12"/>
        <v>6</v>
      </c>
      <c r="B171" s="31">
        <f t="shared" si="13"/>
        <v>2</v>
      </c>
      <c r="C171" s="84">
        <f t="shared" si="17"/>
        <v>43136.291666666664</v>
      </c>
      <c r="D171" s="2">
        <v>517011</v>
      </c>
      <c r="E171" s="1" t="s">
        <v>74</v>
      </c>
      <c r="F171" s="35">
        <v>43136.291666666664</v>
      </c>
      <c r="G171" s="2"/>
      <c r="H171" s="3" t="s">
        <v>242</v>
      </c>
      <c r="I171" s="2" t="s">
        <v>243</v>
      </c>
      <c r="J171" s="2" t="s">
        <v>64</v>
      </c>
      <c r="K171" s="2" t="s">
        <v>65</v>
      </c>
      <c r="L171" s="2"/>
      <c r="M171" s="2" t="s">
        <v>40</v>
      </c>
      <c r="N171" s="2" t="s">
        <v>33</v>
      </c>
      <c r="O171" s="4">
        <v>183</v>
      </c>
      <c r="P171" s="4">
        <v>0</v>
      </c>
      <c r="Q171" s="4">
        <v>26</v>
      </c>
      <c r="R171" s="2" t="s">
        <v>21</v>
      </c>
      <c r="S171" s="2" t="s">
        <v>21</v>
      </c>
      <c r="T171" s="2"/>
      <c r="U171" s="34" t="str">
        <f t="shared" si="18"/>
        <v>ARKU8502304</v>
      </c>
      <c r="V171" s="15"/>
      <c r="W171" s="18"/>
      <c r="X171" s="19" t="str">
        <f t="shared" si="15"/>
        <v/>
      </c>
      <c r="Y171" s="21" t="str">
        <f t="shared" si="16"/>
        <v/>
      </c>
      <c r="Z171" s="22"/>
    </row>
    <row r="172" spans="1:26" x14ac:dyDescent="0.25">
      <c r="A172" s="31" t="str">
        <f t="shared" si="12"/>
        <v/>
      </c>
      <c r="B172" s="31" t="str">
        <f t="shared" si="13"/>
        <v/>
      </c>
      <c r="C172" s="84" t="str">
        <f t="shared" si="17"/>
        <v/>
      </c>
      <c r="D172" s="5" t="s">
        <v>22</v>
      </c>
      <c r="E172" s="1" t="s">
        <v>23</v>
      </c>
      <c r="F172" s="5"/>
      <c r="G172" s="5"/>
      <c r="H172" s="1" t="s">
        <v>28</v>
      </c>
      <c r="I172" s="5"/>
      <c r="J172" s="5" t="s">
        <v>24</v>
      </c>
      <c r="K172" s="5" t="s">
        <v>244</v>
      </c>
      <c r="L172" s="5" t="s">
        <v>25</v>
      </c>
      <c r="M172" s="5" t="s">
        <v>21</v>
      </c>
      <c r="N172" s="6">
        <v>1.5249999999999999</v>
      </c>
      <c r="O172" s="7">
        <v>1</v>
      </c>
      <c r="P172" s="7">
        <v>183</v>
      </c>
      <c r="Q172" s="5" t="s">
        <v>21</v>
      </c>
      <c r="R172" s="5" t="s">
        <v>21</v>
      </c>
      <c r="S172" s="5" t="s">
        <v>21</v>
      </c>
      <c r="T172" s="5"/>
      <c r="U172" s="34" t="str">
        <f t="shared" si="18"/>
        <v>Camion palette</v>
      </c>
      <c r="V172" s="15"/>
      <c r="W172" s="18"/>
      <c r="X172" s="19" t="str">
        <f t="shared" si="15"/>
        <v/>
      </c>
      <c r="Y172" s="21" t="str">
        <f t="shared" si="16"/>
        <v/>
      </c>
      <c r="Z172" s="22"/>
    </row>
    <row r="173" spans="1:26" ht="34.5" thickBot="1" x14ac:dyDescent="0.3">
      <c r="A173" s="31">
        <f t="shared" si="12"/>
        <v>6</v>
      </c>
      <c r="B173" s="31">
        <f t="shared" si="13"/>
        <v>2</v>
      </c>
      <c r="C173" s="84">
        <f t="shared" si="17"/>
        <v>43136.291666666664</v>
      </c>
      <c r="D173" s="2">
        <v>516860</v>
      </c>
      <c r="E173" s="1" t="s">
        <v>60</v>
      </c>
      <c r="F173" s="35">
        <v>43136.291666666664</v>
      </c>
      <c r="G173" s="2"/>
      <c r="H173" s="3" t="s">
        <v>245</v>
      </c>
      <c r="I173" s="2" t="s">
        <v>246</v>
      </c>
      <c r="J173" s="2" t="s">
        <v>155</v>
      </c>
      <c r="K173" s="2" t="s">
        <v>18</v>
      </c>
      <c r="L173" s="2"/>
      <c r="M173" s="2" t="s">
        <v>32</v>
      </c>
      <c r="N173" s="2" t="s">
        <v>20</v>
      </c>
      <c r="O173" s="4">
        <v>224</v>
      </c>
      <c r="P173" s="4">
        <v>30</v>
      </c>
      <c r="Q173" s="4">
        <v>33</v>
      </c>
      <c r="R173" s="2" t="s">
        <v>21</v>
      </c>
      <c r="S173" s="2" t="s">
        <v>21</v>
      </c>
      <c r="T173" s="2"/>
      <c r="U173" s="34">
        <f t="shared" si="18"/>
        <v>0</v>
      </c>
      <c r="V173" s="64"/>
      <c r="W173" s="63"/>
      <c r="X173" s="19" t="str">
        <f t="shared" si="15"/>
        <v/>
      </c>
      <c r="Y173" s="21" t="str">
        <f t="shared" si="16"/>
        <v/>
      </c>
      <c r="Z173" s="22"/>
    </row>
    <row r="174" spans="1:26" ht="15.75" thickBot="1" x14ac:dyDescent="0.3">
      <c r="A174" s="32" t="str">
        <f t="shared" si="12"/>
        <v/>
      </c>
      <c r="B174" s="46" t="str">
        <f t="shared" si="13"/>
        <v/>
      </c>
      <c r="C174" s="85" t="str">
        <f t="shared" si="17"/>
        <v/>
      </c>
      <c r="D174" s="5" t="s">
        <v>22</v>
      </c>
      <c r="E174" s="1" t="s">
        <v>23</v>
      </c>
      <c r="F174" s="5"/>
      <c r="G174" s="5"/>
      <c r="H174" s="1" t="s">
        <v>28</v>
      </c>
      <c r="I174" s="5"/>
      <c r="J174" s="5" t="s">
        <v>24</v>
      </c>
      <c r="K174" s="5"/>
      <c r="L174" s="5" t="s">
        <v>25</v>
      </c>
      <c r="M174" s="5" t="s">
        <v>21</v>
      </c>
      <c r="N174" s="6">
        <v>0.32941176470588235</v>
      </c>
      <c r="O174" s="7">
        <v>2</v>
      </c>
      <c r="P174" s="7">
        <v>32</v>
      </c>
      <c r="Q174" s="5" t="s">
        <v>21</v>
      </c>
      <c r="R174" s="5" t="s">
        <v>21</v>
      </c>
      <c r="S174" s="5" t="s">
        <v>21</v>
      </c>
      <c r="T174" s="5"/>
      <c r="U174" s="34" t="str">
        <f t="shared" si="18"/>
        <v>Container</v>
      </c>
      <c r="V174" s="78"/>
      <c r="W174" s="80"/>
      <c r="X174" s="47" t="str">
        <f t="shared" si="15"/>
        <v/>
      </c>
      <c r="Y174" s="21" t="str">
        <f t="shared" si="16"/>
        <v/>
      </c>
      <c r="Z174" s="22" t="str">
        <f>IF(Y174="","",(CONVERT(Y174,"hr","mn")))</f>
        <v/>
      </c>
    </row>
    <row r="175" spans="1:26" ht="34.5" thickBot="1" x14ac:dyDescent="0.3">
      <c r="A175" s="31">
        <f t="shared" si="12"/>
        <v>6</v>
      </c>
      <c r="B175" s="31">
        <f t="shared" si="13"/>
        <v>2</v>
      </c>
      <c r="C175" s="84">
        <f t="shared" si="17"/>
        <v>43136.333333333328</v>
      </c>
      <c r="D175" s="2">
        <v>509051</v>
      </c>
      <c r="E175" s="1" t="s">
        <v>51</v>
      </c>
      <c r="F175" s="35">
        <v>43136.333333333328</v>
      </c>
      <c r="G175" s="2"/>
      <c r="H175" s="3" t="s">
        <v>247</v>
      </c>
      <c r="I175" s="2" t="s">
        <v>248</v>
      </c>
      <c r="J175" s="2" t="s">
        <v>118</v>
      </c>
      <c r="K175" s="2" t="s">
        <v>65</v>
      </c>
      <c r="L175" s="2"/>
      <c r="M175" s="2" t="s">
        <v>47</v>
      </c>
      <c r="N175" s="2" t="s">
        <v>33</v>
      </c>
      <c r="O175" s="4">
        <v>194</v>
      </c>
      <c r="P175" s="4">
        <v>0</v>
      </c>
      <c r="Q175" s="4">
        <v>23</v>
      </c>
      <c r="R175" s="2" t="s">
        <v>21</v>
      </c>
      <c r="S175" s="2" t="s">
        <v>21</v>
      </c>
      <c r="T175" s="2"/>
      <c r="U175" s="34" t="str">
        <f t="shared" si="18"/>
        <v>FCIU5701364</v>
      </c>
      <c r="V175" s="68"/>
      <c r="W175" s="69"/>
      <c r="X175" s="19" t="str">
        <f t="shared" si="15"/>
        <v/>
      </c>
      <c r="Y175" s="21" t="str">
        <f t="shared" si="16"/>
        <v/>
      </c>
      <c r="Z175" s="22"/>
    </row>
    <row r="176" spans="1:26" ht="15.75" thickBot="1" x14ac:dyDescent="0.3">
      <c r="A176" s="32" t="str">
        <f t="shared" si="12"/>
        <v/>
      </c>
      <c r="B176" s="46" t="str">
        <f t="shared" si="13"/>
        <v/>
      </c>
      <c r="C176" s="85" t="str">
        <f t="shared" si="17"/>
        <v/>
      </c>
      <c r="D176" s="5" t="s">
        <v>22</v>
      </c>
      <c r="E176" s="1" t="s">
        <v>23</v>
      </c>
      <c r="F176" s="5"/>
      <c r="G176" s="5"/>
      <c r="H176" s="1" t="s">
        <v>28</v>
      </c>
      <c r="I176" s="5"/>
      <c r="J176" s="5" t="s">
        <v>24</v>
      </c>
      <c r="K176" s="5" t="s">
        <v>249</v>
      </c>
      <c r="L176" s="5" t="s">
        <v>25</v>
      </c>
      <c r="M176" s="5" t="s">
        <v>21</v>
      </c>
      <c r="N176" s="6">
        <v>2.2823529411764705</v>
      </c>
      <c r="O176" s="7">
        <v>2</v>
      </c>
      <c r="P176" s="7">
        <v>22</v>
      </c>
      <c r="Q176" s="5" t="s">
        <v>21</v>
      </c>
      <c r="R176" s="5" t="s">
        <v>21</v>
      </c>
      <c r="S176" s="5" t="s">
        <v>21</v>
      </c>
      <c r="T176" s="5"/>
      <c r="U176" s="34" t="str">
        <f t="shared" si="18"/>
        <v>40'</v>
      </c>
      <c r="V176" s="78"/>
      <c r="W176" s="80"/>
      <c r="X176" s="47" t="str">
        <f t="shared" si="15"/>
        <v/>
      </c>
      <c r="Y176" s="21" t="str">
        <f t="shared" si="16"/>
        <v/>
      </c>
      <c r="Z176" s="22" t="str">
        <f>IF(Y176="","",(CONVERT(Y176,"hr","mn")))</f>
        <v/>
      </c>
    </row>
    <row r="177" spans="1:26" ht="45.75" thickBot="1" x14ac:dyDescent="0.3">
      <c r="A177" s="31">
        <f t="shared" si="12"/>
        <v>6</v>
      </c>
      <c r="B177" s="31">
        <f t="shared" si="13"/>
        <v>2</v>
      </c>
      <c r="C177" s="84">
        <f t="shared" si="17"/>
        <v>43136.333333333328</v>
      </c>
      <c r="D177" s="2">
        <v>523708</v>
      </c>
      <c r="E177" s="1" t="s">
        <v>68</v>
      </c>
      <c r="F177" s="35">
        <v>43136.333333333328</v>
      </c>
      <c r="G177" s="2"/>
      <c r="H177" s="3" t="s">
        <v>250</v>
      </c>
      <c r="I177" s="2" t="s">
        <v>251</v>
      </c>
      <c r="J177" s="2" t="s">
        <v>252</v>
      </c>
      <c r="K177" s="2" t="s">
        <v>31</v>
      </c>
      <c r="L177" s="2" t="s">
        <v>253</v>
      </c>
      <c r="M177" s="2" t="s">
        <v>32</v>
      </c>
      <c r="N177" s="2" t="s">
        <v>33</v>
      </c>
      <c r="O177" s="4">
        <v>376</v>
      </c>
      <c r="P177" s="4">
        <v>0</v>
      </c>
      <c r="Q177" s="4">
        <v>47</v>
      </c>
      <c r="R177" s="2" t="s">
        <v>21</v>
      </c>
      <c r="S177" s="2" t="s">
        <v>21</v>
      </c>
      <c r="T177" s="2"/>
      <c r="U177" s="34" t="str">
        <f t="shared" si="18"/>
        <v>CBHU6059327</v>
      </c>
      <c r="V177" s="68"/>
      <c r="W177" s="69"/>
      <c r="X177" s="19" t="str">
        <f t="shared" si="15"/>
        <v/>
      </c>
      <c r="Y177" s="21" t="str">
        <f t="shared" si="16"/>
        <v/>
      </c>
      <c r="Z177" s="22"/>
    </row>
    <row r="178" spans="1:26" ht="34.5" thickBot="1" x14ac:dyDescent="0.3">
      <c r="A178" s="32" t="str">
        <f t="shared" si="12"/>
        <v/>
      </c>
      <c r="B178" s="46" t="str">
        <f t="shared" si="13"/>
        <v/>
      </c>
      <c r="C178" s="85" t="str">
        <f t="shared" si="17"/>
        <v/>
      </c>
      <c r="D178" s="5" t="s">
        <v>254</v>
      </c>
      <c r="E178" s="1" t="s">
        <v>23</v>
      </c>
      <c r="F178" s="5"/>
      <c r="G178" s="5"/>
      <c r="H178" s="1" t="s">
        <v>28</v>
      </c>
      <c r="I178" s="5"/>
      <c r="J178" s="5" t="s">
        <v>34</v>
      </c>
      <c r="K178" s="5" t="s">
        <v>255</v>
      </c>
      <c r="L178" s="5" t="s">
        <v>35</v>
      </c>
      <c r="M178" s="5" t="s">
        <v>21</v>
      </c>
      <c r="N178" s="6">
        <v>3.76</v>
      </c>
      <c r="O178" s="7">
        <v>1</v>
      </c>
      <c r="P178" s="7">
        <v>47</v>
      </c>
      <c r="Q178" s="5" t="s">
        <v>21</v>
      </c>
      <c r="R178" s="5" t="s">
        <v>21</v>
      </c>
      <c r="S178" s="5" t="s">
        <v>21</v>
      </c>
      <c r="T178" s="5"/>
      <c r="U178" s="34" t="str">
        <f t="shared" si="18"/>
        <v>Container</v>
      </c>
      <c r="V178" s="81"/>
      <c r="W178" s="80"/>
      <c r="X178" s="47" t="str">
        <f t="shared" si="15"/>
        <v/>
      </c>
      <c r="Y178" s="21" t="str">
        <f t="shared" si="16"/>
        <v/>
      </c>
      <c r="Z178" s="22" t="str">
        <f>IF(Y178="","",(CONVERT(Y178,"hr","mn")))</f>
        <v/>
      </c>
    </row>
    <row r="179" spans="1:26" ht="34.5" thickBot="1" x14ac:dyDescent="0.3">
      <c r="A179" s="31">
        <f t="shared" si="12"/>
        <v>6</v>
      </c>
      <c r="B179" s="31">
        <f t="shared" si="13"/>
        <v>2</v>
      </c>
      <c r="C179" s="84">
        <f t="shared" si="17"/>
        <v>43136.333333333328</v>
      </c>
      <c r="D179" s="2">
        <v>481624</v>
      </c>
      <c r="E179" s="1" t="s">
        <v>27</v>
      </c>
      <c r="F179" s="35">
        <v>43136.333333333328</v>
      </c>
      <c r="G179" s="2"/>
      <c r="H179" s="3" t="s">
        <v>256</v>
      </c>
      <c r="I179" s="2" t="s">
        <v>257</v>
      </c>
      <c r="J179" s="2" t="s">
        <v>64</v>
      </c>
      <c r="K179" s="2" t="s">
        <v>65</v>
      </c>
      <c r="L179" s="2"/>
      <c r="M179" s="2" t="s">
        <v>84</v>
      </c>
      <c r="N179" s="2" t="s">
        <v>33</v>
      </c>
      <c r="O179" s="4">
        <v>1581</v>
      </c>
      <c r="P179" s="4">
        <v>0</v>
      </c>
      <c r="Q179" s="4">
        <v>51</v>
      </c>
      <c r="R179" s="2" t="s">
        <v>21</v>
      </c>
      <c r="S179" s="2" t="s">
        <v>21</v>
      </c>
      <c r="T179" s="2"/>
      <c r="U179" s="34" t="str">
        <f t="shared" si="18"/>
        <v>ARKU8592144</v>
      </c>
      <c r="V179" s="68"/>
      <c r="W179" s="69"/>
      <c r="X179" s="19" t="str">
        <f t="shared" si="15"/>
        <v/>
      </c>
      <c r="Y179" s="21" t="str">
        <f t="shared" si="16"/>
        <v/>
      </c>
      <c r="Z179" s="22"/>
    </row>
    <row r="180" spans="1:26" ht="15.75" thickBot="1" x14ac:dyDescent="0.3">
      <c r="A180" s="32" t="str">
        <f t="shared" si="12"/>
        <v/>
      </c>
      <c r="B180" s="46" t="str">
        <f t="shared" si="13"/>
        <v/>
      </c>
      <c r="C180" s="85" t="str">
        <f t="shared" si="17"/>
        <v/>
      </c>
      <c r="D180" s="5" t="s">
        <v>22</v>
      </c>
      <c r="E180" s="1" t="s">
        <v>23</v>
      </c>
      <c r="F180" s="5"/>
      <c r="G180" s="5"/>
      <c r="H180" s="1" t="s">
        <v>28</v>
      </c>
      <c r="I180" s="5"/>
      <c r="J180" s="5" t="s">
        <v>24</v>
      </c>
      <c r="K180" s="5" t="s">
        <v>258</v>
      </c>
      <c r="L180" s="5" t="s">
        <v>25</v>
      </c>
      <c r="M180" s="5" t="s">
        <v>21</v>
      </c>
      <c r="N180" s="6">
        <v>8.783333333333335</v>
      </c>
      <c r="O180" s="7">
        <v>5</v>
      </c>
      <c r="P180" s="7">
        <v>44</v>
      </c>
      <c r="Q180" s="5" t="s">
        <v>21</v>
      </c>
      <c r="R180" s="5" t="s">
        <v>21</v>
      </c>
      <c r="S180" s="5" t="s">
        <v>21</v>
      </c>
      <c r="T180" s="5"/>
      <c r="U180" s="34" t="str">
        <f t="shared" si="18"/>
        <v>Camion palette</v>
      </c>
      <c r="V180" s="81"/>
      <c r="W180" s="80"/>
      <c r="X180" s="47" t="str">
        <f t="shared" si="15"/>
        <v/>
      </c>
      <c r="Y180" s="21" t="str">
        <f t="shared" si="16"/>
        <v/>
      </c>
      <c r="Z180" s="22" t="str">
        <f>IF(Y180="","",(CONVERT(Y180,"hr","mn")))</f>
        <v/>
      </c>
    </row>
    <row r="181" spans="1:26" ht="34.5" thickBot="1" x14ac:dyDescent="0.3">
      <c r="A181" s="31">
        <f t="shared" si="12"/>
        <v>6</v>
      </c>
      <c r="B181" s="31">
        <f t="shared" si="13"/>
        <v>2</v>
      </c>
      <c r="C181" s="84">
        <f t="shared" si="17"/>
        <v>43136.333333333328</v>
      </c>
      <c r="D181" s="2">
        <v>516752</v>
      </c>
      <c r="E181" s="1" t="s">
        <v>16</v>
      </c>
      <c r="F181" s="35">
        <v>43136.333333333328</v>
      </c>
      <c r="G181" s="2"/>
      <c r="H181" s="3" t="s">
        <v>259</v>
      </c>
      <c r="I181" s="2" t="s">
        <v>260</v>
      </c>
      <c r="J181" s="2" t="s">
        <v>67</v>
      </c>
      <c r="K181" s="2" t="s">
        <v>18</v>
      </c>
      <c r="L181" s="2"/>
      <c r="M181" s="2" t="s">
        <v>84</v>
      </c>
      <c r="N181" s="2" t="s">
        <v>20</v>
      </c>
      <c r="O181" s="4">
        <v>193</v>
      </c>
      <c r="P181" s="4">
        <v>30</v>
      </c>
      <c r="Q181" s="4">
        <v>31</v>
      </c>
      <c r="R181" s="2" t="s">
        <v>21</v>
      </c>
      <c r="S181" s="2" t="s">
        <v>21</v>
      </c>
      <c r="T181" s="2"/>
      <c r="U181" s="34">
        <f t="shared" si="18"/>
        <v>0</v>
      </c>
      <c r="V181" s="68"/>
      <c r="W181" s="69"/>
      <c r="X181" s="19" t="str">
        <f t="shared" si="15"/>
        <v/>
      </c>
      <c r="Y181" s="21" t="str">
        <f t="shared" si="16"/>
        <v/>
      </c>
      <c r="Z181" s="22"/>
    </row>
    <row r="182" spans="1:26" ht="15.75" thickBot="1" x14ac:dyDescent="0.3">
      <c r="A182" s="32" t="str">
        <f t="shared" si="12"/>
        <v/>
      </c>
      <c r="B182" s="46" t="str">
        <f t="shared" si="13"/>
        <v/>
      </c>
      <c r="C182" s="85" t="str">
        <f t="shared" si="17"/>
        <v/>
      </c>
      <c r="D182" s="5" t="s">
        <v>22</v>
      </c>
      <c r="E182" s="1" t="s">
        <v>23</v>
      </c>
      <c r="F182" s="5"/>
      <c r="G182" s="5"/>
      <c r="H182" s="1" t="s">
        <v>28</v>
      </c>
      <c r="I182" s="5"/>
      <c r="J182" s="5" t="s">
        <v>24</v>
      </c>
      <c r="K182" s="5"/>
      <c r="L182" s="5" t="s">
        <v>25</v>
      </c>
      <c r="M182" s="5" t="s">
        <v>21</v>
      </c>
      <c r="N182" s="6">
        <v>0.72162698412698412</v>
      </c>
      <c r="O182" s="7">
        <v>2</v>
      </c>
      <c r="P182" s="7">
        <v>31</v>
      </c>
      <c r="Q182" s="5" t="s">
        <v>21</v>
      </c>
      <c r="R182" s="5" t="s">
        <v>21</v>
      </c>
      <c r="S182" s="5" t="s">
        <v>21</v>
      </c>
      <c r="T182" s="5"/>
      <c r="U182" s="34" t="str">
        <f t="shared" si="18"/>
        <v>Camion palette</v>
      </c>
      <c r="V182" s="81"/>
      <c r="W182" s="80"/>
      <c r="X182" s="47" t="str">
        <f t="shared" si="15"/>
        <v/>
      </c>
      <c r="Y182" s="21" t="str">
        <f t="shared" si="16"/>
        <v/>
      </c>
      <c r="Z182" s="22" t="str">
        <f>IF(Y182="","",(CONVERT(Y182,"hr","mn")))</f>
        <v/>
      </c>
    </row>
    <row r="183" spans="1:26" ht="56.25" x14ac:dyDescent="0.25">
      <c r="A183" s="31">
        <f t="shared" si="12"/>
        <v>6</v>
      </c>
      <c r="B183" s="31">
        <f t="shared" si="13"/>
        <v>2</v>
      </c>
      <c r="C183" s="84">
        <f t="shared" si="17"/>
        <v>43136.333333333328</v>
      </c>
      <c r="D183" s="2">
        <v>493446</v>
      </c>
      <c r="E183" s="1" t="s">
        <v>53</v>
      </c>
      <c r="F183" s="35">
        <v>43136.333333333328</v>
      </c>
      <c r="G183" s="2"/>
      <c r="H183" s="3" t="s">
        <v>261</v>
      </c>
      <c r="I183" s="2" t="s">
        <v>262</v>
      </c>
      <c r="J183" s="2" t="s">
        <v>263</v>
      </c>
      <c r="K183" s="2" t="s">
        <v>18</v>
      </c>
      <c r="L183" s="2"/>
      <c r="M183" s="2" t="s">
        <v>19</v>
      </c>
      <c r="N183" s="2" t="s">
        <v>20</v>
      </c>
      <c r="O183" s="4">
        <v>1352</v>
      </c>
      <c r="P183" s="4">
        <v>30</v>
      </c>
      <c r="Q183" s="4">
        <v>91</v>
      </c>
      <c r="R183" s="2" t="s">
        <v>21</v>
      </c>
      <c r="S183" s="2" t="s">
        <v>21</v>
      </c>
      <c r="T183" s="2"/>
      <c r="U183" s="34">
        <f t="shared" si="18"/>
        <v>0</v>
      </c>
      <c r="V183" s="67"/>
      <c r="W183" s="66"/>
      <c r="X183" s="19" t="str">
        <f t="shared" si="15"/>
        <v/>
      </c>
      <c r="Y183" s="21" t="str">
        <f t="shared" si="16"/>
        <v/>
      </c>
      <c r="Z183" s="22"/>
    </row>
    <row r="184" spans="1:26" x14ac:dyDescent="0.25">
      <c r="A184" s="31" t="str">
        <f t="shared" si="12"/>
        <v/>
      </c>
      <c r="B184" s="31" t="str">
        <f t="shared" si="13"/>
        <v/>
      </c>
      <c r="C184" s="84" t="str">
        <f t="shared" si="17"/>
        <v/>
      </c>
      <c r="D184" s="5" t="s">
        <v>22</v>
      </c>
      <c r="E184" s="1" t="s">
        <v>23</v>
      </c>
      <c r="F184" s="5"/>
      <c r="G184" s="5"/>
      <c r="H184" s="1" t="s">
        <v>28</v>
      </c>
      <c r="I184" s="5"/>
      <c r="J184" s="5" t="s">
        <v>24</v>
      </c>
      <c r="K184" s="5"/>
      <c r="L184" s="5" t="s">
        <v>25</v>
      </c>
      <c r="M184" s="5" t="s">
        <v>21</v>
      </c>
      <c r="N184" s="6">
        <v>1.8074866310160427</v>
      </c>
      <c r="O184" s="7">
        <v>1</v>
      </c>
      <c r="P184" s="7">
        <v>52</v>
      </c>
      <c r="Q184" s="5" t="s">
        <v>21</v>
      </c>
      <c r="R184" s="5" t="s">
        <v>21</v>
      </c>
      <c r="S184" s="5" t="s">
        <v>21</v>
      </c>
      <c r="T184" s="5"/>
      <c r="U184" s="34" t="str">
        <f t="shared" si="18"/>
        <v>Camion vrac</v>
      </c>
      <c r="V184" s="15"/>
      <c r="W184" s="18"/>
      <c r="X184" s="19" t="str">
        <f t="shared" si="15"/>
        <v/>
      </c>
      <c r="Y184" s="21" t="str">
        <f t="shared" si="16"/>
        <v/>
      </c>
      <c r="Z184" s="22"/>
    </row>
    <row r="185" spans="1:26" ht="45" x14ac:dyDescent="0.25">
      <c r="A185" s="31">
        <f t="shared" si="12"/>
        <v>6</v>
      </c>
      <c r="B185" s="31">
        <f t="shared" si="13"/>
        <v>2</v>
      </c>
      <c r="C185" s="84">
        <f t="shared" si="17"/>
        <v>43136.333333333328</v>
      </c>
      <c r="D185" s="2">
        <v>517033</v>
      </c>
      <c r="E185" s="1" t="s">
        <v>63</v>
      </c>
      <c r="F185" s="35">
        <v>43136.333333333328</v>
      </c>
      <c r="G185" s="2"/>
      <c r="H185" s="3" t="s">
        <v>264</v>
      </c>
      <c r="I185" s="2" t="s">
        <v>265</v>
      </c>
      <c r="J185" s="2" t="s">
        <v>266</v>
      </c>
      <c r="K185" s="2" t="s">
        <v>26</v>
      </c>
      <c r="L185" s="2"/>
      <c r="M185" s="2" t="s">
        <v>40</v>
      </c>
      <c r="N185" s="2" t="s">
        <v>33</v>
      </c>
      <c r="O185" s="4">
        <v>180</v>
      </c>
      <c r="P185" s="4">
        <v>0</v>
      </c>
      <c r="Q185" s="4">
        <v>30</v>
      </c>
      <c r="R185" s="2" t="s">
        <v>21</v>
      </c>
      <c r="S185" s="2" t="s">
        <v>21</v>
      </c>
      <c r="T185" s="2"/>
      <c r="U185" s="34">
        <f t="shared" si="18"/>
        <v>0</v>
      </c>
      <c r="V185" s="15"/>
      <c r="W185" s="18"/>
      <c r="X185" s="19" t="str">
        <f t="shared" si="15"/>
        <v/>
      </c>
      <c r="Y185" s="21" t="str">
        <f t="shared" si="16"/>
        <v/>
      </c>
      <c r="Z185" s="22"/>
    </row>
    <row r="186" spans="1:26" x14ac:dyDescent="0.25">
      <c r="A186" s="31" t="str">
        <f t="shared" si="12"/>
        <v/>
      </c>
      <c r="B186" s="31" t="str">
        <f t="shared" si="13"/>
        <v/>
      </c>
      <c r="C186" s="84" t="str">
        <f t="shared" si="17"/>
        <v/>
      </c>
      <c r="D186" s="5" t="s">
        <v>22</v>
      </c>
      <c r="E186" s="1" t="s">
        <v>23</v>
      </c>
      <c r="F186" s="5"/>
      <c r="G186" s="5"/>
      <c r="H186" s="1" t="s">
        <v>28</v>
      </c>
      <c r="I186" s="5"/>
      <c r="J186" s="5" t="s">
        <v>24</v>
      </c>
      <c r="K186" s="5"/>
      <c r="L186" s="5" t="s">
        <v>25</v>
      </c>
      <c r="M186" s="5" t="s">
        <v>21</v>
      </c>
      <c r="N186" s="6">
        <v>1.5</v>
      </c>
      <c r="O186" s="7">
        <v>1</v>
      </c>
      <c r="P186" s="7">
        <v>180</v>
      </c>
      <c r="Q186" s="5" t="s">
        <v>21</v>
      </c>
      <c r="R186" s="5" t="s">
        <v>21</v>
      </c>
      <c r="S186" s="5" t="s">
        <v>21</v>
      </c>
      <c r="T186" s="5"/>
      <c r="U186" s="34" t="str">
        <f t="shared" si="18"/>
        <v>Camion vrac</v>
      </c>
      <c r="V186" s="15"/>
      <c r="W186" s="18"/>
      <c r="X186" s="19" t="str">
        <f t="shared" si="15"/>
        <v/>
      </c>
      <c r="Y186" s="21" t="str">
        <f t="shared" si="16"/>
        <v/>
      </c>
      <c r="Z186" s="22"/>
    </row>
    <row r="187" spans="1:26" ht="68.25" thickBot="1" x14ac:dyDescent="0.3">
      <c r="A187" s="31">
        <f t="shared" si="12"/>
        <v>6</v>
      </c>
      <c r="B187" s="31">
        <f t="shared" si="13"/>
        <v>2</v>
      </c>
      <c r="C187" s="84">
        <f t="shared" si="17"/>
        <v>43136.333333333328</v>
      </c>
      <c r="D187" s="2">
        <v>519649</v>
      </c>
      <c r="E187" s="1" t="s">
        <v>50</v>
      </c>
      <c r="F187" s="35">
        <v>43136.333333333328</v>
      </c>
      <c r="G187" s="2"/>
      <c r="H187" s="3" t="s">
        <v>267</v>
      </c>
      <c r="I187" s="2" t="s">
        <v>268</v>
      </c>
      <c r="J187" s="2" t="s">
        <v>266</v>
      </c>
      <c r="K187" s="2" t="s">
        <v>26</v>
      </c>
      <c r="L187" s="2"/>
      <c r="M187" s="2" t="s">
        <v>164</v>
      </c>
      <c r="N187" s="2" t="s">
        <v>33</v>
      </c>
      <c r="O187" s="4">
        <v>565</v>
      </c>
      <c r="P187" s="4">
        <v>0</v>
      </c>
      <c r="Q187" s="4">
        <v>34</v>
      </c>
      <c r="R187" s="2" t="s">
        <v>21</v>
      </c>
      <c r="S187" s="2" t="s">
        <v>21</v>
      </c>
      <c r="T187" s="2"/>
      <c r="U187" s="34">
        <f t="shared" si="18"/>
        <v>0</v>
      </c>
      <c r="V187" s="64"/>
      <c r="W187" s="63"/>
      <c r="X187" s="19" t="str">
        <f t="shared" si="15"/>
        <v/>
      </c>
      <c r="Y187" s="21" t="str">
        <f t="shared" si="16"/>
        <v/>
      </c>
      <c r="Z187" s="22"/>
    </row>
    <row r="188" spans="1:26" ht="15.75" thickBot="1" x14ac:dyDescent="0.3">
      <c r="A188" s="32" t="str">
        <f t="shared" si="12"/>
        <v/>
      </c>
      <c r="B188" s="46" t="str">
        <f t="shared" si="13"/>
        <v/>
      </c>
      <c r="C188" s="85" t="str">
        <f t="shared" si="17"/>
        <v/>
      </c>
      <c r="D188" s="5" t="s">
        <v>22</v>
      </c>
      <c r="E188" s="1" t="s">
        <v>23</v>
      </c>
      <c r="F188" s="5"/>
      <c r="G188" s="5"/>
      <c r="H188" s="1" t="s">
        <v>28</v>
      </c>
      <c r="I188" s="5"/>
      <c r="J188" s="5" t="s">
        <v>24</v>
      </c>
      <c r="K188" s="5"/>
      <c r="L188" s="5" t="s">
        <v>25</v>
      </c>
      <c r="M188" s="5" t="s">
        <v>21</v>
      </c>
      <c r="N188" s="6">
        <v>3.3194444444444442</v>
      </c>
      <c r="O188" s="7">
        <v>2</v>
      </c>
      <c r="P188" s="7">
        <v>86</v>
      </c>
      <c r="Q188" s="5" t="s">
        <v>21</v>
      </c>
      <c r="R188" s="5" t="s">
        <v>21</v>
      </c>
      <c r="S188" s="5" t="s">
        <v>21</v>
      </c>
      <c r="T188" s="5"/>
      <c r="U188" s="34" t="str">
        <f t="shared" si="18"/>
        <v>40'HQ</v>
      </c>
      <c r="V188" s="81"/>
      <c r="W188" s="80"/>
      <c r="X188" s="47" t="str">
        <f t="shared" si="15"/>
        <v/>
      </c>
      <c r="Y188" s="21" t="str">
        <f t="shared" si="16"/>
        <v/>
      </c>
      <c r="Z188" s="22" t="str">
        <f>IF(Y188="","",(CONVERT(Y188,"hr","mn")))</f>
        <v/>
      </c>
    </row>
    <row r="189" spans="1:26" ht="45.75" thickBot="1" x14ac:dyDescent="0.3">
      <c r="A189" s="31">
        <f t="shared" si="12"/>
        <v>6</v>
      </c>
      <c r="B189" s="31">
        <f t="shared" si="13"/>
        <v>2</v>
      </c>
      <c r="C189" s="84">
        <f t="shared" si="17"/>
        <v>43136.375</v>
      </c>
      <c r="D189" s="2">
        <v>523238</v>
      </c>
      <c r="E189" s="1" t="s">
        <v>50</v>
      </c>
      <c r="F189" s="35">
        <v>43136.375</v>
      </c>
      <c r="G189" s="2"/>
      <c r="H189" s="3" t="s">
        <v>269</v>
      </c>
      <c r="I189" s="2" t="s">
        <v>270</v>
      </c>
      <c r="J189" s="2" t="s">
        <v>233</v>
      </c>
      <c r="K189" s="2" t="s">
        <v>45</v>
      </c>
      <c r="L189" s="2" t="s">
        <v>271</v>
      </c>
      <c r="M189" s="2" t="s">
        <v>40</v>
      </c>
      <c r="N189" s="2" t="s">
        <v>33</v>
      </c>
      <c r="O189" s="4">
        <v>79</v>
      </c>
      <c r="P189" s="4">
        <v>0</v>
      </c>
      <c r="Q189" s="4">
        <v>12</v>
      </c>
      <c r="R189" s="2" t="s">
        <v>21</v>
      </c>
      <c r="S189" s="2" t="s">
        <v>21</v>
      </c>
      <c r="T189" s="2"/>
      <c r="U189" s="34" t="str">
        <f t="shared" si="18"/>
        <v>CBHU9149430</v>
      </c>
      <c r="V189" s="68"/>
      <c r="W189" s="69"/>
      <c r="X189" s="19" t="str">
        <f t="shared" si="15"/>
        <v/>
      </c>
      <c r="Y189" s="21" t="str">
        <f t="shared" si="16"/>
        <v/>
      </c>
      <c r="Z189" s="22"/>
    </row>
    <row r="190" spans="1:26" ht="34.5" thickBot="1" x14ac:dyDescent="0.3">
      <c r="A190" s="32" t="str">
        <f t="shared" si="12"/>
        <v/>
      </c>
      <c r="B190" s="46" t="str">
        <f t="shared" si="13"/>
        <v/>
      </c>
      <c r="C190" s="85" t="str">
        <f t="shared" si="17"/>
        <v/>
      </c>
      <c r="D190" s="5" t="s">
        <v>272</v>
      </c>
      <c r="E190" s="1" t="s">
        <v>23</v>
      </c>
      <c r="F190" s="5"/>
      <c r="G190" s="5"/>
      <c r="H190" s="1" t="s">
        <v>28</v>
      </c>
      <c r="I190" s="5"/>
      <c r="J190" s="5" t="s">
        <v>34</v>
      </c>
      <c r="K190" s="5" t="s">
        <v>273</v>
      </c>
      <c r="L190" s="5" t="s">
        <v>35</v>
      </c>
      <c r="M190" s="5" t="s">
        <v>21</v>
      </c>
      <c r="N190" s="6">
        <v>0.65833333333333333</v>
      </c>
      <c r="O190" s="7">
        <v>1</v>
      </c>
      <c r="P190" s="7">
        <v>79</v>
      </c>
      <c r="Q190" s="5" t="s">
        <v>21</v>
      </c>
      <c r="R190" s="5" t="s">
        <v>21</v>
      </c>
      <c r="S190" s="5" t="s">
        <v>49</v>
      </c>
      <c r="T190" s="5"/>
      <c r="U190" s="34" t="str">
        <f t="shared" si="18"/>
        <v>Container</v>
      </c>
      <c r="V190" s="81"/>
      <c r="W190" s="80"/>
      <c r="X190" s="47" t="str">
        <f t="shared" si="15"/>
        <v/>
      </c>
      <c r="Y190" s="21" t="str">
        <f t="shared" si="16"/>
        <v/>
      </c>
      <c r="Z190" s="22" t="str">
        <f>IF(Y190="","",(CONVERT(Y190,"hr","mn")))</f>
        <v/>
      </c>
    </row>
    <row r="191" spans="1:26" ht="45" x14ac:dyDescent="0.25">
      <c r="A191" s="31">
        <f t="shared" si="12"/>
        <v>6</v>
      </c>
      <c r="B191" s="31">
        <f t="shared" si="13"/>
        <v>2</v>
      </c>
      <c r="C191" s="84">
        <f t="shared" si="17"/>
        <v>43136.375</v>
      </c>
      <c r="D191" s="2">
        <v>516985</v>
      </c>
      <c r="E191" s="1" t="s">
        <v>63</v>
      </c>
      <c r="F191" s="35">
        <v>43136.375</v>
      </c>
      <c r="G191" s="2"/>
      <c r="H191" s="3" t="s">
        <v>274</v>
      </c>
      <c r="I191" s="2" t="s">
        <v>275</v>
      </c>
      <c r="J191" s="2" t="s">
        <v>91</v>
      </c>
      <c r="K191" s="2" t="s">
        <v>65</v>
      </c>
      <c r="L191" s="2"/>
      <c r="M191" s="2" t="s">
        <v>40</v>
      </c>
      <c r="N191" s="2" t="s">
        <v>33</v>
      </c>
      <c r="O191" s="4">
        <v>126</v>
      </c>
      <c r="P191" s="4">
        <v>0</v>
      </c>
      <c r="Q191" s="4">
        <v>20</v>
      </c>
      <c r="R191" s="2" t="s">
        <v>21</v>
      </c>
      <c r="S191" s="2" t="s">
        <v>21</v>
      </c>
      <c r="T191" s="2"/>
      <c r="U191" s="34" t="str">
        <f t="shared" si="18"/>
        <v>TRLU6858566</v>
      </c>
      <c r="V191" s="67"/>
      <c r="W191" s="66"/>
      <c r="X191" s="19" t="str">
        <f t="shared" si="15"/>
        <v/>
      </c>
      <c r="Y191" s="21" t="str">
        <f t="shared" si="16"/>
        <v/>
      </c>
      <c r="Z191" s="22"/>
    </row>
    <row r="192" spans="1:26" x14ac:dyDescent="0.25">
      <c r="A192" s="31" t="str">
        <f t="shared" si="12"/>
        <v/>
      </c>
      <c r="B192" s="31" t="str">
        <f t="shared" si="13"/>
        <v/>
      </c>
      <c r="C192" s="84" t="str">
        <f t="shared" si="17"/>
        <v/>
      </c>
      <c r="D192" s="5" t="s">
        <v>22</v>
      </c>
      <c r="E192" s="1" t="s">
        <v>23</v>
      </c>
      <c r="F192" s="5"/>
      <c r="G192" s="5"/>
      <c r="H192" s="1" t="s">
        <v>28</v>
      </c>
      <c r="I192" s="5"/>
      <c r="J192" s="5" t="s">
        <v>24</v>
      </c>
      <c r="K192" s="5" t="s">
        <v>276</v>
      </c>
      <c r="L192" s="5" t="s">
        <v>25</v>
      </c>
      <c r="M192" s="5" t="s">
        <v>21</v>
      </c>
      <c r="N192" s="6">
        <v>1.05</v>
      </c>
      <c r="O192" s="7">
        <v>1</v>
      </c>
      <c r="P192" s="7">
        <v>126</v>
      </c>
      <c r="Q192" s="5" t="s">
        <v>21</v>
      </c>
      <c r="R192" s="5" t="s">
        <v>21</v>
      </c>
      <c r="S192" s="5" t="s">
        <v>21</v>
      </c>
      <c r="T192" s="5"/>
      <c r="U192" s="34" t="str">
        <f t="shared" si="18"/>
        <v>40'HQ</v>
      </c>
      <c r="V192" s="15"/>
      <c r="W192" s="18"/>
      <c r="X192" s="19" t="str">
        <f t="shared" si="15"/>
        <v/>
      </c>
      <c r="Y192" s="21" t="str">
        <f t="shared" si="16"/>
        <v/>
      </c>
      <c r="Z192" s="22"/>
    </row>
    <row r="193" spans="1:26" ht="45.75" thickBot="1" x14ac:dyDescent="0.3">
      <c r="A193" s="31">
        <f t="shared" si="12"/>
        <v>6</v>
      </c>
      <c r="B193" s="31">
        <f t="shared" si="13"/>
        <v>2</v>
      </c>
      <c r="C193" s="84">
        <f t="shared" si="17"/>
        <v>43136.375</v>
      </c>
      <c r="D193" s="2">
        <v>523240</v>
      </c>
      <c r="E193" s="1" t="s">
        <v>73</v>
      </c>
      <c r="F193" s="35">
        <v>43136.375</v>
      </c>
      <c r="G193" s="2"/>
      <c r="H193" s="3" t="s">
        <v>277</v>
      </c>
      <c r="I193" s="2" t="s">
        <v>278</v>
      </c>
      <c r="J193" s="2" t="s">
        <v>233</v>
      </c>
      <c r="K193" s="2" t="s">
        <v>45</v>
      </c>
      <c r="L193" s="2" t="s">
        <v>279</v>
      </c>
      <c r="M193" s="2" t="s">
        <v>40</v>
      </c>
      <c r="N193" s="2" t="s">
        <v>33</v>
      </c>
      <c r="O193" s="4">
        <v>79</v>
      </c>
      <c r="P193" s="4">
        <v>0</v>
      </c>
      <c r="Q193" s="4">
        <v>12</v>
      </c>
      <c r="R193" s="2" t="s">
        <v>21</v>
      </c>
      <c r="S193" s="2" t="s">
        <v>21</v>
      </c>
      <c r="T193" s="2"/>
      <c r="U193" s="34" t="str">
        <f t="shared" si="18"/>
        <v>TLLU5016156</v>
      </c>
      <c r="V193" s="64"/>
      <c r="W193" s="63"/>
      <c r="X193" s="19" t="str">
        <f t="shared" si="15"/>
        <v/>
      </c>
      <c r="Y193" s="21" t="str">
        <f t="shared" si="16"/>
        <v/>
      </c>
      <c r="Z193" s="22"/>
    </row>
    <row r="194" spans="1:26" ht="34.5" thickBot="1" x14ac:dyDescent="0.3">
      <c r="A194" s="32" t="str">
        <f t="shared" si="12"/>
        <v/>
      </c>
      <c r="B194" s="46" t="str">
        <f t="shared" si="13"/>
        <v/>
      </c>
      <c r="C194" s="85" t="str">
        <f t="shared" si="17"/>
        <v/>
      </c>
      <c r="D194" s="5" t="s">
        <v>280</v>
      </c>
      <c r="E194" s="1" t="s">
        <v>23</v>
      </c>
      <c r="F194" s="5"/>
      <c r="G194" s="5"/>
      <c r="H194" s="1" t="s">
        <v>28</v>
      </c>
      <c r="I194" s="5"/>
      <c r="J194" s="5" t="s">
        <v>34</v>
      </c>
      <c r="K194" s="5" t="s">
        <v>281</v>
      </c>
      <c r="L194" s="5" t="s">
        <v>35</v>
      </c>
      <c r="M194" s="5" t="s">
        <v>21</v>
      </c>
      <c r="N194" s="6">
        <v>0.65833333333333333</v>
      </c>
      <c r="O194" s="7">
        <v>1</v>
      </c>
      <c r="P194" s="7">
        <v>79</v>
      </c>
      <c r="Q194" s="5" t="s">
        <v>21</v>
      </c>
      <c r="R194" s="5" t="s">
        <v>21</v>
      </c>
      <c r="S194" s="5" t="s">
        <v>21</v>
      </c>
      <c r="T194" s="5"/>
      <c r="U194" s="34" t="str">
        <f t="shared" si="18"/>
        <v>Camion vrac</v>
      </c>
      <c r="V194" s="81"/>
      <c r="W194" s="80"/>
      <c r="X194" s="47" t="str">
        <f t="shared" si="15"/>
        <v/>
      </c>
      <c r="Y194" s="21" t="str">
        <f t="shared" si="16"/>
        <v/>
      </c>
      <c r="Z194" s="22" t="str">
        <f>IF(Y194="","",(CONVERT(Y194,"hr","mn")))</f>
        <v/>
      </c>
    </row>
    <row r="195" spans="1:26" ht="45.75" thickBot="1" x14ac:dyDescent="0.3">
      <c r="A195" s="31">
        <f t="shared" si="12"/>
        <v>6</v>
      </c>
      <c r="B195" s="31">
        <f t="shared" si="13"/>
        <v>2</v>
      </c>
      <c r="C195" s="84">
        <f t="shared" si="17"/>
        <v>43136.375</v>
      </c>
      <c r="D195" s="2">
        <v>517255</v>
      </c>
      <c r="E195" s="1" t="s">
        <v>66</v>
      </c>
      <c r="F195" s="35">
        <v>43136.375</v>
      </c>
      <c r="G195" s="2"/>
      <c r="H195" s="3" t="s">
        <v>282</v>
      </c>
      <c r="I195" s="2" t="s">
        <v>283</v>
      </c>
      <c r="J195" s="2" t="s">
        <v>39</v>
      </c>
      <c r="K195" s="2" t="s">
        <v>26</v>
      </c>
      <c r="L195" s="2"/>
      <c r="M195" s="2" t="s">
        <v>40</v>
      </c>
      <c r="N195" s="2" t="s">
        <v>33</v>
      </c>
      <c r="O195" s="4">
        <v>107</v>
      </c>
      <c r="P195" s="4">
        <v>0</v>
      </c>
      <c r="Q195" s="4">
        <v>18</v>
      </c>
      <c r="R195" s="2" t="s">
        <v>21</v>
      </c>
      <c r="S195" s="2" t="s">
        <v>21</v>
      </c>
      <c r="T195" s="2"/>
      <c r="U195" s="34">
        <f t="shared" si="18"/>
        <v>0</v>
      </c>
      <c r="V195" s="68"/>
      <c r="W195" s="69"/>
      <c r="X195" s="19" t="str">
        <f t="shared" si="15"/>
        <v/>
      </c>
      <c r="Y195" s="21" t="str">
        <f t="shared" si="16"/>
        <v/>
      </c>
      <c r="Z195" s="22"/>
    </row>
    <row r="196" spans="1:26" ht="15.75" thickBot="1" x14ac:dyDescent="0.3">
      <c r="A196" s="32" t="str">
        <f t="shared" ref="A196:A259" si="19">IF(C196&lt;&gt;"",WEEKNUM(C196),"")</f>
        <v/>
      </c>
      <c r="B196" s="46" t="str">
        <f t="shared" ref="B196:B259" si="20">IF(C196&lt;&gt;"",MONTH(C196),"")</f>
        <v/>
      </c>
      <c r="C196" s="85" t="str">
        <f t="shared" ref="C196:C259" si="21">IF(F196&lt;&gt;"",F196,"")</f>
        <v/>
      </c>
      <c r="D196" s="5" t="s">
        <v>22</v>
      </c>
      <c r="E196" s="1" t="s">
        <v>23</v>
      </c>
      <c r="F196" s="5"/>
      <c r="G196" s="5"/>
      <c r="H196" s="1" t="s">
        <v>28</v>
      </c>
      <c r="I196" s="5"/>
      <c r="J196" s="5" t="s">
        <v>24</v>
      </c>
      <c r="K196" s="5"/>
      <c r="L196" s="5" t="s">
        <v>25</v>
      </c>
      <c r="M196" s="5" t="s">
        <v>21</v>
      </c>
      <c r="N196" s="6">
        <v>0.89166666666666672</v>
      </c>
      <c r="O196" s="7">
        <v>1</v>
      </c>
      <c r="P196" s="7">
        <v>107</v>
      </c>
      <c r="Q196" s="5" t="s">
        <v>21</v>
      </c>
      <c r="R196" s="5" t="s">
        <v>21</v>
      </c>
      <c r="S196" s="5" t="s">
        <v>21</v>
      </c>
      <c r="T196" s="5"/>
      <c r="U196" s="34" t="str">
        <f t="shared" si="18"/>
        <v>Container</v>
      </c>
      <c r="V196" s="81"/>
      <c r="W196" s="80"/>
      <c r="X196" s="47" t="str">
        <f t="shared" si="15"/>
        <v/>
      </c>
      <c r="Y196" s="21" t="str">
        <f t="shared" si="16"/>
        <v/>
      </c>
      <c r="Z196" s="22" t="str">
        <f>IF(Y196="","",(CONVERT(Y196,"hr","mn")))</f>
        <v/>
      </c>
    </row>
    <row r="197" spans="1:26" ht="45" x14ac:dyDescent="0.25">
      <c r="A197" s="31">
        <f t="shared" si="19"/>
        <v>6</v>
      </c>
      <c r="B197" s="31">
        <f t="shared" si="20"/>
        <v>2</v>
      </c>
      <c r="C197" s="84">
        <f t="shared" si="21"/>
        <v>43136.375</v>
      </c>
      <c r="D197" s="2">
        <v>495279</v>
      </c>
      <c r="E197" s="1" t="s">
        <v>74</v>
      </c>
      <c r="F197" s="35">
        <v>43136.375</v>
      </c>
      <c r="G197" s="2"/>
      <c r="H197" s="3" t="s">
        <v>284</v>
      </c>
      <c r="I197" s="2" t="s">
        <v>285</v>
      </c>
      <c r="J197" s="2" t="s">
        <v>91</v>
      </c>
      <c r="K197" s="2" t="s">
        <v>65</v>
      </c>
      <c r="L197" s="2"/>
      <c r="M197" s="2" t="s">
        <v>40</v>
      </c>
      <c r="N197" s="2" t="s">
        <v>33</v>
      </c>
      <c r="O197" s="4">
        <v>102</v>
      </c>
      <c r="P197" s="4">
        <v>0</v>
      </c>
      <c r="Q197" s="4">
        <v>19</v>
      </c>
      <c r="R197" s="2" t="s">
        <v>21</v>
      </c>
      <c r="S197" s="2" t="s">
        <v>21</v>
      </c>
      <c r="T197" s="2"/>
      <c r="U197" s="34" t="str">
        <f t="shared" si="18"/>
        <v>CARU9627411</v>
      </c>
      <c r="V197" s="67"/>
      <c r="W197" s="66"/>
      <c r="X197" s="19" t="str">
        <f t="shared" ref="X197:X260" si="22">IF(V197="","",IF(V197&lt;F197,(MOD(V197-F197,1)),""))</f>
        <v/>
      </c>
      <c r="Y197" s="21" t="str">
        <f t="shared" ref="Y197:Y260" si="23">IF(X197&gt;0.9,"",X197*24)</f>
        <v/>
      </c>
      <c r="Z197" s="22"/>
    </row>
    <row r="198" spans="1:26" x14ac:dyDescent="0.25">
      <c r="A198" s="31" t="str">
        <f t="shared" si="19"/>
        <v/>
      </c>
      <c r="B198" s="31" t="str">
        <f t="shared" si="20"/>
        <v/>
      </c>
      <c r="C198" s="84" t="str">
        <f t="shared" si="21"/>
        <v/>
      </c>
      <c r="D198" s="5" t="s">
        <v>22</v>
      </c>
      <c r="E198" s="1" t="s">
        <v>23</v>
      </c>
      <c r="F198" s="5"/>
      <c r="G198" s="5"/>
      <c r="H198" s="1" t="s">
        <v>28</v>
      </c>
      <c r="I198" s="5"/>
      <c r="J198" s="5" t="s">
        <v>24</v>
      </c>
      <c r="K198" s="5" t="s">
        <v>286</v>
      </c>
      <c r="L198" s="5" t="s">
        <v>25</v>
      </c>
      <c r="M198" s="5" t="s">
        <v>21</v>
      </c>
      <c r="N198" s="6">
        <v>0.85</v>
      </c>
      <c r="O198" s="7">
        <v>1</v>
      </c>
      <c r="P198" s="7">
        <v>102</v>
      </c>
      <c r="Q198" s="5" t="s">
        <v>21</v>
      </c>
      <c r="R198" s="5" t="s">
        <v>21</v>
      </c>
      <c r="S198" s="5" t="s">
        <v>21</v>
      </c>
      <c r="T198" s="5"/>
      <c r="U198" s="34" t="str">
        <f t="shared" si="18"/>
        <v>Camion palette</v>
      </c>
      <c r="V198" s="15"/>
      <c r="W198" s="18"/>
      <c r="X198" s="19" t="str">
        <f t="shared" si="22"/>
        <v/>
      </c>
      <c r="Y198" s="21" t="str">
        <f t="shared" si="23"/>
        <v/>
      </c>
      <c r="Z198" s="22"/>
    </row>
    <row r="199" spans="1:26" ht="34.5" thickBot="1" x14ac:dyDescent="0.3">
      <c r="A199" s="31">
        <f t="shared" si="19"/>
        <v>6</v>
      </c>
      <c r="B199" s="31">
        <f t="shared" si="20"/>
        <v>2</v>
      </c>
      <c r="C199" s="84">
        <f t="shared" si="21"/>
        <v>43136.375</v>
      </c>
      <c r="D199" s="2">
        <v>517133</v>
      </c>
      <c r="E199" s="1" t="s">
        <v>59</v>
      </c>
      <c r="F199" s="35">
        <v>43136.375</v>
      </c>
      <c r="G199" s="2"/>
      <c r="H199" s="3" t="s">
        <v>287</v>
      </c>
      <c r="I199" s="2" t="s">
        <v>288</v>
      </c>
      <c r="J199" s="2" t="s">
        <v>67</v>
      </c>
      <c r="K199" s="2" t="s">
        <v>18</v>
      </c>
      <c r="L199" s="2"/>
      <c r="M199" s="2" t="s">
        <v>84</v>
      </c>
      <c r="N199" s="2" t="s">
        <v>20</v>
      </c>
      <c r="O199" s="4">
        <v>825</v>
      </c>
      <c r="P199" s="4">
        <v>30</v>
      </c>
      <c r="Q199" s="4">
        <v>33</v>
      </c>
      <c r="R199" s="2" t="s">
        <v>21</v>
      </c>
      <c r="S199" s="2" t="s">
        <v>21</v>
      </c>
      <c r="T199" s="2"/>
      <c r="U199" s="34">
        <f t="shared" si="18"/>
        <v>0</v>
      </c>
      <c r="V199" s="64"/>
      <c r="W199" s="63"/>
      <c r="X199" s="19" t="str">
        <f t="shared" si="22"/>
        <v/>
      </c>
      <c r="Y199" s="21" t="str">
        <f t="shared" si="23"/>
        <v/>
      </c>
      <c r="Z199" s="22"/>
    </row>
    <row r="200" spans="1:26" ht="15.75" thickBot="1" x14ac:dyDescent="0.3">
      <c r="A200" s="32" t="str">
        <f t="shared" si="19"/>
        <v/>
      </c>
      <c r="B200" s="46" t="str">
        <f t="shared" si="20"/>
        <v/>
      </c>
      <c r="C200" s="85" t="str">
        <f t="shared" si="21"/>
        <v/>
      </c>
      <c r="D200" s="5" t="s">
        <v>22</v>
      </c>
      <c r="E200" s="1" t="s">
        <v>23</v>
      </c>
      <c r="F200" s="5"/>
      <c r="G200" s="5"/>
      <c r="H200" s="1" t="s">
        <v>28</v>
      </c>
      <c r="I200" s="5"/>
      <c r="J200" s="5" t="s">
        <v>24</v>
      </c>
      <c r="K200" s="5"/>
      <c r="L200" s="5" t="s">
        <v>25</v>
      </c>
      <c r="M200" s="5" t="s">
        <v>21</v>
      </c>
      <c r="N200" s="6">
        <v>1.1029411764705883</v>
      </c>
      <c r="O200" s="7">
        <v>1</v>
      </c>
      <c r="P200" s="7">
        <v>33</v>
      </c>
      <c r="Q200" s="5" t="s">
        <v>21</v>
      </c>
      <c r="R200" s="5" t="s">
        <v>21</v>
      </c>
      <c r="S200" s="5" t="s">
        <v>21</v>
      </c>
      <c r="T200" s="5"/>
      <c r="U200" s="34" t="str">
        <f t="shared" si="18"/>
        <v>Camion palette</v>
      </c>
      <c r="V200" s="78"/>
      <c r="W200" s="80"/>
      <c r="X200" s="47" t="str">
        <f t="shared" si="22"/>
        <v/>
      </c>
      <c r="Y200" s="21" t="str">
        <f t="shared" si="23"/>
        <v/>
      </c>
      <c r="Z200" s="22" t="str">
        <f>IF(Y200="","",(CONVERT(Y200,"hr","mn")))</f>
        <v/>
      </c>
    </row>
    <row r="201" spans="1:26" ht="33.75" x14ac:dyDescent="0.25">
      <c r="A201" s="31">
        <f t="shared" si="19"/>
        <v>6</v>
      </c>
      <c r="B201" s="31">
        <f t="shared" si="20"/>
        <v>2</v>
      </c>
      <c r="C201" s="84">
        <f t="shared" si="21"/>
        <v>43136.416666666664</v>
      </c>
      <c r="D201" s="2">
        <v>522620</v>
      </c>
      <c r="E201" s="1" t="s">
        <v>59</v>
      </c>
      <c r="F201" s="35">
        <v>43136.416666666664</v>
      </c>
      <c r="G201" s="2"/>
      <c r="H201" s="3" t="s">
        <v>289</v>
      </c>
      <c r="I201" s="2" t="s">
        <v>290</v>
      </c>
      <c r="J201" s="2" t="s">
        <v>291</v>
      </c>
      <c r="K201" s="2" t="s">
        <v>18</v>
      </c>
      <c r="L201" s="2"/>
      <c r="M201" s="2" t="s">
        <v>84</v>
      </c>
      <c r="N201" s="2" t="s">
        <v>20</v>
      </c>
      <c r="O201" s="4">
        <v>800</v>
      </c>
      <c r="P201" s="4">
        <v>0</v>
      </c>
      <c r="Q201" s="4">
        <v>36</v>
      </c>
      <c r="R201" s="2" t="s">
        <v>21</v>
      </c>
      <c r="S201" s="2" t="s">
        <v>49</v>
      </c>
      <c r="T201" s="8"/>
      <c r="U201" s="34">
        <f t="shared" si="18"/>
        <v>0</v>
      </c>
      <c r="V201" s="67"/>
      <c r="W201" s="66"/>
      <c r="X201" s="19" t="str">
        <f t="shared" si="22"/>
        <v/>
      </c>
      <c r="Y201" s="21" t="str">
        <f t="shared" si="23"/>
        <v/>
      </c>
      <c r="Z201" s="22"/>
    </row>
    <row r="202" spans="1:26" x14ac:dyDescent="0.25">
      <c r="A202" s="31" t="str">
        <f t="shared" si="19"/>
        <v/>
      </c>
      <c r="B202" s="31" t="str">
        <f t="shared" si="20"/>
        <v/>
      </c>
      <c r="C202" s="84" t="str">
        <f t="shared" si="21"/>
        <v/>
      </c>
      <c r="D202" s="5" t="s">
        <v>22</v>
      </c>
      <c r="E202" s="1" t="s">
        <v>23</v>
      </c>
      <c r="F202" s="5"/>
      <c r="G202" s="5"/>
      <c r="H202" s="1" t="s">
        <v>28</v>
      </c>
      <c r="I202" s="5"/>
      <c r="J202" s="5" t="s">
        <v>24</v>
      </c>
      <c r="K202" s="5"/>
      <c r="L202" s="5" t="s">
        <v>25</v>
      </c>
      <c r="M202" s="5" t="s">
        <v>21</v>
      </c>
      <c r="N202" s="6">
        <v>1.0695187165775402</v>
      </c>
      <c r="O202" s="7">
        <v>1</v>
      </c>
      <c r="P202" s="7">
        <v>27</v>
      </c>
      <c r="Q202" s="5" t="s">
        <v>21</v>
      </c>
      <c r="R202" s="5" t="s">
        <v>21</v>
      </c>
      <c r="S202" s="5" t="s">
        <v>21</v>
      </c>
      <c r="T202" s="9"/>
      <c r="U202" s="34" t="str">
        <f t="shared" si="18"/>
        <v>Container</v>
      </c>
      <c r="V202" s="15"/>
      <c r="W202" s="18"/>
      <c r="X202" s="19" t="str">
        <f t="shared" si="22"/>
        <v/>
      </c>
      <c r="Y202" s="21" t="str">
        <f t="shared" si="23"/>
        <v/>
      </c>
      <c r="Z202" s="22"/>
    </row>
    <row r="203" spans="1:26" ht="45" x14ac:dyDescent="0.25">
      <c r="A203" s="31">
        <f t="shared" si="19"/>
        <v>6</v>
      </c>
      <c r="B203" s="31">
        <f t="shared" si="20"/>
        <v>2</v>
      </c>
      <c r="C203" s="84">
        <f t="shared" si="21"/>
        <v>43136.416666666664</v>
      </c>
      <c r="D203" s="2">
        <v>492666</v>
      </c>
      <c r="E203" s="1" t="s">
        <v>60</v>
      </c>
      <c r="F203" s="35">
        <v>43136.416666666664</v>
      </c>
      <c r="G203" s="2"/>
      <c r="H203" s="3" t="s">
        <v>292</v>
      </c>
      <c r="I203" s="2" t="s">
        <v>293</v>
      </c>
      <c r="J203" s="2" t="s">
        <v>294</v>
      </c>
      <c r="K203" s="2" t="s">
        <v>65</v>
      </c>
      <c r="L203" s="2"/>
      <c r="M203" s="2" t="s">
        <v>32</v>
      </c>
      <c r="N203" s="2" t="s">
        <v>33</v>
      </c>
      <c r="O203" s="4">
        <v>567</v>
      </c>
      <c r="P203" s="4">
        <v>0</v>
      </c>
      <c r="Q203" s="4">
        <v>64</v>
      </c>
      <c r="R203" s="2" t="s">
        <v>21</v>
      </c>
      <c r="S203" s="2" t="s">
        <v>21</v>
      </c>
      <c r="T203" s="10"/>
      <c r="U203" s="34" t="str">
        <f t="shared" si="18"/>
        <v>TCLU5458822</v>
      </c>
      <c r="V203" s="15"/>
      <c r="W203" s="18"/>
      <c r="X203" s="19" t="str">
        <f t="shared" si="22"/>
        <v/>
      </c>
      <c r="Y203" s="21" t="str">
        <f t="shared" si="23"/>
        <v/>
      </c>
      <c r="Z203" s="22"/>
    </row>
    <row r="204" spans="1:26" x14ac:dyDescent="0.25">
      <c r="A204" s="31" t="str">
        <f t="shared" si="19"/>
        <v/>
      </c>
      <c r="B204" s="31" t="str">
        <f t="shared" si="20"/>
        <v/>
      </c>
      <c r="C204" s="84" t="str">
        <f t="shared" si="21"/>
        <v/>
      </c>
      <c r="D204" s="5" t="s">
        <v>22</v>
      </c>
      <c r="E204" s="1" t="s">
        <v>23</v>
      </c>
      <c r="F204" s="5"/>
      <c r="G204" s="5"/>
      <c r="H204" s="1" t="s">
        <v>28</v>
      </c>
      <c r="I204" s="5"/>
      <c r="J204" s="5" t="s">
        <v>24</v>
      </c>
      <c r="K204" s="5" t="s">
        <v>295</v>
      </c>
      <c r="L204" s="5" t="s">
        <v>25</v>
      </c>
      <c r="M204" s="5" t="s">
        <v>21</v>
      </c>
      <c r="N204" s="6">
        <v>5.67</v>
      </c>
      <c r="O204" s="7">
        <v>1</v>
      </c>
      <c r="P204" s="7">
        <v>48</v>
      </c>
      <c r="Q204" s="5" t="s">
        <v>21</v>
      </c>
      <c r="R204" s="5" t="s">
        <v>21</v>
      </c>
      <c r="S204" s="5" t="s">
        <v>21</v>
      </c>
      <c r="T204" s="10"/>
      <c r="U204" s="34" t="str">
        <f t="shared" si="18"/>
        <v>Camion vrac</v>
      </c>
      <c r="V204" s="15"/>
      <c r="W204" s="18"/>
      <c r="X204" s="19" t="str">
        <f t="shared" si="22"/>
        <v/>
      </c>
      <c r="Y204" s="21" t="str">
        <f t="shared" si="23"/>
        <v/>
      </c>
      <c r="Z204" s="22"/>
    </row>
    <row r="205" spans="1:26" ht="34.5" thickBot="1" x14ac:dyDescent="0.3">
      <c r="A205" s="31">
        <f t="shared" si="19"/>
        <v>6</v>
      </c>
      <c r="B205" s="31">
        <f t="shared" si="20"/>
        <v>2</v>
      </c>
      <c r="C205" s="84">
        <f t="shared" si="21"/>
        <v>43136.416666666664</v>
      </c>
      <c r="D205" s="2">
        <v>523579</v>
      </c>
      <c r="E205" s="1" t="s">
        <v>38</v>
      </c>
      <c r="F205" s="35">
        <v>43136.416666666664</v>
      </c>
      <c r="G205" s="2"/>
      <c r="H205" s="3" t="s">
        <v>296</v>
      </c>
      <c r="I205" s="2" t="s">
        <v>297</v>
      </c>
      <c r="J205" s="2" t="s">
        <v>205</v>
      </c>
      <c r="K205" s="2" t="s">
        <v>26</v>
      </c>
      <c r="L205" s="2"/>
      <c r="M205" s="2" t="s">
        <v>40</v>
      </c>
      <c r="N205" s="2" t="s">
        <v>33</v>
      </c>
      <c r="O205" s="4">
        <v>150</v>
      </c>
      <c r="P205" s="4">
        <v>0</v>
      </c>
      <c r="Q205" s="4">
        <v>21</v>
      </c>
      <c r="R205" s="2" t="s">
        <v>21</v>
      </c>
      <c r="S205" s="2" t="s">
        <v>21</v>
      </c>
      <c r="T205" s="10"/>
      <c r="U205" s="34" t="str">
        <f t="shared" si="18"/>
        <v>CMAU8101516</v>
      </c>
      <c r="V205" s="64"/>
      <c r="W205" s="63"/>
      <c r="X205" s="19" t="str">
        <f t="shared" si="22"/>
        <v/>
      </c>
      <c r="Y205" s="21" t="str">
        <f t="shared" si="23"/>
        <v/>
      </c>
      <c r="Z205" s="22"/>
    </row>
    <row r="206" spans="1:26" ht="15.75" thickBot="1" x14ac:dyDescent="0.3">
      <c r="A206" s="32" t="str">
        <f t="shared" si="19"/>
        <v/>
      </c>
      <c r="B206" s="46" t="str">
        <f t="shared" si="20"/>
        <v/>
      </c>
      <c r="C206" s="85" t="str">
        <f t="shared" si="21"/>
        <v/>
      </c>
      <c r="D206" s="5" t="s">
        <v>22</v>
      </c>
      <c r="E206" s="1" t="s">
        <v>23</v>
      </c>
      <c r="F206" s="5"/>
      <c r="G206" s="5"/>
      <c r="H206" s="1" t="s">
        <v>28</v>
      </c>
      <c r="I206" s="5"/>
      <c r="J206" s="5" t="s">
        <v>24</v>
      </c>
      <c r="K206" s="5" t="s">
        <v>298</v>
      </c>
      <c r="L206" s="5" t="s">
        <v>25</v>
      </c>
      <c r="M206" s="5" t="s">
        <v>21</v>
      </c>
      <c r="N206" s="6">
        <v>1.25</v>
      </c>
      <c r="O206" s="7">
        <v>1</v>
      </c>
      <c r="P206" s="7">
        <v>150</v>
      </c>
      <c r="Q206" s="5" t="s">
        <v>21</v>
      </c>
      <c r="R206" s="5" t="s">
        <v>21</v>
      </c>
      <c r="S206" s="5" t="s">
        <v>21</v>
      </c>
      <c r="T206" s="10"/>
      <c r="U206" s="34" t="str">
        <f t="shared" si="18"/>
        <v>40'HQ</v>
      </c>
      <c r="V206" s="81"/>
      <c r="W206" s="80"/>
      <c r="X206" s="47" t="str">
        <f t="shared" si="22"/>
        <v/>
      </c>
      <c r="Y206" s="21" t="str">
        <f t="shared" si="23"/>
        <v/>
      </c>
      <c r="Z206" s="22" t="str">
        <f>IF(Y206="","",(CONVERT(Y206,"hr","mn")))</f>
        <v/>
      </c>
    </row>
    <row r="207" spans="1:26" ht="33.75" x14ac:dyDescent="0.25">
      <c r="A207" s="31">
        <f t="shared" si="19"/>
        <v>6</v>
      </c>
      <c r="B207" s="31">
        <f t="shared" si="20"/>
        <v>2</v>
      </c>
      <c r="C207" s="84">
        <f t="shared" si="21"/>
        <v>43136.416666666664</v>
      </c>
      <c r="D207" s="2">
        <v>523651</v>
      </c>
      <c r="E207" s="1" t="s">
        <v>37</v>
      </c>
      <c r="F207" s="35">
        <v>43136.416666666664</v>
      </c>
      <c r="G207" s="2"/>
      <c r="H207" s="3" t="s">
        <v>299</v>
      </c>
      <c r="I207" s="2" t="s">
        <v>300</v>
      </c>
      <c r="J207" s="2" t="s">
        <v>301</v>
      </c>
      <c r="K207" s="2" t="s">
        <v>45</v>
      </c>
      <c r="L207" s="2" t="s">
        <v>302</v>
      </c>
      <c r="M207" s="2" t="s">
        <v>47</v>
      </c>
      <c r="N207" s="2" t="s">
        <v>33</v>
      </c>
      <c r="O207" s="4">
        <v>632</v>
      </c>
      <c r="P207" s="4">
        <v>0</v>
      </c>
      <c r="Q207" s="4">
        <v>78</v>
      </c>
      <c r="R207" s="2" t="s">
        <v>21</v>
      </c>
      <c r="S207" s="2" t="s">
        <v>21</v>
      </c>
      <c r="T207" s="10"/>
      <c r="U207" s="34" t="str">
        <f t="shared" si="18"/>
        <v>BMOU4554872</v>
      </c>
      <c r="V207" s="67"/>
      <c r="W207" s="66"/>
      <c r="X207" s="19" t="str">
        <f t="shared" si="22"/>
        <v/>
      </c>
      <c r="Y207" s="21" t="str">
        <f t="shared" si="23"/>
        <v/>
      </c>
      <c r="Z207" s="22"/>
    </row>
    <row r="208" spans="1:26" ht="33.75" x14ac:dyDescent="0.25">
      <c r="A208" s="31" t="str">
        <f t="shared" si="19"/>
        <v/>
      </c>
      <c r="B208" s="31" t="str">
        <f t="shared" si="20"/>
        <v/>
      </c>
      <c r="C208" s="84" t="str">
        <f t="shared" si="21"/>
        <v/>
      </c>
      <c r="D208" s="5" t="s">
        <v>303</v>
      </c>
      <c r="E208" s="1" t="s">
        <v>23</v>
      </c>
      <c r="F208" s="5"/>
      <c r="G208" s="5"/>
      <c r="H208" s="1" t="s">
        <v>28</v>
      </c>
      <c r="I208" s="5"/>
      <c r="J208" s="5" t="s">
        <v>34</v>
      </c>
      <c r="K208" s="5" t="s">
        <v>304</v>
      </c>
      <c r="L208" s="5" t="s">
        <v>35</v>
      </c>
      <c r="M208" s="5" t="s">
        <v>21</v>
      </c>
      <c r="N208" s="6">
        <v>7.4352941176470591</v>
      </c>
      <c r="O208" s="7">
        <v>1</v>
      </c>
      <c r="P208" s="7">
        <v>31</v>
      </c>
      <c r="Q208" s="5" t="s">
        <v>21</v>
      </c>
      <c r="R208" s="5" t="s">
        <v>21</v>
      </c>
      <c r="S208" s="5" t="s">
        <v>21</v>
      </c>
      <c r="T208" s="10"/>
      <c r="U208" s="34" t="str">
        <f t="shared" si="18"/>
        <v>40'</v>
      </c>
      <c r="V208" s="15"/>
      <c r="W208" s="18"/>
      <c r="X208" s="19" t="str">
        <f t="shared" si="22"/>
        <v/>
      </c>
      <c r="Y208" s="21" t="str">
        <f t="shared" si="23"/>
        <v/>
      </c>
      <c r="Z208" s="22"/>
    </row>
    <row r="209" spans="1:26" ht="45" x14ac:dyDescent="0.25">
      <c r="A209" s="31">
        <f t="shared" si="19"/>
        <v>6</v>
      </c>
      <c r="B209" s="31">
        <f t="shared" si="20"/>
        <v>2</v>
      </c>
      <c r="C209" s="84">
        <f t="shared" si="21"/>
        <v>43136.416666666664</v>
      </c>
      <c r="D209" s="2">
        <v>523645</v>
      </c>
      <c r="E209" s="1" t="s">
        <v>29</v>
      </c>
      <c r="F209" s="35">
        <v>43136.416666666664</v>
      </c>
      <c r="G209" s="2"/>
      <c r="H209" s="3" t="s">
        <v>76</v>
      </c>
      <c r="I209" s="2" t="s">
        <v>77</v>
      </c>
      <c r="J209" s="2" t="s">
        <v>78</v>
      </c>
      <c r="K209" s="2" t="s">
        <v>31</v>
      </c>
      <c r="L209" s="2" t="s">
        <v>79</v>
      </c>
      <c r="M209" s="2" t="s">
        <v>32</v>
      </c>
      <c r="N209" s="2" t="s">
        <v>33</v>
      </c>
      <c r="O209" s="4">
        <v>348</v>
      </c>
      <c r="P209" s="4">
        <v>0</v>
      </c>
      <c r="Q209" s="4">
        <v>58</v>
      </c>
      <c r="R209" s="2" t="s">
        <v>21</v>
      </c>
      <c r="S209" s="2" t="s">
        <v>49</v>
      </c>
      <c r="T209" s="10"/>
      <c r="U209" s="34" t="str">
        <f t="shared" si="18"/>
        <v>CBHU6446938</v>
      </c>
      <c r="V209" s="15"/>
      <c r="W209" s="18"/>
      <c r="X209" s="19" t="str">
        <f t="shared" si="22"/>
        <v/>
      </c>
      <c r="Y209" s="21" t="str">
        <f t="shared" si="23"/>
        <v/>
      </c>
      <c r="Z209" s="22"/>
    </row>
    <row r="210" spans="1:26" ht="33.75" x14ac:dyDescent="0.25">
      <c r="A210" s="31" t="str">
        <f t="shared" si="19"/>
        <v/>
      </c>
      <c r="B210" s="31" t="str">
        <f t="shared" si="20"/>
        <v/>
      </c>
      <c r="C210" s="84" t="str">
        <f t="shared" si="21"/>
        <v/>
      </c>
      <c r="D210" s="5" t="s">
        <v>305</v>
      </c>
      <c r="E210" s="1" t="s">
        <v>23</v>
      </c>
      <c r="F210" s="5"/>
      <c r="G210" s="5"/>
      <c r="H210" s="1" t="s">
        <v>28</v>
      </c>
      <c r="I210" s="5"/>
      <c r="J210" s="5" t="s">
        <v>34</v>
      </c>
      <c r="K210" s="5" t="s">
        <v>80</v>
      </c>
      <c r="L210" s="5" t="s">
        <v>35</v>
      </c>
      <c r="M210" s="5" t="s">
        <v>21</v>
      </c>
      <c r="N210" s="6">
        <v>3.48</v>
      </c>
      <c r="O210" s="7">
        <v>2</v>
      </c>
      <c r="P210" s="7">
        <v>58</v>
      </c>
      <c r="Q210" s="5" t="s">
        <v>21</v>
      </c>
      <c r="R210" s="5" t="s">
        <v>21</v>
      </c>
      <c r="S210" s="5" t="s">
        <v>21</v>
      </c>
      <c r="T210" s="10"/>
      <c r="U210" s="34" t="str">
        <f t="shared" si="18"/>
        <v>40'</v>
      </c>
      <c r="V210" s="15"/>
      <c r="W210" s="18"/>
      <c r="X210" s="19" t="str">
        <f t="shared" si="22"/>
        <v/>
      </c>
      <c r="Y210" s="21" t="str">
        <f t="shared" si="23"/>
        <v/>
      </c>
      <c r="Z210" s="22"/>
    </row>
    <row r="211" spans="1:26" ht="56.25" x14ac:dyDescent="0.25">
      <c r="A211" s="31">
        <f t="shared" si="19"/>
        <v>6</v>
      </c>
      <c r="B211" s="31">
        <f t="shared" si="20"/>
        <v>2</v>
      </c>
      <c r="C211" s="84">
        <f t="shared" si="21"/>
        <v>43136.416666666664</v>
      </c>
      <c r="D211" s="2">
        <v>523243</v>
      </c>
      <c r="E211" s="1" t="s">
        <v>66</v>
      </c>
      <c r="F211" s="35">
        <v>43136.416666666664</v>
      </c>
      <c r="G211" s="2"/>
      <c r="H211" s="3" t="s">
        <v>306</v>
      </c>
      <c r="I211" s="2" t="s">
        <v>307</v>
      </c>
      <c r="J211" s="2" t="s">
        <v>308</v>
      </c>
      <c r="K211" s="2" t="s">
        <v>31</v>
      </c>
      <c r="L211" s="2" t="s">
        <v>309</v>
      </c>
      <c r="M211" s="2" t="s">
        <v>40</v>
      </c>
      <c r="N211" s="2" t="s">
        <v>33</v>
      </c>
      <c r="O211" s="4">
        <v>108</v>
      </c>
      <c r="P211" s="4">
        <v>0</v>
      </c>
      <c r="Q211" s="4">
        <v>18</v>
      </c>
      <c r="R211" s="2" t="s">
        <v>21</v>
      </c>
      <c r="S211" s="2" t="s">
        <v>21</v>
      </c>
      <c r="T211" s="10"/>
      <c r="U211" s="34" t="str">
        <f t="shared" si="18"/>
        <v>TCLU4763009</v>
      </c>
      <c r="V211" s="15"/>
      <c r="W211" s="18"/>
      <c r="X211" s="19" t="str">
        <f t="shared" si="22"/>
        <v/>
      </c>
      <c r="Y211" s="21" t="str">
        <f t="shared" si="23"/>
        <v/>
      </c>
      <c r="Z211" s="22"/>
    </row>
    <row r="212" spans="1:26" ht="33.75" x14ac:dyDescent="0.25">
      <c r="A212" s="31" t="str">
        <f t="shared" si="19"/>
        <v/>
      </c>
      <c r="B212" s="31" t="str">
        <f t="shared" si="20"/>
        <v/>
      </c>
      <c r="C212" s="84" t="str">
        <f t="shared" si="21"/>
        <v/>
      </c>
      <c r="D212" s="5" t="s">
        <v>310</v>
      </c>
      <c r="E212" s="1" t="s">
        <v>23</v>
      </c>
      <c r="F212" s="5"/>
      <c r="G212" s="5"/>
      <c r="H212" s="1" t="s">
        <v>28</v>
      </c>
      <c r="I212" s="5"/>
      <c r="J212" s="5" t="s">
        <v>34</v>
      </c>
      <c r="K212" s="5" t="s">
        <v>311</v>
      </c>
      <c r="L212" s="5" t="s">
        <v>35</v>
      </c>
      <c r="M212" s="5" t="s">
        <v>21</v>
      </c>
      <c r="N212" s="6">
        <v>0.9</v>
      </c>
      <c r="O212" s="7">
        <v>1</v>
      </c>
      <c r="P212" s="7">
        <v>108</v>
      </c>
      <c r="Q212" s="5" t="s">
        <v>21</v>
      </c>
      <c r="R212" s="5" t="s">
        <v>21</v>
      </c>
      <c r="S212" s="5" t="s">
        <v>21</v>
      </c>
      <c r="T212" s="10"/>
      <c r="U212" s="34" t="str">
        <f t="shared" si="18"/>
        <v>Camion vrac</v>
      </c>
      <c r="V212" s="15"/>
      <c r="W212" s="18"/>
      <c r="X212" s="19" t="str">
        <f t="shared" si="22"/>
        <v/>
      </c>
      <c r="Y212" s="21" t="str">
        <f t="shared" si="23"/>
        <v/>
      </c>
      <c r="Z212" s="22"/>
    </row>
    <row r="213" spans="1:26" ht="45.75" thickBot="1" x14ac:dyDescent="0.3">
      <c r="A213" s="31">
        <f t="shared" si="19"/>
        <v>6</v>
      </c>
      <c r="B213" s="31">
        <f t="shared" si="20"/>
        <v>2</v>
      </c>
      <c r="C213" s="84">
        <f t="shared" si="21"/>
        <v>43136.416666666664</v>
      </c>
      <c r="D213" s="2">
        <v>517030</v>
      </c>
      <c r="E213" s="1" t="s">
        <v>73</v>
      </c>
      <c r="F213" s="35">
        <v>43136.416666666664</v>
      </c>
      <c r="G213" s="2"/>
      <c r="H213" s="3" t="s">
        <v>312</v>
      </c>
      <c r="I213" s="2" t="s">
        <v>313</v>
      </c>
      <c r="J213" s="2" t="s">
        <v>266</v>
      </c>
      <c r="K213" s="2" t="s">
        <v>26</v>
      </c>
      <c r="L213" s="2"/>
      <c r="M213" s="2" t="s">
        <v>40</v>
      </c>
      <c r="N213" s="2" t="s">
        <v>33</v>
      </c>
      <c r="O213" s="4">
        <v>114</v>
      </c>
      <c r="P213" s="4">
        <v>0</v>
      </c>
      <c r="Q213" s="4">
        <v>19</v>
      </c>
      <c r="R213" s="2" t="s">
        <v>21</v>
      </c>
      <c r="S213" s="2" t="s">
        <v>21</v>
      </c>
      <c r="T213" s="10"/>
      <c r="U213" s="34">
        <f t="shared" si="18"/>
        <v>0</v>
      </c>
      <c r="V213" s="64"/>
      <c r="W213" s="63"/>
      <c r="X213" s="19" t="str">
        <f t="shared" si="22"/>
        <v/>
      </c>
      <c r="Y213" s="21" t="str">
        <f t="shared" si="23"/>
        <v/>
      </c>
      <c r="Z213" s="22"/>
    </row>
    <row r="214" spans="1:26" ht="15.75" thickBot="1" x14ac:dyDescent="0.3">
      <c r="A214" s="32" t="str">
        <f t="shared" si="19"/>
        <v/>
      </c>
      <c r="B214" s="46" t="str">
        <f t="shared" si="20"/>
        <v/>
      </c>
      <c r="C214" s="85" t="str">
        <f t="shared" si="21"/>
        <v/>
      </c>
      <c r="D214" s="5" t="s">
        <v>22</v>
      </c>
      <c r="E214" s="1" t="s">
        <v>23</v>
      </c>
      <c r="F214" s="5"/>
      <c r="G214" s="5"/>
      <c r="H214" s="1" t="s">
        <v>28</v>
      </c>
      <c r="I214" s="5"/>
      <c r="J214" s="5" t="s">
        <v>24</v>
      </c>
      <c r="K214" s="5"/>
      <c r="L214" s="5" t="s">
        <v>25</v>
      </c>
      <c r="M214" s="5" t="s">
        <v>21</v>
      </c>
      <c r="N214" s="6">
        <v>0.95</v>
      </c>
      <c r="O214" s="7">
        <v>1</v>
      </c>
      <c r="P214" s="7">
        <v>114</v>
      </c>
      <c r="Q214" s="5" t="s">
        <v>21</v>
      </c>
      <c r="R214" s="5" t="s">
        <v>21</v>
      </c>
      <c r="S214" s="5" t="s">
        <v>21</v>
      </c>
      <c r="T214" s="10"/>
      <c r="U214" s="34" t="str">
        <f t="shared" si="18"/>
        <v>40'HQ</v>
      </c>
      <c r="V214" s="81"/>
      <c r="W214" s="80"/>
      <c r="X214" s="47" t="str">
        <f t="shared" si="22"/>
        <v/>
      </c>
      <c r="Y214" s="21" t="str">
        <f t="shared" si="23"/>
        <v/>
      </c>
      <c r="Z214" s="22" t="str">
        <f>IF(Y214="","",(CONVERT(Y214,"hr","mn")))</f>
        <v/>
      </c>
    </row>
    <row r="215" spans="1:26" ht="45.75" thickBot="1" x14ac:dyDescent="0.3">
      <c r="A215" s="31">
        <f t="shared" si="19"/>
        <v>6</v>
      </c>
      <c r="B215" s="31">
        <f t="shared" si="20"/>
        <v>2</v>
      </c>
      <c r="C215" s="84">
        <f t="shared" si="21"/>
        <v>43136.416666666664</v>
      </c>
      <c r="D215" s="2">
        <v>523241</v>
      </c>
      <c r="E215" s="1" t="s">
        <v>63</v>
      </c>
      <c r="F215" s="35">
        <v>43136.416666666664</v>
      </c>
      <c r="G215" s="2"/>
      <c r="H215" s="3" t="s">
        <v>314</v>
      </c>
      <c r="I215" s="2" t="s">
        <v>315</v>
      </c>
      <c r="J215" s="2" t="s">
        <v>233</v>
      </c>
      <c r="K215" s="2" t="s">
        <v>45</v>
      </c>
      <c r="L215" s="2" t="s">
        <v>316</v>
      </c>
      <c r="M215" s="2" t="s">
        <v>40</v>
      </c>
      <c r="N215" s="2" t="s">
        <v>33</v>
      </c>
      <c r="O215" s="4">
        <v>77</v>
      </c>
      <c r="P215" s="4">
        <v>0</v>
      </c>
      <c r="Q215" s="4">
        <v>11</v>
      </c>
      <c r="R215" s="2" t="s">
        <v>21</v>
      </c>
      <c r="S215" s="2" t="s">
        <v>21</v>
      </c>
      <c r="T215" s="10"/>
      <c r="U215" s="34" t="str">
        <f t="shared" si="18"/>
        <v>CBHU8671521</v>
      </c>
      <c r="V215" s="68"/>
      <c r="W215" s="69"/>
      <c r="X215" s="19" t="str">
        <f t="shared" si="22"/>
        <v/>
      </c>
      <c r="Y215" s="21" t="str">
        <f t="shared" si="23"/>
        <v/>
      </c>
      <c r="Z215" s="22"/>
    </row>
    <row r="216" spans="1:26" ht="34.5" thickBot="1" x14ac:dyDescent="0.3">
      <c r="A216" s="32" t="str">
        <f t="shared" si="19"/>
        <v/>
      </c>
      <c r="B216" s="46" t="str">
        <f t="shared" si="20"/>
        <v/>
      </c>
      <c r="C216" s="85" t="str">
        <f t="shared" si="21"/>
        <v/>
      </c>
      <c r="D216" s="5" t="s">
        <v>317</v>
      </c>
      <c r="E216" s="1" t="s">
        <v>23</v>
      </c>
      <c r="F216" s="5"/>
      <c r="G216" s="5"/>
      <c r="H216" s="1" t="s">
        <v>28</v>
      </c>
      <c r="I216" s="5"/>
      <c r="J216" s="5" t="s">
        <v>34</v>
      </c>
      <c r="K216" s="5" t="s">
        <v>318</v>
      </c>
      <c r="L216" s="5" t="s">
        <v>35</v>
      </c>
      <c r="M216" s="5" t="s">
        <v>21</v>
      </c>
      <c r="N216" s="6">
        <v>0.64166666666666672</v>
      </c>
      <c r="O216" s="7">
        <v>1</v>
      </c>
      <c r="P216" s="7">
        <v>77</v>
      </c>
      <c r="Q216" s="5" t="s">
        <v>21</v>
      </c>
      <c r="R216" s="5" t="s">
        <v>21</v>
      </c>
      <c r="S216" s="5" t="s">
        <v>49</v>
      </c>
      <c r="T216" s="10"/>
      <c r="U216" s="34" t="str">
        <f t="shared" ref="U216:U231" si="24">K217</f>
        <v>Camion vrac</v>
      </c>
      <c r="V216" s="81"/>
      <c r="W216" s="80"/>
      <c r="X216" s="47" t="str">
        <f t="shared" si="22"/>
        <v/>
      </c>
      <c r="Y216" s="21" t="str">
        <f t="shared" si="23"/>
        <v/>
      </c>
      <c r="Z216" s="22" t="str">
        <f>IF(Y216="","",(CONVERT(Y216,"hr","mn")))</f>
        <v/>
      </c>
    </row>
    <row r="217" spans="1:26" ht="45.75" thickBot="1" x14ac:dyDescent="0.3">
      <c r="A217" s="31">
        <f t="shared" si="19"/>
        <v>6</v>
      </c>
      <c r="B217" s="31">
        <f t="shared" si="20"/>
        <v>2</v>
      </c>
      <c r="C217" s="84">
        <f t="shared" si="21"/>
        <v>43136.416666666664</v>
      </c>
      <c r="D217" s="2">
        <v>516640</v>
      </c>
      <c r="E217" s="1" t="s">
        <v>50</v>
      </c>
      <c r="F217" s="35">
        <v>43136.416666666664</v>
      </c>
      <c r="G217" s="2"/>
      <c r="H217" s="3" t="s">
        <v>319</v>
      </c>
      <c r="I217" s="2" t="s">
        <v>320</v>
      </c>
      <c r="J217" s="2" t="s">
        <v>39</v>
      </c>
      <c r="K217" s="2" t="s">
        <v>26</v>
      </c>
      <c r="L217" s="2"/>
      <c r="M217" s="2" t="s">
        <v>40</v>
      </c>
      <c r="N217" s="2" t="s">
        <v>33</v>
      </c>
      <c r="O217" s="4">
        <v>51</v>
      </c>
      <c r="P217" s="4">
        <v>0</v>
      </c>
      <c r="Q217" s="4">
        <v>12</v>
      </c>
      <c r="R217" s="2" t="s">
        <v>21</v>
      </c>
      <c r="S217" s="2" t="s">
        <v>21</v>
      </c>
      <c r="T217" s="10"/>
      <c r="U217" s="34">
        <f t="shared" si="24"/>
        <v>0</v>
      </c>
      <c r="V217" s="68"/>
      <c r="W217" s="69"/>
      <c r="X217" s="19" t="str">
        <f t="shared" si="22"/>
        <v/>
      </c>
      <c r="Y217" s="21" t="str">
        <f t="shared" si="23"/>
        <v/>
      </c>
      <c r="Z217" s="22"/>
    </row>
    <row r="218" spans="1:26" ht="15.75" thickBot="1" x14ac:dyDescent="0.3">
      <c r="A218" s="32" t="str">
        <f t="shared" si="19"/>
        <v/>
      </c>
      <c r="B218" s="46" t="str">
        <f t="shared" si="20"/>
        <v/>
      </c>
      <c r="C218" s="85" t="str">
        <f t="shared" si="21"/>
        <v/>
      </c>
      <c r="D218" s="5" t="s">
        <v>321</v>
      </c>
      <c r="E218" s="1" t="s">
        <v>23</v>
      </c>
      <c r="F218" s="5"/>
      <c r="G218" s="5"/>
      <c r="H218" s="1" t="s">
        <v>28</v>
      </c>
      <c r="I218" s="5"/>
      <c r="J218" s="5" t="s">
        <v>24</v>
      </c>
      <c r="K218" s="5"/>
      <c r="L218" s="5" t="s">
        <v>25</v>
      </c>
      <c r="M218" s="5" t="s">
        <v>21</v>
      </c>
      <c r="N218" s="6">
        <v>0.42499999999999999</v>
      </c>
      <c r="O218" s="7">
        <v>1</v>
      </c>
      <c r="P218" s="7">
        <v>51</v>
      </c>
      <c r="Q218" s="5" t="s">
        <v>21</v>
      </c>
      <c r="R218" s="5" t="s">
        <v>21</v>
      </c>
      <c r="S218" s="5" t="s">
        <v>21</v>
      </c>
      <c r="T218" s="10"/>
      <c r="U218" s="34" t="str">
        <f t="shared" si="24"/>
        <v>40'</v>
      </c>
      <c r="V218" s="81"/>
      <c r="W218" s="80"/>
      <c r="X218" s="47" t="str">
        <f t="shared" si="22"/>
        <v/>
      </c>
      <c r="Y218" s="21" t="str">
        <f t="shared" si="23"/>
        <v/>
      </c>
      <c r="Z218" s="22" t="str">
        <f>IF(Y218="","",(CONVERT(Y218,"hr","mn")))</f>
        <v/>
      </c>
    </row>
    <row r="219" spans="1:26" ht="34.5" thickBot="1" x14ac:dyDescent="0.3">
      <c r="A219" s="31">
        <f t="shared" si="19"/>
        <v>6</v>
      </c>
      <c r="B219" s="31">
        <f t="shared" si="20"/>
        <v>2</v>
      </c>
      <c r="C219" s="84">
        <f t="shared" si="21"/>
        <v>43136.416666666664</v>
      </c>
      <c r="D219" s="2">
        <v>523655</v>
      </c>
      <c r="E219" s="1" t="s">
        <v>86</v>
      </c>
      <c r="F219" s="35">
        <v>43136.416666666664</v>
      </c>
      <c r="G219" s="2"/>
      <c r="H219" s="3" t="s">
        <v>322</v>
      </c>
      <c r="I219" s="2" t="s">
        <v>323</v>
      </c>
      <c r="J219" s="2" t="s">
        <v>69</v>
      </c>
      <c r="K219" s="2" t="s">
        <v>31</v>
      </c>
      <c r="L219" s="2" t="s">
        <v>324</v>
      </c>
      <c r="M219" s="2" t="s">
        <v>47</v>
      </c>
      <c r="N219" s="2" t="s">
        <v>33</v>
      </c>
      <c r="O219" s="4">
        <v>19</v>
      </c>
      <c r="P219" s="4">
        <v>0</v>
      </c>
      <c r="Q219" s="4">
        <v>48</v>
      </c>
      <c r="R219" s="2" t="s">
        <v>21</v>
      </c>
      <c r="S219" s="2" t="s">
        <v>21</v>
      </c>
      <c r="T219" s="10"/>
      <c r="U219" s="34" t="str">
        <f t="shared" si="24"/>
        <v>CCLU4837527</v>
      </c>
      <c r="V219" s="68"/>
      <c r="W219" s="69"/>
      <c r="X219" s="19" t="str">
        <f t="shared" si="22"/>
        <v/>
      </c>
      <c r="Y219" s="21" t="str">
        <f t="shared" si="23"/>
        <v/>
      </c>
      <c r="Z219" s="22"/>
    </row>
    <row r="220" spans="1:26" ht="34.5" thickBot="1" x14ac:dyDescent="0.3">
      <c r="A220" s="32" t="str">
        <f t="shared" si="19"/>
        <v/>
      </c>
      <c r="B220" s="46" t="str">
        <f t="shared" si="20"/>
        <v/>
      </c>
      <c r="C220" s="85" t="str">
        <f t="shared" si="21"/>
        <v/>
      </c>
      <c r="D220" s="5" t="s">
        <v>325</v>
      </c>
      <c r="E220" s="1" t="s">
        <v>23</v>
      </c>
      <c r="F220" s="5"/>
      <c r="G220" s="5"/>
      <c r="H220" s="1" t="s">
        <v>28</v>
      </c>
      <c r="I220" s="5"/>
      <c r="J220" s="5" t="s">
        <v>34</v>
      </c>
      <c r="K220" s="5" t="s">
        <v>326</v>
      </c>
      <c r="L220" s="5" t="s">
        <v>35</v>
      </c>
      <c r="M220" s="5" t="s">
        <v>21</v>
      </c>
      <c r="N220" s="6">
        <v>0.22352941176470589</v>
      </c>
      <c r="O220" s="7">
        <v>1</v>
      </c>
      <c r="P220" s="7">
        <v>19</v>
      </c>
      <c r="Q220" s="5" t="s">
        <v>21</v>
      </c>
      <c r="R220" s="5" t="s">
        <v>21</v>
      </c>
      <c r="S220" s="5" t="s">
        <v>21</v>
      </c>
      <c r="T220" s="10"/>
      <c r="U220" s="34" t="str">
        <f t="shared" si="24"/>
        <v>Camion vrac</v>
      </c>
      <c r="V220" s="81"/>
      <c r="W220" s="80"/>
      <c r="X220" s="47" t="str">
        <f t="shared" si="22"/>
        <v/>
      </c>
      <c r="Y220" s="21" t="str">
        <f t="shared" si="23"/>
        <v/>
      </c>
      <c r="Z220" s="22" t="str">
        <f>IF(Y220="","",(CONVERT(Y220,"hr","mn")))</f>
        <v/>
      </c>
    </row>
    <row r="221" spans="1:26" ht="45.75" thickBot="1" x14ac:dyDescent="0.3">
      <c r="A221" s="31">
        <f t="shared" si="19"/>
        <v>6</v>
      </c>
      <c r="B221" s="31">
        <f t="shared" si="20"/>
        <v>2</v>
      </c>
      <c r="C221" s="84">
        <f t="shared" si="21"/>
        <v>43136.4375</v>
      </c>
      <c r="D221" s="2">
        <v>523617</v>
      </c>
      <c r="E221" s="1" t="s">
        <v>50</v>
      </c>
      <c r="F221" s="35">
        <v>43136.4375</v>
      </c>
      <c r="G221" s="2"/>
      <c r="H221" s="3" t="s">
        <v>327</v>
      </c>
      <c r="I221" s="2" t="s">
        <v>328</v>
      </c>
      <c r="J221" s="2" t="s">
        <v>67</v>
      </c>
      <c r="K221" s="2" t="s">
        <v>26</v>
      </c>
      <c r="L221" s="2"/>
      <c r="M221" s="2" t="s">
        <v>40</v>
      </c>
      <c r="N221" s="2" t="s">
        <v>33</v>
      </c>
      <c r="O221" s="4">
        <v>30</v>
      </c>
      <c r="P221" s="4">
        <v>0</v>
      </c>
      <c r="Q221" s="4">
        <v>7</v>
      </c>
      <c r="R221" s="2" t="s">
        <v>21</v>
      </c>
      <c r="S221" s="2" t="s">
        <v>21</v>
      </c>
      <c r="T221" s="10"/>
      <c r="U221" s="34">
        <f t="shared" si="24"/>
        <v>0</v>
      </c>
      <c r="V221" s="68"/>
      <c r="W221" s="69"/>
      <c r="X221" s="19" t="str">
        <f t="shared" si="22"/>
        <v/>
      </c>
      <c r="Y221" s="21" t="str">
        <f t="shared" si="23"/>
        <v/>
      </c>
      <c r="Z221" s="22"/>
    </row>
    <row r="222" spans="1:26" ht="15.75" thickBot="1" x14ac:dyDescent="0.3">
      <c r="A222" s="32" t="str">
        <f t="shared" si="19"/>
        <v/>
      </c>
      <c r="B222" s="46" t="str">
        <f t="shared" si="20"/>
        <v/>
      </c>
      <c r="C222" s="85" t="str">
        <f t="shared" si="21"/>
        <v/>
      </c>
      <c r="D222" s="5" t="s">
        <v>22</v>
      </c>
      <c r="E222" s="1" t="s">
        <v>23</v>
      </c>
      <c r="F222" s="5"/>
      <c r="G222" s="5"/>
      <c r="H222" s="1" t="s">
        <v>28</v>
      </c>
      <c r="I222" s="5"/>
      <c r="J222" s="5" t="s">
        <v>24</v>
      </c>
      <c r="K222" s="5"/>
      <c r="L222" s="5" t="s">
        <v>25</v>
      </c>
      <c r="M222" s="5" t="s">
        <v>21</v>
      </c>
      <c r="N222" s="6">
        <v>0.25</v>
      </c>
      <c r="O222" s="7">
        <v>3</v>
      </c>
      <c r="P222" s="7">
        <v>30</v>
      </c>
      <c r="Q222" s="5" t="s">
        <v>21</v>
      </c>
      <c r="R222" s="5" t="s">
        <v>21</v>
      </c>
      <c r="S222" s="5" t="s">
        <v>21</v>
      </c>
      <c r="T222" s="10"/>
      <c r="U222" s="34" t="str">
        <f t="shared" si="24"/>
        <v>Camion vrac</v>
      </c>
      <c r="V222" s="81"/>
      <c r="W222" s="80"/>
      <c r="X222" s="47" t="str">
        <f t="shared" si="22"/>
        <v/>
      </c>
      <c r="Y222" s="21" t="str">
        <f t="shared" si="23"/>
        <v/>
      </c>
      <c r="Z222" s="22" t="str">
        <f>IF(Y222="","",(CONVERT(Y222,"hr","mn")))</f>
        <v/>
      </c>
    </row>
    <row r="223" spans="1:26" ht="67.5" x14ac:dyDescent="0.25">
      <c r="A223" s="31">
        <f t="shared" si="19"/>
        <v>6</v>
      </c>
      <c r="B223" s="31">
        <f t="shared" si="20"/>
        <v>2</v>
      </c>
      <c r="C223" s="84">
        <f t="shared" si="21"/>
        <v>43136.479166666664</v>
      </c>
      <c r="D223" s="2">
        <v>495539</v>
      </c>
      <c r="E223" s="1" t="s">
        <v>73</v>
      </c>
      <c r="F223" s="35">
        <v>43136.479166666664</v>
      </c>
      <c r="G223" s="2"/>
      <c r="H223" s="3" t="s">
        <v>329</v>
      </c>
      <c r="I223" s="2" t="s">
        <v>330</v>
      </c>
      <c r="J223" s="2" t="s">
        <v>151</v>
      </c>
      <c r="K223" s="2" t="s">
        <v>26</v>
      </c>
      <c r="L223" s="2"/>
      <c r="M223" s="2" t="s">
        <v>164</v>
      </c>
      <c r="N223" s="2" t="s">
        <v>33</v>
      </c>
      <c r="O223" s="4">
        <v>228</v>
      </c>
      <c r="P223" s="4">
        <v>0</v>
      </c>
      <c r="Q223" s="4">
        <v>31</v>
      </c>
      <c r="R223" s="2" t="s">
        <v>21</v>
      </c>
      <c r="S223" s="2" t="s">
        <v>21</v>
      </c>
      <c r="T223" s="10"/>
      <c r="U223" s="34">
        <f t="shared" si="24"/>
        <v>0</v>
      </c>
      <c r="V223" s="67"/>
      <c r="W223" s="66"/>
      <c r="X223" s="19" t="str">
        <f t="shared" si="22"/>
        <v/>
      </c>
      <c r="Y223" s="21" t="str">
        <f t="shared" si="23"/>
        <v/>
      </c>
      <c r="Z223" s="22"/>
    </row>
    <row r="224" spans="1:26" x14ac:dyDescent="0.25">
      <c r="A224" s="31" t="str">
        <f t="shared" si="19"/>
        <v/>
      </c>
      <c r="B224" s="31" t="str">
        <f t="shared" si="20"/>
        <v/>
      </c>
      <c r="C224" s="84" t="str">
        <f t="shared" si="21"/>
        <v/>
      </c>
      <c r="D224" s="5" t="s">
        <v>22</v>
      </c>
      <c r="E224" s="1" t="s">
        <v>23</v>
      </c>
      <c r="F224" s="5"/>
      <c r="G224" s="5"/>
      <c r="H224" s="1" t="s">
        <v>28</v>
      </c>
      <c r="I224" s="5"/>
      <c r="J224" s="5" t="s">
        <v>24</v>
      </c>
      <c r="K224" s="5"/>
      <c r="L224" s="5" t="s">
        <v>25</v>
      </c>
      <c r="M224" s="5" t="s">
        <v>21</v>
      </c>
      <c r="N224" s="6">
        <v>1.5277777777777777</v>
      </c>
      <c r="O224" s="7">
        <v>2</v>
      </c>
      <c r="P224" s="7">
        <v>103</v>
      </c>
      <c r="Q224" s="5" t="s">
        <v>21</v>
      </c>
      <c r="R224" s="5" t="s">
        <v>21</v>
      </c>
      <c r="S224" s="5" t="s">
        <v>21</v>
      </c>
      <c r="T224" s="10"/>
      <c r="U224" s="34" t="str">
        <f t="shared" si="24"/>
        <v>Container</v>
      </c>
      <c r="V224" s="15"/>
      <c r="W224" s="18"/>
      <c r="X224" s="19" t="str">
        <f t="shared" si="22"/>
        <v/>
      </c>
      <c r="Y224" s="21" t="str">
        <f t="shared" si="23"/>
        <v/>
      </c>
      <c r="Z224" s="22"/>
    </row>
    <row r="225" spans="1:26" ht="45.75" thickBot="1" x14ac:dyDescent="0.3">
      <c r="A225" s="31">
        <f t="shared" si="19"/>
        <v>6</v>
      </c>
      <c r="B225" s="31">
        <f t="shared" si="20"/>
        <v>2</v>
      </c>
      <c r="C225" s="84">
        <f t="shared" si="21"/>
        <v>43136.479166666664</v>
      </c>
      <c r="D225" s="2">
        <v>523533</v>
      </c>
      <c r="E225" s="1" t="s">
        <v>66</v>
      </c>
      <c r="F225" s="35">
        <v>43136.479166666664</v>
      </c>
      <c r="G225" s="2"/>
      <c r="H225" s="3" t="s">
        <v>331</v>
      </c>
      <c r="I225" s="2" t="s">
        <v>332</v>
      </c>
      <c r="J225" s="2" t="s">
        <v>206</v>
      </c>
      <c r="K225" s="2" t="s">
        <v>65</v>
      </c>
      <c r="L225" s="2"/>
      <c r="M225" s="2" t="s">
        <v>40</v>
      </c>
      <c r="N225" s="2" t="s">
        <v>33</v>
      </c>
      <c r="O225" s="4">
        <v>48</v>
      </c>
      <c r="P225" s="4">
        <v>0</v>
      </c>
      <c r="Q225" s="4">
        <v>10</v>
      </c>
      <c r="R225" s="2" t="s">
        <v>21</v>
      </c>
      <c r="S225" s="2" t="s">
        <v>21</v>
      </c>
      <c r="T225" s="10"/>
      <c r="U225" s="34" t="str">
        <f t="shared" si="24"/>
        <v>FCIU9141397</v>
      </c>
      <c r="V225" s="64"/>
      <c r="W225" s="63"/>
      <c r="X225" s="19" t="str">
        <f t="shared" si="22"/>
        <v/>
      </c>
      <c r="Y225" s="21" t="str">
        <f t="shared" si="23"/>
        <v/>
      </c>
      <c r="Z225" s="22"/>
    </row>
    <row r="226" spans="1:26" ht="15.75" thickBot="1" x14ac:dyDescent="0.3">
      <c r="A226" s="32" t="str">
        <f t="shared" si="19"/>
        <v/>
      </c>
      <c r="B226" s="46" t="str">
        <f t="shared" si="20"/>
        <v/>
      </c>
      <c r="C226" s="85" t="str">
        <f t="shared" si="21"/>
        <v/>
      </c>
      <c r="D226" s="5" t="s">
        <v>22</v>
      </c>
      <c r="E226" s="1" t="s">
        <v>23</v>
      </c>
      <c r="F226" s="5"/>
      <c r="G226" s="5"/>
      <c r="H226" s="1" t="s">
        <v>28</v>
      </c>
      <c r="I226" s="5"/>
      <c r="J226" s="5" t="s">
        <v>24</v>
      </c>
      <c r="K226" s="5" t="s">
        <v>333</v>
      </c>
      <c r="L226" s="5" t="s">
        <v>25</v>
      </c>
      <c r="M226" s="5" t="s">
        <v>21</v>
      </c>
      <c r="N226" s="6">
        <v>0.4</v>
      </c>
      <c r="O226" s="7">
        <v>1</v>
      </c>
      <c r="P226" s="7">
        <v>48</v>
      </c>
      <c r="Q226" s="5" t="s">
        <v>21</v>
      </c>
      <c r="R226" s="5" t="s">
        <v>21</v>
      </c>
      <c r="S226" s="5" t="s">
        <v>21</v>
      </c>
      <c r="T226" s="10"/>
      <c r="U226" s="34" t="str">
        <f t="shared" si="24"/>
        <v>Camion palette</v>
      </c>
      <c r="V226" s="78"/>
      <c r="W226" s="80"/>
      <c r="X226" s="47" t="str">
        <f t="shared" si="22"/>
        <v/>
      </c>
      <c r="Y226" s="21" t="str">
        <f t="shared" si="23"/>
        <v/>
      </c>
      <c r="Z226" s="22" t="str">
        <f>IF(Y226="","",(CONVERT(Y226,"hr","mn")))</f>
        <v/>
      </c>
    </row>
    <row r="227" spans="1:26" ht="34.5" thickBot="1" x14ac:dyDescent="0.3">
      <c r="A227" s="31">
        <f t="shared" si="19"/>
        <v>6</v>
      </c>
      <c r="B227" s="31">
        <f t="shared" si="20"/>
        <v>2</v>
      </c>
      <c r="C227" s="84">
        <f t="shared" si="21"/>
        <v>43136.479166666664</v>
      </c>
      <c r="D227" s="2">
        <v>493705</v>
      </c>
      <c r="E227" s="1" t="s">
        <v>68</v>
      </c>
      <c r="F227" s="35">
        <v>43136.479166666664</v>
      </c>
      <c r="G227" s="2"/>
      <c r="H227" s="3" t="s">
        <v>334</v>
      </c>
      <c r="I227" s="2" t="s">
        <v>335</v>
      </c>
      <c r="J227" s="2" t="s">
        <v>155</v>
      </c>
      <c r="K227" s="2" t="s">
        <v>18</v>
      </c>
      <c r="L227" s="2"/>
      <c r="M227" s="2" t="s">
        <v>32</v>
      </c>
      <c r="N227" s="2" t="s">
        <v>20</v>
      </c>
      <c r="O227" s="4">
        <v>63</v>
      </c>
      <c r="P227" s="4">
        <v>9</v>
      </c>
      <c r="Q227" s="4">
        <v>9</v>
      </c>
      <c r="R227" s="2" t="s">
        <v>21</v>
      </c>
      <c r="S227" s="2" t="s">
        <v>21</v>
      </c>
      <c r="T227" s="10"/>
      <c r="U227" s="34">
        <f t="shared" si="24"/>
        <v>0</v>
      </c>
      <c r="V227" s="68"/>
      <c r="W227" s="69"/>
      <c r="X227" s="19" t="str">
        <f t="shared" si="22"/>
        <v/>
      </c>
      <c r="Y227" s="21" t="str">
        <f t="shared" si="23"/>
        <v/>
      </c>
      <c r="Z227" s="22"/>
    </row>
    <row r="228" spans="1:26" ht="15.75" thickBot="1" x14ac:dyDescent="0.3">
      <c r="A228" s="32" t="str">
        <f t="shared" si="19"/>
        <v/>
      </c>
      <c r="B228" s="46" t="str">
        <f t="shared" si="20"/>
        <v/>
      </c>
      <c r="C228" s="85" t="str">
        <f t="shared" si="21"/>
        <v/>
      </c>
      <c r="D228" s="5" t="s">
        <v>22</v>
      </c>
      <c r="E228" s="1" t="s">
        <v>23</v>
      </c>
      <c r="F228" s="5"/>
      <c r="G228" s="5"/>
      <c r="H228" s="1" t="s">
        <v>28</v>
      </c>
      <c r="I228" s="5"/>
      <c r="J228" s="5" t="s">
        <v>24</v>
      </c>
      <c r="K228" s="5"/>
      <c r="L228" s="5" t="s">
        <v>25</v>
      </c>
      <c r="M228" s="5" t="s">
        <v>21</v>
      </c>
      <c r="N228" s="6">
        <v>9.2647058823529416E-2</v>
      </c>
      <c r="O228" s="7">
        <v>1</v>
      </c>
      <c r="P228" s="7">
        <v>9</v>
      </c>
      <c r="Q228" s="5" t="s">
        <v>21</v>
      </c>
      <c r="R228" s="5" t="s">
        <v>21</v>
      </c>
      <c r="S228" s="5" t="s">
        <v>21</v>
      </c>
      <c r="T228" s="10"/>
      <c r="U228" s="34" t="str">
        <f t="shared" si="24"/>
        <v>Camion palette</v>
      </c>
      <c r="V228" s="81"/>
      <c r="W228" s="80"/>
      <c r="X228" s="47" t="str">
        <f t="shared" si="22"/>
        <v/>
      </c>
      <c r="Y228" s="21" t="str">
        <f t="shared" si="23"/>
        <v/>
      </c>
      <c r="Z228" s="22" t="str">
        <f>IF(Y228="","",(CONVERT(Y228,"hr","mn")))</f>
        <v/>
      </c>
    </row>
    <row r="229" spans="1:26" ht="33.75" x14ac:dyDescent="0.25">
      <c r="A229" s="31">
        <f t="shared" si="19"/>
        <v>6</v>
      </c>
      <c r="B229" s="31">
        <f t="shared" si="20"/>
        <v>2</v>
      </c>
      <c r="C229" s="84">
        <f t="shared" si="21"/>
        <v>43136.479166666664</v>
      </c>
      <c r="D229" s="2">
        <v>517587</v>
      </c>
      <c r="E229" s="1" t="s">
        <v>27</v>
      </c>
      <c r="F229" s="35">
        <v>43136.479166666664</v>
      </c>
      <c r="G229" s="2"/>
      <c r="H229" s="3" t="s">
        <v>336</v>
      </c>
      <c r="I229" s="2" t="s">
        <v>337</v>
      </c>
      <c r="J229" s="2" t="s">
        <v>338</v>
      </c>
      <c r="K229" s="2" t="s">
        <v>18</v>
      </c>
      <c r="L229" s="2"/>
      <c r="M229" s="2" t="s">
        <v>339</v>
      </c>
      <c r="N229" s="2" t="s">
        <v>20</v>
      </c>
      <c r="O229" s="4">
        <v>56</v>
      </c>
      <c r="P229" s="4">
        <v>13</v>
      </c>
      <c r="Q229" s="4">
        <v>35</v>
      </c>
      <c r="R229" s="2" t="s">
        <v>21</v>
      </c>
      <c r="S229" s="2" t="s">
        <v>21</v>
      </c>
      <c r="T229" s="10"/>
      <c r="U229" s="34">
        <f t="shared" si="24"/>
        <v>0</v>
      </c>
      <c r="V229" s="67"/>
      <c r="W229" s="66"/>
      <c r="X229" s="19" t="str">
        <f t="shared" si="22"/>
        <v/>
      </c>
      <c r="Y229" s="21" t="str">
        <f t="shared" si="23"/>
        <v/>
      </c>
      <c r="Z229" s="22"/>
    </row>
    <row r="230" spans="1:26" x14ac:dyDescent="0.25">
      <c r="A230" s="31" t="str">
        <f t="shared" si="19"/>
        <v/>
      </c>
      <c r="B230" s="31" t="str">
        <f t="shared" si="20"/>
        <v/>
      </c>
      <c r="C230" s="84" t="str">
        <f t="shared" si="21"/>
        <v/>
      </c>
      <c r="D230" s="5" t="s">
        <v>22</v>
      </c>
      <c r="E230" s="1" t="s">
        <v>23</v>
      </c>
      <c r="F230" s="5"/>
      <c r="G230" s="5"/>
      <c r="H230" s="1" t="s">
        <v>28</v>
      </c>
      <c r="I230" s="5"/>
      <c r="J230" s="5" t="s">
        <v>24</v>
      </c>
      <c r="K230" s="5"/>
      <c r="L230" s="5" t="s">
        <v>25</v>
      </c>
      <c r="M230" s="5" t="s">
        <v>21</v>
      </c>
      <c r="N230" s="6">
        <v>0.10980392156862745</v>
      </c>
      <c r="O230" s="7">
        <v>1</v>
      </c>
      <c r="P230" s="7">
        <v>14</v>
      </c>
      <c r="Q230" s="5" t="s">
        <v>21</v>
      </c>
      <c r="R230" s="5" t="s">
        <v>21</v>
      </c>
      <c r="S230" s="5" t="s">
        <v>21</v>
      </c>
      <c r="T230" s="10"/>
      <c r="U230" s="34" t="str">
        <f t="shared" si="24"/>
        <v>Camion vrac</v>
      </c>
      <c r="V230" s="15"/>
      <c r="W230" s="18"/>
      <c r="X230" s="19" t="str">
        <f t="shared" si="22"/>
        <v/>
      </c>
      <c r="Y230" s="21" t="str">
        <f t="shared" si="23"/>
        <v/>
      </c>
      <c r="Z230" s="22"/>
    </row>
    <row r="231" spans="1:26" ht="45" x14ac:dyDescent="0.25">
      <c r="A231" s="31">
        <f t="shared" si="19"/>
        <v>6</v>
      </c>
      <c r="B231" s="31">
        <f t="shared" si="20"/>
        <v>2</v>
      </c>
      <c r="C231" s="84">
        <f t="shared" si="21"/>
        <v>43136.5</v>
      </c>
      <c r="D231" s="2">
        <v>523605</v>
      </c>
      <c r="E231" s="1" t="s">
        <v>66</v>
      </c>
      <c r="F231" s="35">
        <v>43136.5</v>
      </c>
      <c r="G231" s="2"/>
      <c r="H231" s="3" t="s">
        <v>340</v>
      </c>
      <c r="I231" s="2" t="s">
        <v>341</v>
      </c>
      <c r="J231" s="2" t="s">
        <v>67</v>
      </c>
      <c r="K231" s="2" t="s">
        <v>26</v>
      </c>
      <c r="L231" s="2"/>
      <c r="M231" s="2" t="s">
        <v>40</v>
      </c>
      <c r="N231" s="2" t="s">
        <v>33</v>
      </c>
      <c r="O231" s="4">
        <v>44</v>
      </c>
      <c r="P231" s="4">
        <v>0</v>
      </c>
      <c r="Q231" s="4">
        <v>9</v>
      </c>
      <c r="R231" s="2" t="s">
        <v>21</v>
      </c>
      <c r="S231" s="2" t="s">
        <v>21</v>
      </c>
      <c r="T231" s="10"/>
      <c r="U231" s="34" t="str">
        <f t="shared" si="24"/>
        <v>40'HQ</v>
      </c>
      <c r="V231" s="15"/>
      <c r="W231" s="18"/>
      <c r="X231" s="19" t="str">
        <f t="shared" si="22"/>
        <v/>
      </c>
      <c r="Y231" s="21" t="str">
        <f t="shared" si="23"/>
        <v/>
      </c>
      <c r="Z231" s="22"/>
    </row>
    <row r="232" spans="1:26" ht="101.25" x14ac:dyDescent="0.25">
      <c r="A232" s="31">
        <f t="shared" si="19"/>
        <v>6</v>
      </c>
      <c r="B232" s="31">
        <f t="shared" si="20"/>
        <v>2</v>
      </c>
      <c r="C232" s="84">
        <f t="shared" si="21"/>
        <v>43136.25</v>
      </c>
      <c r="D232" s="2">
        <v>523650</v>
      </c>
      <c r="E232" s="1" t="s">
        <v>37</v>
      </c>
      <c r="F232" s="35">
        <v>43136.25</v>
      </c>
      <c r="G232" s="2"/>
      <c r="H232" s="3" t="s">
        <v>207</v>
      </c>
      <c r="I232" s="2" t="s">
        <v>208</v>
      </c>
      <c r="J232" s="2" t="s">
        <v>209</v>
      </c>
      <c r="K232" s="2" t="s">
        <v>45</v>
      </c>
      <c r="L232" s="2" t="s">
        <v>210</v>
      </c>
      <c r="M232" s="2" t="s">
        <v>32</v>
      </c>
      <c r="N232" s="2" t="s">
        <v>33</v>
      </c>
      <c r="O232" s="4">
        <v>506</v>
      </c>
      <c r="P232" s="4">
        <v>0</v>
      </c>
      <c r="Q232" s="4">
        <v>56</v>
      </c>
      <c r="R232" s="2" t="s">
        <v>21</v>
      </c>
      <c r="S232" s="2" t="s">
        <v>21</v>
      </c>
      <c r="T232" s="2"/>
      <c r="U232" s="34" t="str">
        <f>K233</f>
        <v>TCLU4920432</v>
      </c>
      <c r="V232" s="15"/>
      <c r="W232" s="18"/>
      <c r="X232" s="19" t="str">
        <f t="shared" si="22"/>
        <v/>
      </c>
      <c r="Y232" s="21" t="str">
        <f t="shared" si="23"/>
        <v/>
      </c>
      <c r="Z232" s="22"/>
    </row>
    <row r="233" spans="1:26" ht="34.5" thickBot="1" x14ac:dyDescent="0.3">
      <c r="A233" s="31" t="str">
        <f t="shared" si="19"/>
        <v/>
      </c>
      <c r="B233" s="31" t="str">
        <f t="shared" si="20"/>
        <v/>
      </c>
      <c r="C233" s="84" t="str">
        <f t="shared" si="21"/>
        <v/>
      </c>
      <c r="D233" s="5" t="s">
        <v>211</v>
      </c>
      <c r="E233" s="1" t="s">
        <v>23</v>
      </c>
      <c r="F233" s="5"/>
      <c r="G233" s="5"/>
      <c r="H233" s="1" t="s">
        <v>28</v>
      </c>
      <c r="I233" s="5"/>
      <c r="J233" s="5" t="s">
        <v>34</v>
      </c>
      <c r="K233" s="5" t="s">
        <v>212</v>
      </c>
      <c r="L233" s="5" t="s">
        <v>35</v>
      </c>
      <c r="M233" s="5" t="s">
        <v>21</v>
      </c>
      <c r="N233" s="6">
        <v>5.0600000000000005</v>
      </c>
      <c r="O233" s="7">
        <v>2</v>
      </c>
      <c r="P233" s="7">
        <v>48</v>
      </c>
      <c r="Q233" s="5" t="s">
        <v>21</v>
      </c>
      <c r="R233" s="5" t="s">
        <v>21</v>
      </c>
      <c r="S233" s="5" t="s">
        <v>21</v>
      </c>
      <c r="T233" s="5"/>
      <c r="U233" s="34" t="str">
        <f t="shared" ref="U233:U296" si="25">K234</f>
        <v>Camion vrac</v>
      </c>
      <c r="V233" s="64"/>
      <c r="W233" s="63"/>
      <c r="X233" s="19" t="str">
        <f t="shared" si="22"/>
        <v/>
      </c>
      <c r="Y233" s="21" t="str">
        <f t="shared" si="23"/>
        <v/>
      </c>
      <c r="Z233" s="22"/>
    </row>
    <row r="234" spans="1:26" ht="34.5" thickBot="1" x14ac:dyDescent="0.3">
      <c r="A234" s="32">
        <f t="shared" si="19"/>
        <v>6</v>
      </c>
      <c r="B234" s="46">
        <f t="shared" si="20"/>
        <v>2</v>
      </c>
      <c r="C234" s="85">
        <f t="shared" si="21"/>
        <v>43136.25</v>
      </c>
      <c r="D234" s="2">
        <v>496323</v>
      </c>
      <c r="E234" s="1" t="s">
        <v>38</v>
      </c>
      <c r="F234" s="35">
        <v>43136.25</v>
      </c>
      <c r="G234" s="2"/>
      <c r="H234" s="3" t="s">
        <v>213</v>
      </c>
      <c r="I234" s="2" t="s">
        <v>214</v>
      </c>
      <c r="J234" s="2" t="s">
        <v>39</v>
      </c>
      <c r="K234" s="2" t="s">
        <v>26</v>
      </c>
      <c r="L234" s="2"/>
      <c r="M234" s="2" t="s">
        <v>40</v>
      </c>
      <c r="N234" s="2" t="s">
        <v>33</v>
      </c>
      <c r="O234" s="4">
        <v>54</v>
      </c>
      <c r="P234" s="4">
        <v>0</v>
      </c>
      <c r="Q234" s="4">
        <v>12</v>
      </c>
      <c r="R234" s="2" t="s">
        <v>21</v>
      </c>
      <c r="S234" s="2" t="s">
        <v>21</v>
      </c>
      <c r="T234" s="2"/>
      <c r="U234" s="34">
        <f t="shared" si="25"/>
        <v>0</v>
      </c>
      <c r="V234" s="81"/>
      <c r="W234" s="80"/>
      <c r="X234" s="47" t="str">
        <f t="shared" si="22"/>
        <v/>
      </c>
      <c r="Y234" s="21" t="str">
        <f t="shared" si="23"/>
        <v/>
      </c>
      <c r="Z234" s="22" t="str">
        <f>IF(Y234="","",(CONVERT(Y234,"hr","mn")))</f>
        <v/>
      </c>
    </row>
    <row r="235" spans="1:26" ht="15.75" thickBot="1" x14ac:dyDescent="0.3">
      <c r="A235" s="31" t="str">
        <f t="shared" si="19"/>
        <v/>
      </c>
      <c r="B235" s="31" t="str">
        <f t="shared" si="20"/>
        <v/>
      </c>
      <c r="C235" s="84" t="str">
        <f t="shared" si="21"/>
        <v/>
      </c>
      <c r="D235" s="5" t="s">
        <v>22</v>
      </c>
      <c r="E235" s="1" t="s">
        <v>23</v>
      </c>
      <c r="F235" s="5"/>
      <c r="G235" s="5"/>
      <c r="H235" s="1" t="s">
        <v>28</v>
      </c>
      <c r="I235" s="5"/>
      <c r="J235" s="5" t="s">
        <v>24</v>
      </c>
      <c r="K235" s="5"/>
      <c r="L235" s="5" t="s">
        <v>25</v>
      </c>
      <c r="M235" s="5" t="s">
        <v>21</v>
      </c>
      <c r="N235" s="6">
        <v>0.45</v>
      </c>
      <c r="O235" s="7">
        <v>1</v>
      </c>
      <c r="P235" s="7">
        <v>54</v>
      </c>
      <c r="Q235" s="5" t="s">
        <v>21</v>
      </c>
      <c r="R235" s="5" t="s">
        <v>21</v>
      </c>
      <c r="S235" s="5" t="s">
        <v>21</v>
      </c>
      <c r="T235" s="5"/>
      <c r="U235" s="34" t="str">
        <f t="shared" si="25"/>
        <v>40'</v>
      </c>
      <c r="V235" s="68"/>
      <c r="W235" s="69"/>
      <c r="X235" s="19" t="str">
        <f t="shared" si="22"/>
        <v/>
      </c>
      <c r="Y235" s="21" t="str">
        <f t="shared" si="23"/>
        <v/>
      </c>
      <c r="Z235" s="22"/>
    </row>
    <row r="236" spans="1:26" ht="45.75" thickBot="1" x14ac:dyDescent="0.3">
      <c r="A236" s="32">
        <f t="shared" si="19"/>
        <v>6</v>
      </c>
      <c r="B236" s="46">
        <f t="shared" si="20"/>
        <v>2</v>
      </c>
      <c r="C236" s="85">
        <f t="shared" si="21"/>
        <v>43136.25</v>
      </c>
      <c r="D236" s="2">
        <v>523703</v>
      </c>
      <c r="E236" s="1" t="s">
        <v>29</v>
      </c>
      <c r="F236" s="35">
        <v>43136.25</v>
      </c>
      <c r="G236" s="2"/>
      <c r="H236" s="3" t="s">
        <v>215</v>
      </c>
      <c r="I236" s="2" t="s">
        <v>216</v>
      </c>
      <c r="J236" s="2" t="s">
        <v>71</v>
      </c>
      <c r="K236" s="2" t="s">
        <v>31</v>
      </c>
      <c r="L236" s="2" t="s">
        <v>217</v>
      </c>
      <c r="M236" s="2" t="s">
        <v>32</v>
      </c>
      <c r="N236" s="2" t="s">
        <v>33</v>
      </c>
      <c r="O236" s="4">
        <v>405</v>
      </c>
      <c r="P236" s="4">
        <v>0</v>
      </c>
      <c r="Q236" s="4">
        <v>51</v>
      </c>
      <c r="R236" s="2" t="s">
        <v>21</v>
      </c>
      <c r="S236" s="2" t="s">
        <v>21</v>
      </c>
      <c r="T236" s="2"/>
      <c r="U236" s="34" t="str">
        <f t="shared" si="25"/>
        <v>CBHU6129337</v>
      </c>
      <c r="V236" s="81"/>
      <c r="W236" s="80"/>
      <c r="X236" s="47" t="str">
        <f t="shared" si="22"/>
        <v/>
      </c>
      <c r="Y236" s="21" t="str">
        <f t="shared" si="23"/>
        <v/>
      </c>
      <c r="Z236" s="22" t="str">
        <f>IF(Y236="","",(CONVERT(Y236,"hr","mn")))</f>
        <v/>
      </c>
    </row>
    <row r="237" spans="1:26" ht="34.5" thickBot="1" x14ac:dyDescent="0.3">
      <c r="A237" s="31" t="str">
        <f t="shared" si="19"/>
        <v/>
      </c>
      <c r="B237" s="31" t="str">
        <f t="shared" si="20"/>
        <v/>
      </c>
      <c r="C237" s="84" t="str">
        <f t="shared" si="21"/>
        <v/>
      </c>
      <c r="D237" s="5" t="s">
        <v>218</v>
      </c>
      <c r="E237" s="1" t="s">
        <v>23</v>
      </c>
      <c r="F237" s="5"/>
      <c r="G237" s="5"/>
      <c r="H237" s="1" t="s">
        <v>28</v>
      </c>
      <c r="I237" s="5"/>
      <c r="J237" s="5" t="s">
        <v>34</v>
      </c>
      <c r="K237" s="5" t="s">
        <v>219</v>
      </c>
      <c r="L237" s="5" t="s">
        <v>35</v>
      </c>
      <c r="M237" s="5" t="s">
        <v>21</v>
      </c>
      <c r="N237" s="6">
        <v>4.05</v>
      </c>
      <c r="O237" s="7">
        <v>1</v>
      </c>
      <c r="P237" s="7">
        <v>51</v>
      </c>
      <c r="Q237" s="5" t="s">
        <v>21</v>
      </c>
      <c r="R237" s="5" t="s">
        <v>21</v>
      </c>
      <c r="S237" s="5" t="s">
        <v>21</v>
      </c>
      <c r="T237" s="5"/>
      <c r="U237" s="34" t="str">
        <f t="shared" si="25"/>
        <v>20'</v>
      </c>
      <c r="V237" s="68"/>
      <c r="W237" s="69"/>
      <c r="X237" s="19" t="str">
        <f t="shared" si="22"/>
        <v/>
      </c>
      <c r="Y237" s="21" t="str">
        <f t="shared" si="23"/>
        <v/>
      </c>
      <c r="Z237" s="22"/>
    </row>
    <row r="238" spans="1:26" ht="45.75" thickBot="1" x14ac:dyDescent="0.3">
      <c r="A238" s="32">
        <f t="shared" si="19"/>
        <v>6</v>
      </c>
      <c r="B238" s="46">
        <f t="shared" si="20"/>
        <v>2</v>
      </c>
      <c r="C238" s="85">
        <f t="shared" si="21"/>
        <v>43136.25</v>
      </c>
      <c r="D238" s="2">
        <v>523705</v>
      </c>
      <c r="E238" s="1" t="s">
        <v>70</v>
      </c>
      <c r="F238" s="35">
        <v>43136.25</v>
      </c>
      <c r="G238" s="2"/>
      <c r="H238" s="3" t="s">
        <v>87</v>
      </c>
      <c r="I238" s="2" t="s">
        <v>88</v>
      </c>
      <c r="J238" s="2" t="s">
        <v>44</v>
      </c>
      <c r="K238" s="2" t="s">
        <v>82</v>
      </c>
      <c r="L238" s="2" t="s">
        <v>89</v>
      </c>
      <c r="M238" s="2" t="s">
        <v>32</v>
      </c>
      <c r="N238" s="2" t="s">
        <v>33</v>
      </c>
      <c r="O238" s="4">
        <v>296</v>
      </c>
      <c r="P238" s="4">
        <v>0</v>
      </c>
      <c r="Q238" s="4">
        <v>28</v>
      </c>
      <c r="R238" s="2" t="s">
        <v>21</v>
      </c>
      <c r="S238" s="2" t="s">
        <v>21</v>
      </c>
      <c r="T238" s="2"/>
      <c r="U238" s="34" t="str">
        <f t="shared" si="25"/>
        <v>CSLU1059069</v>
      </c>
      <c r="V238" s="81"/>
      <c r="W238" s="80"/>
      <c r="X238" s="47" t="str">
        <f t="shared" si="22"/>
        <v/>
      </c>
      <c r="Y238" s="21" t="str">
        <f t="shared" si="23"/>
        <v/>
      </c>
      <c r="Z238" s="22" t="str">
        <f>IF(Y238="","",(CONVERT(Y238,"hr","mn")))</f>
        <v/>
      </c>
    </row>
    <row r="239" spans="1:26" ht="34.5" thickBot="1" x14ac:dyDescent="0.3">
      <c r="A239" s="31" t="str">
        <f t="shared" si="19"/>
        <v/>
      </c>
      <c r="B239" s="31" t="str">
        <f t="shared" si="20"/>
        <v/>
      </c>
      <c r="C239" s="84" t="str">
        <f t="shared" si="21"/>
        <v/>
      </c>
      <c r="D239" s="5" t="s">
        <v>220</v>
      </c>
      <c r="E239" s="1" t="s">
        <v>23</v>
      </c>
      <c r="F239" s="5"/>
      <c r="G239" s="5"/>
      <c r="H239" s="1" t="s">
        <v>28</v>
      </c>
      <c r="I239" s="5"/>
      <c r="J239" s="5" t="s">
        <v>34</v>
      </c>
      <c r="K239" s="5" t="s">
        <v>90</v>
      </c>
      <c r="L239" s="5" t="s">
        <v>35</v>
      </c>
      <c r="M239" s="5" t="s">
        <v>21</v>
      </c>
      <c r="N239" s="6">
        <v>2.96</v>
      </c>
      <c r="O239" s="7">
        <v>2</v>
      </c>
      <c r="P239" s="7">
        <v>10</v>
      </c>
      <c r="Q239" s="5" t="s">
        <v>21</v>
      </c>
      <c r="R239" s="5" t="s">
        <v>21</v>
      </c>
      <c r="S239" s="5" t="s">
        <v>21</v>
      </c>
      <c r="T239" s="5"/>
      <c r="U239" s="34" t="str">
        <f t="shared" si="25"/>
        <v>40'HQ</v>
      </c>
      <c r="V239" s="68"/>
      <c r="W239" s="69"/>
      <c r="X239" s="19" t="str">
        <f t="shared" si="22"/>
        <v/>
      </c>
      <c r="Y239" s="21" t="str">
        <f t="shared" si="23"/>
        <v/>
      </c>
      <c r="Z239" s="22"/>
    </row>
    <row r="240" spans="1:26" ht="57" thickBot="1" x14ac:dyDescent="0.3">
      <c r="A240" s="32">
        <f t="shared" si="19"/>
        <v>6</v>
      </c>
      <c r="B240" s="46">
        <f t="shared" si="20"/>
        <v>2</v>
      </c>
      <c r="C240" s="85">
        <f t="shared" si="21"/>
        <v>43136.25</v>
      </c>
      <c r="D240" s="2">
        <v>523642</v>
      </c>
      <c r="E240" s="1" t="s">
        <v>59</v>
      </c>
      <c r="F240" s="35">
        <v>43136.25</v>
      </c>
      <c r="G240" s="2"/>
      <c r="H240" s="3" t="s">
        <v>221</v>
      </c>
      <c r="I240" s="2" t="s">
        <v>222</v>
      </c>
      <c r="J240" s="2" t="s">
        <v>223</v>
      </c>
      <c r="K240" s="2" t="s">
        <v>45</v>
      </c>
      <c r="L240" s="2" t="s">
        <v>224</v>
      </c>
      <c r="M240" s="2" t="s">
        <v>84</v>
      </c>
      <c r="N240" s="2" t="s">
        <v>33</v>
      </c>
      <c r="O240" s="4">
        <v>420</v>
      </c>
      <c r="P240" s="4">
        <v>0</v>
      </c>
      <c r="Q240" s="4">
        <v>70</v>
      </c>
      <c r="R240" s="2" t="s">
        <v>21</v>
      </c>
      <c r="S240" s="2" t="s">
        <v>21</v>
      </c>
      <c r="T240" s="2"/>
      <c r="U240" s="34" t="str">
        <f t="shared" si="25"/>
        <v>CMAU7033119</v>
      </c>
      <c r="V240" s="81"/>
      <c r="W240" s="80"/>
      <c r="X240" s="47" t="str">
        <f t="shared" si="22"/>
        <v/>
      </c>
      <c r="Y240" s="21" t="str">
        <f t="shared" si="23"/>
        <v/>
      </c>
      <c r="Z240" s="22" t="str">
        <f>IF(Y240="","",(CONVERT(Y240,"hr","mn")))</f>
        <v/>
      </c>
    </row>
    <row r="241" spans="1:26" ht="33.75" x14ac:dyDescent="0.25">
      <c r="A241" s="31" t="str">
        <f t="shared" si="19"/>
        <v/>
      </c>
      <c r="B241" s="31" t="str">
        <f t="shared" si="20"/>
        <v/>
      </c>
      <c r="C241" s="84" t="str">
        <f t="shared" si="21"/>
        <v/>
      </c>
      <c r="D241" s="5" t="s">
        <v>225</v>
      </c>
      <c r="E241" s="1" t="s">
        <v>23</v>
      </c>
      <c r="F241" s="5"/>
      <c r="G241" s="5"/>
      <c r="H241" s="1" t="s">
        <v>28</v>
      </c>
      <c r="I241" s="5"/>
      <c r="J241" s="5" t="s">
        <v>34</v>
      </c>
      <c r="K241" s="5" t="s">
        <v>226</v>
      </c>
      <c r="L241" s="5" t="s">
        <v>35</v>
      </c>
      <c r="M241" s="5" t="s">
        <v>21</v>
      </c>
      <c r="N241" s="6">
        <v>2.3333333333333335</v>
      </c>
      <c r="O241" s="7">
        <v>1</v>
      </c>
      <c r="P241" s="7">
        <v>70</v>
      </c>
      <c r="Q241" s="5" t="s">
        <v>21</v>
      </c>
      <c r="R241" s="5" t="s">
        <v>21</v>
      </c>
      <c r="S241" s="5" t="s">
        <v>21</v>
      </c>
      <c r="T241" s="5"/>
      <c r="U241" s="34" t="str">
        <f t="shared" si="25"/>
        <v>Camion palette</v>
      </c>
      <c r="V241" s="67"/>
      <c r="W241" s="66"/>
      <c r="X241" s="19" t="str">
        <f t="shared" si="22"/>
        <v/>
      </c>
      <c r="Y241" s="21" t="str">
        <f t="shared" si="23"/>
        <v/>
      </c>
      <c r="Z241" s="22"/>
    </row>
    <row r="242" spans="1:26" ht="33.75" x14ac:dyDescent="0.25">
      <c r="A242" s="31">
        <f t="shared" si="19"/>
        <v>6</v>
      </c>
      <c r="B242" s="31">
        <f t="shared" si="20"/>
        <v>2</v>
      </c>
      <c r="C242" s="84">
        <f t="shared" si="21"/>
        <v>43136.25</v>
      </c>
      <c r="D242" s="2">
        <v>523345</v>
      </c>
      <c r="E242" s="1" t="s">
        <v>27</v>
      </c>
      <c r="F242" s="35">
        <v>43136.25</v>
      </c>
      <c r="G242" s="2"/>
      <c r="H242" s="3" t="s">
        <v>227</v>
      </c>
      <c r="I242" s="2" t="s">
        <v>228</v>
      </c>
      <c r="J242" s="2" t="s">
        <v>229</v>
      </c>
      <c r="K242" s="2" t="s">
        <v>18</v>
      </c>
      <c r="L242" s="2"/>
      <c r="M242" s="2" t="s">
        <v>84</v>
      </c>
      <c r="N242" s="2" t="s">
        <v>20</v>
      </c>
      <c r="O242" s="4">
        <v>400</v>
      </c>
      <c r="P242" s="4">
        <v>20</v>
      </c>
      <c r="Q242" s="4">
        <v>20</v>
      </c>
      <c r="R242" s="2" t="s">
        <v>21</v>
      </c>
      <c r="S242" s="2" t="s">
        <v>49</v>
      </c>
      <c r="T242" s="2"/>
      <c r="U242" s="34">
        <f t="shared" si="25"/>
        <v>0</v>
      </c>
      <c r="V242" s="15"/>
      <c r="W242" s="18"/>
      <c r="X242" s="19" t="str">
        <f t="shared" si="22"/>
        <v/>
      </c>
      <c r="Y242" s="21" t="str">
        <f t="shared" si="23"/>
        <v/>
      </c>
      <c r="Z242" s="22"/>
    </row>
    <row r="243" spans="1:26" ht="15.75" thickBot="1" x14ac:dyDescent="0.3">
      <c r="A243" s="31" t="str">
        <f t="shared" si="19"/>
        <v/>
      </c>
      <c r="B243" s="31" t="str">
        <f t="shared" si="20"/>
        <v/>
      </c>
      <c r="C243" s="84" t="str">
        <f t="shared" si="21"/>
        <v/>
      </c>
      <c r="D243" s="5" t="s">
        <v>22</v>
      </c>
      <c r="E243" s="1" t="s">
        <v>23</v>
      </c>
      <c r="F243" s="5"/>
      <c r="G243" s="5"/>
      <c r="H243" s="1" t="s">
        <v>28</v>
      </c>
      <c r="I243" s="5"/>
      <c r="J243" s="5" t="s">
        <v>24</v>
      </c>
      <c r="K243" s="5"/>
      <c r="L243" s="5" t="s">
        <v>25</v>
      </c>
      <c r="M243" s="5" t="s">
        <v>21</v>
      </c>
      <c r="N243" s="6">
        <v>0.7142857142857143</v>
      </c>
      <c r="O243" s="7">
        <v>1</v>
      </c>
      <c r="P243" s="7">
        <v>20</v>
      </c>
      <c r="Q243" s="5" t="s">
        <v>21</v>
      </c>
      <c r="R243" s="5" t="s">
        <v>21</v>
      </c>
      <c r="S243" s="5" t="s">
        <v>21</v>
      </c>
      <c r="T243" s="5"/>
      <c r="U243" s="34" t="str">
        <f t="shared" si="25"/>
        <v>40'HQ</v>
      </c>
      <c r="V243" s="64"/>
      <c r="W243" s="63"/>
      <c r="X243" s="19" t="str">
        <f t="shared" si="22"/>
        <v/>
      </c>
      <c r="Y243" s="21" t="str">
        <f t="shared" si="23"/>
        <v/>
      </c>
      <c r="Z243" s="22"/>
    </row>
    <row r="244" spans="1:26" ht="45.75" thickBot="1" x14ac:dyDescent="0.3">
      <c r="A244" s="32">
        <f t="shared" si="19"/>
        <v>6</v>
      </c>
      <c r="B244" s="46">
        <f t="shared" si="20"/>
        <v>2</v>
      </c>
      <c r="C244" s="85">
        <f t="shared" si="21"/>
        <v>43136.25</v>
      </c>
      <c r="D244" s="2">
        <v>523654</v>
      </c>
      <c r="E244" s="1" t="s">
        <v>72</v>
      </c>
      <c r="F244" s="35">
        <v>43136.25</v>
      </c>
      <c r="G244" s="2"/>
      <c r="H244" s="3" t="s">
        <v>42</v>
      </c>
      <c r="I244" s="2" t="s">
        <v>43</v>
      </c>
      <c r="J244" s="2" t="s">
        <v>44</v>
      </c>
      <c r="K244" s="2" t="s">
        <v>45</v>
      </c>
      <c r="L244" s="2" t="s">
        <v>46</v>
      </c>
      <c r="M244" s="2" t="s">
        <v>47</v>
      </c>
      <c r="N244" s="2" t="s">
        <v>33</v>
      </c>
      <c r="O244" s="4">
        <v>968</v>
      </c>
      <c r="P244" s="4">
        <v>0</v>
      </c>
      <c r="Q244" s="4">
        <v>98</v>
      </c>
      <c r="R244" s="2" t="s">
        <v>21</v>
      </c>
      <c r="S244" s="2" t="s">
        <v>21</v>
      </c>
      <c r="T244" s="2"/>
      <c r="U244" s="34" t="str">
        <f t="shared" si="25"/>
        <v>FCIU9130200</v>
      </c>
      <c r="V244" s="81"/>
      <c r="W244" s="80"/>
      <c r="X244" s="47" t="str">
        <f t="shared" si="22"/>
        <v/>
      </c>
      <c r="Y244" s="21" t="str">
        <f t="shared" si="23"/>
        <v/>
      </c>
      <c r="Z244" s="22" t="str">
        <f>IF(Y244="","",(CONVERT(Y244,"hr","mn")))</f>
        <v/>
      </c>
    </row>
    <row r="245" spans="1:26" ht="34.5" thickBot="1" x14ac:dyDescent="0.3">
      <c r="A245" s="31" t="str">
        <f t="shared" si="19"/>
        <v/>
      </c>
      <c r="B245" s="31" t="str">
        <f t="shared" si="20"/>
        <v/>
      </c>
      <c r="C245" s="84" t="str">
        <f t="shared" si="21"/>
        <v/>
      </c>
      <c r="D245" s="5" t="s">
        <v>230</v>
      </c>
      <c r="E245" s="1" t="s">
        <v>23</v>
      </c>
      <c r="F245" s="5"/>
      <c r="G245" s="5"/>
      <c r="H245" s="1" t="s">
        <v>28</v>
      </c>
      <c r="I245" s="5"/>
      <c r="J245" s="5" t="s">
        <v>34</v>
      </c>
      <c r="K245" s="5" t="s">
        <v>48</v>
      </c>
      <c r="L245" s="5" t="s">
        <v>35</v>
      </c>
      <c r="M245" s="5" t="s">
        <v>49</v>
      </c>
      <c r="N245" s="6">
        <v>11.388235294117647</v>
      </c>
      <c r="O245" s="7">
        <v>2</v>
      </c>
      <c r="P245" s="7">
        <v>40</v>
      </c>
      <c r="Q245" s="5" t="s">
        <v>21</v>
      </c>
      <c r="R245" s="5" t="s">
        <v>21</v>
      </c>
      <c r="S245" s="5" t="s">
        <v>21</v>
      </c>
      <c r="T245" s="5"/>
      <c r="U245" s="34" t="str">
        <f t="shared" si="25"/>
        <v>40'HQ</v>
      </c>
      <c r="V245" s="68"/>
      <c r="W245" s="69"/>
      <c r="X245" s="19" t="str">
        <f t="shared" si="22"/>
        <v/>
      </c>
      <c r="Y245" s="21" t="str">
        <f t="shared" si="23"/>
        <v/>
      </c>
      <c r="Z245" s="22"/>
    </row>
    <row r="246" spans="1:26" ht="45.75" thickBot="1" x14ac:dyDescent="0.3">
      <c r="A246" s="32">
        <f t="shared" si="19"/>
        <v>6</v>
      </c>
      <c r="B246" s="46">
        <f t="shared" si="20"/>
        <v>2</v>
      </c>
      <c r="C246" s="85">
        <f t="shared" si="21"/>
        <v>43136.25</v>
      </c>
      <c r="D246" s="2">
        <v>523067</v>
      </c>
      <c r="E246" s="1" t="s">
        <v>74</v>
      </c>
      <c r="F246" s="35">
        <v>43136.25</v>
      </c>
      <c r="G246" s="2"/>
      <c r="H246" s="3" t="s">
        <v>231</v>
      </c>
      <c r="I246" s="2" t="s">
        <v>232</v>
      </c>
      <c r="J246" s="2" t="s">
        <v>233</v>
      </c>
      <c r="K246" s="2" t="s">
        <v>45</v>
      </c>
      <c r="L246" s="2" t="s">
        <v>234</v>
      </c>
      <c r="M246" s="2" t="s">
        <v>40</v>
      </c>
      <c r="N246" s="2" t="s">
        <v>33</v>
      </c>
      <c r="O246" s="4">
        <v>75</v>
      </c>
      <c r="P246" s="4">
        <v>0</v>
      </c>
      <c r="Q246" s="4">
        <v>12</v>
      </c>
      <c r="R246" s="2" t="s">
        <v>21</v>
      </c>
      <c r="S246" s="2" t="s">
        <v>21</v>
      </c>
      <c r="T246" s="2"/>
      <c r="U246" s="34" t="str">
        <f t="shared" si="25"/>
        <v>FSCU8559273</v>
      </c>
      <c r="V246" s="81"/>
      <c r="W246" s="80"/>
      <c r="X246" s="47" t="str">
        <f t="shared" si="22"/>
        <v/>
      </c>
      <c r="Y246" s="21" t="str">
        <f t="shared" si="23"/>
        <v/>
      </c>
      <c r="Z246" s="22" t="str">
        <f>IF(Y246="","",(CONVERT(Y246,"hr","mn")))</f>
        <v/>
      </c>
    </row>
    <row r="247" spans="1:26" ht="33.75" x14ac:dyDescent="0.25">
      <c r="A247" s="31" t="str">
        <f t="shared" si="19"/>
        <v/>
      </c>
      <c r="B247" s="31" t="str">
        <f t="shared" si="20"/>
        <v/>
      </c>
      <c r="C247" s="84" t="str">
        <f t="shared" si="21"/>
        <v/>
      </c>
      <c r="D247" s="5" t="s">
        <v>235</v>
      </c>
      <c r="E247" s="1" t="s">
        <v>23</v>
      </c>
      <c r="F247" s="5"/>
      <c r="G247" s="5"/>
      <c r="H247" s="1" t="s">
        <v>28</v>
      </c>
      <c r="I247" s="5"/>
      <c r="J247" s="5" t="s">
        <v>34</v>
      </c>
      <c r="K247" s="5" t="s">
        <v>236</v>
      </c>
      <c r="L247" s="5" t="s">
        <v>35</v>
      </c>
      <c r="M247" s="5" t="s">
        <v>21</v>
      </c>
      <c r="N247" s="6">
        <v>0.625</v>
      </c>
      <c r="O247" s="7">
        <v>1</v>
      </c>
      <c r="P247" s="7">
        <v>75</v>
      </c>
      <c r="Q247" s="5" t="s">
        <v>21</v>
      </c>
      <c r="R247" s="5" t="s">
        <v>21</v>
      </c>
      <c r="S247" s="5" t="s">
        <v>21</v>
      </c>
      <c r="T247" s="5"/>
      <c r="U247" s="34" t="str">
        <f t="shared" si="25"/>
        <v>Camion vrac</v>
      </c>
      <c r="V247" s="67"/>
      <c r="W247" s="66"/>
      <c r="X247" s="19" t="str">
        <f t="shared" si="22"/>
        <v/>
      </c>
      <c r="Y247" s="21" t="str">
        <f t="shared" si="23"/>
        <v/>
      </c>
      <c r="Z247" s="22"/>
    </row>
    <row r="248" spans="1:26" ht="45" x14ac:dyDescent="0.25">
      <c r="A248" s="31">
        <f t="shared" si="19"/>
        <v>6</v>
      </c>
      <c r="B248" s="31">
        <f t="shared" si="20"/>
        <v>2</v>
      </c>
      <c r="C248" s="84">
        <f t="shared" si="21"/>
        <v>43136.25</v>
      </c>
      <c r="D248" s="2">
        <v>523565</v>
      </c>
      <c r="E248" s="1" t="s">
        <v>50</v>
      </c>
      <c r="F248" s="35">
        <v>43136.25</v>
      </c>
      <c r="G248" s="2"/>
      <c r="H248" s="3" t="s">
        <v>237</v>
      </c>
      <c r="I248" s="2" t="s">
        <v>238</v>
      </c>
      <c r="J248" s="2" t="s">
        <v>151</v>
      </c>
      <c r="K248" s="2" t="s">
        <v>26</v>
      </c>
      <c r="L248" s="2"/>
      <c r="M248" s="2" t="s">
        <v>40</v>
      </c>
      <c r="N248" s="2" t="s">
        <v>33</v>
      </c>
      <c r="O248" s="4">
        <v>180</v>
      </c>
      <c r="P248" s="4">
        <v>0</v>
      </c>
      <c r="Q248" s="4">
        <v>35</v>
      </c>
      <c r="R248" s="2" t="s">
        <v>21</v>
      </c>
      <c r="S248" s="2" t="s">
        <v>49</v>
      </c>
      <c r="T248" s="2"/>
      <c r="U248" s="34">
        <f t="shared" si="25"/>
        <v>0</v>
      </c>
      <c r="V248" s="15"/>
      <c r="W248" s="18"/>
      <c r="X248" s="19" t="str">
        <f t="shared" si="22"/>
        <v/>
      </c>
      <c r="Y248" s="21" t="str">
        <f t="shared" si="23"/>
        <v/>
      </c>
      <c r="Z248" s="22"/>
    </row>
    <row r="249" spans="1:26" ht="15.75" thickBot="1" x14ac:dyDescent="0.3">
      <c r="A249" s="31" t="str">
        <f t="shared" si="19"/>
        <v/>
      </c>
      <c r="B249" s="31" t="str">
        <f t="shared" si="20"/>
        <v/>
      </c>
      <c r="C249" s="84" t="str">
        <f t="shared" si="21"/>
        <v/>
      </c>
      <c r="D249" s="5" t="s">
        <v>22</v>
      </c>
      <c r="E249" s="1" t="s">
        <v>23</v>
      </c>
      <c r="F249" s="5"/>
      <c r="G249" s="5"/>
      <c r="H249" s="1" t="s">
        <v>28</v>
      </c>
      <c r="I249" s="5"/>
      <c r="J249" s="5" t="s">
        <v>24</v>
      </c>
      <c r="K249" s="5"/>
      <c r="L249" s="5" t="s">
        <v>25</v>
      </c>
      <c r="M249" s="5" t="s">
        <v>21</v>
      </c>
      <c r="N249" s="6">
        <v>1.5</v>
      </c>
      <c r="O249" s="7">
        <v>1</v>
      </c>
      <c r="P249" s="7">
        <v>180</v>
      </c>
      <c r="Q249" s="5" t="s">
        <v>21</v>
      </c>
      <c r="R249" s="5" t="s">
        <v>21</v>
      </c>
      <c r="S249" s="5" t="s">
        <v>21</v>
      </c>
      <c r="T249" s="5"/>
      <c r="U249" s="34" t="str">
        <f t="shared" si="25"/>
        <v>Camion vrac</v>
      </c>
      <c r="V249" s="64"/>
      <c r="W249" s="63"/>
      <c r="X249" s="19" t="str">
        <f t="shared" si="22"/>
        <v/>
      </c>
      <c r="Y249" s="21" t="str">
        <f t="shared" si="23"/>
        <v/>
      </c>
      <c r="Z249" s="22"/>
    </row>
    <row r="250" spans="1:26" ht="45.75" thickBot="1" x14ac:dyDescent="0.3">
      <c r="A250" s="32">
        <f t="shared" si="19"/>
        <v>6</v>
      </c>
      <c r="B250" s="46">
        <f t="shared" si="20"/>
        <v>2</v>
      </c>
      <c r="C250" s="85">
        <f t="shared" si="21"/>
        <v>43136.291666666664</v>
      </c>
      <c r="D250" s="2">
        <v>517252</v>
      </c>
      <c r="E250" s="1" t="s">
        <v>63</v>
      </c>
      <c r="F250" s="35">
        <v>43136.291666666664</v>
      </c>
      <c r="G250" s="2"/>
      <c r="H250" s="3" t="s">
        <v>239</v>
      </c>
      <c r="I250" s="2" t="s">
        <v>240</v>
      </c>
      <c r="J250" s="2" t="s">
        <v>39</v>
      </c>
      <c r="K250" s="2" t="s">
        <v>26</v>
      </c>
      <c r="L250" s="2"/>
      <c r="M250" s="2" t="s">
        <v>40</v>
      </c>
      <c r="N250" s="2" t="s">
        <v>33</v>
      </c>
      <c r="O250" s="4">
        <v>189</v>
      </c>
      <c r="P250" s="4">
        <v>0</v>
      </c>
      <c r="Q250" s="4">
        <v>32</v>
      </c>
      <c r="R250" s="2" t="s">
        <v>21</v>
      </c>
      <c r="S250" s="2" t="s">
        <v>21</v>
      </c>
      <c r="T250" s="2"/>
      <c r="U250" s="34">
        <f t="shared" si="25"/>
        <v>0</v>
      </c>
      <c r="V250" s="78"/>
      <c r="W250" s="80"/>
      <c r="X250" s="47" t="str">
        <f t="shared" si="22"/>
        <v/>
      </c>
      <c r="Y250" s="21" t="str">
        <f t="shared" si="23"/>
        <v/>
      </c>
      <c r="Z250" s="22" t="str">
        <f>IF(Y250="","",(CONVERT(Y250,"hr","mn")))</f>
        <v/>
      </c>
    </row>
    <row r="251" spans="1:26" x14ac:dyDescent="0.25">
      <c r="A251" s="31" t="str">
        <f t="shared" si="19"/>
        <v/>
      </c>
      <c r="B251" s="31" t="str">
        <f t="shared" si="20"/>
        <v/>
      </c>
      <c r="C251" s="84" t="str">
        <f t="shared" si="21"/>
        <v/>
      </c>
      <c r="D251" s="5" t="s">
        <v>241</v>
      </c>
      <c r="E251" s="1" t="s">
        <v>23</v>
      </c>
      <c r="F251" s="5"/>
      <c r="G251" s="5"/>
      <c r="H251" s="1" t="s">
        <v>28</v>
      </c>
      <c r="I251" s="5"/>
      <c r="J251" s="5" t="s">
        <v>24</v>
      </c>
      <c r="K251" s="5"/>
      <c r="L251" s="5" t="s">
        <v>25</v>
      </c>
      <c r="M251" s="5" t="s">
        <v>21</v>
      </c>
      <c r="N251" s="6">
        <v>1.575</v>
      </c>
      <c r="O251" s="7">
        <v>1</v>
      </c>
      <c r="P251" s="7">
        <v>189</v>
      </c>
      <c r="Q251" s="5" t="s">
        <v>21</v>
      </c>
      <c r="R251" s="5" t="s">
        <v>21</v>
      </c>
      <c r="S251" s="5" t="s">
        <v>21</v>
      </c>
      <c r="T251" s="5"/>
      <c r="U251" s="34" t="str">
        <f t="shared" si="25"/>
        <v>Container</v>
      </c>
      <c r="V251" s="67"/>
      <c r="W251" s="66"/>
      <c r="X251" s="19" t="str">
        <f t="shared" si="22"/>
        <v/>
      </c>
      <c r="Y251" s="21" t="str">
        <f t="shared" si="23"/>
        <v/>
      </c>
      <c r="Z251" s="22"/>
    </row>
    <row r="252" spans="1:26" ht="45" x14ac:dyDescent="0.25">
      <c r="A252" s="31">
        <f t="shared" si="19"/>
        <v>6</v>
      </c>
      <c r="B252" s="31">
        <f t="shared" si="20"/>
        <v>2</v>
      </c>
      <c r="C252" s="84">
        <f t="shared" si="21"/>
        <v>43136.291666666664</v>
      </c>
      <c r="D252" s="2">
        <v>517011</v>
      </c>
      <c r="E252" s="1" t="s">
        <v>74</v>
      </c>
      <c r="F252" s="35">
        <v>43136.291666666664</v>
      </c>
      <c r="G252" s="2"/>
      <c r="H252" s="3" t="s">
        <v>242</v>
      </c>
      <c r="I252" s="2" t="s">
        <v>243</v>
      </c>
      <c r="J252" s="2" t="s">
        <v>64</v>
      </c>
      <c r="K252" s="2" t="s">
        <v>65</v>
      </c>
      <c r="L252" s="2"/>
      <c r="M252" s="2" t="s">
        <v>40</v>
      </c>
      <c r="N252" s="2" t="s">
        <v>33</v>
      </c>
      <c r="O252" s="4">
        <v>183</v>
      </c>
      <c r="P252" s="4">
        <v>0</v>
      </c>
      <c r="Q252" s="4">
        <v>26</v>
      </c>
      <c r="R252" s="2" t="s">
        <v>21</v>
      </c>
      <c r="S252" s="2" t="s">
        <v>21</v>
      </c>
      <c r="T252" s="2"/>
      <c r="U252" s="34" t="str">
        <f t="shared" si="25"/>
        <v>ARKU8502304</v>
      </c>
      <c r="V252" s="15"/>
      <c r="W252" s="18"/>
      <c r="X252" s="19" t="str">
        <f t="shared" si="22"/>
        <v/>
      </c>
      <c r="Y252" s="21" t="str">
        <f t="shared" si="23"/>
        <v/>
      </c>
      <c r="Z252" s="22"/>
    </row>
    <row r="253" spans="1:26" ht="15.75" thickBot="1" x14ac:dyDescent="0.3">
      <c r="A253" s="31" t="str">
        <f t="shared" si="19"/>
        <v/>
      </c>
      <c r="B253" s="31" t="str">
        <f t="shared" si="20"/>
        <v/>
      </c>
      <c r="C253" s="84" t="str">
        <f t="shared" si="21"/>
        <v/>
      </c>
      <c r="D253" s="5" t="s">
        <v>22</v>
      </c>
      <c r="E253" s="1" t="s">
        <v>23</v>
      </c>
      <c r="F253" s="5"/>
      <c r="G253" s="5"/>
      <c r="H253" s="1" t="s">
        <v>28</v>
      </c>
      <c r="I253" s="5"/>
      <c r="J253" s="5" t="s">
        <v>24</v>
      </c>
      <c r="K253" s="5" t="s">
        <v>244</v>
      </c>
      <c r="L253" s="5" t="s">
        <v>25</v>
      </c>
      <c r="M253" s="5" t="s">
        <v>21</v>
      </c>
      <c r="N253" s="6">
        <v>1.5249999999999999</v>
      </c>
      <c r="O253" s="7">
        <v>1</v>
      </c>
      <c r="P253" s="7">
        <v>183</v>
      </c>
      <c r="Q253" s="5" t="s">
        <v>21</v>
      </c>
      <c r="R253" s="5" t="s">
        <v>21</v>
      </c>
      <c r="S253" s="5" t="s">
        <v>21</v>
      </c>
      <c r="T253" s="5"/>
      <c r="U253" s="34" t="str">
        <f t="shared" si="25"/>
        <v>Camion palette</v>
      </c>
      <c r="V253" s="64"/>
      <c r="W253" s="63"/>
      <c r="X253" s="19" t="str">
        <f t="shared" si="22"/>
        <v/>
      </c>
      <c r="Y253" s="21" t="str">
        <f t="shared" si="23"/>
        <v/>
      </c>
      <c r="Z253" s="22"/>
    </row>
    <row r="254" spans="1:26" ht="34.5" thickBot="1" x14ac:dyDescent="0.3">
      <c r="A254" s="32">
        <f t="shared" si="19"/>
        <v>6</v>
      </c>
      <c r="B254" s="46">
        <f t="shared" si="20"/>
        <v>2</v>
      </c>
      <c r="C254" s="85">
        <f t="shared" si="21"/>
        <v>43136.291666666664</v>
      </c>
      <c r="D254" s="2">
        <v>516860</v>
      </c>
      <c r="E254" s="1" t="s">
        <v>60</v>
      </c>
      <c r="F254" s="35">
        <v>43136.291666666664</v>
      </c>
      <c r="G254" s="2"/>
      <c r="H254" s="3" t="s">
        <v>245</v>
      </c>
      <c r="I254" s="2" t="s">
        <v>246</v>
      </c>
      <c r="J254" s="2" t="s">
        <v>155</v>
      </c>
      <c r="K254" s="2" t="s">
        <v>18</v>
      </c>
      <c r="L254" s="2"/>
      <c r="M254" s="2" t="s">
        <v>32</v>
      </c>
      <c r="N254" s="2" t="s">
        <v>20</v>
      </c>
      <c r="O254" s="4">
        <v>224</v>
      </c>
      <c r="P254" s="4">
        <v>30</v>
      </c>
      <c r="Q254" s="4">
        <v>33</v>
      </c>
      <c r="R254" s="2" t="s">
        <v>21</v>
      </c>
      <c r="S254" s="2" t="s">
        <v>21</v>
      </c>
      <c r="T254" s="2"/>
      <c r="U254" s="34">
        <f t="shared" si="25"/>
        <v>0</v>
      </c>
      <c r="V254" s="81"/>
      <c r="W254" s="80"/>
      <c r="X254" s="47" t="str">
        <f t="shared" si="22"/>
        <v/>
      </c>
      <c r="Y254" s="21" t="str">
        <f t="shared" si="23"/>
        <v/>
      </c>
      <c r="Z254" s="22" t="str">
        <f>IF(Y254="","",(CONVERT(Y254,"hr","mn")))</f>
        <v/>
      </c>
    </row>
    <row r="255" spans="1:26" ht="15.75" thickBot="1" x14ac:dyDescent="0.3">
      <c r="A255" s="31" t="str">
        <f t="shared" si="19"/>
        <v/>
      </c>
      <c r="B255" s="31" t="str">
        <f t="shared" si="20"/>
        <v/>
      </c>
      <c r="C255" s="84" t="str">
        <f t="shared" si="21"/>
        <v/>
      </c>
      <c r="D255" s="5" t="s">
        <v>22</v>
      </c>
      <c r="E255" s="1" t="s">
        <v>23</v>
      </c>
      <c r="F255" s="5"/>
      <c r="G255" s="5"/>
      <c r="H255" s="1" t="s">
        <v>28</v>
      </c>
      <c r="I255" s="5"/>
      <c r="J255" s="5" t="s">
        <v>24</v>
      </c>
      <c r="K255" s="5"/>
      <c r="L255" s="5" t="s">
        <v>25</v>
      </c>
      <c r="M255" s="5" t="s">
        <v>21</v>
      </c>
      <c r="N255" s="6">
        <v>0.32941176470588235</v>
      </c>
      <c r="O255" s="7">
        <v>2</v>
      </c>
      <c r="P255" s="7">
        <v>32</v>
      </c>
      <c r="Q255" s="5" t="s">
        <v>21</v>
      </c>
      <c r="R255" s="5" t="s">
        <v>21</v>
      </c>
      <c r="S255" s="5" t="s">
        <v>21</v>
      </c>
      <c r="T255" s="5"/>
      <c r="U255" s="34" t="str">
        <f t="shared" si="25"/>
        <v>Container</v>
      </c>
      <c r="V255" s="68"/>
      <c r="W255" s="69"/>
      <c r="X255" s="19" t="str">
        <f t="shared" si="22"/>
        <v/>
      </c>
      <c r="Y255" s="21" t="str">
        <f t="shared" si="23"/>
        <v/>
      </c>
      <c r="Z255" s="22"/>
    </row>
    <row r="256" spans="1:26" ht="34.5" thickBot="1" x14ac:dyDescent="0.3">
      <c r="A256" s="32">
        <f t="shared" si="19"/>
        <v>6</v>
      </c>
      <c r="B256" s="46">
        <f t="shared" si="20"/>
        <v>2</v>
      </c>
      <c r="C256" s="85">
        <f t="shared" si="21"/>
        <v>43136.333333333328</v>
      </c>
      <c r="D256" s="2">
        <v>509051</v>
      </c>
      <c r="E256" s="1" t="s">
        <v>51</v>
      </c>
      <c r="F256" s="35">
        <v>43136.333333333328</v>
      </c>
      <c r="G256" s="2"/>
      <c r="H256" s="3" t="s">
        <v>247</v>
      </c>
      <c r="I256" s="2" t="s">
        <v>248</v>
      </c>
      <c r="J256" s="2" t="s">
        <v>118</v>
      </c>
      <c r="K256" s="2" t="s">
        <v>65</v>
      </c>
      <c r="L256" s="2"/>
      <c r="M256" s="2" t="s">
        <v>47</v>
      </c>
      <c r="N256" s="2" t="s">
        <v>33</v>
      </c>
      <c r="O256" s="4">
        <v>194</v>
      </c>
      <c r="P256" s="4">
        <v>0</v>
      </c>
      <c r="Q256" s="4">
        <v>23</v>
      </c>
      <c r="R256" s="2" t="s">
        <v>21</v>
      </c>
      <c r="S256" s="2" t="s">
        <v>21</v>
      </c>
      <c r="T256" s="2"/>
      <c r="U256" s="34" t="str">
        <f t="shared" si="25"/>
        <v>FCIU5701364</v>
      </c>
      <c r="V256" s="81"/>
      <c r="W256" s="80"/>
      <c r="X256" s="47" t="str">
        <f t="shared" si="22"/>
        <v/>
      </c>
      <c r="Y256" s="21" t="str">
        <f t="shared" si="23"/>
        <v/>
      </c>
      <c r="Z256" s="22" t="str">
        <f>IF(Y256="","",(CONVERT(Y256,"hr","mn")))</f>
        <v/>
      </c>
    </row>
    <row r="257" spans="1:26" ht="15.75" thickBot="1" x14ac:dyDescent="0.3">
      <c r="A257" s="31" t="str">
        <f t="shared" si="19"/>
        <v/>
      </c>
      <c r="B257" s="31" t="str">
        <f t="shared" si="20"/>
        <v/>
      </c>
      <c r="C257" s="84" t="str">
        <f t="shared" si="21"/>
        <v/>
      </c>
      <c r="D257" s="5" t="s">
        <v>22</v>
      </c>
      <c r="E257" s="1" t="s">
        <v>23</v>
      </c>
      <c r="F257" s="5"/>
      <c r="G257" s="5"/>
      <c r="H257" s="1" t="s">
        <v>28</v>
      </c>
      <c r="I257" s="5"/>
      <c r="J257" s="5" t="s">
        <v>24</v>
      </c>
      <c r="K257" s="5" t="s">
        <v>249</v>
      </c>
      <c r="L257" s="5" t="s">
        <v>25</v>
      </c>
      <c r="M257" s="5" t="s">
        <v>21</v>
      </c>
      <c r="N257" s="6">
        <v>2.2823529411764705</v>
      </c>
      <c r="O257" s="7">
        <v>2</v>
      </c>
      <c r="P257" s="7">
        <v>22</v>
      </c>
      <c r="Q257" s="5" t="s">
        <v>21</v>
      </c>
      <c r="R257" s="5" t="s">
        <v>21</v>
      </c>
      <c r="S257" s="5" t="s">
        <v>21</v>
      </c>
      <c r="T257" s="5"/>
      <c r="U257" s="34" t="str">
        <f t="shared" si="25"/>
        <v>40'</v>
      </c>
      <c r="V257" s="68"/>
      <c r="W257" s="69"/>
      <c r="X257" s="19" t="str">
        <f t="shared" si="22"/>
        <v/>
      </c>
      <c r="Y257" s="21" t="str">
        <f t="shared" si="23"/>
        <v/>
      </c>
      <c r="Z257" s="22"/>
    </row>
    <row r="258" spans="1:26" ht="45.75" thickBot="1" x14ac:dyDescent="0.3">
      <c r="A258" s="32">
        <f t="shared" si="19"/>
        <v>6</v>
      </c>
      <c r="B258" s="46">
        <f t="shared" si="20"/>
        <v>2</v>
      </c>
      <c r="C258" s="85">
        <f t="shared" si="21"/>
        <v>43136.333333333328</v>
      </c>
      <c r="D258" s="2">
        <v>523708</v>
      </c>
      <c r="E258" s="1" t="s">
        <v>68</v>
      </c>
      <c r="F258" s="35">
        <v>43136.333333333328</v>
      </c>
      <c r="G258" s="2"/>
      <c r="H258" s="3" t="s">
        <v>250</v>
      </c>
      <c r="I258" s="2" t="s">
        <v>251</v>
      </c>
      <c r="J258" s="2" t="s">
        <v>252</v>
      </c>
      <c r="K258" s="2" t="s">
        <v>31</v>
      </c>
      <c r="L258" s="2" t="s">
        <v>253</v>
      </c>
      <c r="M258" s="2" t="s">
        <v>32</v>
      </c>
      <c r="N258" s="2" t="s">
        <v>33</v>
      </c>
      <c r="O258" s="4">
        <v>376</v>
      </c>
      <c r="P258" s="4">
        <v>0</v>
      </c>
      <c r="Q258" s="4">
        <v>47</v>
      </c>
      <c r="R258" s="2" t="s">
        <v>21</v>
      </c>
      <c r="S258" s="2" t="s">
        <v>21</v>
      </c>
      <c r="T258" s="2"/>
      <c r="U258" s="34" t="str">
        <f t="shared" si="25"/>
        <v>CBHU6059327</v>
      </c>
      <c r="V258" s="81"/>
      <c r="W258" s="80"/>
      <c r="X258" s="47" t="str">
        <f t="shared" si="22"/>
        <v/>
      </c>
      <c r="Y258" s="21" t="str">
        <f t="shared" si="23"/>
        <v/>
      </c>
      <c r="Z258" s="22" t="str">
        <f>IF(Y258="","",(CONVERT(Y258,"hr","mn")))</f>
        <v/>
      </c>
    </row>
    <row r="259" spans="1:26" ht="34.5" thickBot="1" x14ac:dyDescent="0.3">
      <c r="A259" s="31" t="str">
        <f t="shared" si="19"/>
        <v/>
      </c>
      <c r="B259" s="31" t="str">
        <f t="shared" si="20"/>
        <v/>
      </c>
      <c r="C259" s="84" t="str">
        <f t="shared" si="21"/>
        <v/>
      </c>
      <c r="D259" s="5" t="s">
        <v>254</v>
      </c>
      <c r="E259" s="1" t="s">
        <v>23</v>
      </c>
      <c r="F259" s="5"/>
      <c r="G259" s="5"/>
      <c r="H259" s="1" t="s">
        <v>28</v>
      </c>
      <c r="I259" s="5"/>
      <c r="J259" s="5" t="s">
        <v>34</v>
      </c>
      <c r="K259" s="5" t="s">
        <v>255</v>
      </c>
      <c r="L259" s="5" t="s">
        <v>35</v>
      </c>
      <c r="M259" s="5" t="s">
        <v>21</v>
      </c>
      <c r="N259" s="6">
        <v>3.76</v>
      </c>
      <c r="O259" s="7">
        <v>1</v>
      </c>
      <c r="P259" s="7">
        <v>47</v>
      </c>
      <c r="Q259" s="5" t="s">
        <v>21</v>
      </c>
      <c r="R259" s="5" t="s">
        <v>21</v>
      </c>
      <c r="S259" s="5" t="s">
        <v>21</v>
      </c>
      <c r="T259" s="5"/>
      <c r="U259" s="34" t="str">
        <f t="shared" si="25"/>
        <v>Container</v>
      </c>
      <c r="V259" s="68"/>
      <c r="W259" s="69"/>
      <c r="X259" s="19" t="str">
        <f t="shared" si="22"/>
        <v/>
      </c>
      <c r="Y259" s="21" t="str">
        <f t="shared" si="23"/>
        <v/>
      </c>
      <c r="Z259" s="22"/>
    </row>
    <row r="260" spans="1:26" ht="34.5" thickBot="1" x14ac:dyDescent="0.3">
      <c r="A260" s="32">
        <f t="shared" ref="A260:A314" si="26">IF(C260&lt;&gt;"",WEEKNUM(C260),"")</f>
        <v>6</v>
      </c>
      <c r="B260" s="46">
        <f t="shared" ref="B260:B314" si="27">IF(C260&lt;&gt;"",MONTH(C260),"")</f>
        <v>2</v>
      </c>
      <c r="C260" s="85">
        <f t="shared" ref="C260:C314" si="28">IF(F260&lt;&gt;"",F260,"")</f>
        <v>43136.333333333328</v>
      </c>
      <c r="D260" s="2">
        <v>481624</v>
      </c>
      <c r="E260" s="1" t="s">
        <v>27</v>
      </c>
      <c r="F260" s="35">
        <v>43136.333333333328</v>
      </c>
      <c r="G260" s="2"/>
      <c r="H260" s="3" t="s">
        <v>256</v>
      </c>
      <c r="I260" s="2" t="s">
        <v>257</v>
      </c>
      <c r="J260" s="2" t="s">
        <v>64</v>
      </c>
      <c r="K260" s="2" t="s">
        <v>65</v>
      </c>
      <c r="L260" s="2"/>
      <c r="M260" s="2" t="s">
        <v>84</v>
      </c>
      <c r="N260" s="2" t="s">
        <v>33</v>
      </c>
      <c r="O260" s="4">
        <v>1581</v>
      </c>
      <c r="P260" s="4">
        <v>0</v>
      </c>
      <c r="Q260" s="4">
        <v>51</v>
      </c>
      <c r="R260" s="2" t="s">
        <v>21</v>
      </c>
      <c r="S260" s="2" t="s">
        <v>21</v>
      </c>
      <c r="T260" s="2"/>
      <c r="U260" s="34" t="str">
        <f t="shared" si="25"/>
        <v>ARKU8592144</v>
      </c>
      <c r="V260" s="81"/>
      <c r="W260" s="80"/>
      <c r="X260" s="47" t="str">
        <f t="shared" si="22"/>
        <v/>
      </c>
      <c r="Y260" s="21" t="str">
        <f t="shared" si="23"/>
        <v/>
      </c>
      <c r="Z260" s="22" t="str">
        <f>IF(Y260="","",(CONVERT(Y260,"hr","mn")))</f>
        <v/>
      </c>
    </row>
    <row r="261" spans="1:26" ht="15.75" thickBot="1" x14ac:dyDescent="0.3">
      <c r="A261" s="31" t="str">
        <f t="shared" si="26"/>
        <v/>
      </c>
      <c r="B261" s="31" t="str">
        <f t="shared" si="27"/>
        <v/>
      </c>
      <c r="C261" s="84" t="str">
        <f t="shared" si="28"/>
        <v/>
      </c>
      <c r="D261" s="5" t="s">
        <v>22</v>
      </c>
      <c r="E261" s="1" t="s">
        <v>23</v>
      </c>
      <c r="F261" s="5"/>
      <c r="G261" s="5"/>
      <c r="H261" s="1" t="s">
        <v>28</v>
      </c>
      <c r="I261" s="5"/>
      <c r="J261" s="5" t="s">
        <v>24</v>
      </c>
      <c r="K261" s="5" t="s">
        <v>258</v>
      </c>
      <c r="L261" s="5" t="s">
        <v>25</v>
      </c>
      <c r="M261" s="5" t="s">
        <v>21</v>
      </c>
      <c r="N261" s="6">
        <v>8.783333333333335</v>
      </c>
      <c r="O261" s="7">
        <v>5</v>
      </c>
      <c r="P261" s="7">
        <v>44</v>
      </c>
      <c r="Q261" s="5" t="s">
        <v>21</v>
      </c>
      <c r="R261" s="5" t="s">
        <v>21</v>
      </c>
      <c r="S261" s="5" t="s">
        <v>21</v>
      </c>
      <c r="T261" s="5"/>
      <c r="U261" s="34" t="str">
        <f t="shared" si="25"/>
        <v>Camion palette</v>
      </c>
      <c r="V261" s="68"/>
      <c r="W261" s="69"/>
      <c r="X261" s="19" t="str">
        <f t="shared" ref="X261:X314" si="29">IF(V261="","",IF(V261&lt;F261,(MOD(V261-F261,1)),""))</f>
        <v/>
      </c>
      <c r="Y261" s="21" t="str">
        <f t="shared" ref="Y261:Y314" si="30">IF(X261&gt;0.9,"",X261*24)</f>
        <v/>
      </c>
      <c r="Z261" s="22"/>
    </row>
    <row r="262" spans="1:26" ht="34.5" thickBot="1" x14ac:dyDescent="0.3">
      <c r="A262" s="32">
        <f t="shared" si="26"/>
        <v>6</v>
      </c>
      <c r="B262" s="46">
        <f t="shared" si="27"/>
        <v>2</v>
      </c>
      <c r="C262" s="85">
        <f t="shared" si="28"/>
        <v>43136.333333333328</v>
      </c>
      <c r="D262" s="2">
        <v>516752</v>
      </c>
      <c r="E262" s="1" t="s">
        <v>16</v>
      </c>
      <c r="F262" s="35">
        <v>43136.333333333328</v>
      </c>
      <c r="G262" s="2"/>
      <c r="H262" s="3" t="s">
        <v>259</v>
      </c>
      <c r="I262" s="2" t="s">
        <v>260</v>
      </c>
      <c r="J262" s="2" t="s">
        <v>67</v>
      </c>
      <c r="K262" s="2" t="s">
        <v>18</v>
      </c>
      <c r="L262" s="2"/>
      <c r="M262" s="2" t="s">
        <v>84</v>
      </c>
      <c r="N262" s="2" t="s">
        <v>20</v>
      </c>
      <c r="O262" s="4">
        <v>193</v>
      </c>
      <c r="P262" s="4">
        <v>30</v>
      </c>
      <c r="Q262" s="4">
        <v>31</v>
      </c>
      <c r="R262" s="2" t="s">
        <v>21</v>
      </c>
      <c r="S262" s="2" t="s">
        <v>21</v>
      </c>
      <c r="T262" s="2"/>
      <c r="U262" s="34">
        <f t="shared" si="25"/>
        <v>0</v>
      </c>
      <c r="V262" s="81"/>
      <c r="W262" s="80"/>
      <c r="X262" s="47" t="str">
        <f t="shared" si="29"/>
        <v/>
      </c>
      <c r="Y262" s="21" t="str">
        <f t="shared" si="30"/>
        <v/>
      </c>
      <c r="Z262" s="22" t="str">
        <f>IF(Y262="","",(CONVERT(Y262,"hr","mn")))</f>
        <v/>
      </c>
    </row>
    <row r="263" spans="1:26" ht="15.75" thickBot="1" x14ac:dyDescent="0.3">
      <c r="A263" s="31" t="str">
        <f t="shared" si="26"/>
        <v/>
      </c>
      <c r="B263" s="31" t="str">
        <f t="shared" si="27"/>
        <v/>
      </c>
      <c r="C263" s="84" t="str">
        <f t="shared" si="28"/>
        <v/>
      </c>
      <c r="D263" s="5" t="s">
        <v>22</v>
      </c>
      <c r="E263" s="1" t="s">
        <v>23</v>
      </c>
      <c r="F263" s="5"/>
      <c r="G263" s="5"/>
      <c r="H263" s="1" t="s">
        <v>28</v>
      </c>
      <c r="I263" s="5"/>
      <c r="J263" s="5" t="s">
        <v>24</v>
      </c>
      <c r="K263" s="5"/>
      <c r="L263" s="5" t="s">
        <v>25</v>
      </c>
      <c r="M263" s="5" t="s">
        <v>21</v>
      </c>
      <c r="N263" s="6">
        <v>0.72162698412698412</v>
      </c>
      <c r="O263" s="7">
        <v>2</v>
      </c>
      <c r="P263" s="7">
        <v>31</v>
      </c>
      <c r="Q263" s="5" t="s">
        <v>21</v>
      </c>
      <c r="R263" s="5" t="s">
        <v>21</v>
      </c>
      <c r="S263" s="5" t="s">
        <v>21</v>
      </c>
      <c r="T263" s="5"/>
      <c r="U263" s="34" t="str">
        <f t="shared" si="25"/>
        <v>Camion palette</v>
      </c>
      <c r="V263" s="68"/>
      <c r="W263" s="69"/>
      <c r="X263" s="19" t="str">
        <f t="shared" si="29"/>
        <v/>
      </c>
      <c r="Y263" s="21" t="str">
        <f t="shared" si="30"/>
        <v/>
      </c>
      <c r="Z263" s="22"/>
    </row>
    <row r="264" spans="1:26" ht="57" thickBot="1" x14ac:dyDescent="0.3">
      <c r="A264" s="32">
        <f t="shared" si="26"/>
        <v>6</v>
      </c>
      <c r="B264" s="46">
        <f t="shared" si="27"/>
        <v>2</v>
      </c>
      <c r="C264" s="85">
        <f t="shared" si="28"/>
        <v>43136.333333333328</v>
      </c>
      <c r="D264" s="2">
        <v>493446</v>
      </c>
      <c r="E264" s="1" t="s">
        <v>53</v>
      </c>
      <c r="F264" s="35">
        <v>43136.333333333328</v>
      </c>
      <c r="G264" s="2"/>
      <c r="H264" s="3" t="s">
        <v>261</v>
      </c>
      <c r="I264" s="2" t="s">
        <v>262</v>
      </c>
      <c r="J264" s="2" t="s">
        <v>263</v>
      </c>
      <c r="K264" s="2" t="s">
        <v>18</v>
      </c>
      <c r="L264" s="2"/>
      <c r="M264" s="2" t="s">
        <v>19</v>
      </c>
      <c r="N264" s="2" t="s">
        <v>20</v>
      </c>
      <c r="O264" s="4">
        <v>1352</v>
      </c>
      <c r="P264" s="4">
        <v>30</v>
      </c>
      <c r="Q264" s="4">
        <v>91</v>
      </c>
      <c r="R264" s="2" t="s">
        <v>21</v>
      </c>
      <c r="S264" s="2" t="s">
        <v>21</v>
      </c>
      <c r="T264" s="2"/>
      <c r="U264" s="34">
        <f t="shared" si="25"/>
        <v>0</v>
      </c>
      <c r="V264" s="78"/>
      <c r="W264" s="80"/>
      <c r="X264" s="47" t="str">
        <f t="shared" si="29"/>
        <v/>
      </c>
      <c r="Y264" s="21" t="str">
        <f t="shared" si="30"/>
        <v/>
      </c>
      <c r="Z264" s="22" t="str">
        <f>IF(Y264="","",(CONVERT(Y264,"hr","mn")))</f>
        <v/>
      </c>
    </row>
    <row r="265" spans="1:26" ht="15.75" thickBot="1" x14ac:dyDescent="0.3">
      <c r="A265" s="31" t="str">
        <f t="shared" si="26"/>
        <v/>
      </c>
      <c r="B265" s="31" t="str">
        <f t="shared" si="27"/>
        <v/>
      </c>
      <c r="C265" s="84" t="str">
        <f t="shared" si="28"/>
        <v/>
      </c>
      <c r="D265" s="5" t="s">
        <v>22</v>
      </c>
      <c r="E265" s="1" t="s">
        <v>23</v>
      </c>
      <c r="F265" s="5"/>
      <c r="G265" s="5"/>
      <c r="H265" s="1" t="s">
        <v>28</v>
      </c>
      <c r="I265" s="5"/>
      <c r="J265" s="5" t="s">
        <v>24</v>
      </c>
      <c r="K265" s="5"/>
      <c r="L265" s="5" t="s">
        <v>25</v>
      </c>
      <c r="M265" s="5" t="s">
        <v>21</v>
      </c>
      <c r="N265" s="6">
        <v>1.8074866310160427</v>
      </c>
      <c r="O265" s="7">
        <v>1</v>
      </c>
      <c r="P265" s="7">
        <v>52</v>
      </c>
      <c r="Q265" s="5" t="s">
        <v>21</v>
      </c>
      <c r="R265" s="5" t="s">
        <v>21</v>
      </c>
      <c r="S265" s="5" t="s">
        <v>21</v>
      </c>
      <c r="T265" s="5"/>
      <c r="U265" s="34" t="str">
        <f t="shared" si="25"/>
        <v>Camion vrac</v>
      </c>
      <c r="V265" s="68"/>
      <c r="W265" s="69"/>
      <c r="X265" s="19" t="str">
        <f t="shared" si="29"/>
        <v/>
      </c>
      <c r="Y265" s="21" t="str">
        <f t="shared" si="30"/>
        <v/>
      </c>
      <c r="Z265" s="22"/>
    </row>
    <row r="266" spans="1:26" ht="45.75" thickBot="1" x14ac:dyDescent="0.3">
      <c r="A266" s="32">
        <f t="shared" si="26"/>
        <v>6</v>
      </c>
      <c r="B266" s="46">
        <f t="shared" si="27"/>
        <v>2</v>
      </c>
      <c r="C266" s="85">
        <f t="shared" si="28"/>
        <v>43136.333333333328</v>
      </c>
      <c r="D266" s="2">
        <v>517033</v>
      </c>
      <c r="E266" s="1" t="s">
        <v>63</v>
      </c>
      <c r="F266" s="35">
        <v>43136.333333333328</v>
      </c>
      <c r="G266" s="2"/>
      <c r="H266" s="3" t="s">
        <v>264</v>
      </c>
      <c r="I266" s="2" t="s">
        <v>265</v>
      </c>
      <c r="J266" s="2" t="s">
        <v>266</v>
      </c>
      <c r="K266" s="2" t="s">
        <v>26</v>
      </c>
      <c r="L266" s="2"/>
      <c r="M266" s="2" t="s">
        <v>40</v>
      </c>
      <c r="N266" s="2" t="s">
        <v>33</v>
      </c>
      <c r="O266" s="4">
        <v>180</v>
      </c>
      <c r="P266" s="4">
        <v>0</v>
      </c>
      <c r="Q266" s="4">
        <v>30</v>
      </c>
      <c r="R266" s="2" t="s">
        <v>21</v>
      </c>
      <c r="S266" s="2" t="s">
        <v>21</v>
      </c>
      <c r="T266" s="2"/>
      <c r="U266" s="34">
        <f t="shared" si="25"/>
        <v>0</v>
      </c>
      <c r="V266" s="81"/>
      <c r="W266" s="80"/>
      <c r="X266" s="47" t="str">
        <f t="shared" si="29"/>
        <v/>
      </c>
      <c r="Y266" s="21" t="str">
        <f t="shared" si="30"/>
        <v/>
      </c>
      <c r="Z266" s="22" t="str">
        <f>IF(Y266="","",(CONVERT(Y266,"hr","mn")))</f>
        <v/>
      </c>
    </row>
    <row r="267" spans="1:26" x14ac:dyDescent="0.25">
      <c r="A267" s="31" t="str">
        <f t="shared" si="26"/>
        <v/>
      </c>
      <c r="B267" s="31" t="str">
        <f t="shared" si="27"/>
        <v/>
      </c>
      <c r="C267" s="84" t="str">
        <f t="shared" si="28"/>
        <v/>
      </c>
      <c r="D267" s="5" t="s">
        <v>22</v>
      </c>
      <c r="E267" s="1" t="s">
        <v>23</v>
      </c>
      <c r="F267" s="5"/>
      <c r="G267" s="5"/>
      <c r="H267" s="1" t="s">
        <v>28</v>
      </c>
      <c r="I267" s="5"/>
      <c r="J267" s="5" t="s">
        <v>24</v>
      </c>
      <c r="K267" s="5"/>
      <c r="L267" s="5" t="s">
        <v>25</v>
      </c>
      <c r="M267" s="5" t="s">
        <v>21</v>
      </c>
      <c r="N267" s="6">
        <v>1.5</v>
      </c>
      <c r="O267" s="7">
        <v>1</v>
      </c>
      <c r="P267" s="7">
        <v>180</v>
      </c>
      <c r="Q267" s="5" t="s">
        <v>21</v>
      </c>
      <c r="R267" s="5" t="s">
        <v>21</v>
      </c>
      <c r="S267" s="5" t="s">
        <v>21</v>
      </c>
      <c r="T267" s="5"/>
      <c r="U267" s="34" t="str">
        <f t="shared" si="25"/>
        <v>Camion vrac</v>
      </c>
      <c r="V267" s="67"/>
      <c r="W267" s="66"/>
      <c r="X267" s="19" t="str">
        <f t="shared" si="29"/>
        <v/>
      </c>
      <c r="Y267" s="21" t="str">
        <f t="shared" si="30"/>
        <v/>
      </c>
      <c r="Z267" s="22"/>
    </row>
    <row r="268" spans="1:26" ht="67.5" x14ac:dyDescent="0.25">
      <c r="A268" s="31">
        <f t="shared" si="26"/>
        <v>6</v>
      </c>
      <c r="B268" s="31">
        <f t="shared" si="27"/>
        <v>2</v>
      </c>
      <c r="C268" s="84">
        <f t="shared" si="28"/>
        <v>43136.333333333328</v>
      </c>
      <c r="D268" s="2">
        <v>519649</v>
      </c>
      <c r="E268" s="1" t="s">
        <v>50</v>
      </c>
      <c r="F268" s="35">
        <v>43136.333333333328</v>
      </c>
      <c r="G268" s="2"/>
      <c r="H268" s="3" t="s">
        <v>267</v>
      </c>
      <c r="I268" s="2" t="s">
        <v>268</v>
      </c>
      <c r="J268" s="2" t="s">
        <v>266</v>
      </c>
      <c r="K268" s="2" t="s">
        <v>26</v>
      </c>
      <c r="L268" s="2"/>
      <c r="M268" s="2" t="s">
        <v>164</v>
      </c>
      <c r="N268" s="2" t="s">
        <v>33</v>
      </c>
      <c r="O268" s="4">
        <v>565</v>
      </c>
      <c r="P268" s="4">
        <v>0</v>
      </c>
      <c r="Q268" s="4">
        <v>34</v>
      </c>
      <c r="R268" s="2" t="s">
        <v>21</v>
      </c>
      <c r="S268" s="2" t="s">
        <v>21</v>
      </c>
      <c r="T268" s="2"/>
      <c r="U268" s="34">
        <f t="shared" si="25"/>
        <v>0</v>
      </c>
      <c r="V268" s="15"/>
      <c r="W268" s="18"/>
      <c r="X268" s="19" t="str">
        <f t="shared" si="29"/>
        <v/>
      </c>
      <c r="Y268" s="21" t="str">
        <f t="shared" si="30"/>
        <v/>
      </c>
      <c r="Z268" s="22"/>
    </row>
    <row r="269" spans="1:26" x14ac:dyDescent="0.25">
      <c r="A269" s="31" t="str">
        <f t="shared" si="26"/>
        <v/>
      </c>
      <c r="B269" s="31" t="str">
        <f t="shared" si="27"/>
        <v/>
      </c>
      <c r="C269" s="84" t="str">
        <f t="shared" si="28"/>
        <v/>
      </c>
      <c r="D269" s="5" t="s">
        <v>22</v>
      </c>
      <c r="E269" s="1" t="s">
        <v>23</v>
      </c>
      <c r="F269" s="5"/>
      <c r="G269" s="5"/>
      <c r="H269" s="1" t="s">
        <v>28</v>
      </c>
      <c r="I269" s="5"/>
      <c r="J269" s="5" t="s">
        <v>24</v>
      </c>
      <c r="K269" s="5"/>
      <c r="L269" s="5" t="s">
        <v>25</v>
      </c>
      <c r="M269" s="5" t="s">
        <v>21</v>
      </c>
      <c r="N269" s="6">
        <v>3.3194444444444442</v>
      </c>
      <c r="O269" s="7">
        <v>2</v>
      </c>
      <c r="P269" s="7">
        <v>86</v>
      </c>
      <c r="Q269" s="5" t="s">
        <v>21</v>
      </c>
      <c r="R269" s="5" t="s">
        <v>21</v>
      </c>
      <c r="S269" s="5" t="s">
        <v>21</v>
      </c>
      <c r="T269" s="5"/>
      <c r="U269" s="34" t="str">
        <f t="shared" si="25"/>
        <v>40'HQ</v>
      </c>
      <c r="V269" s="15"/>
      <c r="W269" s="18"/>
      <c r="X269" s="19" t="str">
        <f t="shared" si="29"/>
        <v/>
      </c>
      <c r="Y269" s="21" t="str">
        <f t="shared" si="30"/>
        <v/>
      </c>
      <c r="Z269" s="22"/>
    </row>
    <row r="270" spans="1:26" ht="45" x14ac:dyDescent="0.25">
      <c r="A270" s="31">
        <f t="shared" si="26"/>
        <v>6</v>
      </c>
      <c r="B270" s="31">
        <f t="shared" si="27"/>
        <v>2</v>
      </c>
      <c r="C270" s="84">
        <f t="shared" si="28"/>
        <v>43136.375</v>
      </c>
      <c r="D270" s="2">
        <v>523238</v>
      </c>
      <c r="E270" s="1" t="s">
        <v>50</v>
      </c>
      <c r="F270" s="35">
        <v>43136.375</v>
      </c>
      <c r="G270" s="2"/>
      <c r="H270" s="3" t="s">
        <v>269</v>
      </c>
      <c r="I270" s="2" t="s">
        <v>270</v>
      </c>
      <c r="J270" s="2" t="s">
        <v>233</v>
      </c>
      <c r="K270" s="2" t="s">
        <v>45</v>
      </c>
      <c r="L270" s="2" t="s">
        <v>271</v>
      </c>
      <c r="M270" s="2" t="s">
        <v>40</v>
      </c>
      <c r="N270" s="2" t="s">
        <v>33</v>
      </c>
      <c r="O270" s="4">
        <v>79</v>
      </c>
      <c r="P270" s="4">
        <v>0</v>
      </c>
      <c r="Q270" s="4">
        <v>12</v>
      </c>
      <c r="R270" s="2" t="s">
        <v>21</v>
      </c>
      <c r="S270" s="2" t="s">
        <v>21</v>
      </c>
      <c r="T270" s="2"/>
      <c r="U270" s="34" t="str">
        <f t="shared" si="25"/>
        <v>CBHU9149430</v>
      </c>
      <c r="V270" s="15"/>
      <c r="W270" s="18"/>
      <c r="X270" s="19" t="str">
        <f t="shared" si="29"/>
        <v/>
      </c>
      <c r="Y270" s="21" t="str">
        <f t="shared" si="30"/>
        <v/>
      </c>
      <c r="Z270" s="22"/>
    </row>
    <row r="271" spans="1:26" ht="34.5" thickBot="1" x14ac:dyDescent="0.3">
      <c r="A271" s="31" t="str">
        <f t="shared" si="26"/>
        <v/>
      </c>
      <c r="B271" s="31" t="str">
        <f t="shared" si="27"/>
        <v/>
      </c>
      <c r="C271" s="84" t="str">
        <f t="shared" si="28"/>
        <v/>
      </c>
      <c r="D271" s="5" t="s">
        <v>272</v>
      </c>
      <c r="E271" s="1" t="s">
        <v>23</v>
      </c>
      <c r="F271" s="5"/>
      <c r="G271" s="5"/>
      <c r="H271" s="1" t="s">
        <v>28</v>
      </c>
      <c r="I271" s="5"/>
      <c r="J271" s="5" t="s">
        <v>34</v>
      </c>
      <c r="K271" s="5" t="s">
        <v>273</v>
      </c>
      <c r="L271" s="5" t="s">
        <v>35</v>
      </c>
      <c r="M271" s="5" t="s">
        <v>21</v>
      </c>
      <c r="N271" s="6">
        <v>0.65833333333333333</v>
      </c>
      <c r="O271" s="7">
        <v>1</v>
      </c>
      <c r="P271" s="7">
        <v>79</v>
      </c>
      <c r="Q271" s="5" t="s">
        <v>21</v>
      </c>
      <c r="R271" s="5" t="s">
        <v>21</v>
      </c>
      <c r="S271" s="5" t="s">
        <v>49</v>
      </c>
      <c r="T271" s="5"/>
      <c r="U271" s="34" t="str">
        <f t="shared" si="25"/>
        <v>Container</v>
      </c>
      <c r="V271" s="64"/>
      <c r="W271" s="63"/>
      <c r="X271" s="19" t="str">
        <f t="shared" si="29"/>
        <v/>
      </c>
      <c r="Y271" s="21" t="str">
        <f t="shared" si="30"/>
        <v/>
      </c>
      <c r="Z271" s="22"/>
    </row>
    <row r="272" spans="1:26" ht="45.75" thickBot="1" x14ac:dyDescent="0.3">
      <c r="A272" s="32">
        <f t="shared" si="26"/>
        <v>6</v>
      </c>
      <c r="B272" s="46">
        <f t="shared" si="27"/>
        <v>2</v>
      </c>
      <c r="C272" s="85">
        <f t="shared" si="28"/>
        <v>43136.375</v>
      </c>
      <c r="D272" s="2">
        <v>516985</v>
      </c>
      <c r="E272" s="1" t="s">
        <v>63</v>
      </c>
      <c r="F272" s="35">
        <v>43136.375</v>
      </c>
      <c r="G272" s="2"/>
      <c r="H272" s="3" t="s">
        <v>274</v>
      </c>
      <c r="I272" s="2" t="s">
        <v>275</v>
      </c>
      <c r="J272" s="2" t="s">
        <v>91</v>
      </c>
      <c r="K272" s="2" t="s">
        <v>65</v>
      </c>
      <c r="L272" s="2"/>
      <c r="M272" s="2" t="s">
        <v>40</v>
      </c>
      <c r="N272" s="2" t="s">
        <v>33</v>
      </c>
      <c r="O272" s="4">
        <v>126</v>
      </c>
      <c r="P272" s="4">
        <v>0</v>
      </c>
      <c r="Q272" s="4">
        <v>20</v>
      </c>
      <c r="R272" s="2" t="s">
        <v>21</v>
      </c>
      <c r="S272" s="2" t="s">
        <v>21</v>
      </c>
      <c r="T272" s="2"/>
      <c r="U272" s="34" t="str">
        <f t="shared" si="25"/>
        <v>TRLU6858566</v>
      </c>
      <c r="V272" s="81"/>
      <c r="W272" s="80"/>
      <c r="X272" s="47" t="str">
        <f t="shared" si="29"/>
        <v/>
      </c>
      <c r="Y272" s="21" t="str">
        <f t="shared" si="30"/>
        <v/>
      </c>
      <c r="Z272" s="22" t="str">
        <f>IF(Y272="","",(CONVERT(Y272,"hr","mn")))</f>
        <v/>
      </c>
    </row>
    <row r="273" spans="1:26" ht="15.75" thickBot="1" x14ac:dyDescent="0.3">
      <c r="A273" s="31" t="str">
        <f t="shared" si="26"/>
        <v/>
      </c>
      <c r="B273" s="31" t="str">
        <f t="shared" si="27"/>
        <v/>
      </c>
      <c r="C273" s="84" t="str">
        <f t="shared" si="28"/>
        <v/>
      </c>
      <c r="D273" s="5" t="s">
        <v>22</v>
      </c>
      <c r="E273" s="1" t="s">
        <v>23</v>
      </c>
      <c r="F273" s="5"/>
      <c r="G273" s="5"/>
      <c r="H273" s="1" t="s">
        <v>28</v>
      </c>
      <c r="I273" s="5"/>
      <c r="J273" s="5" t="s">
        <v>24</v>
      </c>
      <c r="K273" s="5" t="s">
        <v>276</v>
      </c>
      <c r="L273" s="5" t="s">
        <v>25</v>
      </c>
      <c r="M273" s="5" t="s">
        <v>21</v>
      </c>
      <c r="N273" s="6">
        <v>1.05</v>
      </c>
      <c r="O273" s="7">
        <v>1</v>
      </c>
      <c r="P273" s="7">
        <v>126</v>
      </c>
      <c r="Q273" s="5" t="s">
        <v>21</v>
      </c>
      <c r="R273" s="5" t="s">
        <v>21</v>
      </c>
      <c r="S273" s="5" t="s">
        <v>21</v>
      </c>
      <c r="T273" s="5"/>
      <c r="U273" s="34" t="str">
        <f t="shared" si="25"/>
        <v>40'HQ</v>
      </c>
      <c r="V273" s="68"/>
      <c r="W273" s="69"/>
      <c r="X273" s="19" t="str">
        <f t="shared" si="29"/>
        <v/>
      </c>
      <c r="Y273" s="21" t="str">
        <f t="shared" si="30"/>
        <v/>
      </c>
      <c r="Z273" s="22"/>
    </row>
    <row r="274" spans="1:26" ht="45.75" thickBot="1" x14ac:dyDescent="0.3">
      <c r="A274" s="32">
        <f t="shared" si="26"/>
        <v>6</v>
      </c>
      <c r="B274" s="46">
        <f t="shared" si="27"/>
        <v>2</v>
      </c>
      <c r="C274" s="85">
        <f t="shared" si="28"/>
        <v>43136.375</v>
      </c>
      <c r="D274" s="2">
        <v>523240</v>
      </c>
      <c r="E274" s="1" t="s">
        <v>73</v>
      </c>
      <c r="F274" s="35">
        <v>43136.375</v>
      </c>
      <c r="G274" s="2"/>
      <c r="H274" s="3" t="s">
        <v>277</v>
      </c>
      <c r="I274" s="2" t="s">
        <v>278</v>
      </c>
      <c r="J274" s="2" t="s">
        <v>233</v>
      </c>
      <c r="K274" s="2" t="s">
        <v>45</v>
      </c>
      <c r="L274" s="2" t="s">
        <v>279</v>
      </c>
      <c r="M274" s="2" t="s">
        <v>40</v>
      </c>
      <c r="N274" s="2" t="s">
        <v>33</v>
      </c>
      <c r="O274" s="4">
        <v>79</v>
      </c>
      <c r="P274" s="4">
        <v>0</v>
      </c>
      <c r="Q274" s="4">
        <v>12</v>
      </c>
      <c r="R274" s="2" t="s">
        <v>21</v>
      </c>
      <c r="S274" s="2" t="s">
        <v>21</v>
      </c>
      <c r="T274" s="2"/>
      <c r="U274" s="34" t="str">
        <f t="shared" si="25"/>
        <v>TLLU5016156</v>
      </c>
      <c r="V274" s="81"/>
      <c r="W274" s="80"/>
      <c r="X274" s="47" t="str">
        <f t="shared" si="29"/>
        <v/>
      </c>
      <c r="Y274" s="21" t="str">
        <f t="shared" si="30"/>
        <v/>
      </c>
      <c r="Z274" s="22" t="str">
        <f>IF(Y274="","",(CONVERT(Y274,"hr","mn")))</f>
        <v/>
      </c>
    </row>
    <row r="275" spans="1:26" ht="34.5" thickBot="1" x14ac:dyDescent="0.3">
      <c r="A275" s="31" t="str">
        <f t="shared" si="26"/>
        <v/>
      </c>
      <c r="B275" s="31" t="str">
        <f t="shared" si="27"/>
        <v/>
      </c>
      <c r="C275" s="84" t="str">
        <f t="shared" si="28"/>
        <v/>
      </c>
      <c r="D275" s="5" t="s">
        <v>280</v>
      </c>
      <c r="E275" s="1" t="s">
        <v>23</v>
      </c>
      <c r="F275" s="5"/>
      <c r="G275" s="5"/>
      <c r="H275" s="1" t="s">
        <v>28</v>
      </c>
      <c r="I275" s="5"/>
      <c r="J275" s="5" t="s">
        <v>34</v>
      </c>
      <c r="K275" s="5" t="s">
        <v>281</v>
      </c>
      <c r="L275" s="5" t="s">
        <v>35</v>
      </c>
      <c r="M275" s="5" t="s">
        <v>21</v>
      </c>
      <c r="N275" s="6">
        <v>0.65833333333333333</v>
      </c>
      <c r="O275" s="7">
        <v>1</v>
      </c>
      <c r="P275" s="7">
        <v>79</v>
      </c>
      <c r="Q275" s="5" t="s">
        <v>21</v>
      </c>
      <c r="R275" s="5" t="s">
        <v>21</v>
      </c>
      <c r="S275" s="5" t="s">
        <v>21</v>
      </c>
      <c r="T275" s="5"/>
      <c r="U275" s="34" t="str">
        <f t="shared" si="25"/>
        <v>Camion vrac</v>
      </c>
      <c r="V275" s="68"/>
      <c r="W275" s="69"/>
      <c r="X275" s="19" t="str">
        <f t="shared" si="29"/>
        <v/>
      </c>
      <c r="Y275" s="21" t="str">
        <f t="shared" si="30"/>
        <v/>
      </c>
      <c r="Z275" s="22"/>
    </row>
    <row r="276" spans="1:26" ht="45.75" thickBot="1" x14ac:dyDescent="0.3">
      <c r="A276" s="32">
        <f t="shared" si="26"/>
        <v>6</v>
      </c>
      <c r="B276" s="46">
        <f t="shared" si="27"/>
        <v>2</v>
      </c>
      <c r="C276" s="85">
        <f t="shared" si="28"/>
        <v>43136.375</v>
      </c>
      <c r="D276" s="2">
        <v>517255</v>
      </c>
      <c r="E276" s="1" t="s">
        <v>66</v>
      </c>
      <c r="F276" s="35">
        <v>43136.375</v>
      </c>
      <c r="G276" s="2"/>
      <c r="H276" s="3" t="s">
        <v>282</v>
      </c>
      <c r="I276" s="2" t="s">
        <v>283</v>
      </c>
      <c r="J276" s="2" t="s">
        <v>39</v>
      </c>
      <c r="K276" s="2" t="s">
        <v>26</v>
      </c>
      <c r="L276" s="2"/>
      <c r="M276" s="2" t="s">
        <v>40</v>
      </c>
      <c r="N276" s="2" t="s">
        <v>33</v>
      </c>
      <c r="O276" s="4">
        <v>107</v>
      </c>
      <c r="P276" s="4">
        <v>0</v>
      </c>
      <c r="Q276" s="4">
        <v>18</v>
      </c>
      <c r="R276" s="2" t="s">
        <v>21</v>
      </c>
      <c r="S276" s="2" t="s">
        <v>21</v>
      </c>
      <c r="T276" s="2"/>
      <c r="U276" s="34">
        <f t="shared" si="25"/>
        <v>0</v>
      </c>
      <c r="V276" s="81"/>
      <c r="W276" s="80"/>
      <c r="X276" s="47" t="str">
        <f t="shared" si="29"/>
        <v/>
      </c>
      <c r="Y276" s="21" t="str">
        <f t="shared" si="30"/>
        <v/>
      </c>
      <c r="Z276" s="22" t="str">
        <f>IF(Y276="","",(CONVERT(Y276,"hr","mn")))</f>
        <v/>
      </c>
    </row>
    <row r="277" spans="1:26" ht="15.75" thickBot="1" x14ac:dyDescent="0.3">
      <c r="A277" s="31" t="str">
        <f t="shared" si="26"/>
        <v/>
      </c>
      <c r="B277" s="31" t="str">
        <f t="shared" si="27"/>
        <v/>
      </c>
      <c r="C277" s="84" t="str">
        <f t="shared" si="28"/>
        <v/>
      </c>
      <c r="D277" s="5" t="s">
        <v>22</v>
      </c>
      <c r="E277" s="1" t="s">
        <v>23</v>
      </c>
      <c r="F277" s="5"/>
      <c r="G277" s="5"/>
      <c r="H277" s="1" t="s">
        <v>28</v>
      </c>
      <c r="I277" s="5"/>
      <c r="J277" s="5" t="s">
        <v>24</v>
      </c>
      <c r="K277" s="5"/>
      <c r="L277" s="5" t="s">
        <v>25</v>
      </c>
      <c r="M277" s="5" t="s">
        <v>21</v>
      </c>
      <c r="N277" s="6">
        <v>0.89166666666666672</v>
      </c>
      <c r="O277" s="7">
        <v>1</v>
      </c>
      <c r="P277" s="7">
        <v>107</v>
      </c>
      <c r="Q277" s="5" t="s">
        <v>21</v>
      </c>
      <c r="R277" s="5" t="s">
        <v>21</v>
      </c>
      <c r="S277" s="5" t="s">
        <v>21</v>
      </c>
      <c r="T277" s="5"/>
      <c r="U277" s="34" t="str">
        <f t="shared" si="25"/>
        <v>Container</v>
      </c>
      <c r="V277" s="68"/>
      <c r="W277" s="69"/>
      <c r="X277" s="19" t="str">
        <f t="shared" si="29"/>
        <v/>
      </c>
      <c r="Y277" s="21" t="str">
        <f t="shared" si="30"/>
        <v/>
      </c>
      <c r="Z277" s="22"/>
    </row>
    <row r="278" spans="1:26" ht="45.75" thickBot="1" x14ac:dyDescent="0.3">
      <c r="A278" s="32">
        <f t="shared" si="26"/>
        <v>6</v>
      </c>
      <c r="B278" s="46">
        <f t="shared" si="27"/>
        <v>2</v>
      </c>
      <c r="C278" s="85">
        <f t="shared" si="28"/>
        <v>43136.375</v>
      </c>
      <c r="D278" s="2">
        <v>495279</v>
      </c>
      <c r="E278" s="1" t="s">
        <v>74</v>
      </c>
      <c r="F278" s="35">
        <v>43136.375</v>
      </c>
      <c r="G278" s="2"/>
      <c r="H278" s="3" t="s">
        <v>284</v>
      </c>
      <c r="I278" s="2" t="s">
        <v>285</v>
      </c>
      <c r="J278" s="2" t="s">
        <v>91</v>
      </c>
      <c r="K278" s="2" t="s">
        <v>65</v>
      </c>
      <c r="L278" s="2"/>
      <c r="M278" s="2" t="s">
        <v>40</v>
      </c>
      <c r="N278" s="2" t="s">
        <v>33</v>
      </c>
      <c r="O278" s="4">
        <v>102</v>
      </c>
      <c r="P278" s="4">
        <v>0</v>
      </c>
      <c r="Q278" s="4">
        <v>19</v>
      </c>
      <c r="R278" s="2" t="s">
        <v>21</v>
      </c>
      <c r="S278" s="2" t="s">
        <v>21</v>
      </c>
      <c r="T278" s="2"/>
      <c r="U278" s="34" t="str">
        <f t="shared" si="25"/>
        <v>CARU9627411</v>
      </c>
      <c r="V278" s="81"/>
      <c r="W278" s="80"/>
      <c r="X278" s="47" t="str">
        <f t="shared" si="29"/>
        <v/>
      </c>
      <c r="Y278" s="21" t="str">
        <f t="shared" si="30"/>
        <v/>
      </c>
      <c r="Z278" s="22" t="str">
        <f>IF(Y278="","",(CONVERT(Y278,"hr","mn")))</f>
        <v/>
      </c>
    </row>
    <row r="279" spans="1:26" ht="15.75" thickBot="1" x14ac:dyDescent="0.3">
      <c r="A279" s="31" t="str">
        <f t="shared" si="26"/>
        <v/>
      </c>
      <c r="B279" s="31" t="str">
        <f t="shared" si="27"/>
        <v/>
      </c>
      <c r="C279" s="84" t="str">
        <f t="shared" si="28"/>
        <v/>
      </c>
      <c r="D279" s="5" t="s">
        <v>22</v>
      </c>
      <c r="E279" s="1" t="s">
        <v>23</v>
      </c>
      <c r="F279" s="5"/>
      <c r="G279" s="5"/>
      <c r="H279" s="1" t="s">
        <v>28</v>
      </c>
      <c r="I279" s="5"/>
      <c r="J279" s="5" t="s">
        <v>24</v>
      </c>
      <c r="K279" s="5" t="s">
        <v>286</v>
      </c>
      <c r="L279" s="5" t="s">
        <v>25</v>
      </c>
      <c r="M279" s="5" t="s">
        <v>21</v>
      </c>
      <c r="N279" s="6">
        <v>0.85</v>
      </c>
      <c r="O279" s="7">
        <v>1</v>
      </c>
      <c r="P279" s="7">
        <v>102</v>
      </c>
      <c r="Q279" s="5" t="s">
        <v>21</v>
      </c>
      <c r="R279" s="5" t="s">
        <v>21</v>
      </c>
      <c r="S279" s="5" t="s">
        <v>21</v>
      </c>
      <c r="T279" s="5"/>
      <c r="U279" s="34" t="str">
        <f t="shared" si="25"/>
        <v>Camion palette</v>
      </c>
      <c r="V279" s="68"/>
      <c r="W279" s="69"/>
      <c r="X279" s="19" t="str">
        <f t="shared" si="29"/>
        <v/>
      </c>
      <c r="Y279" s="21" t="str">
        <f t="shared" si="30"/>
        <v/>
      </c>
      <c r="Z279" s="22"/>
    </row>
    <row r="280" spans="1:26" ht="34.5" thickBot="1" x14ac:dyDescent="0.3">
      <c r="A280" s="32">
        <f t="shared" si="26"/>
        <v>6</v>
      </c>
      <c r="B280" s="46">
        <f t="shared" si="27"/>
        <v>2</v>
      </c>
      <c r="C280" s="85">
        <f t="shared" si="28"/>
        <v>43136.375</v>
      </c>
      <c r="D280" s="2">
        <v>517133</v>
      </c>
      <c r="E280" s="1" t="s">
        <v>59</v>
      </c>
      <c r="F280" s="35">
        <v>43136.375</v>
      </c>
      <c r="G280" s="2"/>
      <c r="H280" s="3" t="s">
        <v>287</v>
      </c>
      <c r="I280" s="2" t="s">
        <v>288</v>
      </c>
      <c r="J280" s="2" t="s">
        <v>67</v>
      </c>
      <c r="K280" s="2" t="s">
        <v>18</v>
      </c>
      <c r="L280" s="2"/>
      <c r="M280" s="2" t="s">
        <v>84</v>
      </c>
      <c r="N280" s="2" t="s">
        <v>20</v>
      </c>
      <c r="O280" s="4">
        <v>825</v>
      </c>
      <c r="P280" s="4">
        <v>30</v>
      </c>
      <c r="Q280" s="4">
        <v>33</v>
      </c>
      <c r="R280" s="2" t="s">
        <v>21</v>
      </c>
      <c r="S280" s="2" t="s">
        <v>21</v>
      </c>
      <c r="T280" s="2"/>
      <c r="U280" s="34">
        <f t="shared" si="25"/>
        <v>0</v>
      </c>
      <c r="V280" s="81"/>
      <c r="W280" s="80"/>
      <c r="X280" s="47" t="str">
        <f t="shared" si="29"/>
        <v/>
      </c>
      <c r="Y280" s="21" t="str">
        <f t="shared" si="30"/>
        <v/>
      </c>
      <c r="Z280" s="22" t="str">
        <f>IF(Y280="","",(CONVERT(Y280,"hr","mn")))</f>
        <v/>
      </c>
    </row>
    <row r="281" spans="1:26" x14ac:dyDescent="0.25">
      <c r="A281" s="31" t="str">
        <f t="shared" si="26"/>
        <v/>
      </c>
      <c r="B281" s="31" t="str">
        <f t="shared" si="27"/>
        <v/>
      </c>
      <c r="C281" s="84" t="str">
        <f t="shared" si="28"/>
        <v/>
      </c>
      <c r="D281" s="5" t="s">
        <v>22</v>
      </c>
      <c r="E281" s="1" t="s">
        <v>23</v>
      </c>
      <c r="F281" s="5"/>
      <c r="G281" s="5"/>
      <c r="H281" s="1" t="s">
        <v>28</v>
      </c>
      <c r="I281" s="5"/>
      <c r="J281" s="5" t="s">
        <v>24</v>
      </c>
      <c r="K281" s="5"/>
      <c r="L281" s="5" t="s">
        <v>25</v>
      </c>
      <c r="M281" s="5" t="s">
        <v>21</v>
      </c>
      <c r="N281" s="6">
        <v>1.1029411764705883</v>
      </c>
      <c r="O281" s="7">
        <v>1</v>
      </c>
      <c r="P281" s="7">
        <v>33</v>
      </c>
      <c r="Q281" s="5" t="s">
        <v>21</v>
      </c>
      <c r="R281" s="5" t="s">
        <v>21</v>
      </c>
      <c r="S281" s="5" t="s">
        <v>21</v>
      </c>
      <c r="T281" s="5"/>
      <c r="U281" s="34" t="str">
        <f t="shared" si="25"/>
        <v>Camion palette</v>
      </c>
      <c r="V281" s="67"/>
      <c r="W281" s="66"/>
      <c r="X281" s="19" t="str">
        <f t="shared" si="29"/>
        <v/>
      </c>
      <c r="Y281" s="21" t="str">
        <f t="shared" si="30"/>
        <v/>
      </c>
      <c r="Z281" s="22"/>
    </row>
    <row r="282" spans="1:26" ht="33.75" x14ac:dyDescent="0.25">
      <c r="A282" s="31">
        <f t="shared" si="26"/>
        <v>6</v>
      </c>
      <c r="B282" s="31">
        <f t="shared" si="27"/>
        <v>2</v>
      </c>
      <c r="C282" s="84">
        <f t="shared" si="28"/>
        <v>43136.416666666664</v>
      </c>
      <c r="D282" s="2">
        <v>522620</v>
      </c>
      <c r="E282" s="1" t="s">
        <v>59</v>
      </c>
      <c r="F282" s="35">
        <v>43136.416666666664</v>
      </c>
      <c r="G282" s="2"/>
      <c r="H282" s="3" t="s">
        <v>289</v>
      </c>
      <c r="I282" s="2" t="s">
        <v>290</v>
      </c>
      <c r="J282" s="2" t="s">
        <v>291</v>
      </c>
      <c r="K282" s="2" t="s">
        <v>18</v>
      </c>
      <c r="L282" s="2"/>
      <c r="M282" s="2" t="s">
        <v>84</v>
      </c>
      <c r="N282" s="2" t="s">
        <v>20</v>
      </c>
      <c r="O282" s="4">
        <v>800</v>
      </c>
      <c r="P282" s="4">
        <v>0</v>
      </c>
      <c r="Q282" s="4">
        <v>36</v>
      </c>
      <c r="R282" s="2" t="s">
        <v>21</v>
      </c>
      <c r="S282" s="2" t="s">
        <v>49</v>
      </c>
      <c r="T282" s="8"/>
      <c r="U282" s="34">
        <f t="shared" si="25"/>
        <v>0</v>
      </c>
      <c r="V282" s="15"/>
      <c r="W282" s="18"/>
      <c r="X282" s="19" t="str">
        <f t="shared" si="29"/>
        <v/>
      </c>
      <c r="Y282" s="21" t="str">
        <f t="shared" si="30"/>
        <v/>
      </c>
      <c r="Z282" s="22"/>
    </row>
    <row r="283" spans="1:26" x14ac:dyDescent="0.25">
      <c r="A283" s="31" t="str">
        <f t="shared" si="26"/>
        <v/>
      </c>
      <c r="B283" s="31" t="str">
        <f t="shared" si="27"/>
        <v/>
      </c>
      <c r="C283" s="84" t="str">
        <f t="shared" si="28"/>
        <v/>
      </c>
      <c r="D283" s="5" t="s">
        <v>22</v>
      </c>
      <c r="E283" s="1" t="s">
        <v>23</v>
      </c>
      <c r="F283" s="5"/>
      <c r="G283" s="5"/>
      <c r="H283" s="1" t="s">
        <v>28</v>
      </c>
      <c r="I283" s="5"/>
      <c r="J283" s="5" t="s">
        <v>24</v>
      </c>
      <c r="K283" s="5"/>
      <c r="L283" s="5" t="s">
        <v>25</v>
      </c>
      <c r="M283" s="5" t="s">
        <v>21</v>
      </c>
      <c r="N283" s="6">
        <v>1.0695187165775402</v>
      </c>
      <c r="O283" s="7">
        <v>1</v>
      </c>
      <c r="P283" s="7">
        <v>27</v>
      </c>
      <c r="Q283" s="5" t="s">
        <v>21</v>
      </c>
      <c r="R283" s="5" t="s">
        <v>21</v>
      </c>
      <c r="S283" s="5" t="s">
        <v>21</v>
      </c>
      <c r="T283" s="9"/>
      <c r="U283" s="34" t="str">
        <f t="shared" si="25"/>
        <v>Container</v>
      </c>
      <c r="V283" s="15"/>
      <c r="W283" s="18"/>
      <c r="X283" s="19" t="str">
        <f t="shared" si="29"/>
        <v/>
      </c>
      <c r="Y283" s="21" t="str">
        <f t="shared" si="30"/>
        <v/>
      </c>
      <c r="Z283" s="22"/>
    </row>
    <row r="284" spans="1:26" ht="45" x14ac:dyDescent="0.25">
      <c r="A284" s="31">
        <f t="shared" si="26"/>
        <v>6</v>
      </c>
      <c r="B284" s="31">
        <f t="shared" si="27"/>
        <v>2</v>
      </c>
      <c r="C284" s="84">
        <f t="shared" si="28"/>
        <v>43136.416666666664</v>
      </c>
      <c r="D284" s="2">
        <v>492666</v>
      </c>
      <c r="E284" s="1" t="s">
        <v>60</v>
      </c>
      <c r="F284" s="35">
        <v>43136.416666666664</v>
      </c>
      <c r="G284" s="2"/>
      <c r="H284" s="3" t="s">
        <v>292</v>
      </c>
      <c r="I284" s="2" t="s">
        <v>293</v>
      </c>
      <c r="J284" s="2" t="s">
        <v>294</v>
      </c>
      <c r="K284" s="2" t="s">
        <v>65</v>
      </c>
      <c r="L284" s="2"/>
      <c r="M284" s="2" t="s">
        <v>32</v>
      </c>
      <c r="N284" s="2" t="s">
        <v>33</v>
      </c>
      <c r="O284" s="4">
        <v>567</v>
      </c>
      <c r="P284" s="4">
        <v>0</v>
      </c>
      <c r="Q284" s="4">
        <v>64</v>
      </c>
      <c r="R284" s="2" t="s">
        <v>21</v>
      </c>
      <c r="S284" s="2" t="s">
        <v>21</v>
      </c>
      <c r="T284" s="10"/>
      <c r="U284" s="34" t="str">
        <f t="shared" si="25"/>
        <v>TCLU5458822</v>
      </c>
      <c r="V284" s="15"/>
      <c r="W284" s="18"/>
      <c r="X284" s="19" t="str">
        <f t="shared" si="29"/>
        <v/>
      </c>
      <c r="Y284" s="21" t="str">
        <f t="shared" si="30"/>
        <v/>
      </c>
      <c r="Z284" s="22"/>
    </row>
    <row r="285" spans="1:26" ht="15.75" thickBot="1" x14ac:dyDescent="0.3">
      <c r="A285" s="31" t="str">
        <f t="shared" si="26"/>
        <v/>
      </c>
      <c r="B285" s="31" t="str">
        <f t="shared" si="27"/>
        <v/>
      </c>
      <c r="C285" s="84" t="str">
        <f t="shared" si="28"/>
        <v/>
      </c>
      <c r="D285" s="5" t="s">
        <v>22</v>
      </c>
      <c r="E285" s="1" t="s">
        <v>23</v>
      </c>
      <c r="F285" s="5"/>
      <c r="G285" s="5"/>
      <c r="H285" s="1" t="s">
        <v>28</v>
      </c>
      <c r="I285" s="5"/>
      <c r="J285" s="5" t="s">
        <v>24</v>
      </c>
      <c r="K285" s="5" t="s">
        <v>295</v>
      </c>
      <c r="L285" s="5" t="s">
        <v>25</v>
      </c>
      <c r="M285" s="5" t="s">
        <v>21</v>
      </c>
      <c r="N285" s="6">
        <v>5.67</v>
      </c>
      <c r="O285" s="7">
        <v>1</v>
      </c>
      <c r="P285" s="7">
        <v>48</v>
      </c>
      <c r="Q285" s="5" t="s">
        <v>21</v>
      </c>
      <c r="R285" s="5" t="s">
        <v>21</v>
      </c>
      <c r="S285" s="5" t="s">
        <v>21</v>
      </c>
      <c r="T285" s="10"/>
      <c r="U285" s="34" t="str">
        <f t="shared" si="25"/>
        <v>Camion vrac</v>
      </c>
      <c r="V285" s="64"/>
      <c r="W285" s="63"/>
      <c r="X285" s="19" t="str">
        <f t="shared" si="29"/>
        <v/>
      </c>
      <c r="Y285" s="21" t="str">
        <f t="shared" si="30"/>
        <v/>
      </c>
      <c r="Z285" s="22"/>
    </row>
    <row r="286" spans="1:26" ht="34.5" thickBot="1" x14ac:dyDescent="0.3">
      <c r="A286" s="32">
        <f t="shared" si="26"/>
        <v>6</v>
      </c>
      <c r="B286" s="46">
        <f t="shared" si="27"/>
        <v>2</v>
      </c>
      <c r="C286" s="85">
        <f t="shared" si="28"/>
        <v>43136.416666666664</v>
      </c>
      <c r="D286" s="2">
        <v>523579</v>
      </c>
      <c r="E286" s="1" t="s">
        <v>38</v>
      </c>
      <c r="F286" s="35">
        <v>43136.416666666664</v>
      </c>
      <c r="G286" s="2"/>
      <c r="H286" s="3" t="s">
        <v>296</v>
      </c>
      <c r="I286" s="2" t="s">
        <v>297</v>
      </c>
      <c r="J286" s="2" t="s">
        <v>205</v>
      </c>
      <c r="K286" s="2" t="s">
        <v>26</v>
      </c>
      <c r="L286" s="2"/>
      <c r="M286" s="2" t="s">
        <v>40</v>
      </c>
      <c r="N286" s="2" t="s">
        <v>33</v>
      </c>
      <c r="O286" s="4">
        <v>150</v>
      </c>
      <c r="P286" s="4">
        <v>0</v>
      </c>
      <c r="Q286" s="4">
        <v>21</v>
      </c>
      <c r="R286" s="2" t="s">
        <v>21</v>
      </c>
      <c r="S286" s="2" t="s">
        <v>21</v>
      </c>
      <c r="T286" s="10"/>
      <c r="U286" s="34" t="str">
        <f t="shared" si="25"/>
        <v>CMAU8101516</v>
      </c>
      <c r="V286" s="78"/>
      <c r="W286" s="80"/>
      <c r="X286" s="47" t="str">
        <f t="shared" si="29"/>
        <v/>
      </c>
      <c r="Y286" s="21" t="str">
        <f t="shared" si="30"/>
        <v/>
      </c>
      <c r="Z286" s="22" t="str">
        <f>IF(Y286="","",(CONVERT(Y286,"hr","mn")))</f>
        <v/>
      </c>
    </row>
    <row r="287" spans="1:26" ht="15.75" thickBot="1" x14ac:dyDescent="0.3">
      <c r="A287" s="31" t="str">
        <f t="shared" si="26"/>
        <v/>
      </c>
      <c r="B287" s="31" t="str">
        <f t="shared" si="27"/>
        <v/>
      </c>
      <c r="C287" s="84" t="str">
        <f t="shared" si="28"/>
        <v/>
      </c>
      <c r="D287" s="5" t="s">
        <v>22</v>
      </c>
      <c r="E287" s="1" t="s">
        <v>23</v>
      </c>
      <c r="F287" s="5"/>
      <c r="G287" s="5"/>
      <c r="H287" s="1" t="s">
        <v>28</v>
      </c>
      <c r="I287" s="5"/>
      <c r="J287" s="5" t="s">
        <v>24</v>
      </c>
      <c r="K287" s="5" t="s">
        <v>298</v>
      </c>
      <c r="L287" s="5" t="s">
        <v>25</v>
      </c>
      <c r="M287" s="5" t="s">
        <v>21</v>
      </c>
      <c r="N287" s="6">
        <v>1.25</v>
      </c>
      <c r="O287" s="7">
        <v>1</v>
      </c>
      <c r="P287" s="7">
        <v>150</v>
      </c>
      <c r="Q287" s="5" t="s">
        <v>21</v>
      </c>
      <c r="R287" s="5" t="s">
        <v>21</v>
      </c>
      <c r="S287" s="5" t="s">
        <v>21</v>
      </c>
      <c r="T287" s="10"/>
      <c r="U287" s="34" t="str">
        <f t="shared" si="25"/>
        <v>40'HQ</v>
      </c>
      <c r="V287" s="68"/>
      <c r="W287" s="69"/>
      <c r="X287" s="19" t="str">
        <f t="shared" si="29"/>
        <v/>
      </c>
      <c r="Y287" s="21" t="str">
        <f t="shared" si="30"/>
        <v/>
      </c>
      <c r="Z287" s="22"/>
    </row>
    <row r="288" spans="1:26" ht="34.5" thickBot="1" x14ac:dyDescent="0.3">
      <c r="A288" s="32">
        <f t="shared" si="26"/>
        <v>6</v>
      </c>
      <c r="B288" s="46">
        <f t="shared" si="27"/>
        <v>2</v>
      </c>
      <c r="C288" s="85">
        <f t="shared" si="28"/>
        <v>43136.416666666664</v>
      </c>
      <c r="D288" s="2">
        <v>523651</v>
      </c>
      <c r="E288" s="1" t="s">
        <v>37</v>
      </c>
      <c r="F288" s="35">
        <v>43136.416666666664</v>
      </c>
      <c r="G288" s="2"/>
      <c r="H288" s="3" t="s">
        <v>299</v>
      </c>
      <c r="I288" s="2" t="s">
        <v>300</v>
      </c>
      <c r="J288" s="2" t="s">
        <v>301</v>
      </c>
      <c r="K288" s="2" t="s">
        <v>45</v>
      </c>
      <c r="L288" s="2" t="s">
        <v>302</v>
      </c>
      <c r="M288" s="2" t="s">
        <v>47</v>
      </c>
      <c r="N288" s="2" t="s">
        <v>33</v>
      </c>
      <c r="O288" s="4">
        <v>632</v>
      </c>
      <c r="P288" s="4">
        <v>0</v>
      </c>
      <c r="Q288" s="4">
        <v>78</v>
      </c>
      <c r="R288" s="2" t="s">
        <v>21</v>
      </c>
      <c r="S288" s="2" t="s">
        <v>21</v>
      </c>
      <c r="T288" s="10"/>
      <c r="U288" s="34" t="str">
        <f t="shared" si="25"/>
        <v>BMOU4554872</v>
      </c>
      <c r="V288" s="81"/>
      <c r="W288" s="80"/>
      <c r="X288" s="47" t="str">
        <f t="shared" si="29"/>
        <v/>
      </c>
      <c r="Y288" s="21" t="str">
        <f t="shared" si="30"/>
        <v/>
      </c>
      <c r="Z288" s="22" t="str">
        <f>IF(Y288="","",(CONVERT(Y288,"hr","mn")))</f>
        <v/>
      </c>
    </row>
    <row r="289" spans="1:26" ht="33.75" x14ac:dyDescent="0.25">
      <c r="A289" s="31" t="str">
        <f t="shared" si="26"/>
        <v/>
      </c>
      <c r="B289" s="31" t="str">
        <f t="shared" si="27"/>
        <v/>
      </c>
      <c r="C289" s="84" t="str">
        <f t="shared" si="28"/>
        <v/>
      </c>
      <c r="D289" s="5" t="s">
        <v>303</v>
      </c>
      <c r="E289" s="1" t="s">
        <v>23</v>
      </c>
      <c r="F289" s="5"/>
      <c r="G289" s="5"/>
      <c r="H289" s="1" t="s">
        <v>28</v>
      </c>
      <c r="I289" s="5"/>
      <c r="J289" s="5" t="s">
        <v>34</v>
      </c>
      <c r="K289" s="5" t="s">
        <v>304</v>
      </c>
      <c r="L289" s="5" t="s">
        <v>35</v>
      </c>
      <c r="M289" s="5" t="s">
        <v>21</v>
      </c>
      <c r="N289" s="6">
        <v>7.4352941176470591</v>
      </c>
      <c r="O289" s="7">
        <v>1</v>
      </c>
      <c r="P289" s="7">
        <v>31</v>
      </c>
      <c r="Q289" s="5" t="s">
        <v>21</v>
      </c>
      <c r="R289" s="5" t="s">
        <v>21</v>
      </c>
      <c r="S289" s="5" t="s">
        <v>21</v>
      </c>
      <c r="T289" s="10"/>
      <c r="U289" s="34" t="str">
        <f t="shared" si="25"/>
        <v>40'</v>
      </c>
      <c r="V289" s="67"/>
      <c r="W289" s="66"/>
      <c r="X289" s="19" t="str">
        <f t="shared" si="29"/>
        <v/>
      </c>
      <c r="Y289" s="21" t="str">
        <f t="shared" si="30"/>
        <v/>
      </c>
      <c r="Z289" s="22"/>
    </row>
    <row r="290" spans="1:26" ht="45" x14ac:dyDescent="0.25">
      <c r="A290" s="31">
        <f t="shared" si="26"/>
        <v>6</v>
      </c>
      <c r="B290" s="31">
        <f t="shared" si="27"/>
        <v>2</v>
      </c>
      <c r="C290" s="84">
        <f t="shared" si="28"/>
        <v>43136.416666666664</v>
      </c>
      <c r="D290" s="2">
        <v>523645</v>
      </c>
      <c r="E290" s="1" t="s">
        <v>29</v>
      </c>
      <c r="F290" s="35">
        <v>43136.416666666664</v>
      </c>
      <c r="G290" s="2"/>
      <c r="H290" s="3" t="s">
        <v>76</v>
      </c>
      <c r="I290" s="2" t="s">
        <v>77</v>
      </c>
      <c r="J290" s="2" t="s">
        <v>78</v>
      </c>
      <c r="K290" s="2" t="s">
        <v>31</v>
      </c>
      <c r="L290" s="2" t="s">
        <v>79</v>
      </c>
      <c r="M290" s="2" t="s">
        <v>32</v>
      </c>
      <c r="N290" s="2" t="s">
        <v>33</v>
      </c>
      <c r="O290" s="4">
        <v>348</v>
      </c>
      <c r="P290" s="4">
        <v>0</v>
      </c>
      <c r="Q290" s="4">
        <v>58</v>
      </c>
      <c r="R290" s="2" t="s">
        <v>21</v>
      </c>
      <c r="S290" s="2" t="s">
        <v>49</v>
      </c>
      <c r="T290" s="10"/>
      <c r="U290" s="34" t="str">
        <f t="shared" si="25"/>
        <v>CBHU6446938</v>
      </c>
      <c r="V290" s="15"/>
      <c r="W290" s="18"/>
      <c r="X290" s="19" t="str">
        <f t="shared" si="29"/>
        <v/>
      </c>
      <c r="Y290" s="21" t="str">
        <f t="shared" si="30"/>
        <v/>
      </c>
      <c r="Z290" s="22"/>
    </row>
    <row r="291" spans="1:26" ht="34.5" thickBot="1" x14ac:dyDescent="0.3">
      <c r="A291" s="31" t="str">
        <f t="shared" si="26"/>
        <v/>
      </c>
      <c r="B291" s="31" t="str">
        <f t="shared" si="27"/>
        <v/>
      </c>
      <c r="C291" s="84" t="str">
        <f t="shared" si="28"/>
        <v/>
      </c>
      <c r="D291" s="5" t="s">
        <v>305</v>
      </c>
      <c r="E291" s="1" t="s">
        <v>23</v>
      </c>
      <c r="F291" s="5"/>
      <c r="G291" s="5"/>
      <c r="H291" s="1" t="s">
        <v>28</v>
      </c>
      <c r="I291" s="5"/>
      <c r="J291" s="5" t="s">
        <v>34</v>
      </c>
      <c r="K291" s="5" t="s">
        <v>80</v>
      </c>
      <c r="L291" s="5" t="s">
        <v>35</v>
      </c>
      <c r="M291" s="5" t="s">
        <v>21</v>
      </c>
      <c r="N291" s="6">
        <v>3.48</v>
      </c>
      <c r="O291" s="7">
        <v>2</v>
      </c>
      <c r="P291" s="7">
        <v>58</v>
      </c>
      <c r="Q291" s="5" t="s">
        <v>21</v>
      </c>
      <c r="R291" s="5" t="s">
        <v>21</v>
      </c>
      <c r="S291" s="5" t="s">
        <v>21</v>
      </c>
      <c r="T291" s="10"/>
      <c r="U291" s="34" t="str">
        <f t="shared" si="25"/>
        <v>40'</v>
      </c>
      <c r="V291" s="64"/>
      <c r="W291" s="63"/>
      <c r="X291" s="19" t="str">
        <f t="shared" si="29"/>
        <v/>
      </c>
      <c r="Y291" s="21" t="str">
        <f t="shared" si="30"/>
        <v/>
      </c>
      <c r="Z291" s="22"/>
    </row>
    <row r="292" spans="1:26" ht="57" thickBot="1" x14ac:dyDescent="0.3">
      <c r="A292" s="32">
        <f t="shared" si="26"/>
        <v>6</v>
      </c>
      <c r="B292" s="46">
        <f t="shared" si="27"/>
        <v>2</v>
      </c>
      <c r="C292" s="85">
        <f t="shared" si="28"/>
        <v>43136.416666666664</v>
      </c>
      <c r="D292" s="2">
        <v>523243</v>
      </c>
      <c r="E292" s="1" t="s">
        <v>66</v>
      </c>
      <c r="F292" s="35">
        <v>43136.416666666664</v>
      </c>
      <c r="G292" s="2"/>
      <c r="H292" s="3" t="s">
        <v>306</v>
      </c>
      <c r="I292" s="2" t="s">
        <v>307</v>
      </c>
      <c r="J292" s="2" t="s">
        <v>308</v>
      </c>
      <c r="K292" s="2" t="s">
        <v>31</v>
      </c>
      <c r="L292" s="2" t="s">
        <v>309</v>
      </c>
      <c r="M292" s="2" t="s">
        <v>40</v>
      </c>
      <c r="N292" s="2" t="s">
        <v>33</v>
      </c>
      <c r="O292" s="4">
        <v>108</v>
      </c>
      <c r="P292" s="4">
        <v>0</v>
      </c>
      <c r="Q292" s="4">
        <v>18</v>
      </c>
      <c r="R292" s="2" t="s">
        <v>21</v>
      </c>
      <c r="S292" s="2" t="s">
        <v>21</v>
      </c>
      <c r="T292" s="10"/>
      <c r="U292" s="34" t="str">
        <f t="shared" si="25"/>
        <v>TCLU4763009</v>
      </c>
      <c r="V292" s="81"/>
      <c r="W292" s="80"/>
      <c r="X292" s="47" t="str">
        <f t="shared" si="29"/>
        <v/>
      </c>
      <c r="Y292" s="21" t="str">
        <f t="shared" si="30"/>
        <v/>
      </c>
      <c r="Z292" s="22" t="str">
        <f>IF(Y292="","",(CONVERT(Y292,"hr","mn")))</f>
        <v/>
      </c>
    </row>
    <row r="293" spans="1:26" ht="34.5" thickBot="1" x14ac:dyDescent="0.3">
      <c r="A293" s="31" t="str">
        <f t="shared" si="26"/>
        <v/>
      </c>
      <c r="B293" s="31" t="str">
        <f t="shared" si="27"/>
        <v/>
      </c>
      <c r="C293" s="84" t="str">
        <f t="shared" si="28"/>
        <v/>
      </c>
      <c r="D293" s="5" t="s">
        <v>310</v>
      </c>
      <c r="E293" s="1" t="s">
        <v>23</v>
      </c>
      <c r="F293" s="5"/>
      <c r="G293" s="5"/>
      <c r="H293" s="1" t="s">
        <v>28</v>
      </c>
      <c r="I293" s="5"/>
      <c r="J293" s="5" t="s">
        <v>34</v>
      </c>
      <c r="K293" s="5" t="s">
        <v>311</v>
      </c>
      <c r="L293" s="5" t="s">
        <v>35</v>
      </c>
      <c r="M293" s="5" t="s">
        <v>21</v>
      </c>
      <c r="N293" s="6">
        <v>0.9</v>
      </c>
      <c r="O293" s="7">
        <v>1</v>
      </c>
      <c r="P293" s="7">
        <v>108</v>
      </c>
      <c r="Q293" s="5" t="s">
        <v>21</v>
      </c>
      <c r="R293" s="5" t="s">
        <v>21</v>
      </c>
      <c r="S293" s="5" t="s">
        <v>21</v>
      </c>
      <c r="T293" s="10"/>
      <c r="U293" s="34" t="str">
        <f t="shared" si="25"/>
        <v>Camion vrac</v>
      </c>
      <c r="V293" s="68"/>
      <c r="W293" s="69"/>
      <c r="X293" s="19" t="str">
        <f t="shared" si="29"/>
        <v/>
      </c>
      <c r="Y293" s="21" t="str">
        <f t="shared" si="30"/>
        <v/>
      </c>
      <c r="Z293" s="22"/>
    </row>
    <row r="294" spans="1:26" ht="45.75" thickBot="1" x14ac:dyDescent="0.3">
      <c r="A294" s="32">
        <f t="shared" si="26"/>
        <v>6</v>
      </c>
      <c r="B294" s="46">
        <f t="shared" si="27"/>
        <v>2</v>
      </c>
      <c r="C294" s="85">
        <f t="shared" si="28"/>
        <v>43136.416666666664</v>
      </c>
      <c r="D294" s="2">
        <v>517030</v>
      </c>
      <c r="E294" s="1" t="s">
        <v>73</v>
      </c>
      <c r="F294" s="35">
        <v>43136.416666666664</v>
      </c>
      <c r="G294" s="2"/>
      <c r="H294" s="3" t="s">
        <v>312</v>
      </c>
      <c r="I294" s="2" t="s">
        <v>313</v>
      </c>
      <c r="J294" s="2" t="s">
        <v>266</v>
      </c>
      <c r="K294" s="2" t="s">
        <v>26</v>
      </c>
      <c r="L294" s="2"/>
      <c r="M294" s="2" t="s">
        <v>40</v>
      </c>
      <c r="N294" s="2" t="s">
        <v>33</v>
      </c>
      <c r="O294" s="4">
        <v>114</v>
      </c>
      <c r="P294" s="4">
        <v>0</v>
      </c>
      <c r="Q294" s="4">
        <v>19</v>
      </c>
      <c r="R294" s="2" t="s">
        <v>21</v>
      </c>
      <c r="S294" s="2" t="s">
        <v>21</v>
      </c>
      <c r="T294" s="10"/>
      <c r="U294" s="34">
        <f t="shared" si="25"/>
        <v>0</v>
      </c>
      <c r="V294" s="81"/>
      <c r="W294" s="80"/>
      <c r="X294" s="47" t="str">
        <f t="shared" si="29"/>
        <v/>
      </c>
      <c r="Y294" s="21" t="str">
        <f t="shared" si="30"/>
        <v/>
      </c>
      <c r="Z294" s="22" t="str">
        <f>IF(Y294="","",(CONVERT(Y294,"hr","mn")))</f>
        <v/>
      </c>
    </row>
    <row r="295" spans="1:26" x14ac:dyDescent="0.25">
      <c r="A295" s="31" t="str">
        <f t="shared" si="26"/>
        <v/>
      </c>
      <c r="B295" s="31" t="str">
        <f t="shared" si="27"/>
        <v/>
      </c>
      <c r="C295" s="84" t="str">
        <f t="shared" si="28"/>
        <v/>
      </c>
      <c r="D295" s="5" t="s">
        <v>22</v>
      </c>
      <c r="E295" s="1" t="s">
        <v>23</v>
      </c>
      <c r="F295" s="5"/>
      <c r="G295" s="5"/>
      <c r="H295" s="1" t="s">
        <v>28</v>
      </c>
      <c r="I295" s="5"/>
      <c r="J295" s="5" t="s">
        <v>24</v>
      </c>
      <c r="K295" s="5"/>
      <c r="L295" s="5" t="s">
        <v>25</v>
      </c>
      <c r="M295" s="5" t="s">
        <v>21</v>
      </c>
      <c r="N295" s="6">
        <v>0.95</v>
      </c>
      <c r="O295" s="7">
        <v>1</v>
      </c>
      <c r="P295" s="7">
        <v>114</v>
      </c>
      <c r="Q295" s="5" t="s">
        <v>21</v>
      </c>
      <c r="R295" s="5" t="s">
        <v>21</v>
      </c>
      <c r="S295" s="5" t="s">
        <v>21</v>
      </c>
      <c r="T295" s="10"/>
      <c r="U295" s="34" t="str">
        <f t="shared" si="25"/>
        <v>40'HQ</v>
      </c>
      <c r="V295" s="67"/>
      <c r="W295" s="66"/>
      <c r="X295" s="19" t="str">
        <f t="shared" si="29"/>
        <v/>
      </c>
      <c r="Y295" s="21" t="str">
        <f t="shared" si="30"/>
        <v/>
      </c>
      <c r="Z295" s="22"/>
    </row>
    <row r="296" spans="1:26" ht="45" x14ac:dyDescent="0.25">
      <c r="A296" s="31">
        <f t="shared" si="26"/>
        <v>6</v>
      </c>
      <c r="B296" s="31">
        <f t="shared" si="27"/>
        <v>2</v>
      </c>
      <c r="C296" s="84">
        <f t="shared" si="28"/>
        <v>43136.416666666664</v>
      </c>
      <c r="D296" s="2">
        <v>523241</v>
      </c>
      <c r="E296" s="1" t="s">
        <v>63</v>
      </c>
      <c r="F296" s="35">
        <v>43136.416666666664</v>
      </c>
      <c r="G296" s="2"/>
      <c r="H296" s="3" t="s">
        <v>314</v>
      </c>
      <c r="I296" s="2" t="s">
        <v>315</v>
      </c>
      <c r="J296" s="2" t="s">
        <v>233</v>
      </c>
      <c r="K296" s="2" t="s">
        <v>45</v>
      </c>
      <c r="L296" s="2" t="s">
        <v>316</v>
      </c>
      <c r="M296" s="2" t="s">
        <v>40</v>
      </c>
      <c r="N296" s="2" t="s">
        <v>33</v>
      </c>
      <c r="O296" s="4">
        <v>77</v>
      </c>
      <c r="P296" s="4">
        <v>0</v>
      </c>
      <c r="Q296" s="4">
        <v>11</v>
      </c>
      <c r="R296" s="2" t="s">
        <v>21</v>
      </c>
      <c r="S296" s="2" t="s">
        <v>21</v>
      </c>
      <c r="T296" s="10"/>
      <c r="U296" s="34" t="str">
        <f t="shared" si="25"/>
        <v>CBHU8671521</v>
      </c>
      <c r="V296" s="15"/>
      <c r="W296" s="18"/>
      <c r="X296" s="19" t="str">
        <f t="shared" si="29"/>
        <v/>
      </c>
      <c r="Y296" s="21" t="str">
        <f t="shared" si="30"/>
        <v/>
      </c>
      <c r="Z296" s="22"/>
    </row>
    <row r="297" spans="1:26" ht="34.5" thickBot="1" x14ac:dyDescent="0.3">
      <c r="A297" s="31" t="str">
        <f t="shared" si="26"/>
        <v/>
      </c>
      <c r="B297" s="31" t="str">
        <f t="shared" si="27"/>
        <v/>
      </c>
      <c r="C297" s="84" t="str">
        <f t="shared" si="28"/>
        <v/>
      </c>
      <c r="D297" s="5" t="s">
        <v>317</v>
      </c>
      <c r="E297" s="1" t="s">
        <v>23</v>
      </c>
      <c r="F297" s="5"/>
      <c r="G297" s="5"/>
      <c r="H297" s="1" t="s">
        <v>28</v>
      </c>
      <c r="I297" s="5"/>
      <c r="J297" s="5" t="s">
        <v>34</v>
      </c>
      <c r="K297" s="5" t="s">
        <v>318</v>
      </c>
      <c r="L297" s="5" t="s">
        <v>35</v>
      </c>
      <c r="M297" s="5" t="s">
        <v>21</v>
      </c>
      <c r="N297" s="6">
        <v>0.64166666666666672</v>
      </c>
      <c r="O297" s="7">
        <v>1</v>
      </c>
      <c r="P297" s="7">
        <v>77</v>
      </c>
      <c r="Q297" s="5" t="s">
        <v>21</v>
      </c>
      <c r="R297" s="5" t="s">
        <v>21</v>
      </c>
      <c r="S297" s="5" t="s">
        <v>49</v>
      </c>
      <c r="T297" s="10"/>
      <c r="U297" s="34" t="str">
        <f t="shared" ref="U297:U313" si="31">K298</f>
        <v>Camion vrac</v>
      </c>
      <c r="V297" s="64"/>
      <c r="W297" s="63"/>
      <c r="X297" s="19" t="str">
        <f t="shared" si="29"/>
        <v/>
      </c>
      <c r="Y297" s="21" t="str">
        <f t="shared" si="30"/>
        <v/>
      </c>
      <c r="Z297" s="22"/>
    </row>
    <row r="298" spans="1:26" ht="45.75" thickBot="1" x14ac:dyDescent="0.3">
      <c r="A298" s="32">
        <f t="shared" si="26"/>
        <v>6</v>
      </c>
      <c r="B298" s="46">
        <f t="shared" si="27"/>
        <v>2</v>
      </c>
      <c r="C298" s="85">
        <f t="shared" si="28"/>
        <v>43136.416666666664</v>
      </c>
      <c r="D298" s="2">
        <v>516640</v>
      </c>
      <c r="E298" s="1" t="s">
        <v>50</v>
      </c>
      <c r="F298" s="35">
        <v>43136.416666666664</v>
      </c>
      <c r="G298" s="2"/>
      <c r="H298" s="3" t="s">
        <v>319</v>
      </c>
      <c r="I298" s="2" t="s">
        <v>320</v>
      </c>
      <c r="J298" s="2" t="s">
        <v>39</v>
      </c>
      <c r="K298" s="2" t="s">
        <v>26</v>
      </c>
      <c r="L298" s="2"/>
      <c r="M298" s="2" t="s">
        <v>40</v>
      </c>
      <c r="N298" s="2" t="s">
        <v>33</v>
      </c>
      <c r="O298" s="4">
        <v>51</v>
      </c>
      <c r="P298" s="4">
        <v>0</v>
      </c>
      <c r="Q298" s="4">
        <v>12</v>
      </c>
      <c r="R298" s="2" t="s">
        <v>21</v>
      </c>
      <c r="S298" s="2" t="s">
        <v>21</v>
      </c>
      <c r="T298" s="10"/>
      <c r="U298" s="34">
        <f t="shared" si="31"/>
        <v>0</v>
      </c>
      <c r="V298" s="81"/>
      <c r="W298" s="80"/>
      <c r="X298" s="47" t="str">
        <f t="shared" si="29"/>
        <v/>
      </c>
      <c r="Y298" s="21" t="str">
        <f t="shared" si="30"/>
        <v/>
      </c>
      <c r="Z298" s="22" t="str">
        <f>IF(Y298="","",(CONVERT(Y298,"hr","mn")))</f>
        <v/>
      </c>
    </row>
    <row r="299" spans="1:26" x14ac:dyDescent="0.25">
      <c r="A299" s="31" t="str">
        <f t="shared" si="26"/>
        <v/>
      </c>
      <c r="B299" s="31" t="str">
        <f t="shared" si="27"/>
        <v/>
      </c>
      <c r="C299" s="84" t="str">
        <f t="shared" si="28"/>
        <v/>
      </c>
      <c r="D299" s="5" t="s">
        <v>321</v>
      </c>
      <c r="E299" s="1" t="s">
        <v>23</v>
      </c>
      <c r="F299" s="5"/>
      <c r="G299" s="5"/>
      <c r="H299" s="1" t="s">
        <v>28</v>
      </c>
      <c r="I299" s="5"/>
      <c r="J299" s="5" t="s">
        <v>24</v>
      </c>
      <c r="K299" s="5"/>
      <c r="L299" s="5" t="s">
        <v>25</v>
      </c>
      <c r="M299" s="5" t="s">
        <v>21</v>
      </c>
      <c r="N299" s="6">
        <v>0.42499999999999999</v>
      </c>
      <c r="O299" s="7">
        <v>1</v>
      </c>
      <c r="P299" s="7">
        <v>51</v>
      </c>
      <c r="Q299" s="5" t="s">
        <v>21</v>
      </c>
      <c r="R299" s="5" t="s">
        <v>21</v>
      </c>
      <c r="S299" s="5" t="s">
        <v>21</v>
      </c>
      <c r="T299" s="10"/>
      <c r="U299" s="34" t="str">
        <f t="shared" si="31"/>
        <v>40'</v>
      </c>
      <c r="V299" s="67"/>
      <c r="W299" s="66"/>
      <c r="X299" s="19" t="str">
        <f t="shared" si="29"/>
        <v/>
      </c>
      <c r="Y299" s="21" t="str">
        <f t="shared" si="30"/>
        <v/>
      </c>
      <c r="Z299" s="22"/>
    </row>
    <row r="300" spans="1:26" ht="33.75" x14ac:dyDescent="0.25">
      <c r="A300" s="31">
        <f t="shared" si="26"/>
        <v>6</v>
      </c>
      <c r="B300" s="31">
        <f t="shared" si="27"/>
        <v>2</v>
      </c>
      <c r="C300" s="84">
        <f t="shared" si="28"/>
        <v>43136.416666666664</v>
      </c>
      <c r="D300" s="2">
        <v>523655</v>
      </c>
      <c r="E300" s="1" t="s">
        <v>86</v>
      </c>
      <c r="F300" s="35">
        <v>43136.416666666664</v>
      </c>
      <c r="G300" s="2"/>
      <c r="H300" s="3" t="s">
        <v>322</v>
      </c>
      <c r="I300" s="2" t="s">
        <v>323</v>
      </c>
      <c r="J300" s="2" t="s">
        <v>69</v>
      </c>
      <c r="K300" s="2" t="s">
        <v>31</v>
      </c>
      <c r="L300" s="2" t="s">
        <v>324</v>
      </c>
      <c r="M300" s="2" t="s">
        <v>47</v>
      </c>
      <c r="N300" s="2" t="s">
        <v>33</v>
      </c>
      <c r="O300" s="4">
        <v>19</v>
      </c>
      <c r="P300" s="4">
        <v>0</v>
      </c>
      <c r="Q300" s="4">
        <v>48</v>
      </c>
      <c r="R300" s="2" t="s">
        <v>21</v>
      </c>
      <c r="S300" s="2" t="s">
        <v>21</v>
      </c>
      <c r="T300" s="10"/>
      <c r="U300" s="34" t="str">
        <f t="shared" si="31"/>
        <v>CCLU4837527</v>
      </c>
      <c r="V300" s="15"/>
      <c r="W300" s="18"/>
      <c r="X300" s="19" t="str">
        <f t="shared" si="29"/>
        <v/>
      </c>
      <c r="Y300" s="21" t="str">
        <f t="shared" si="30"/>
        <v/>
      </c>
      <c r="Z300" s="22"/>
    </row>
    <row r="301" spans="1:26" ht="33.75" x14ac:dyDescent="0.25">
      <c r="A301" s="31" t="str">
        <f t="shared" si="26"/>
        <v/>
      </c>
      <c r="B301" s="31" t="str">
        <f t="shared" si="27"/>
        <v/>
      </c>
      <c r="C301" s="84" t="str">
        <f t="shared" si="28"/>
        <v/>
      </c>
      <c r="D301" s="5" t="s">
        <v>325</v>
      </c>
      <c r="E301" s="1" t="s">
        <v>23</v>
      </c>
      <c r="F301" s="5"/>
      <c r="G301" s="5"/>
      <c r="H301" s="1" t="s">
        <v>28</v>
      </c>
      <c r="I301" s="5"/>
      <c r="J301" s="5" t="s">
        <v>34</v>
      </c>
      <c r="K301" s="5" t="s">
        <v>326</v>
      </c>
      <c r="L301" s="5" t="s">
        <v>35</v>
      </c>
      <c r="M301" s="5" t="s">
        <v>21</v>
      </c>
      <c r="N301" s="6">
        <v>0.22352941176470589</v>
      </c>
      <c r="O301" s="7">
        <v>1</v>
      </c>
      <c r="P301" s="7">
        <v>19</v>
      </c>
      <c r="Q301" s="5" t="s">
        <v>21</v>
      </c>
      <c r="R301" s="5" t="s">
        <v>21</v>
      </c>
      <c r="S301" s="5" t="s">
        <v>21</v>
      </c>
      <c r="T301" s="10"/>
      <c r="U301" s="34" t="str">
        <f t="shared" si="31"/>
        <v>Camion vrac</v>
      </c>
      <c r="V301" s="15"/>
      <c r="W301" s="18"/>
      <c r="X301" s="19" t="str">
        <f t="shared" si="29"/>
        <v/>
      </c>
      <c r="Y301" s="21" t="str">
        <f t="shared" si="30"/>
        <v/>
      </c>
      <c r="Z301" s="22"/>
    </row>
    <row r="302" spans="1:26" ht="45" x14ac:dyDescent="0.25">
      <c r="A302" s="31">
        <f t="shared" si="26"/>
        <v>6</v>
      </c>
      <c r="B302" s="31">
        <f t="shared" si="27"/>
        <v>2</v>
      </c>
      <c r="C302" s="84">
        <f t="shared" si="28"/>
        <v>43136.4375</v>
      </c>
      <c r="D302" s="2">
        <v>523617</v>
      </c>
      <c r="E302" s="1" t="s">
        <v>50</v>
      </c>
      <c r="F302" s="35">
        <v>43136.4375</v>
      </c>
      <c r="G302" s="2"/>
      <c r="H302" s="3" t="s">
        <v>327</v>
      </c>
      <c r="I302" s="2" t="s">
        <v>328</v>
      </c>
      <c r="J302" s="2" t="s">
        <v>67</v>
      </c>
      <c r="K302" s="2" t="s">
        <v>26</v>
      </c>
      <c r="L302" s="2"/>
      <c r="M302" s="2" t="s">
        <v>40</v>
      </c>
      <c r="N302" s="2" t="s">
        <v>33</v>
      </c>
      <c r="O302" s="4">
        <v>30</v>
      </c>
      <c r="P302" s="4">
        <v>0</v>
      </c>
      <c r="Q302" s="4">
        <v>7</v>
      </c>
      <c r="R302" s="2" t="s">
        <v>21</v>
      </c>
      <c r="S302" s="2" t="s">
        <v>21</v>
      </c>
      <c r="T302" s="10"/>
      <c r="U302" s="34">
        <f t="shared" si="31"/>
        <v>0</v>
      </c>
      <c r="V302" s="15"/>
      <c r="W302" s="18"/>
      <c r="X302" s="19" t="str">
        <f t="shared" si="29"/>
        <v/>
      </c>
      <c r="Y302" s="21" t="str">
        <f t="shared" si="30"/>
        <v/>
      </c>
      <c r="Z302" s="22"/>
    </row>
    <row r="303" spans="1:26" ht="15.75" thickBot="1" x14ac:dyDescent="0.3">
      <c r="A303" s="31" t="str">
        <f t="shared" si="26"/>
        <v/>
      </c>
      <c r="B303" s="31" t="str">
        <f t="shared" si="27"/>
        <v/>
      </c>
      <c r="C303" s="84" t="str">
        <f t="shared" si="28"/>
        <v/>
      </c>
      <c r="D303" s="5" t="s">
        <v>22</v>
      </c>
      <c r="E303" s="1" t="s">
        <v>23</v>
      </c>
      <c r="F303" s="5"/>
      <c r="G303" s="5"/>
      <c r="H303" s="1" t="s">
        <v>28</v>
      </c>
      <c r="I303" s="5"/>
      <c r="J303" s="5" t="s">
        <v>24</v>
      </c>
      <c r="K303" s="5"/>
      <c r="L303" s="5" t="s">
        <v>25</v>
      </c>
      <c r="M303" s="5" t="s">
        <v>21</v>
      </c>
      <c r="N303" s="6">
        <v>0.25</v>
      </c>
      <c r="O303" s="7">
        <v>3</v>
      </c>
      <c r="P303" s="7">
        <v>30</v>
      </c>
      <c r="Q303" s="5" t="s">
        <v>21</v>
      </c>
      <c r="R303" s="5" t="s">
        <v>21</v>
      </c>
      <c r="S303" s="5" t="s">
        <v>21</v>
      </c>
      <c r="T303" s="10"/>
      <c r="U303" s="34" t="str">
        <f t="shared" si="31"/>
        <v>Camion vrac</v>
      </c>
      <c r="V303" s="64"/>
      <c r="W303" s="63"/>
      <c r="X303" s="19" t="str">
        <f t="shared" si="29"/>
        <v/>
      </c>
      <c r="Y303" s="21" t="str">
        <f t="shared" si="30"/>
        <v/>
      </c>
      <c r="Z303" s="22"/>
    </row>
    <row r="304" spans="1:26" ht="68.25" thickBot="1" x14ac:dyDescent="0.3">
      <c r="A304" s="32">
        <f t="shared" si="26"/>
        <v>6</v>
      </c>
      <c r="B304" s="46">
        <f t="shared" si="27"/>
        <v>2</v>
      </c>
      <c r="C304" s="85">
        <f t="shared" si="28"/>
        <v>43136.479166666664</v>
      </c>
      <c r="D304" s="2">
        <v>495539</v>
      </c>
      <c r="E304" s="1" t="s">
        <v>73</v>
      </c>
      <c r="F304" s="35">
        <v>43136.479166666664</v>
      </c>
      <c r="G304" s="2"/>
      <c r="H304" s="3" t="s">
        <v>329</v>
      </c>
      <c r="I304" s="2" t="s">
        <v>330</v>
      </c>
      <c r="J304" s="2" t="s">
        <v>151</v>
      </c>
      <c r="K304" s="2" t="s">
        <v>26</v>
      </c>
      <c r="L304" s="2"/>
      <c r="M304" s="2" t="s">
        <v>164</v>
      </c>
      <c r="N304" s="2" t="s">
        <v>33</v>
      </c>
      <c r="O304" s="4">
        <v>228</v>
      </c>
      <c r="P304" s="4">
        <v>0</v>
      </c>
      <c r="Q304" s="4">
        <v>31</v>
      </c>
      <c r="R304" s="2" t="s">
        <v>21</v>
      </c>
      <c r="S304" s="2" t="s">
        <v>21</v>
      </c>
      <c r="T304" s="10"/>
      <c r="U304" s="34">
        <f t="shared" si="31"/>
        <v>0</v>
      </c>
      <c r="V304" s="81"/>
      <c r="W304" s="80"/>
      <c r="X304" s="47" t="str">
        <f t="shared" si="29"/>
        <v/>
      </c>
      <c r="Y304" s="21" t="str">
        <f t="shared" si="30"/>
        <v/>
      </c>
      <c r="Z304" s="22" t="str">
        <f>IF(Y304="","",(CONVERT(Y304,"hr","mn")))</f>
        <v/>
      </c>
    </row>
    <row r="305" spans="1:26" x14ac:dyDescent="0.25">
      <c r="A305" s="31" t="str">
        <f t="shared" si="26"/>
        <v/>
      </c>
      <c r="B305" s="31" t="str">
        <f t="shared" si="27"/>
        <v/>
      </c>
      <c r="C305" s="84" t="str">
        <f t="shared" si="28"/>
        <v/>
      </c>
      <c r="D305" s="5" t="s">
        <v>22</v>
      </c>
      <c r="E305" s="1" t="s">
        <v>23</v>
      </c>
      <c r="F305" s="5"/>
      <c r="G305" s="5"/>
      <c r="H305" s="1" t="s">
        <v>28</v>
      </c>
      <c r="I305" s="5"/>
      <c r="J305" s="5" t="s">
        <v>24</v>
      </c>
      <c r="K305" s="5"/>
      <c r="L305" s="5" t="s">
        <v>25</v>
      </c>
      <c r="M305" s="5" t="s">
        <v>21</v>
      </c>
      <c r="N305" s="6">
        <v>1.5277777777777777</v>
      </c>
      <c r="O305" s="7">
        <v>2</v>
      </c>
      <c r="P305" s="7">
        <v>103</v>
      </c>
      <c r="Q305" s="5" t="s">
        <v>21</v>
      </c>
      <c r="R305" s="5" t="s">
        <v>21</v>
      </c>
      <c r="S305" s="5" t="s">
        <v>21</v>
      </c>
      <c r="T305" s="10"/>
      <c r="U305" s="34" t="str">
        <f t="shared" si="31"/>
        <v>Container</v>
      </c>
      <c r="V305" s="67"/>
      <c r="W305" s="66"/>
      <c r="X305" s="19" t="str">
        <f t="shared" si="29"/>
        <v/>
      </c>
      <c r="Y305" s="21" t="str">
        <f t="shared" si="30"/>
        <v/>
      </c>
      <c r="Z305" s="22"/>
    </row>
    <row r="306" spans="1:26" ht="45" x14ac:dyDescent="0.25">
      <c r="A306" s="31">
        <f t="shared" si="26"/>
        <v>6</v>
      </c>
      <c r="B306" s="31">
        <f t="shared" si="27"/>
        <v>2</v>
      </c>
      <c r="C306" s="84">
        <f t="shared" si="28"/>
        <v>43136.479166666664</v>
      </c>
      <c r="D306" s="2">
        <v>523533</v>
      </c>
      <c r="E306" s="1" t="s">
        <v>66</v>
      </c>
      <c r="F306" s="35">
        <v>43136.479166666664</v>
      </c>
      <c r="G306" s="2"/>
      <c r="H306" s="3" t="s">
        <v>331</v>
      </c>
      <c r="I306" s="2" t="s">
        <v>332</v>
      </c>
      <c r="J306" s="2" t="s">
        <v>206</v>
      </c>
      <c r="K306" s="2" t="s">
        <v>65</v>
      </c>
      <c r="L306" s="2"/>
      <c r="M306" s="2" t="s">
        <v>40</v>
      </c>
      <c r="N306" s="2" t="s">
        <v>33</v>
      </c>
      <c r="O306" s="4">
        <v>48</v>
      </c>
      <c r="P306" s="4">
        <v>0</v>
      </c>
      <c r="Q306" s="4">
        <v>10</v>
      </c>
      <c r="R306" s="2" t="s">
        <v>21</v>
      </c>
      <c r="S306" s="2" t="s">
        <v>21</v>
      </c>
      <c r="T306" s="10"/>
      <c r="U306" s="34" t="str">
        <f t="shared" si="31"/>
        <v>FCIU9141397</v>
      </c>
      <c r="V306" s="15"/>
      <c r="W306" s="18"/>
      <c r="X306" s="19" t="str">
        <f t="shared" si="29"/>
        <v/>
      </c>
      <c r="Y306" s="21" t="str">
        <f t="shared" si="30"/>
        <v/>
      </c>
      <c r="Z306" s="22"/>
    </row>
    <row r="307" spans="1:26" x14ac:dyDescent="0.25">
      <c r="A307" s="31" t="str">
        <f t="shared" si="26"/>
        <v/>
      </c>
      <c r="B307" s="31" t="str">
        <f t="shared" si="27"/>
        <v/>
      </c>
      <c r="C307" s="84" t="str">
        <f t="shared" si="28"/>
        <v/>
      </c>
      <c r="D307" s="5" t="s">
        <v>22</v>
      </c>
      <c r="E307" s="1" t="s">
        <v>23</v>
      </c>
      <c r="F307" s="5"/>
      <c r="G307" s="5"/>
      <c r="H307" s="1" t="s">
        <v>28</v>
      </c>
      <c r="I307" s="5"/>
      <c r="J307" s="5" t="s">
        <v>24</v>
      </c>
      <c r="K307" s="5" t="s">
        <v>333</v>
      </c>
      <c r="L307" s="5" t="s">
        <v>25</v>
      </c>
      <c r="M307" s="5" t="s">
        <v>21</v>
      </c>
      <c r="N307" s="6">
        <v>0.4</v>
      </c>
      <c r="O307" s="7">
        <v>1</v>
      </c>
      <c r="P307" s="7">
        <v>48</v>
      </c>
      <c r="Q307" s="5" t="s">
        <v>21</v>
      </c>
      <c r="R307" s="5" t="s">
        <v>21</v>
      </c>
      <c r="S307" s="5" t="s">
        <v>21</v>
      </c>
      <c r="T307" s="10"/>
      <c r="U307" s="34" t="str">
        <f t="shared" si="31"/>
        <v>Camion palette</v>
      </c>
      <c r="V307" s="15"/>
      <c r="W307" s="18"/>
      <c r="X307" s="19" t="str">
        <f t="shared" si="29"/>
        <v/>
      </c>
      <c r="Y307" s="21" t="str">
        <f t="shared" si="30"/>
        <v/>
      </c>
      <c r="Z307" s="22"/>
    </row>
    <row r="308" spans="1:26" ht="33.75" x14ac:dyDescent="0.25">
      <c r="A308" s="31">
        <f t="shared" si="26"/>
        <v>6</v>
      </c>
      <c r="B308" s="31">
        <f t="shared" si="27"/>
        <v>2</v>
      </c>
      <c r="C308" s="84">
        <f t="shared" si="28"/>
        <v>43136.479166666664</v>
      </c>
      <c r="D308" s="2">
        <v>493705</v>
      </c>
      <c r="E308" s="1" t="s">
        <v>68</v>
      </c>
      <c r="F308" s="35">
        <v>43136.479166666664</v>
      </c>
      <c r="G308" s="2"/>
      <c r="H308" s="3" t="s">
        <v>334</v>
      </c>
      <c r="I308" s="2" t="s">
        <v>335</v>
      </c>
      <c r="J308" s="2" t="s">
        <v>155</v>
      </c>
      <c r="K308" s="2" t="s">
        <v>18</v>
      </c>
      <c r="L308" s="2"/>
      <c r="M308" s="2" t="s">
        <v>32</v>
      </c>
      <c r="N308" s="2" t="s">
        <v>20</v>
      </c>
      <c r="O308" s="4">
        <v>63</v>
      </c>
      <c r="P308" s="4">
        <v>9</v>
      </c>
      <c r="Q308" s="4">
        <v>9</v>
      </c>
      <c r="R308" s="2" t="s">
        <v>21</v>
      </c>
      <c r="S308" s="2" t="s">
        <v>21</v>
      </c>
      <c r="T308" s="10"/>
      <c r="U308" s="34">
        <f t="shared" si="31"/>
        <v>0</v>
      </c>
      <c r="V308" s="15"/>
      <c r="W308" s="18"/>
      <c r="X308" s="19" t="str">
        <f t="shared" si="29"/>
        <v/>
      </c>
      <c r="Y308" s="21" t="str">
        <f t="shared" si="30"/>
        <v/>
      </c>
      <c r="Z308" s="22"/>
    </row>
    <row r="309" spans="1:26" x14ac:dyDescent="0.25">
      <c r="A309" s="31" t="str">
        <f t="shared" si="26"/>
        <v/>
      </c>
      <c r="B309" s="31" t="str">
        <f t="shared" si="27"/>
        <v/>
      </c>
      <c r="C309" s="84" t="str">
        <f t="shared" si="28"/>
        <v/>
      </c>
      <c r="D309" s="5" t="s">
        <v>22</v>
      </c>
      <c r="E309" s="1" t="s">
        <v>23</v>
      </c>
      <c r="F309" s="5"/>
      <c r="G309" s="5"/>
      <c r="H309" s="1" t="s">
        <v>28</v>
      </c>
      <c r="I309" s="5"/>
      <c r="J309" s="5" t="s">
        <v>24</v>
      </c>
      <c r="K309" s="5"/>
      <c r="L309" s="5" t="s">
        <v>25</v>
      </c>
      <c r="M309" s="5" t="s">
        <v>21</v>
      </c>
      <c r="N309" s="6">
        <v>9.2647058823529416E-2</v>
      </c>
      <c r="O309" s="7">
        <v>1</v>
      </c>
      <c r="P309" s="7">
        <v>9</v>
      </c>
      <c r="Q309" s="5" t="s">
        <v>21</v>
      </c>
      <c r="R309" s="5" t="s">
        <v>21</v>
      </c>
      <c r="S309" s="5" t="s">
        <v>21</v>
      </c>
      <c r="T309" s="10"/>
      <c r="U309" s="34" t="str">
        <f t="shared" si="31"/>
        <v>Camion palette</v>
      </c>
      <c r="V309" s="15"/>
      <c r="W309" s="18"/>
      <c r="X309" s="19" t="str">
        <f t="shared" si="29"/>
        <v/>
      </c>
      <c r="Y309" s="21" t="str">
        <f t="shared" si="30"/>
        <v/>
      </c>
      <c r="Z309" s="22"/>
    </row>
    <row r="310" spans="1:26" ht="33.75" x14ac:dyDescent="0.25">
      <c r="A310" s="31">
        <f t="shared" si="26"/>
        <v>6</v>
      </c>
      <c r="B310" s="31">
        <f t="shared" si="27"/>
        <v>2</v>
      </c>
      <c r="C310" s="84">
        <f t="shared" si="28"/>
        <v>43136.479166666664</v>
      </c>
      <c r="D310" s="2">
        <v>517587</v>
      </c>
      <c r="E310" s="1" t="s">
        <v>27</v>
      </c>
      <c r="F310" s="35">
        <v>43136.479166666664</v>
      </c>
      <c r="G310" s="2"/>
      <c r="H310" s="3" t="s">
        <v>336</v>
      </c>
      <c r="I310" s="2" t="s">
        <v>337</v>
      </c>
      <c r="J310" s="2" t="s">
        <v>338</v>
      </c>
      <c r="K310" s="2" t="s">
        <v>18</v>
      </c>
      <c r="L310" s="2"/>
      <c r="M310" s="2" t="s">
        <v>339</v>
      </c>
      <c r="N310" s="2" t="s">
        <v>20</v>
      </c>
      <c r="O310" s="4">
        <v>56</v>
      </c>
      <c r="P310" s="4">
        <v>13</v>
      </c>
      <c r="Q310" s="4">
        <v>35</v>
      </c>
      <c r="R310" s="2" t="s">
        <v>21</v>
      </c>
      <c r="S310" s="2" t="s">
        <v>21</v>
      </c>
      <c r="T310" s="10"/>
      <c r="U310" s="34">
        <f t="shared" si="31"/>
        <v>0</v>
      </c>
      <c r="V310" s="15"/>
      <c r="W310" s="18"/>
      <c r="X310" s="19" t="str">
        <f t="shared" si="29"/>
        <v/>
      </c>
      <c r="Y310" s="21" t="str">
        <f t="shared" si="30"/>
        <v/>
      </c>
      <c r="Z310" s="22"/>
    </row>
    <row r="311" spans="1:26" ht="15.75" thickBot="1" x14ac:dyDescent="0.3">
      <c r="A311" s="31" t="str">
        <f t="shared" si="26"/>
        <v/>
      </c>
      <c r="B311" s="31" t="str">
        <f t="shared" si="27"/>
        <v/>
      </c>
      <c r="C311" s="84" t="str">
        <f t="shared" si="28"/>
        <v/>
      </c>
      <c r="D311" s="5" t="s">
        <v>22</v>
      </c>
      <c r="E311" s="1" t="s">
        <v>23</v>
      </c>
      <c r="F311" s="5"/>
      <c r="G311" s="5"/>
      <c r="H311" s="1" t="s">
        <v>28</v>
      </c>
      <c r="I311" s="5"/>
      <c r="J311" s="5" t="s">
        <v>24</v>
      </c>
      <c r="K311" s="5"/>
      <c r="L311" s="5" t="s">
        <v>25</v>
      </c>
      <c r="M311" s="5" t="s">
        <v>21</v>
      </c>
      <c r="N311" s="6">
        <v>0.10980392156862745</v>
      </c>
      <c r="O311" s="7">
        <v>1</v>
      </c>
      <c r="P311" s="7">
        <v>14</v>
      </c>
      <c r="Q311" s="5" t="s">
        <v>21</v>
      </c>
      <c r="R311" s="5" t="s">
        <v>21</v>
      </c>
      <c r="S311" s="5" t="s">
        <v>21</v>
      </c>
      <c r="T311" s="10"/>
      <c r="U311" s="34" t="str">
        <f t="shared" si="31"/>
        <v>Camion vrac</v>
      </c>
      <c r="V311" s="64"/>
      <c r="W311" s="63"/>
      <c r="X311" s="19" t="str">
        <f t="shared" si="29"/>
        <v/>
      </c>
      <c r="Y311" s="21" t="str">
        <f t="shared" si="30"/>
        <v/>
      </c>
      <c r="Z311" s="22"/>
    </row>
    <row r="312" spans="1:26" ht="45.75" thickBot="1" x14ac:dyDescent="0.3">
      <c r="A312" s="32">
        <f t="shared" si="26"/>
        <v>6</v>
      </c>
      <c r="B312" s="46">
        <f t="shared" si="27"/>
        <v>2</v>
      </c>
      <c r="C312" s="85">
        <f t="shared" si="28"/>
        <v>43136.5</v>
      </c>
      <c r="D312" s="2">
        <v>523605</v>
      </c>
      <c r="E312" s="1" t="s">
        <v>66</v>
      </c>
      <c r="F312" s="35">
        <v>43136.5</v>
      </c>
      <c r="G312" s="2"/>
      <c r="H312" s="3" t="s">
        <v>340</v>
      </c>
      <c r="I312" s="2" t="s">
        <v>341</v>
      </c>
      <c r="J312" s="2" t="s">
        <v>67</v>
      </c>
      <c r="K312" s="2" t="s">
        <v>26</v>
      </c>
      <c r="L312" s="2"/>
      <c r="M312" s="2" t="s">
        <v>40</v>
      </c>
      <c r="N312" s="2" t="s">
        <v>33</v>
      </c>
      <c r="O312" s="4">
        <v>44</v>
      </c>
      <c r="P312" s="4">
        <v>0</v>
      </c>
      <c r="Q312" s="4">
        <v>9</v>
      </c>
      <c r="R312" s="2" t="s">
        <v>21</v>
      </c>
      <c r="S312" s="2" t="s">
        <v>21</v>
      </c>
      <c r="T312" s="10"/>
      <c r="U312" s="34">
        <f t="shared" si="31"/>
        <v>0</v>
      </c>
      <c r="V312" s="81"/>
      <c r="W312" s="80"/>
      <c r="X312" s="47" t="str">
        <f t="shared" si="29"/>
        <v/>
      </c>
      <c r="Y312" s="21" t="str">
        <f t="shared" si="30"/>
        <v/>
      </c>
      <c r="Z312" s="22" t="str">
        <f>IF(Y312="","",(CONVERT(Y312,"hr","mn")))</f>
        <v/>
      </c>
    </row>
    <row r="313" spans="1:26" ht="15.75" thickBot="1" x14ac:dyDescent="0.3">
      <c r="A313" s="31" t="str">
        <f t="shared" si="26"/>
        <v/>
      </c>
      <c r="B313" s="31" t="str">
        <f t="shared" si="27"/>
        <v/>
      </c>
      <c r="C313" s="84" t="str">
        <f t="shared" si="28"/>
        <v/>
      </c>
      <c r="D313" s="5" t="s">
        <v>22</v>
      </c>
      <c r="E313" s="11"/>
      <c r="F313" s="5"/>
      <c r="G313" s="5"/>
      <c r="H313" s="11"/>
      <c r="I313" s="5"/>
      <c r="J313" s="5" t="s">
        <v>24</v>
      </c>
      <c r="K313" s="5"/>
      <c r="L313" s="5" t="s">
        <v>25</v>
      </c>
      <c r="M313" s="5" t="s">
        <v>21</v>
      </c>
      <c r="N313" s="6">
        <v>0.36666666666666664</v>
      </c>
      <c r="O313" s="7">
        <v>3</v>
      </c>
      <c r="P313" s="7">
        <v>44</v>
      </c>
      <c r="Q313" s="5" t="s">
        <v>21</v>
      </c>
      <c r="R313" s="5" t="s">
        <v>21</v>
      </c>
      <c r="S313" s="5" t="s">
        <v>21</v>
      </c>
      <c r="T313" s="10"/>
      <c r="U313" s="34">
        <f t="shared" si="31"/>
        <v>0</v>
      </c>
      <c r="V313" s="68"/>
      <c r="W313" s="69"/>
      <c r="X313" s="19" t="str">
        <f t="shared" si="29"/>
        <v/>
      </c>
      <c r="Y313" s="21" t="str">
        <f t="shared" si="30"/>
        <v/>
      </c>
      <c r="Z313" s="22"/>
    </row>
    <row r="314" spans="1:26" ht="15.75" thickBot="1" x14ac:dyDescent="0.3">
      <c r="A314" s="32">
        <f t="shared" si="26"/>
        <v>6</v>
      </c>
      <c r="B314" s="46">
        <f t="shared" si="27"/>
        <v>2</v>
      </c>
      <c r="C314" s="85">
        <f t="shared" si="28"/>
        <v>43136</v>
      </c>
      <c r="D314" s="36" t="s">
        <v>342</v>
      </c>
      <c r="E314" s="11"/>
      <c r="F314" s="37">
        <v>43136</v>
      </c>
      <c r="G314" s="36"/>
      <c r="H314" s="11"/>
      <c r="I314" s="8"/>
      <c r="J314" s="8"/>
      <c r="K314" s="8"/>
      <c r="L314" s="8"/>
      <c r="M314" s="8"/>
      <c r="N314" s="36"/>
      <c r="O314" s="38">
        <v>12994</v>
      </c>
      <c r="P314" s="38">
        <v>162</v>
      </c>
      <c r="Q314" s="38">
        <v>1360</v>
      </c>
      <c r="R314" s="8"/>
      <c r="S314" s="8"/>
      <c r="T314" s="10"/>
      <c r="U314" s="34" t="e">
        <f>#REF!</f>
        <v>#REF!</v>
      </c>
      <c r="V314" s="81"/>
      <c r="W314" s="80"/>
      <c r="X314" s="47" t="str">
        <f t="shared" si="29"/>
        <v/>
      </c>
      <c r="Y314" s="21" t="str">
        <f t="shared" si="30"/>
        <v/>
      </c>
      <c r="Z314" s="22" t="str">
        <f>IF(Y314="","",(CONVERT(Y314,"hr","mn")))</f>
        <v/>
      </c>
    </row>
  </sheetData>
  <sheetProtection sort="0" autoFilter="0"/>
  <conditionalFormatting sqref="D10:W10">
    <cfRule type="expression" dxfId="1" priority="5">
      <formula>$W$10&lt;&gt;""</formula>
    </cfRule>
  </conditionalFormatting>
  <conditionalFormatting sqref="D3:V3">
    <cfRule type="expression" dxfId="0" priority="1">
      <formula>$V$3&lt;&gt;0</formula>
    </cfRule>
  </conditionalFormatting>
  <dataValidations count="2">
    <dataValidation type="time" allowBlank="1" showInputMessage="1" showErrorMessage="1" errorTitle="Horaire Incorrect" error="L'heure doit être comprise entre 05:00 et 15:00" promptTitle="Astuce" prompt="Utiliser le raccourci CTRL+ : pour saisir l'heure" sqref="V1:V1048576">
      <formula1>0.208333333333333</formula1>
      <formula2>0.625</formula2>
    </dataValidation>
    <dataValidation type="list" allowBlank="1" showInputMessage="1" showErrorMessage="1" promptTitle="Annulation" prompt="Veuillez renseigner l'annulation ou le report d'une position ici." sqref="W1:W1048576">
      <formula1>#REF!</formula1>
    </dataValidation>
  </dataValidations>
  <hyperlinks>
    <hyperlink ref="F3" r:id="rId1" display="http://ordov5.fr.conforama.grp/exploitation/booking/fiche/523098"/>
    <hyperlink ref="H3" r:id="rId2"/>
    <hyperlink ref="F5" r:id="rId3" display="http://ordov5.fr.conforama.grp/exploitation/booking/fiche/523429"/>
    <hyperlink ref="H5" r:id="rId4"/>
    <hyperlink ref="F7" r:id="rId5" display="http://ordov5.fr.conforama.grp/exploitation/booking/fiche/496321"/>
    <hyperlink ref="H7" r:id="rId6"/>
    <hyperlink ref="F9" r:id="rId7" display="http://ordov5.fr.conforama.grp/exploitation/booking/fiche/517200"/>
    <hyperlink ref="H9" r:id="rId8"/>
    <hyperlink ref="F11" r:id="rId9" display="http://ordov5.fr.conforama.grp/exploitation/booking/fiche/496841"/>
    <hyperlink ref="H11" r:id="rId10"/>
    <hyperlink ref="F13" r:id="rId11" display="http://ordov5.fr.conforama.grp/exploitation/booking/fiche/523060"/>
    <hyperlink ref="H13" r:id="rId12"/>
    <hyperlink ref="F15" r:id="rId13" display="http://ordov5.fr.conforama.grp/exploitation/booking/fiche/523059"/>
    <hyperlink ref="H15" r:id="rId14"/>
    <hyperlink ref="F17" r:id="rId15" display="http://ordov5.fr.conforama.grp/exploitation/booking/fiche/494752"/>
    <hyperlink ref="H17" r:id="rId16"/>
    <hyperlink ref="F19" r:id="rId17" display="http://ordov5.fr.conforama.grp/exploitation/booking/fiche/523353"/>
    <hyperlink ref="H19" r:id="rId18"/>
    <hyperlink ref="F21" r:id="rId19" display="http://ordov5.fr.conforama.grp/exploitation/booking/fiche/523358"/>
    <hyperlink ref="H21" r:id="rId20"/>
    <hyperlink ref="F23" r:id="rId21" display="http://ordov5.fr.conforama.grp/exploitation/booking/fiche/516646"/>
    <hyperlink ref="H23" r:id="rId22"/>
    <hyperlink ref="F25" r:id="rId23" display="http://ordov5.fr.conforama.grp/exploitation/booking/fiche/495277"/>
    <hyperlink ref="H25" r:id="rId24"/>
    <hyperlink ref="F27" r:id="rId25" display="http://ordov5.fr.conforama.grp/exploitation/booking/fiche/516645"/>
    <hyperlink ref="H27" r:id="rId26"/>
    <hyperlink ref="F29" r:id="rId27" display="http://ordov5.fr.conforama.grp/exploitation/booking/fiche/517585"/>
    <hyperlink ref="H29" r:id="rId28"/>
    <hyperlink ref="F31" r:id="rId29" display="http://ordov5.fr.conforama.grp/exploitation/booking/fiche/481622"/>
    <hyperlink ref="H31" r:id="rId30"/>
    <hyperlink ref="F33" r:id="rId31" display="http://ordov5.fr.conforama.grp/exploitation/booking/fiche/482698"/>
    <hyperlink ref="H33" r:id="rId32"/>
    <hyperlink ref="F35" r:id="rId33" display="http://ordov5.fr.conforama.grp/exploitation/booking/fiche/516934"/>
    <hyperlink ref="H35" r:id="rId34"/>
    <hyperlink ref="F37" r:id="rId35" display="http://ordov5.fr.conforama.grp/exploitation/booking/fiche/517004"/>
    <hyperlink ref="H37" r:id="rId36"/>
    <hyperlink ref="F39" r:id="rId37" display="http://ordov5.fr.conforama.grp/exploitation/booking/fiche/516938"/>
    <hyperlink ref="H39" r:id="rId38"/>
    <hyperlink ref="F41" r:id="rId39" display="http://ordov5.fr.conforama.grp/exploitation/booking/fiche/517584"/>
    <hyperlink ref="H41" r:id="rId40"/>
    <hyperlink ref="F43" r:id="rId41" display="http://ordov5.fr.conforama.grp/exploitation/booking/fiche/523355"/>
    <hyperlink ref="H43" r:id="rId42"/>
    <hyperlink ref="F45" r:id="rId43" display="http://ordov5.fr.conforama.grp/exploitation/booking/fiche/516628"/>
    <hyperlink ref="H45" r:id="rId44"/>
    <hyperlink ref="F47" r:id="rId45" display="http://ordov5.fr.conforama.grp/exploitation/booking/fiche/523445"/>
    <hyperlink ref="H47" r:id="rId46"/>
    <hyperlink ref="F49" r:id="rId47" display="http://ordov5.fr.conforama.grp/exploitation/booking/fiche/482144"/>
    <hyperlink ref="H49" r:id="rId48"/>
    <hyperlink ref="F51" r:id="rId49" display="http://ordov5.fr.conforama.grp/exploitation/booking/fiche/522991"/>
    <hyperlink ref="H51" r:id="rId50"/>
    <hyperlink ref="F53" r:id="rId51" display="http://ordov5.fr.conforama.grp/exploitation/booking/fiche/515585"/>
    <hyperlink ref="H53" r:id="rId52"/>
    <hyperlink ref="F55" r:id="rId53" display="http://ordov5.fr.conforama.grp/exploitation/booking/fiche/523099"/>
    <hyperlink ref="H55" r:id="rId54"/>
    <hyperlink ref="F57" r:id="rId55" display="http://ordov5.fr.conforama.grp/exploitation/booking/fiche/518985"/>
    <hyperlink ref="H57" r:id="rId56"/>
    <hyperlink ref="F59" r:id="rId57" display="http://ordov5.fr.conforama.grp/exploitation/booking/fiche/523347"/>
    <hyperlink ref="H59" r:id="rId58"/>
    <hyperlink ref="F61" r:id="rId59" display="http://ordov5.fr.conforama.grp/exploitation/booking/fiche/516941"/>
    <hyperlink ref="H61" r:id="rId60"/>
    <hyperlink ref="F63" r:id="rId61" display="http://ordov5.fr.conforama.grp/exploitation/booking/fiche/516943"/>
    <hyperlink ref="H63" r:id="rId62"/>
    <hyperlink ref="F65" r:id="rId63" display="http://ordov5.fr.conforama.grp/exploitation/booking/fiche/523100"/>
    <hyperlink ref="H65" r:id="rId64"/>
    <hyperlink ref="F68" r:id="rId65" display="http://ordov5.fr.conforama.grp/exploitation/booking/fiche/523650"/>
    <hyperlink ref="H68" r:id="rId66"/>
    <hyperlink ref="F70" r:id="rId67" display="http://ordov5.fr.conforama.grp/exploitation/booking/fiche/496323"/>
    <hyperlink ref="H70" r:id="rId68"/>
    <hyperlink ref="F72" r:id="rId69" display="http://ordov5.fr.conforama.grp/exploitation/booking/fiche/523703"/>
    <hyperlink ref="H72" r:id="rId70"/>
    <hyperlink ref="F74" r:id="rId71" display="http://ordov5.fr.conforama.grp/exploitation/booking/fiche/523705"/>
    <hyperlink ref="H74" r:id="rId72"/>
    <hyperlink ref="F76" r:id="rId73" display="http://ordov5.fr.conforama.grp/exploitation/booking/fiche/523642"/>
    <hyperlink ref="H76" r:id="rId74"/>
    <hyperlink ref="F78" r:id="rId75" display="http://ordov5.fr.conforama.grp/exploitation/booking/fiche/523345"/>
    <hyperlink ref="H78" r:id="rId76"/>
    <hyperlink ref="F80" r:id="rId77" display="http://ordov5.fr.conforama.grp/exploitation/booking/fiche/523654"/>
    <hyperlink ref="H80" r:id="rId78"/>
    <hyperlink ref="F82" r:id="rId79" display="http://ordov5.fr.conforama.grp/exploitation/booking/fiche/523067"/>
    <hyperlink ref="H82" r:id="rId80"/>
    <hyperlink ref="F84" r:id="rId81" display="http://ordov5.fr.conforama.grp/exploitation/booking/fiche/523565"/>
    <hyperlink ref="H84" r:id="rId82"/>
    <hyperlink ref="F86" r:id="rId83" display="http://ordov5.fr.conforama.grp/exploitation/booking/fiche/517252"/>
    <hyperlink ref="H86" r:id="rId84"/>
    <hyperlink ref="F88" r:id="rId85" display="http://ordov5.fr.conforama.grp/exploitation/booking/fiche/517011"/>
    <hyperlink ref="H88" r:id="rId86"/>
    <hyperlink ref="F90" r:id="rId87" display="http://ordov5.fr.conforama.grp/exploitation/booking/fiche/516860"/>
    <hyperlink ref="H90" r:id="rId88"/>
    <hyperlink ref="F92" r:id="rId89" display="http://ordov5.fr.conforama.grp/exploitation/booking/fiche/509051"/>
    <hyperlink ref="H92" r:id="rId90"/>
    <hyperlink ref="F94" r:id="rId91" display="http://ordov5.fr.conforama.grp/exploitation/booking/fiche/523708"/>
    <hyperlink ref="H94" r:id="rId92"/>
    <hyperlink ref="F96" r:id="rId93" display="http://ordov5.fr.conforama.grp/exploitation/booking/fiche/481624"/>
    <hyperlink ref="H96" r:id="rId94"/>
    <hyperlink ref="F98" r:id="rId95" display="http://ordov5.fr.conforama.grp/exploitation/booking/fiche/516752"/>
    <hyperlink ref="H98" r:id="rId96"/>
    <hyperlink ref="F100" r:id="rId97" display="http://ordov5.fr.conforama.grp/exploitation/booking/fiche/493446"/>
    <hyperlink ref="H100" r:id="rId98"/>
    <hyperlink ref="F102" r:id="rId99" display="http://ordov5.fr.conforama.grp/exploitation/booking/fiche/517033"/>
    <hyperlink ref="H102" r:id="rId100"/>
    <hyperlink ref="F104" r:id="rId101" display="http://ordov5.fr.conforama.grp/exploitation/booking/fiche/519649"/>
    <hyperlink ref="H104" r:id="rId102"/>
    <hyperlink ref="F106" r:id="rId103" display="http://ordov5.fr.conforama.grp/exploitation/booking/fiche/523238"/>
    <hyperlink ref="H106" r:id="rId104"/>
    <hyperlink ref="F108" r:id="rId105" display="http://ordov5.fr.conforama.grp/exploitation/booking/fiche/516985"/>
    <hyperlink ref="H108" r:id="rId106"/>
    <hyperlink ref="F110" r:id="rId107" display="http://ordov5.fr.conforama.grp/exploitation/booking/fiche/523240"/>
    <hyperlink ref="H110" r:id="rId108"/>
    <hyperlink ref="F112" r:id="rId109" display="http://ordov5.fr.conforama.grp/exploitation/booking/fiche/517255"/>
    <hyperlink ref="H112" r:id="rId110"/>
    <hyperlink ref="F114" r:id="rId111" display="http://ordov5.fr.conforama.grp/exploitation/booking/fiche/495279"/>
    <hyperlink ref="H114" r:id="rId112"/>
    <hyperlink ref="F116" r:id="rId113" display="http://ordov5.fr.conforama.grp/exploitation/booking/fiche/517133"/>
    <hyperlink ref="H116" r:id="rId114"/>
    <hyperlink ref="F118" r:id="rId115" display="http://ordov5.fr.conforama.grp/exploitation/booking/fiche/522620"/>
    <hyperlink ref="H118" r:id="rId116"/>
    <hyperlink ref="F120" r:id="rId117" display="http://ordov5.fr.conforama.grp/exploitation/booking/fiche/492666"/>
    <hyperlink ref="H120" r:id="rId118"/>
    <hyperlink ref="F122" r:id="rId119" display="http://ordov5.fr.conforama.grp/exploitation/booking/fiche/523579"/>
    <hyperlink ref="H122" r:id="rId120"/>
    <hyperlink ref="F124" r:id="rId121" display="http://ordov5.fr.conforama.grp/exploitation/booking/fiche/523651"/>
    <hyperlink ref="H124" r:id="rId122"/>
    <hyperlink ref="F126" r:id="rId123" display="http://ordov5.fr.conforama.grp/exploitation/booking/fiche/523645"/>
    <hyperlink ref="H126" r:id="rId124"/>
    <hyperlink ref="F128" r:id="rId125" display="http://ordov5.fr.conforama.grp/exploitation/booking/fiche/523243"/>
    <hyperlink ref="H128" r:id="rId126"/>
    <hyperlink ref="F130" r:id="rId127" display="http://ordov5.fr.conforama.grp/exploitation/booking/fiche/517030"/>
    <hyperlink ref="H130" r:id="rId128"/>
    <hyperlink ref="F132" r:id="rId129" display="http://ordov5.fr.conforama.grp/exploitation/booking/fiche/523241"/>
    <hyperlink ref="H132" r:id="rId130"/>
    <hyperlink ref="F134" r:id="rId131" display="http://ordov5.fr.conforama.grp/exploitation/booking/fiche/516640"/>
    <hyperlink ref="H134" r:id="rId132"/>
    <hyperlink ref="F136" r:id="rId133" display="http://ordov5.fr.conforama.grp/exploitation/booking/fiche/523655"/>
    <hyperlink ref="H136" r:id="rId134"/>
    <hyperlink ref="F138" r:id="rId135" display="http://ordov5.fr.conforama.grp/exploitation/booking/fiche/523617"/>
    <hyperlink ref="H138" r:id="rId136"/>
    <hyperlink ref="F140" r:id="rId137" display="http://ordov5.fr.conforama.grp/exploitation/booking/fiche/495539"/>
    <hyperlink ref="H140" r:id="rId138"/>
    <hyperlink ref="F142" r:id="rId139" display="http://ordov5.fr.conforama.grp/exploitation/booking/fiche/523533"/>
    <hyperlink ref="H142" r:id="rId140"/>
    <hyperlink ref="F144" r:id="rId141" display="http://ordov5.fr.conforama.grp/exploitation/booking/fiche/493705"/>
    <hyperlink ref="H144" r:id="rId142"/>
    <hyperlink ref="F146" r:id="rId143" display="http://ordov5.fr.conforama.grp/exploitation/booking/fiche/517587"/>
    <hyperlink ref="H146" r:id="rId144"/>
    <hyperlink ref="F148" r:id="rId145" display="http://ordov5.fr.conforama.grp/exploitation/booking/fiche/523605"/>
    <hyperlink ref="H148" r:id="rId146"/>
    <hyperlink ref="F151" r:id="rId147" display="http://ordov5.fr.conforama.grp/exploitation/booking/fiche/523650"/>
    <hyperlink ref="H151" r:id="rId148"/>
    <hyperlink ref="F153" r:id="rId149" display="http://ordov5.fr.conforama.grp/exploitation/booking/fiche/496323"/>
    <hyperlink ref="H153" r:id="rId150"/>
    <hyperlink ref="F155" r:id="rId151" display="http://ordov5.fr.conforama.grp/exploitation/booking/fiche/523703"/>
    <hyperlink ref="H155" r:id="rId152"/>
    <hyperlink ref="F157" r:id="rId153" display="http://ordov5.fr.conforama.grp/exploitation/booking/fiche/523705"/>
    <hyperlink ref="H157" r:id="rId154"/>
    <hyperlink ref="F159" r:id="rId155" display="http://ordov5.fr.conforama.grp/exploitation/booking/fiche/523642"/>
    <hyperlink ref="H159" r:id="rId156"/>
    <hyperlink ref="F161" r:id="rId157" display="http://ordov5.fr.conforama.grp/exploitation/booking/fiche/523345"/>
    <hyperlink ref="H161" r:id="rId158"/>
    <hyperlink ref="F163" r:id="rId159" display="http://ordov5.fr.conforama.grp/exploitation/booking/fiche/523654"/>
    <hyperlink ref="H163" r:id="rId160"/>
    <hyperlink ref="F165" r:id="rId161" display="http://ordov5.fr.conforama.grp/exploitation/booking/fiche/523067"/>
    <hyperlink ref="H165" r:id="rId162"/>
    <hyperlink ref="F167" r:id="rId163" display="http://ordov5.fr.conforama.grp/exploitation/booking/fiche/523565"/>
    <hyperlink ref="H167" r:id="rId164"/>
    <hyperlink ref="F169" r:id="rId165" display="http://ordov5.fr.conforama.grp/exploitation/booking/fiche/517252"/>
    <hyperlink ref="H169" r:id="rId166"/>
    <hyperlink ref="F171" r:id="rId167" display="http://ordov5.fr.conforama.grp/exploitation/booking/fiche/517011"/>
    <hyperlink ref="H171" r:id="rId168"/>
    <hyperlink ref="F173" r:id="rId169" display="http://ordov5.fr.conforama.grp/exploitation/booking/fiche/516860"/>
    <hyperlink ref="H173" r:id="rId170"/>
    <hyperlink ref="F175" r:id="rId171" display="http://ordov5.fr.conforama.grp/exploitation/booking/fiche/509051"/>
    <hyperlink ref="H175" r:id="rId172"/>
    <hyperlink ref="F177" r:id="rId173" display="http://ordov5.fr.conforama.grp/exploitation/booking/fiche/523708"/>
    <hyperlink ref="H177" r:id="rId174"/>
    <hyperlink ref="F179" r:id="rId175" display="http://ordov5.fr.conforama.grp/exploitation/booking/fiche/481624"/>
    <hyperlink ref="H179" r:id="rId176"/>
    <hyperlink ref="F181" r:id="rId177" display="http://ordov5.fr.conforama.grp/exploitation/booking/fiche/516752"/>
    <hyperlink ref="H181" r:id="rId178"/>
    <hyperlink ref="F183" r:id="rId179" display="http://ordov5.fr.conforama.grp/exploitation/booking/fiche/493446"/>
    <hyperlink ref="H183" r:id="rId180"/>
    <hyperlink ref="F185" r:id="rId181" display="http://ordov5.fr.conforama.grp/exploitation/booking/fiche/517033"/>
    <hyperlink ref="H185" r:id="rId182"/>
    <hyperlink ref="F187" r:id="rId183" display="http://ordov5.fr.conforama.grp/exploitation/booking/fiche/519649"/>
    <hyperlink ref="H187" r:id="rId184"/>
    <hyperlink ref="F189" r:id="rId185" display="http://ordov5.fr.conforama.grp/exploitation/booking/fiche/523238"/>
    <hyperlink ref="H189" r:id="rId186"/>
    <hyperlink ref="F191" r:id="rId187" display="http://ordov5.fr.conforama.grp/exploitation/booking/fiche/516985"/>
    <hyperlink ref="H191" r:id="rId188"/>
    <hyperlink ref="F193" r:id="rId189" display="http://ordov5.fr.conforama.grp/exploitation/booking/fiche/523240"/>
    <hyperlink ref="H193" r:id="rId190"/>
    <hyperlink ref="F195" r:id="rId191" display="http://ordov5.fr.conforama.grp/exploitation/booking/fiche/517255"/>
    <hyperlink ref="H195" r:id="rId192"/>
    <hyperlink ref="F197" r:id="rId193" display="http://ordov5.fr.conforama.grp/exploitation/booking/fiche/495279"/>
    <hyperlink ref="H197" r:id="rId194"/>
    <hyperlink ref="F199" r:id="rId195" display="http://ordov5.fr.conforama.grp/exploitation/booking/fiche/517133"/>
    <hyperlink ref="H199" r:id="rId196"/>
    <hyperlink ref="F201" r:id="rId197" display="http://ordov5.fr.conforama.grp/exploitation/booking/fiche/522620"/>
    <hyperlink ref="H201" r:id="rId198"/>
    <hyperlink ref="F203" r:id="rId199" display="http://ordov5.fr.conforama.grp/exploitation/booking/fiche/492666"/>
    <hyperlink ref="H203" r:id="rId200"/>
    <hyperlink ref="F205" r:id="rId201" display="http://ordov5.fr.conforama.grp/exploitation/booking/fiche/523579"/>
    <hyperlink ref="H205" r:id="rId202"/>
    <hyperlink ref="F207" r:id="rId203" display="http://ordov5.fr.conforama.grp/exploitation/booking/fiche/523651"/>
    <hyperlink ref="H207" r:id="rId204"/>
    <hyperlink ref="F209" r:id="rId205" display="http://ordov5.fr.conforama.grp/exploitation/booking/fiche/523645"/>
    <hyperlink ref="H209" r:id="rId206"/>
    <hyperlink ref="F211" r:id="rId207" display="http://ordov5.fr.conforama.grp/exploitation/booking/fiche/523243"/>
    <hyperlink ref="H211" r:id="rId208"/>
    <hyperlink ref="F213" r:id="rId209" display="http://ordov5.fr.conforama.grp/exploitation/booking/fiche/517030"/>
    <hyperlink ref="H213" r:id="rId210"/>
    <hyperlink ref="F215" r:id="rId211" display="http://ordov5.fr.conforama.grp/exploitation/booking/fiche/523241"/>
    <hyperlink ref="H215" r:id="rId212"/>
    <hyperlink ref="F217" r:id="rId213" display="http://ordov5.fr.conforama.grp/exploitation/booking/fiche/516640"/>
    <hyperlink ref="H217" r:id="rId214"/>
    <hyperlink ref="F219" r:id="rId215" display="http://ordov5.fr.conforama.grp/exploitation/booking/fiche/523655"/>
    <hyperlink ref="H219" r:id="rId216"/>
    <hyperlink ref="F221" r:id="rId217" display="http://ordov5.fr.conforama.grp/exploitation/booking/fiche/523617"/>
    <hyperlink ref="H221" r:id="rId218"/>
    <hyperlink ref="F223" r:id="rId219" display="http://ordov5.fr.conforama.grp/exploitation/booking/fiche/495539"/>
    <hyperlink ref="H223" r:id="rId220"/>
    <hyperlink ref="F225" r:id="rId221" display="http://ordov5.fr.conforama.grp/exploitation/booking/fiche/523533"/>
    <hyperlink ref="H225" r:id="rId222"/>
    <hyperlink ref="F227" r:id="rId223" display="http://ordov5.fr.conforama.grp/exploitation/booking/fiche/493705"/>
    <hyperlink ref="H227" r:id="rId224"/>
    <hyperlink ref="F229" r:id="rId225" display="http://ordov5.fr.conforama.grp/exploitation/booking/fiche/517587"/>
    <hyperlink ref="H229" r:id="rId226"/>
    <hyperlink ref="F231" r:id="rId227" display="http://ordov5.fr.conforama.grp/exploitation/booking/fiche/523605"/>
    <hyperlink ref="H231" r:id="rId228"/>
    <hyperlink ref="F232" r:id="rId229" display="http://ordov5.fr.conforama.grp/exploitation/booking/fiche/523650"/>
    <hyperlink ref="H232" r:id="rId230"/>
    <hyperlink ref="F234" r:id="rId231" display="http://ordov5.fr.conforama.grp/exploitation/booking/fiche/496323"/>
    <hyperlink ref="H234" r:id="rId232"/>
    <hyperlink ref="F236" r:id="rId233" display="http://ordov5.fr.conforama.grp/exploitation/booking/fiche/523703"/>
    <hyperlink ref="H236" r:id="rId234"/>
    <hyperlink ref="F238" r:id="rId235" display="http://ordov5.fr.conforama.grp/exploitation/booking/fiche/523705"/>
    <hyperlink ref="H238" r:id="rId236"/>
    <hyperlink ref="F240" r:id="rId237" display="http://ordov5.fr.conforama.grp/exploitation/booking/fiche/523642"/>
    <hyperlink ref="H240" r:id="rId238"/>
    <hyperlink ref="F242" r:id="rId239" display="http://ordov5.fr.conforama.grp/exploitation/booking/fiche/523345"/>
    <hyperlink ref="H242" r:id="rId240"/>
    <hyperlink ref="F244" r:id="rId241" display="http://ordov5.fr.conforama.grp/exploitation/booking/fiche/523654"/>
    <hyperlink ref="H244" r:id="rId242"/>
    <hyperlink ref="F246" r:id="rId243" display="http://ordov5.fr.conforama.grp/exploitation/booking/fiche/523067"/>
    <hyperlink ref="H246" r:id="rId244"/>
    <hyperlink ref="F248" r:id="rId245" display="http://ordov5.fr.conforama.grp/exploitation/booking/fiche/523565"/>
    <hyperlink ref="H248" r:id="rId246"/>
    <hyperlink ref="F250" r:id="rId247" display="http://ordov5.fr.conforama.grp/exploitation/booking/fiche/517252"/>
    <hyperlink ref="H250" r:id="rId248"/>
    <hyperlink ref="F252" r:id="rId249" display="http://ordov5.fr.conforama.grp/exploitation/booking/fiche/517011"/>
    <hyperlink ref="H252" r:id="rId250"/>
    <hyperlink ref="F254" r:id="rId251" display="http://ordov5.fr.conforama.grp/exploitation/booking/fiche/516860"/>
    <hyperlink ref="H254" r:id="rId252"/>
    <hyperlink ref="F256" r:id="rId253" display="http://ordov5.fr.conforama.grp/exploitation/booking/fiche/509051"/>
    <hyperlink ref="H256" r:id="rId254"/>
    <hyperlink ref="F258" r:id="rId255" display="http://ordov5.fr.conforama.grp/exploitation/booking/fiche/523708"/>
    <hyperlink ref="H258" r:id="rId256"/>
    <hyperlink ref="F260" r:id="rId257" display="http://ordov5.fr.conforama.grp/exploitation/booking/fiche/481624"/>
    <hyperlink ref="H260" r:id="rId258"/>
    <hyperlink ref="F262" r:id="rId259" display="http://ordov5.fr.conforama.grp/exploitation/booking/fiche/516752"/>
    <hyperlink ref="H262" r:id="rId260"/>
    <hyperlink ref="F264" r:id="rId261" display="http://ordov5.fr.conforama.grp/exploitation/booking/fiche/493446"/>
    <hyperlink ref="H264" r:id="rId262"/>
    <hyperlink ref="F266" r:id="rId263" display="http://ordov5.fr.conforama.grp/exploitation/booking/fiche/517033"/>
    <hyperlink ref="H266" r:id="rId264"/>
    <hyperlink ref="F268" r:id="rId265" display="http://ordov5.fr.conforama.grp/exploitation/booking/fiche/519649"/>
    <hyperlink ref="H268" r:id="rId266"/>
    <hyperlink ref="F270" r:id="rId267" display="http://ordov5.fr.conforama.grp/exploitation/booking/fiche/523238"/>
    <hyperlink ref="H270" r:id="rId268"/>
    <hyperlink ref="F272" r:id="rId269" display="http://ordov5.fr.conforama.grp/exploitation/booking/fiche/516985"/>
    <hyperlink ref="H272" r:id="rId270"/>
    <hyperlink ref="F274" r:id="rId271" display="http://ordov5.fr.conforama.grp/exploitation/booking/fiche/523240"/>
    <hyperlink ref="H274" r:id="rId272"/>
    <hyperlink ref="F276" r:id="rId273" display="http://ordov5.fr.conforama.grp/exploitation/booking/fiche/517255"/>
    <hyperlink ref="H276" r:id="rId274"/>
    <hyperlink ref="F278" r:id="rId275" display="http://ordov5.fr.conforama.grp/exploitation/booking/fiche/495279"/>
    <hyperlink ref="H278" r:id="rId276"/>
    <hyperlink ref="F280" r:id="rId277" display="http://ordov5.fr.conforama.grp/exploitation/booking/fiche/517133"/>
    <hyperlink ref="H280" r:id="rId278"/>
    <hyperlink ref="F282" r:id="rId279" display="http://ordov5.fr.conforama.grp/exploitation/booking/fiche/522620"/>
    <hyperlink ref="H282" r:id="rId280"/>
    <hyperlink ref="F284" r:id="rId281" display="http://ordov5.fr.conforama.grp/exploitation/booking/fiche/492666"/>
    <hyperlink ref="H284" r:id="rId282"/>
    <hyperlink ref="F286" r:id="rId283" display="http://ordov5.fr.conforama.grp/exploitation/booking/fiche/523579"/>
    <hyperlink ref="H286" r:id="rId284"/>
    <hyperlink ref="F288" r:id="rId285" display="http://ordov5.fr.conforama.grp/exploitation/booking/fiche/523651"/>
    <hyperlink ref="H288" r:id="rId286"/>
    <hyperlink ref="F290" r:id="rId287" display="http://ordov5.fr.conforama.grp/exploitation/booking/fiche/523645"/>
    <hyperlink ref="H290" r:id="rId288"/>
    <hyperlink ref="F292" r:id="rId289" display="http://ordov5.fr.conforama.grp/exploitation/booking/fiche/523243"/>
    <hyperlink ref="H292" r:id="rId290"/>
    <hyperlink ref="F294" r:id="rId291" display="http://ordov5.fr.conforama.grp/exploitation/booking/fiche/517030"/>
    <hyperlink ref="H294" r:id="rId292"/>
    <hyperlink ref="F296" r:id="rId293" display="http://ordov5.fr.conforama.grp/exploitation/booking/fiche/523241"/>
    <hyperlink ref="H296" r:id="rId294"/>
    <hyperlink ref="F298" r:id="rId295" display="http://ordov5.fr.conforama.grp/exploitation/booking/fiche/516640"/>
    <hyperlink ref="H298" r:id="rId296"/>
    <hyperlink ref="F300" r:id="rId297" display="http://ordov5.fr.conforama.grp/exploitation/booking/fiche/523655"/>
    <hyperlink ref="H300" r:id="rId298"/>
    <hyperlink ref="F302" r:id="rId299" display="http://ordov5.fr.conforama.grp/exploitation/booking/fiche/523617"/>
    <hyperlink ref="H302" r:id="rId300"/>
    <hyperlink ref="F304" r:id="rId301" display="http://ordov5.fr.conforama.grp/exploitation/booking/fiche/495539"/>
    <hyperlink ref="H304" r:id="rId302"/>
    <hyperlink ref="F306" r:id="rId303" display="http://ordov5.fr.conforama.grp/exploitation/booking/fiche/523533"/>
    <hyperlink ref="H306" r:id="rId304"/>
    <hyperlink ref="F308" r:id="rId305" display="http://ordov5.fr.conforama.grp/exploitation/booking/fiche/493705"/>
    <hyperlink ref="H308" r:id="rId306"/>
    <hyperlink ref="F310" r:id="rId307" display="http://ordov5.fr.conforama.grp/exploitation/booking/fiche/517587"/>
    <hyperlink ref="H310" r:id="rId308"/>
    <hyperlink ref="F312" r:id="rId309" display="http://ordov5.fr.conforama.grp/exploitation/booking/fiche/523605"/>
    <hyperlink ref="H312" r:id="rId310"/>
  </hyperlinks>
  <pageMargins left="0.7" right="0.7" top="0.75" bottom="0.75" header="0.3" footer="0.3"/>
  <pageSetup paperSize="9" orientation="portrait" r:id="rId311"/>
  <drawing r:id="rId312"/>
  <tableParts count="1">
    <tablePart r:id="rId31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</dc:creator>
  <cp:lastModifiedBy>Jean-Eric Pelouas</cp:lastModifiedBy>
  <dcterms:created xsi:type="dcterms:W3CDTF">2018-01-24T11:40:03Z</dcterms:created>
  <dcterms:modified xsi:type="dcterms:W3CDTF">2018-02-01T09:16:44Z</dcterms:modified>
</cp:coreProperties>
</file>