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60" windowWidth="15330" windowHeight="4695" activeTab="1"/>
  </bookViews>
  <sheets>
    <sheet name="License Cop P&amp;L" sheetId="13" r:id="rId1"/>
    <sheet name="License Lil P&amp;L" sheetId="14" r:id="rId2"/>
  </sheets>
  <externalReferences>
    <externalReference r:id="rId3"/>
    <externalReference r:id="rId4"/>
  </externalReferences>
  <definedNames>
    <definedName name="Client">[1]TABLE!$L$3:$L$343</definedName>
    <definedName name="Listeclients">#REF!</definedName>
    <definedName name="Mono_client">#REF!</definedName>
    <definedName name="Profil">[2]TABLE!$AO$3:$AO$58</definedName>
    <definedName name="YESNO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9" i="14" l="1"/>
  <c r="E59" i="13"/>
  <c r="F59" i="14"/>
  <c r="F59" i="13"/>
  <c r="M82" i="14"/>
  <c r="M51" i="14"/>
  <c r="K65" i="14" l="1"/>
  <c r="K65" i="13"/>
  <c r="M90" i="14" l="1"/>
  <c r="K86" i="14"/>
  <c r="I84" i="14"/>
  <c r="I82" i="14"/>
  <c r="I80" i="14"/>
  <c r="D74" i="14"/>
  <c r="J72" i="14"/>
  <c r="K72" i="14" s="1"/>
  <c r="I72" i="14"/>
  <c r="G72" i="14"/>
  <c r="K71" i="14"/>
  <c r="I71" i="14"/>
  <c r="G71" i="14"/>
  <c r="M67" i="14"/>
  <c r="E67" i="14"/>
  <c r="J63" i="14"/>
  <c r="J57" i="14"/>
  <c r="K57" i="14" s="1"/>
  <c r="M57" i="14" s="1"/>
  <c r="I57" i="14"/>
  <c r="J56" i="14"/>
  <c r="K56" i="14" s="1"/>
  <c r="M56" i="14" s="1"/>
  <c r="I56" i="14"/>
  <c r="J55" i="14"/>
  <c r="K55" i="14" s="1"/>
  <c r="M55" i="14" s="1"/>
  <c r="I55" i="14"/>
  <c r="J54" i="14"/>
  <c r="K54" i="14" s="1"/>
  <c r="M54" i="14" s="1"/>
  <c r="I54" i="14"/>
  <c r="J53" i="14"/>
  <c r="K53" i="14" s="1"/>
  <c r="M53" i="14" s="1"/>
  <c r="I53" i="14"/>
  <c r="J52" i="14"/>
  <c r="K52" i="14" s="1"/>
  <c r="M52" i="14" s="1"/>
  <c r="I52" i="14"/>
  <c r="J51" i="14"/>
  <c r="I51" i="14"/>
  <c r="D47" i="14"/>
  <c r="M46" i="14"/>
  <c r="J45" i="14"/>
  <c r="K45" i="14" s="1"/>
  <c r="I45" i="14"/>
  <c r="G45" i="14"/>
  <c r="J44" i="14"/>
  <c r="K44" i="14" s="1"/>
  <c r="M44" i="14" s="1"/>
  <c r="I44" i="14"/>
  <c r="G44" i="14"/>
  <c r="J43" i="14"/>
  <c r="I43" i="14"/>
  <c r="G43" i="14"/>
  <c r="D41" i="14"/>
  <c r="J39" i="14"/>
  <c r="K39" i="14" s="1"/>
  <c r="I39" i="14"/>
  <c r="G39" i="14"/>
  <c r="J38" i="14"/>
  <c r="K38" i="14" s="1"/>
  <c r="I38" i="14"/>
  <c r="G38" i="14"/>
  <c r="J37" i="14"/>
  <c r="K37" i="14" s="1"/>
  <c r="I37" i="14"/>
  <c r="G37" i="14"/>
  <c r="D33" i="14"/>
  <c r="K31" i="14"/>
  <c r="I31" i="14"/>
  <c r="G31" i="14"/>
  <c r="K30" i="14"/>
  <c r="M30" i="14" s="1"/>
  <c r="I30" i="14"/>
  <c r="G30" i="14"/>
  <c r="K29" i="14"/>
  <c r="I29" i="14"/>
  <c r="G29" i="14"/>
  <c r="K28" i="14"/>
  <c r="I28" i="14"/>
  <c r="G28" i="14"/>
  <c r="K27" i="14"/>
  <c r="I27" i="14"/>
  <c r="G27" i="14"/>
  <c r="K26" i="14"/>
  <c r="M26" i="14" s="1"/>
  <c r="I26" i="14"/>
  <c r="G26" i="14"/>
  <c r="K25" i="14"/>
  <c r="I25" i="14"/>
  <c r="G25" i="14"/>
  <c r="K24" i="14"/>
  <c r="I24" i="14"/>
  <c r="G24" i="14"/>
  <c r="K23" i="14"/>
  <c r="I23" i="14"/>
  <c r="G23" i="14"/>
  <c r="K22" i="14"/>
  <c r="M22" i="14" s="1"/>
  <c r="I22" i="14"/>
  <c r="G22" i="14"/>
  <c r="K21" i="14"/>
  <c r="I21" i="14"/>
  <c r="G21" i="14"/>
  <c r="K20" i="14"/>
  <c r="I20" i="14"/>
  <c r="G20" i="14"/>
  <c r="K19" i="14"/>
  <c r="M19" i="14" s="1"/>
  <c r="I19" i="14"/>
  <c r="G19" i="14"/>
  <c r="C3" i="14"/>
  <c r="M90" i="13"/>
  <c r="K86" i="13"/>
  <c r="I84" i="13"/>
  <c r="I82" i="13"/>
  <c r="I80" i="13"/>
  <c r="D74" i="13"/>
  <c r="J72" i="13"/>
  <c r="K72" i="13" s="1"/>
  <c r="I72" i="13"/>
  <c r="G72" i="13"/>
  <c r="K71" i="13"/>
  <c r="I71" i="13"/>
  <c r="G71" i="13"/>
  <c r="M67" i="13"/>
  <c r="E67" i="13"/>
  <c r="J63" i="13"/>
  <c r="J57" i="13"/>
  <c r="K57" i="13" s="1"/>
  <c r="M57" i="13" s="1"/>
  <c r="I57" i="13"/>
  <c r="J56" i="13"/>
  <c r="K56" i="13" s="1"/>
  <c r="M56" i="13" s="1"/>
  <c r="I56" i="13"/>
  <c r="J55" i="13"/>
  <c r="K55" i="13" s="1"/>
  <c r="M55" i="13" s="1"/>
  <c r="I55" i="13"/>
  <c r="K54" i="13"/>
  <c r="M54" i="13" s="1"/>
  <c r="J54" i="13"/>
  <c r="I54" i="13"/>
  <c r="J53" i="13"/>
  <c r="K53" i="13" s="1"/>
  <c r="M53" i="13" s="1"/>
  <c r="I53" i="13"/>
  <c r="J52" i="13"/>
  <c r="K52" i="13" s="1"/>
  <c r="M52" i="13" s="1"/>
  <c r="I52" i="13"/>
  <c r="J51" i="13"/>
  <c r="I51" i="13"/>
  <c r="D47" i="13"/>
  <c r="M46" i="13"/>
  <c r="J45" i="13"/>
  <c r="K45" i="13" s="1"/>
  <c r="M45" i="13" s="1"/>
  <c r="I45" i="13"/>
  <c r="G45" i="13"/>
  <c r="J44" i="13"/>
  <c r="K44" i="13" s="1"/>
  <c r="M44" i="13" s="1"/>
  <c r="I44" i="13"/>
  <c r="G44" i="13"/>
  <c r="J43" i="13"/>
  <c r="I43" i="13"/>
  <c r="G43" i="13"/>
  <c r="D41" i="13"/>
  <c r="J39" i="13"/>
  <c r="K39" i="13" s="1"/>
  <c r="I39" i="13"/>
  <c r="G39" i="13"/>
  <c r="J38" i="13"/>
  <c r="K38" i="13" s="1"/>
  <c r="I38" i="13"/>
  <c r="G38" i="13"/>
  <c r="J37" i="13"/>
  <c r="I37" i="13"/>
  <c r="G37" i="13"/>
  <c r="D33" i="13"/>
  <c r="K31" i="13"/>
  <c r="I31" i="13"/>
  <c r="G31" i="13"/>
  <c r="K30" i="13"/>
  <c r="M30" i="13" s="1"/>
  <c r="I30" i="13"/>
  <c r="G30" i="13"/>
  <c r="K29" i="13"/>
  <c r="I29" i="13"/>
  <c r="G29" i="13"/>
  <c r="K28" i="13"/>
  <c r="I28" i="13"/>
  <c r="G28" i="13"/>
  <c r="K27" i="13"/>
  <c r="I27" i="13"/>
  <c r="G27" i="13"/>
  <c r="K26" i="13"/>
  <c r="M26" i="13" s="1"/>
  <c r="I26" i="13"/>
  <c r="G26" i="13"/>
  <c r="K25" i="13"/>
  <c r="I25" i="13"/>
  <c r="G25" i="13"/>
  <c r="K24" i="13"/>
  <c r="I24" i="13"/>
  <c r="G24" i="13"/>
  <c r="K23" i="13"/>
  <c r="I23" i="13"/>
  <c r="G23" i="13"/>
  <c r="K22" i="13"/>
  <c r="M22" i="13" s="1"/>
  <c r="I22" i="13"/>
  <c r="G22" i="13"/>
  <c r="K21" i="13"/>
  <c r="I21" i="13"/>
  <c r="G21" i="13"/>
  <c r="K20" i="13"/>
  <c r="I20" i="13"/>
  <c r="G20" i="13"/>
  <c r="K19" i="13"/>
  <c r="I19" i="13"/>
  <c r="G19" i="13"/>
  <c r="C3" i="13"/>
  <c r="M23" i="14" l="1"/>
  <c r="M27" i="14"/>
  <c r="M31" i="14"/>
  <c r="M37" i="14"/>
  <c r="M45" i="14"/>
  <c r="M72" i="14"/>
  <c r="M25" i="13"/>
  <c r="M29" i="13"/>
  <c r="M39" i="13"/>
  <c r="M21" i="13"/>
  <c r="M25" i="14"/>
  <c r="M29" i="14"/>
  <c r="M39" i="14"/>
  <c r="M71" i="14"/>
  <c r="M21" i="14"/>
  <c r="M20" i="14"/>
  <c r="M24" i="14"/>
  <c r="M28" i="14"/>
  <c r="M38" i="14"/>
  <c r="M41" i="14" s="1"/>
  <c r="J47" i="13"/>
  <c r="M72" i="13"/>
  <c r="M20" i="13"/>
  <c r="M24" i="13"/>
  <c r="M28" i="13"/>
  <c r="M38" i="13"/>
  <c r="K43" i="13"/>
  <c r="M43" i="13" s="1"/>
  <c r="M47" i="13" s="1"/>
  <c r="M71" i="13"/>
  <c r="M19" i="13"/>
  <c r="M23" i="13"/>
  <c r="M27" i="13"/>
  <c r="M31" i="13"/>
  <c r="K63" i="14"/>
  <c r="K67" i="14" s="1"/>
  <c r="J67" i="13"/>
  <c r="K63" i="13"/>
  <c r="K67" i="13" s="1"/>
  <c r="J47" i="14"/>
  <c r="K41" i="14"/>
  <c r="E41" i="14" s="1"/>
  <c r="K33" i="14"/>
  <c r="J41" i="13"/>
  <c r="K37" i="13"/>
  <c r="M37" i="13" s="1"/>
  <c r="J59" i="13"/>
  <c r="J59" i="14"/>
  <c r="K74" i="14"/>
  <c r="E74" i="14" s="1"/>
  <c r="J41" i="14"/>
  <c r="M74" i="14"/>
  <c r="J67" i="14"/>
  <c r="M33" i="14"/>
  <c r="K43" i="14"/>
  <c r="M43" i="14" s="1"/>
  <c r="K33" i="13"/>
  <c r="K51" i="13"/>
  <c r="K74" i="13"/>
  <c r="M41" i="13" l="1"/>
  <c r="K47" i="13"/>
  <c r="E47" i="13" s="1"/>
  <c r="M33" i="13"/>
  <c r="M74" i="13"/>
  <c r="K59" i="13"/>
  <c r="M51" i="13"/>
  <c r="M59" i="13" s="1"/>
  <c r="M76" i="13" s="1"/>
  <c r="E33" i="14"/>
  <c r="K41" i="13"/>
  <c r="K76" i="13" s="1"/>
  <c r="E33" i="13"/>
  <c r="K59" i="14"/>
  <c r="M59" i="14"/>
  <c r="M47" i="14"/>
  <c r="K47" i="14"/>
  <c r="E47" i="14" s="1"/>
  <c r="E74" i="13"/>
  <c r="K76" i="14" l="1"/>
  <c r="M76" i="14"/>
  <c r="E41" i="13"/>
  <c r="K82" i="13"/>
  <c r="M82" i="13" s="1"/>
  <c r="K80" i="13"/>
  <c r="M80" i="13" s="1"/>
  <c r="K80" i="14" l="1"/>
  <c r="M80" i="14" s="1"/>
  <c r="K84" i="13"/>
  <c r="K88" i="13" l="1"/>
  <c r="K84" i="14"/>
  <c r="K94" i="13" l="1"/>
  <c r="K88" i="14"/>
  <c r="K92" i="13"/>
  <c r="K94" i="14" l="1"/>
  <c r="K92" i="14"/>
  <c r="K109" i="13"/>
  <c r="K116" i="13"/>
  <c r="M92" i="13"/>
  <c r="K112" i="13"/>
  <c r="K115" i="13"/>
  <c r="K114" i="13"/>
  <c r="K96" i="13"/>
  <c r="K111" i="13"/>
  <c r="K110" i="13"/>
  <c r="K113" i="13"/>
  <c r="K111" i="14" l="1"/>
  <c r="K113" i="14"/>
  <c r="K116" i="14"/>
  <c r="M92" i="14"/>
  <c r="K109" i="14"/>
  <c r="K112" i="14"/>
  <c r="K110" i="14"/>
  <c r="K115" i="14"/>
  <c r="K96" i="14"/>
  <c r="K114" i="14"/>
</calcChain>
</file>

<file path=xl/sharedStrings.xml><?xml version="1.0" encoding="utf-8"?>
<sst xmlns="http://schemas.openxmlformats.org/spreadsheetml/2006/main" count="635" uniqueCount="107">
  <si>
    <t>AXA TECH</t>
  </si>
  <si>
    <t>Licences</t>
  </si>
  <si>
    <t>Analyste 1</t>
  </si>
  <si>
    <t>Analyste 2</t>
  </si>
  <si>
    <t>Analyste Senior 1</t>
  </si>
  <si>
    <t>Analyste Senior 2</t>
  </si>
  <si>
    <t>Chef de Projet 1</t>
  </si>
  <si>
    <t>Chef de Projet 2</t>
  </si>
  <si>
    <t>Chef de Projet Senior 1</t>
  </si>
  <si>
    <t>Chef de Projet Senior 2</t>
  </si>
  <si>
    <t>Directeur Programme</t>
  </si>
  <si>
    <t>Directeur Programme Senior</t>
  </si>
  <si>
    <t>Consultant Métier 1</t>
  </si>
  <si>
    <t>Consultant Métier 2</t>
  </si>
  <si>
    <t>Chef de Projet 3</t>
  </si>
  <si>
    <t>Man days</t>
  </si>
  <si>
    <t>Daily Rate</t>
  </si>
  <si>
    <t>% On Site</t>
  </si>
  <si>
    <t>% Off Site</t>
  </si>
  <si>
    <t>Pass Through</t>
  </si>
  <si>
    <t>Trainings, T&amp;E, etc.</t>
  </si>
  <si>
    <t>Amount in Euros</t>
  </si>
  <si>
    <t>Internal on site</t>
  </si>
  <si>
    <t>Internal off site</t>
  </si>
  <si>
    <t>External On site</t>
  </si>
  <si>
    <t>External Off site</t>
  </si>
  <si>
    <t>Amortization costs</t>
  </si>
  <si>
    <t>PRICING TOOL</t>
  </si>
  <si>
    <t>Project name:</t>
  </si>
  <si>
    <t>Client:</t>
  </si>
  <si>
    <t>Start:</t>
  </si>
  <si>
    <t>End:</t>
  </si>
  <si>
    <t>T&amp;M / Fixed price:</t>
  </si>
  <si>
    <t>EBT</t>
  </si>
  <si>
    <t>Fixed Price</t>
  </si>
  <si>
    <t>Internal cession Project</t>
  </si>
  <si>
    <t>NO</t>
  </si>
  <si>
    <t>Provider 1</t>
  </si>
  <si>
    <t>Provider 2</t>
  </si>
  <si>
    <t>Provider 3</t>
  </si>
  <si>
    <t>AXA GS GIE</t>
  </si>
  <si>
    <t>AXA GS SAS</t>
  </si>
  <si>
    <t>Internal Cessions</t>
  </si>
  <si>
    <t>Internals</t>
  </si>
  <si>
    <t>Externals</t>
  </si>
  <si>
    <t>Sister Company</t>
  </si>
  <si>
    <t>Nearshore Direct</t>
  </si>
  <si>
    <t>Nearshore AXA GS</t>
  </si>
  <si>
    <t>Offshore ATSS</t>
  </si>
  <si>
    <t>Offshore Direct</t>
  </si>
  <si>
    <t>Is provider member of AXA GIE?</t>
  </si>
  <si>
    <t>VAT</t>
  </si>
  <si>
    <t>Amount in Euros VAT included</t>
  </si>
  <si>
    <t>Daily Rate VAT excluded</t>
  </si>
  <si>
    <t>IT consultants</t>
  </si>
  <si>
    <t>Business Consultants</t>
  </si>
  <si>
    <t>Project Manager Seniors and Program Directors</t>
  </si>
  <si>
    <t>TOTAL INTERNALS</t>
  </si>
  <si>
    <t>Cost Profile</t>
  </si>
  <si>
    <t>YES</t>
  </si>
  <si>
    <t>Cost VAT excluded</t>
  </si>
  <si>
    <t>TOTAL PASSTHROUGH</t>
  </si>
  <si>
    <t>Cost VAT excluded / Daily rate (int cession)</t>
  </si>
  <si>
    <t>PRODUCTION COSTS</t>
  </si>
  <si>
    <t>% of production costs</t>
  </si>
  <si>
    <t>Client located abroad</t>
  </si>
  <si>
    <t>OVH LOAD RATES</t>
  </si>
  <si>
    <t>Is provider member of AXA GS GIE? YES / NO</t>
  </si>
  <si>
    <t>Other costs</t>
  </si>
  <si>
    <t>TOTAL EXTERNALS T&amp;M</t>
  </si>
  <si>
    <t>TOTAL EXTERNALS FIXED PRICE</t>
  </si>
  <si>
    <t>TOTAL OTHER COSTS</t>
  </si>
  <si>
    <t>TOTAL INTERNAL CESSIONS</t>
  </si>
  <si>
    <t>Non Production costs</t>
  </si>
  <si>
    <t>LOCAL MANAGEMENT</t>
  </si>
  <si>
    <t>CONTINGENCY</t>
  </si>
  <si>
    <t>GM %</t>
  </si>
  <si>
    <t>EBT %</t>
  </si>
  <si>
    <t>Client</t>
  </si>
  <si>
    <t>Client A</t>
  </si>
  <si>
    <t>AXA GS Entity Used</t>
  </si>
  <si>
    <t>Name of clients</t>
  </si>
  <si>
    <t>% of revenue</t>
  </si>
  <si>
    <t>Revenue</t>
  </si>
  <si>
    <t>e</t>
  </si>
  <si>
    <t/>
  </si>
  <si>
    <t>Enh mutualized IT</t>
  </si>
  <si>
    <t>License Lil P&amp;L</t>
  </si>
  <si>
    <t>License Cop P&amp;L</t>
  </si>
  <si>
    <t>Nearshore</t>
  </si>
  <si>
    <t>Offshore</t>
  </si>
  <si>
    <t>Internal cessions</t>
  </si>
  <si>
    <t>Multi client</t>
  </si>
  <si>
    <t>OVH in Euros</t>
  </si>
  <si>
    <t>TOTAL OVH</t>
  </si>
  <si>
    <t>CLIENT INVOICE</t>
  </si>
  <si>
    <t>STANDARD COSTS</t>
  </si>
  <si>
    <t>name project/activity</t>
  </si>
  <si>
    <t>type of cost</t>
  </si>
  <si>
    <t>internals</t>
  </si>
  <si>
    <t>external T&amp;M</t>
  </si>
  <si>
    <t>external Fixed price</t>
  </si>
  <si>
    <t>Depreciation</t>
  </si>
  <si>
    <t>OVH</t>
  </si>
  <si>
    <t>bau or project</t>
  </si>
  <si>
    <t xml:space="preserve"> ENGAGEMENTS</t>
  </si>
  <si>
    <t>ENGAGEMENTS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</si>
</sst>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0.0%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sz val="12"/>
      <color rgb="FFFFFFFF"/>
      <name val="Arial"/>
      <family val="2"/>
    </font>
    <font>
      <sz val="12"/>
      <color theme="0"/>
      <name val="Arial"/>
      <family val="2"/>
    </font>
    <font>
      <b/>
      <sz val="12"/>
      <color rgb="FFFFFFFF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name val="Arial"/>
      <family val="2"/>
    </font>
    <font>
      <sz val="12"/>
      <color theme="3"/>
      <name val="Arial"/>
      <family val="2"/>
    </font>
    <font>
      <b/>
      <sz val="12"/>
      <color theme="3"/>
      <name val="Arial"/>
      <family val="2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4977B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/>
      <bottom style="dotted">
        <color theme="3"/>
      </bottom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</cellStyleXfs>
  <cellXfs count="214">
    <xf numFmtId="0" fontId="0" fillId="0" borderId="0" xfId="0"/>
    <xf numFmtId="0" fontId="5" fillId="3" borderId="0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5" fillId="3" borderId="0" xfId="0" applyFont="1" applyFill="1" applyAlignment="1">
      <alignment vertical="center"/>
    </xf>
    <xf numFmtId="164" fontId="5" fillId="3" borderId="0" xfId="1" applyNumberFormat="1" applyFont="1" applyFill="1" applyAlignment="1">
      <alignment vertical="center"/>
    </xf>
    <xf numFmtId="0" fontId="0" fillId="3" borderId="0" xfId="0" applyFill="1" applyAlignment="1">
      <alignment vertical="center"/>
    </xf>
    <xf numFmtId="0" fontId="3" fillId="3" borderId="9" xfId="0" applyFont="1" applyFill="1" applyBorder="1" applyAlignment="1">
      <alignment horizontal="right" vertical="center"/>
    </xf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3" borderId="0" xfId="0" applyFont="1" applyFill="1" applyBorder="1" applyAlignment="1">
      <alignment vertical="center"/>
    </xf>
    <xf numFmtId="0" fontId="8" fillId="3" borderId="0" xfId="0" applyFont="1" applyFill="1" applyBorder="1" applyAlignment="1">
      <alignment horizontal="center" vertical="center" wrapText="1"/>
    </xf>
    <xf numFmtId="164" fontId="8" fillId="3" borderId="0" xfId="1" applyNumberFormat="1" applyFont="1" applyFill="1" applyBorder="1" applyAlignment="1">
      <alignment horizontal="center" vertical="center" wrapText="1"/>
    </xf>
    <xf numFmtId="0" fontId="0" fillId="3" borderId="0" xfId="0" applyFill="1" applyBorder="1" applyAlignment="1">
      <alignment vertical="center"/>
    </xf>
    <xf numFmtId="0" fontId="9" fillId="3" borderId="0" xfId="3" applyFont="1" applyFill="1" applyBorder="1" applyAlignment="1" applyProtection="1">
      <alignment horizontal="center" vertical="center"/>
    </xf>
    <xf numFmtId="0" fontId="9" fillId="3" borderId="0" xfId="3" applyFont="1" applyFill="1" applyBorder="1" applyAlignment="1" applyProtection="1">
      <alignment vertical="center"/>
    </xf>
    <xf numFmtId="164" fontId="10" fillId="3" borderId="0" xfId="1" applyNumberFormat="1" applyFont="1" applyFill="1" applyBorder="1" applyAlignment="1">
      <alignment vertical="center" wrapText="1"/>
    </xf>
    <xf numFmtId="0" fontId="9" fillId="3" borderId="3" xfId="3" applyFont="1" applyFill="1" applyBorder="1" applyAlignment="1" applyProtection="1">
      <alignment horizontal="center" vertical="center"/>
    </xf>
    <xf numFmtId="0" fontId="9" fillId="5" borderId="4" xfId="3" applyFont="1" applyFill="1" applyBorder="1" applyAlignment="1" applyProtection="1">
      <alignment vertical="center"/>
    </xf>
    <xf numFmtId="164" fontId="3" fillId="6" borderId="5" xfId="1" applyNumberFormat="1" applyFont="1" applyFill="1" applyBorder="1" applyAlignment="1">
      <alignment horizontal="center" vertical="center" wrapText="1"/>
    </xf>
    <xf numFmtId="0" fontId="3" fillId="3" borderId="0" xfId="0" applyFont="1" applyFill="1" applyAlignment="1">
      <alignment vertical="center"/>
    </xf>
    <xf numFmtId="164" fontId="11" fillId="0" borderId="5" xfId="1" applyNumberFormat="1" applyFont="1" applyBorder="1" applyAlignment="1">
      <alignment vertical="center" wrapText="1"/>
    </xf>
    <xf numFmtId="164" fontId="5" fillId="0" borderId="0" xfId="1" applyNumberFormat="1" applyFont="1" applyAlignment="1">
      <alignment vertical="center"/>
    </xf>
    <xf numFmtId="0" fontId="0" fillId="3" borderId="0" xfId="0" applyFill="1"/>
    <xf numFmtId="0" fontId="0" fillId="3" borderId="0" xfId="0" applyFill="1" applyBorder="1"/>
    <xf numFmtId="0" fontId="5" fillId="0" borderId="0" xfId="0" applyFont="1" applyFill="1" applyBorder="1" applyAlignment="1">
      <alignment vertical="center" wrapText="1"/>
    </xf>
    <xf numFmtId="9" fontId="9" fillId="0" borderId="4" xfId="3" applyNumberFormat="1" applyFont="1" applyFill="1" applyBorder="1" applyAlignment="1" applyProtection="1">
      <alignment vertical="center"/>
    </xf>
    <xf numFmtId="0" fontId="9" fillId="3" borderId="0" xfId="3" applyFont="1" applyFill="1" applyBorder="1" applyAlignment="1" applyProtection="1">
      <alignment horizontal="center" vertical="center" wrapText="1"/>
    </xf>
    <xf numFmtId="0" fontId="7" fillId="4" borderId="1" xfId="0" applyFont="1" applyFill="1" applyBorder="1"/>
    <xf numFmtId="9" fontId="7" fillId="4" borderId="1" xfId="0" applyNumberFormat="1" applyFont="1" applyFill="1" applyBorder="1"/>
    <xf numFmtId="0" fontId="3" fillId="3" borderId="9" xfId="0" applyFont="1" applyFill="1" applyBorder="1" applyAlignment="1">
      <alignment horizontal="center" vertical="center"/>
    </xf>
    <xf numFmtId="14" fontId="3" fillId="3" borderId="9" xfId="0" applyNumberFormat="1" applyFont="1" applyFill="1" applyBorder="1" applyAlignment="1">
      <alignment horizontal="center" vertical="center"/>
    </xf>
    <xf numFmtId="164" fontId="4" fillId="9" borderId="6" xfId="1" applyNumberFormat="1" applyFont="1" applyFill="1" applyBorder="1" applyAlignment="1">
      <alignment horizontal="center" vertical="center" wrapText="1"/>
    </xf>
    <xf numFmtId="164" fontId="4" fillId="9" borderId="8" xfId="1" applyNumberFormat="1" applyFont="1" applyFill="1" applyBorder="1" applyAlignment="1">
      <alignment vertical="center" wrapText="1"/>
    </xf>
    <xf numFmtId="164" fontId="4" fillId="9" borderId="13" xfId="1" applyNumberFormat="1" applyFont="1" applyFill="1" applyBorder="1" applyAlignment="1">
      <alignment vertical="center" wrapText="1"/>
    </xf>
    <xf numFmtId="164" fontId="9" fillId="0" borderId="4" xfId="1" applyNumberFormat="1" applyFont="1" applyFill="1" applyBorder="1" applyAlignment="1" applyProtection="1">
      <alignment vertical="center"/>
    </xf>
    <xf numFmtId="164" fontId="6" fillId="2" borderId="5" xfId="1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164" fontId="4" fillId="9" borderId="5" xfId="1" applyNumberFormat="1" applyFont="1" applyFill="1" applyBorder="1" applyAlignment="1">
      <alignment horizontal="center" vertical="center" wrapText="1"/>
    </xf>
    <xf numFmtId="164" fontId="6" fillId="2" borderId="2" xfId="1" applyNumberFormat="1" applyFont="1" applyFill="1" applyBorder="1" applyAlignment="1">
      <alignment horizontal="center" vertical="center" wrapText="1"/>
    </xf>
    <xf numFmtId="164" fontId="4" fillId="9" borderId="2" xfId="1" applyNumberFormat="1" applyFont="1" applyFill="1" applyBorder="1" applyAlignment="1">
      <alignment vertical="center" wrapText="1"/>
    </xf>
    <xf numFmtId="164" fontId="5" fillId="3" borderId="0" xfId="1" applyNumberFormat="1" applyFont="1" applyFill="1" applyBorder="1" applyAlignment="1">
      <alignment vertical="center"/>
    </xf>
    <xf numFmtId="164" fontId="9" fillId="3" borderId="0" xfId="1" applyNumberFormat="1" applyFont="1" applyFill="1" applyBorder="1" applyAlignment="1" applyProtection="1">
      <alignment vertical="center"/>
    </xf>
    <xf numFmtId="9" fontId="9" fillId="3" borderId="0" xfId="3" applyNumberFormat="1" applyFont="1" applyFill="1" applyBorder="1" applyAlignment="1" applyProtection="1">
      <alignment vertical="center"/>
    </xf>
    <xf numFmtId="0" fontId="9" fillId="5" borderId="4" xfId="3" applyFont="1" applyFill="1" applyBorder="1" applyAlignment="1" applyProtection="1">
      <alignment horizontal="center" vertical="center"/>
    </xf>
    <xf numFmtId="164" fontId="9" fillId="5" borderId="4" xfId="1" applyNumberFormat="1" applyFont="1" applyFill="1" applyBorder="1" applyAlignment="1" applyProtection="1">
      <alignment vertical="center"/>
    </xf>
    <xf numFmtId="164" fontId="5" fillId="3" borderId="2" xfId="1" applyNumberFormat="1" applyFont="1" applyFill="1" applyBorder="1" applyAlignment="1">
      <alignment vertical="center"/>
    </xf>
    <xf numFmtId="164" fontId="10" fillId="3" borderId="2" xfId="1" applyNumberFormat="1" applyFont="1" applyFill="1" applyBorder="1" applyAlignment="1">
      <alignment vertical="center" wrapText="1"/>
    </xf>
    <xf numFmtId="164" fontId="4" fillId="9" borderId="3" xfId="1" applyNumberFormat="1" applyFont="1" applyFill="1" applyBorder="1" applyAlignment="1">
      <alignment horizontal="center" vertical="center" wrapText="1"/>
    </xf>
    <xf numFmtId="164" fontId="4" fillId="9" borderId="4" xfId="1" applyNumberFormat="1" applyFont="1" applyFill="1" applyBorder="1" applyAlignment="1">
      <alignment vertical="center" wrapText="1"/>
    </xf>
    <xf numFmtId="164" fontId="4" fillId="9" borderId="5" xfId="1" applyNumberFormat="1" applyFont="1" applyFill="1" applyBorder="1" applyAlignment="1">
      <alignment vertical="center" wrapText="1"/>
    </xf>
    <xf numFmtId="164" fontId="4" fillId="9" borderId="2" xfId="1" applyNumberFormat="1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vertical="center" wrapText="1"/>
    </xf>
    <xf numFmtId="0" fontId="9" fillId="5" borderId="4" xfId="3" applyFont="1" applyFill="1" applyBorder="1" applyAlignment="1" applyProtection="1">
      <alignment vertical="center" wrapText="1"/>
    </xf>
    <xf numFmtId="164" fontId="3" fillId="3" borderId="0" xfId="1" applyNumberFormat="1" applyFont="1" applyFill="1" applyAlignment="1">
      <alignment vertical="center"/>
    </xf>
    <xf numFmtId="0" fontId="4" fillId="9" borderId="3" xfId="0" applyFont="1" applyFill="1" applyBorder="1" applyAlignment="1">
      <alignment horizontal="center" vertical="center"/>
    </xf>
    <xf numFmtId="165" fontId="4" fillId="9" borderId="5" xfId="2" applyNumberFormat="1" applyFont="1" applyFill="1" applyBorder="1" applyAlignment="1">
      <alignment horizontal="center" vertical="center"/>
    </xf>
    <xf numFmtId="9" fontId="9" fillId="5" borderId="4" xfId="3" applyNumberFormat="1" applyFont="1" applyFill="1" applyBorder="1" applyAlignment="1" applyProtection="1">
      <alignment vertical="center"/>
    </xf>
    <xf numFmtId="0" fontId="9" fillId="3" borderId="1" xfId="3" applyFont="1" applyFill="1" applyBorder="1" applyAlignment="1" applyProtection="1">
      <alignment horizontal="center" vertical="center" wrapText="1"/>
    </xf>
    <xf numFmtId="164" fontId="12" fillId="0" borderId="5" xfId="1" applyNumberFormat="1" applyFont="1" applyFill="1" applyBorder="1" applyAlignment="1" applyProtection="1">
      <alignment vertical="center"/>
    </xf>
    <xf numFmtId="164" fontId="12" fillId="3" borderId="0" xfId="1" applyNumberFormat="1" applyFont="1" applyFill="1" applyBorder="1" applyAlignment="1" applyProtection="1">
      <alignment vertical="center"/>
    </xf>
    <xf numFmtId="164" fontId="11" fillId="3" borderId="0" xfId="1" applyNumberFormat="1" applyFont="1" applyFill="1" applyBorder="1" applyAlignment="1">
      <alignment vertical="center" wrapText="1"/>
    </xf>
    <xf numFmtId="164" fontId="11" fillId="0" borderId="0" xfId="1" applyNumberFormat="1" applyFont="1" applyBorder="1" applyAlignment="1">
      <alignment vertical="center" wrapText="1"/>
    </xf>
    <xf numFmtId="164" fontId="11" fillId="0" borderId="5" xfId="1" applyNumberFormat="1" applyFont="1" applyFill="1" applyBorder="1" applyAlignment="1">
      <alignment vertical="center" wrapText="1"/>
    </xf>
    <xf numFmtId="0" fontId="3" fillId="3" borderId="15" xfId="0" applyFont="1" applyFill="1" applyBorder="1" applyAlignment="1">
      <alignment horizontal="right" vertical="center"/>
    </xf>
    <xf numFmtId="0" fontId="3" fillId="3" borderId="20" xfId="0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center" vertical="center" wrapText="1"/>
    </xf>
    <xf numFmtId="9" fontId="13" fillId="3" borderId="22" xfId="3" applyNumberFormat="1" applyFont="1" applyFill="1" applyBorder="1" applyAlignment="1" applyProtection="1">
      <alignment vertical="center"/>
    </xf>
    <xf numFmtId="0" fontId="3" fillId="3" borderId="16" xfId="0" applyFont="1" applyFill="1" applyBorder="1" applyAlignment="1" applyProtection="1">
      <alignment horizontal="center" vertical="center"/>
      <protection locked="0"/>
    </xf>
    <xf numFmtId="0" fontId="13" fillId="3" borderId="21" xfId="0" applyFont="1" applyFill="1" applyBorder="1" applyAlignment="1" applyProtection="1">
      <alignment horizontal="center" vertical="center"/>
      <protection locked="0"/>
    </xf>
    <xf numFmtId="0" fontId="14" fillId="3" borderId="20" xfId="0" applyFont="1" applyFill="1" applyBorder="1" applyAlignment="1" applyProtection="1">
      <alignment horizontal="center" vertical="center"/>
      <protection locked="0"/>
    </xf>
    <xf numFmtId="0" fontId="9" fillId="6" borderId="1" xfId="3" applyFont="1" applyFill="1" applyBorder="1" applyAlignment="1" applyProtection="1">
      <alignment horizontal="center" vertical="center" wrapText="1"/>
      <protection locked="0"/>
    </xf>
    <xf numFmtId="164" fontId="9" fillId="6" borderId="4" xfId="1" applyNumberFormat="1" applyFont="1" applyFill="1" applyBorder="1" applyAlignment="1" applyProtection="1">
      <alignment vertical="center"/>
      <protection locked="0"/>
    </xf>
    <xf numFmtId="0" fontId="9" fillId="6" borderId="4" xfId="3" applyFont="1" applyFill="1" applyBorder="1" applyAlignment="1" applyProtection="1">
      <alignment vertical="center"/>
      <protection locked="0"/>
    </xf>
    <xf numFmtId="9" fontId="9" fillId="6" borderId="4" xfId="3" applyNumberFormat="1" applyFont="1" applyFill="1" applyBorder="1" applyAlignment="1" applyProtection="1">
      <alignment vertical="center"/>
      <protection locked="0"/>
    </xf>
    <xf numFmtId="9" fontId="10" fillId="6" borderId="4" xfId="2" applyFont="1" applyFill="1" applyBorder="1" applyAlignment="1" applyProtection="1">
      <alignment vertical="center" wrapText="1"/>
      <protection locked="0"/>
    </xf>
    <xf numFmtId="164" fontId="11" fillId="6" borderId="5" xfId="1" applyNumberFormat="1" applyFont="1" applyFill="1" applyBorder="1" applyAlignment="1" applyProtection="1">
      <alignment vertical="center" wrapText="1"/>
      <protection locked="0"/>
    </xf>
    <xf numFmtId="0" fontId="14" fillId="10" borderId="23" xfId="0" applyFont="1" applyFill="1" applyBorder="1" applyAlignment="1" applyProtection="1">
      <alignment horizontal="center" vertical="center" wrapText="1"/>
      <protection locked="0"/>
    </xf>
    <xf numFmtId="1" fontId="13" fillId="0" borderId="24" xfId="3" applyNumberFormat="1" applyFont="1" applyFill="1" applyBorder="1" applyAlignment="1" applyProtection="1">
      <alignment vertical="center"/>
      <protection locked="0"/>
    </xf>
    <xf numFmtId="9" fontId="13" fillId="6" borderId="24" xfId="3" applyNumberFormat="1" applyFont="1" applyFill="1" applyBorder="1" applyAlignment="1" applyProtection="1">
      <alignment vertical="center"/>
      <protection locked="0"/>
    </xf>
    <xf numFmtId="1" fontId="13" fillId="0" borderId="25" xfId="3" applyNumberFormat="1" applyFont="1" applyFill="1" applyBorder="1" applyAlignment="1" applyProtection="1">
      <alignment vertical="center"/>
      <protection locked="0"/>
    </xf>
    <xf numFmtId="9" fontId="13" fillId="6" borderId="26" xfId="3" applyNumberFormat="1" applyFont="1" applyFill="1" applyBorder="1" applyAlignment="1" applyProtection="1">
      <alignment vertical="center"/>
      <protection locked="0"/>
    </xf>
    <xf numFmtId="1" fontId="13" fillId="0" borderId="26" xfId="3" applyNumberFormat="1" applyFont="1" applyFill="1" applyBorder="1" applyAlignment="1" applyProtection="1">
      <alignment vertical="center"/>
      <protection locked="0"/>
    </xf>
    <xf numFmtId="0" fontId="9" fillId="6" borderId="27" xfId="3" applyFont="1" applyFill="1" applyBorder="1" applyAlignment="1" applyProtection="1">
      <alignment vertical="center"/>
      <protection locked="0"/>
    </xf>
    <xf numFmtId="9" fontId="9" fillId="6" borderId="27" xfId="3" applyNumberFormat="1" applyFont="1" applyFill="1" applyBorder="1" applyAlignment="1" applyProtection="1">
      <alignment horizontal="center" vertical="center"/>
      <protection locked="0"/>
    </xf>
    <xf numFmtId="9" fontId="9" fillId="0" borderId="27" xfId="3" applyNumberFormat="1" applyFont="1" applyFill="1" applyBorder="1" applyAlignment="1" applyProtection="1">
      <alignment horizontal="center" vertical="center"/>
    </xf>
    <xf numFmtId="9" fontId="9" fillId="8" borderId="28" xfId="3" applyNumberFormat="1" applyFont="1" applyFill="1" applyBorder="1" applyAlignment="1" applyProtection="1">
      <alignment vertical="center"/>
    </xf>
    <xf numFmtId="164" fontId="11" fillId="0" borderId="29" xfId="1" applyNumberFormat="1" applyFont="1" applyBorder="1" applyAlignment="1">
      <alignment vertical="center" wrapText="1"/>
    </xf>
    <xf numFmtId="0" fontId="9" fillId="6" borderId="30" xfId="3" applyFont="1" applyFill="1" applyBorder="1" applyAlignment="1" applyProtection="1">
      <alignment vertical="center"/>
      <protection locked="0"/>
    </xf>
    <xf numFmtId="9" fontId="9" fillId="6" borderId="30" xfId="3" applyNumberFormat="1" applyFont="1" applyFill="1" applyBorder="1" applyAlignment="1" applyProtection="1">
      <alignment horizontal="center" vertical="center"/>
      <protection locked="0"/>
    </xf>
    <xf numFmtId="9" fontId="9" fillId="0" borderId="30" xfId="3" applyNumberFormat="1" applyFont="1" applyFill="1" applyBorder="1" applyAlignment="1" applyProtection="1">
      <alignment horizontal="center" vertical="center"/>
    </xf>
    <xf numFmtId="9" fontId="9" fillId="8" borderId="18" xfId="3" applyNumberFormat="1" applyFont="1" applyFill="1" applyBorder="1" applyAlignment="1" applyProtection="1">
      <alignment vertical="center"/>
    </xf>
    <xf numFmtId="164" fontId="11" fillId="0" borderId="31" xfId="1" applyNumberFormat="1" applyFont="1" applyBorder="1" applyAlignment="1">
      <alignment vertical="center" wrapText="1"/>
    </xf>
    <xf numFmtId="0" fontId="9" fillId="6" borderId="32" xfId="3" applyFont="1" applyFill="1" applyBorder="1" applyAlignment="1" applyProtection="1">
      <alignment vertical="center"/>
      <protection locked="0"/>
    </xf>
    <xf numFmtId="9" fontId="9" fillId="6" borderId="32" xfId="3" applyNumberFormat="1" applyFont="1" applyFill="1" applyBorder="1" applyAlignment="1" applyProtection="1">
      <alignment horizontal="center" vertical="center"/>
      <protection locked="0"/>
    </xf>
    <xf numFmtId="9" fontId="9" fillId="0" borderId="32" xfId="3" applyNumberFormat="1" applyFont="1" applyFill="1" applyBorder="1" applyAlignment="1" applyProtection="1">
      <alignment horizontal="center" vertical="center"/>
    </xf>
    <xf numFmtId="9" fontId="9" fillId="8" borderId="33" xfId="3" applyNumberFormat="1" applyFont="1" applyFill="1" applyBorder="1" applyAlignment="1" applyProtection="1">
      <alignment vertical="center"/>
    </xf>
    <xf numFmtId="164" fontId="11" fillId="0" borderId="34" xfId="1" applyNumberFormat="1" applyFont="1" applyBorder="1" applyAlignment="1">
      <alignment vertical="center" wrapText="1"/>
    </xf>
    <xf numFmtId="164" fontId="10" fillId="0" borderId="35" xfId="1" applyNumberFormat="1" applyFont="1" applyBorder="1" applyAlignment="1">
      <alignment vertical="center" wrapText="1"/>
    </xf>
    <xf numFmtId="164" fontId="10" fillId="0" borderId="36" xfId="1" applyNumberFormat="1" applyFont="1" applyBorder="1" applyAlignment="1">
      <alignment vertical="center" wrapText="1"/>
    </xf>
    <xf numFmtId="164" fontId="10" fillId="0" borderId="37" xfId="1" applyNumberFormat="1" applyFont="1" applyBorder="1" applyAlignment="1">
      <alignment vertical="center" wrapText="1"/>
    </xf>
    <xf numFmtId="0" fontId="9" fillId="6" borderId="27" xfId="3" applyFont="1" applyFill="1" applyBorder="1" applyAlignment="1" applyProtection="1">
      <alignment horizontal="center" vertical="center" wrapText="1"/>
      <protection locked="0"/>
    </xf>
    <xf numFmtId="0" fontId="9" fillId="6" borderId="38" xfId="3" applyFont="1" applyFill="1" applyBorder="1" applyAlignment="1" applyProtection="1">
      <alignment horizontal="center" vertical="center" wrapText="1"/>
      <protection locked="0"/>
    </xf>
    <xf numFmtId="9" fontId="9" fillId="6" borderId="27" xfId="3" applyNumberFormat="1" applyFont="1" applyFill="1" applyBorder="1" applyAlignment="1" applyProtection="1">
      <alignment vertical="center"/>
      <protection locked="0"/>
    </xf>
    <xf numFmtId="9" fontId="9" fillId="0" borderId="27" xfId="3" applyNumberFormat="1" applyFont="1" applyFill="1" applyBorder="1" applyAlignment="1" applyProtection="1">
      <alignment vertical="center"/>
    </xf>
    <xf numFmtId="164" fontId="9" fillId="0" borderId="27" xfId="1" applyNumberFormat="1" applyFont="1" applyFill="1" applyBorder="1" applyAlignment="1" applyProtection="1">
      <alignment vertical="center"/>
    </xf>
    <xf numFmtId="164" fontId="9" fillId="0" borderId="29" xfId="1" applyNumberFormat="1" applyFont="1" applyFill="1" applyBorder="1" applyAlignment="1" applyProtection="1">
      <alignment vertical="center"/>
    </xf>
    <xf numFmtId="0" fontId="9" fillId="6" borderId="30" xfId="3" applyFont="1" applyFill="1" applyBorder="1" applyAlignment="1" applyProtection="1">
      <alignment horizontal="center" vertical="center" wrapText="1"/>
      <protection locked="0"/>
    </xf>
    <xf numFmtId="9" fontId="9" fillId="6" borderId="30" xfId="3" applyNumberFormat="1" applyFont="1" applyFill="1" applyBorder="1" applyAlignment="1" applyProtection="1">
      <alignment vertical="center"/>
      <protection locked="0"/>
    </xf>
    <xf numFmtId="9" fontId="9" fillId="0" borderId="30" xfId="3" applyNumberFormat="1" applyFont="1" applyFill="1" applyBorder="1" applyAlignment="1" applyProtection="1">
      <alignment vertical="center"/>
    </xf>
    <xf numFmtId="164" fontId="9" fillId="0" borderId="30" xfId="1" applyNumberFormat="1" applyFont="1" applyFill="1" applyBorder="1" applyAlignment="1" applyProtection="1">
      <alignment vertical="center"/>
    </xf>
    <xf numFmtId="164" fontId="9" fillId="0" borderId="31" xfId="1" applyNumberFormat="1" applyFont="1" applyFill="1" applyBorder="1" applyAlignment="1" applyProtection="1">
      <alignment vertical="center"/>
    </xf>
    <xf numFmtId="0" fontId="9" fillId="6" borderId="32" xfId="3" applyFont="1" applyFill="1" applyBorder="1" applyAlignment="1" applyProtection="1">
      <alignment horizontal="center" vertical="center" wrapText="1"/>
      <protection locked="0"/>
    </xf>
    <xf numFmtId="0" fontId="9" fillId="6" borderId="39" xfId="3" applyFont="1" applyFill="1" applyBorder="1" applyAlignment="1" applyProtection="1">
      <alignment horizontal="center" vertical="center" wrapText="1"/>
      <protection locked="0"/>
    </xf>
    <xf numFmtId="9" fontId="9" fillId="6" borderId="32" xfId="3" applyNumberFormat="1" applyFont="1" applyFill="1" applyBorder="1" applyAlignment="1" applyProtection="1">
      <alignment vertical="center"/>
      <protection locked="0"/>
    </xf>
    <xf numFmtId="9" fontId="9" fillId="0" borderId="32" xfId="3" applyNumberFormat="1" applyFont="1" applyFill="1" applyBorder="1" applyAlignment="1" applyProtection="1">
      <alignment vertical="center"/>
    </xf>
    <xf numFmtId="164" fontId="9" fillId="0" borderId="32" xfId="1" applyNumberFormat="1" applyFont="1" applyFill="1" applyBorder="1" applyAlignment="1" applyProtection="1">
      <alignment vertical="center"/>
    </xf>
    <xf numFmtId="164" fontId="9" fillId="0" borderId="34" xfId="1" applyNumberFormat="1" applyFont="1" applyFill="1" applyBorder="1" applyAlignment="1" applyProtection="1">
      <alignment vertical="center"/>
    </xf>
    <xf numFmtId="164" fontId="12" fillId="0" borderId="29" xfId="1" applyNumberFormat="1" applyFont="1" applyFill="1" applyBorder="1" applyAlignment="1" applyProtection="1">
      <alignment vertical="center"/>
    </xf>
    <xf numFmtId="164" fontId="12" fillId="0" borderId="31" xfId="1" applyNumberFormat="1" applyFont="1" applyFill="1" applyBorder="1" applyAlignment="1" applyProtection="1">
      <alignment vertical="center"/>
    </xf>
    <xf numFmtId="164" fontId="12" fillId="0" borderId="34" xfId="1" applyNumberFormat="1" applyFont="1" applyFill="1" applyBorder="1" applyAlignment="1" applyProtection="1">
      <alignment vertical="center"/>
    </xf>
    <xf numFmtId="164" fontId="10" fillId="3" borderId="35" xfId="1" applyNumberFormat="1" applyFont="1" applyFill="1" applyBorder="1" applyAlignment="1">
      <alignment vertical="center" wrapText="1"/>
    </xf>
    <xf numFmtId="164" fontId="10" fillId="3" borderId="36" xfId="1" applyNumberFormat="1" applyFont="1" applyFill="1" applyBorder="1" applyAlignment="1">
      <alignment vertical="center" wrapText="1"/>
    </xf>
    <xf numFmtId="164" fontId="10" fillId="3" borderId="37" xfId="1" applyNumberFormat="1" applyFont="1" applyFill="1" applyBorder="1" applyAlignment="1">
      <alignment vertical="center" wrapText="1"/>
    </xf>
    <xf numFmtId="164" fontId="9" fillId="0" borderId="35" xfId="1" applyNumberFormat="1" applyFont="1" applyFill="1" applyBorder="1" applyAlignment="1" applyProtection="1">
      <alignment vertical="center"/>
    </xf>
    <xf numFmtId="164" fontId="9" fillId="0" borderId="36" xfId="1" applyNumberFormat="1" applyFont="1" applyFill="1" applyBorder="1" applyAlignment="1" applyProtection="1">
      <alignment vertical="center"/>
    </xf>
    <xf numFmtId="164" fontId="9" fillId="0" borderId="37" xfId="1" applyNumberFormat="1" applyFont="1" applyFill="1" applyBorder="1" applyAlignment="1" applyProtection="1">
      <alignment vertical="center"/>
    </xf>
    <xf numFmtId="0" fontId="9" fillId="5" borderId="27" xfId="3" applyFont="1" applyFill="1" applyBorder="1" applyAlignment="1" applyProtection="1">
      <alignment vertical="center"/>
    </xf>
    <xf numFmtId="164" fontId="9" fillId="5" borderId="27" xfId="1" applyNumberFormat="1" applyFont="1" applyFill="1" applyBorder="1" applyAlignment="1" applyProtection="1">
      <alignment vertical="center"/>
    </xf>
    <xf numFmtId="0" fontId="9" fillId="3" borderId="30" xfId="3" applyFont="1" applyFill="1" applyBorder="1" applyAlignment="1" applyProtection="1">
      <alignment horizontal="center" vertical="center" wrapText="1"/>
    </xf>
    <xf numFmtId="164" fontId="9" fillId="6" borderId="30" xfId="1" applyNumberFormat="1" applyFont="1" applyFill="1" applyBorder="1" applyAlignment="1" applyProtection="1">
      <alignment vertical="center"/>
      <protection locked="0"/>
    </xf>
    <xf numFmtId="0" fontId="9" fillId="5" borderId="30" xfId="3" applyFont="1" applyFill="1" applyBorder="1" applyAlignment="1" applyProtection="1">
      <alignment vertical="center"/>
    </xf>
    <xf numFmtId="164" fontId="9" fillId="5" borderId="30" xfId="1" applyNumberFormat="1" applyFont="1" applyFill="1" applyBorder="1" applyAlignment="1" applyProtection="1">
      <alignment vertical="center"/>
    </xf>
    <xf numFmtId="0" fontId="9" fillId="5" borderId="32" xfId="3" applyFont="1" applyFill="1" applyBorder="1" applyAlignment="1" applyProtection="1">
      <alignment vertical="center"/>
    </xf>
    <xf numFmtId="164" fontId="9" fillId="5" borderId="32" xfId="1" applyNumberFormat="1" applyFont="1" applyFill="1" applyBorder="1" applyAlignment="1" applyProtection="1">
      <alignment vertical="center"/>
    </xf>
    <xf numFmtId="0" fontId="9" fillId="5" borderId="27" xfId="3" applyFont="1" applyFill="1" applyBorder="1" applyAlignment="1" applyProtection="1">
      <alignment vertical="center" wrapText="1"/>
    </xf>
    <xf numFmtId="9" fontId="9" fillId="5" borderId="27" xfId="3" applyNumberFormat="1" applyFont="1" applyFill="1" applyBorder="1" applyAlignment="1" applyProtection="1">
      <alignment vertical="center"/>
    </xf>
    <xf numFmtId="164" fontId="11" fillId="0" borderId="29" xfId="1" applyNumberFormat="1" applyFont="1" applyFill="1" applyBorder="1" applyAlignment="1">
      <alignment vertical="center" wrapText="1"/>
    </xf>
    <xf numFmtId="164" fontId="9" fillId="6" borderId="32" xfId="3" applyNumberFormat="1" applyFont="1" applyFill="1" applyBorder="1" applyAlignment="1" applyProtection="1">
      <alignment vertical="center"/>
      <protection locked="0"/>
    </xf>
    <xf numFmtId="164" fontId="11" fillId="0" borderId="34" xfId="1" applyNumberFormat="1" applyFont="1" applyFill="1" applyBorder="1" applyAlignment="1">
      <alignment vertical="center" wrapText="1"/>
    </xf>
    <xf numFmtId="0" fontId="9" fillId="3" borderId="39" xfId="3" applyFont="1" applyFill="1" applyBorder="1" applyAlignment="1" applyProtection="1">
      <alignment horizontal="center" vertical="center"/>
    </xf>
    <xf numFmtId="9" fontId="9" fillId="6" borderId="39" xfId="3" applyNumberFormat="1" applyFont="1" applyFill="1" applyBorder="1" applyAlignment="1" applyProtection="1">
      <alignment horizontal="center" vertical="center"/>
      <protection locked="0"/>
    </xf>
    <xf numFmtId="9" fontId="9" fillId="0" borderId="39" xfId="3" applyNumberFormat="1" applyFont="1" applyFill="1" applyBorder="1" applyAlignment="1" applyProtection="1">
      <alignment horizontal="center" vertical="center"/>
    </xf>
    <xf numFmtId="9" fontId="9" fillId="8" borderId="19" xfId="3" applyNumberFormat="1" applyFont="1" applyFill="1" applyBorder="1" applyAlignment="1" applyProtection="1">
      <alignment vertical="center"/>
    </xf>
    <xf numFmtId="164" fontId="11" fillId="0" borderId="43" xfId="1" applyNumberFormat="1" applyFont="1" applyBorder="1" applyAlignment="1">
      <alignment vertical="center" wrapText="1"/>
    </xf>
    <xf numFmtId="0" fontId="9" fillId="3" borderId="38" xfId="3" applyFont="1" applyFill="1" applyBorder="1" applyAlignment="1" applyProtection="1">
      <alignment horizontal="center" vertical="center"/>
    </xf>
    <xf numFmtId="9" fontId="9" fillId="6" borderId="38" xfId="3" applyNumberFormat="1" applyFont="1" applyFill="1" applyBorder="1" applyAlignment="1" applyProtection="1">
      <alignment horizontal="center" vertical="center"/>
      <protection locked="0"/>
    </xf>
    <xf numFmtId="9" fontId="9" fillId="0" borderId="38" xfId="3" applyNumberFormat="1" applyFont="1" applyFill="1" applyBorder="1" applyAlignment="1" applyProtection="1">
      <alignment horizontal="center" vertical="center"/>
    </xf>
    <xf numFmtId="9" fontId="9" fillId="8" borderId="17" xfId="3" applyNumberFormat="1" applyFont="1" applyFill="1" applyBorder="1" applyAlignment="1" applyProtection="1">
      <alignment vertical="center"/>
    </xf>
    <xf numFmtId="164" fontId="11" fillId="0" borderId="44" xfId="1" applyNumberFormat="1" applyFont="1" applyBorder="1" applyAlignment="1">
      <alignment vertical="center" wrapText="1"/>
    </xf>
    <xf numFmtId="164" fontId="10" fillId="0" borderId="45" xfId="1" applyNumberFormat="1" applyFont="1" applyBorder="1" applyAlignment="1">
      <alignment vertical="center" wrapText="1"/>
    </xf>
    <xf numFmtId="164" fontId="10" fillId="0" borderId="46" xfId="1" applyNumberFormat="1" applyFont="1" applyBorder="1" applyAlignment="1">
      <alignment vertical="center" wrapText="1"/>
    </xf>
    <xf numFmtId="0" fontId="14" fillId="3" borderId="0" xfId="0" applyFont="1" applyFill="1" applyBorder="1" applyAlignment="1">
      <alignment vertical="center" wrapText="1"/>
    </xf>
    <xf numFmtId="0" fontId="3" fillId="6" borderId="9" xfId="0" applyFont="1" applyFill="1" applyBorder="1" applyAlignment="1" applyProtection="1">
      <alignment horizontal="center" vertical="center"/>
      <protection locked="0"/>
    </xf>
    <xf numFmtId="0" fontId="7" fillId="3" borderId="47" xfId="0" applyFont="1" applyFill="1" applyBorder="1"/>
    <xf numFmtId="9" fontId="7" fillId="3" borderId="47" xfId="0" applyNumberFormat="1" applyFont="1" applyFill="1" applyBorder="1"/>
    <xf numFmtId="0" fontId="5" fillId="0" borderId="0" xfId="0" applyFont="1" applyBorder="1" applyAlignment="1">
      <alignment vertical="center"/>
    </xf>
    <xf numFmtId="0" fontId="5" fillId="0" borderId="48" xfId="0" applyFont="1" applyBorder="1" applyAlignment="1">
      <alignment vertical="center"/>
    </xf>
    <xf numFmtId="0" fontId="9" fillId="11" borderId="30" xfId="3" applyFont="1" applyFill="1" applyBorder="1" applyAlignment="1" applyProtection="1">
      <alignment vertical="center"/>
      <protection locked="0"/>
    </xf>
    <xf numFmtId="0" fontId="9" fillId="11" borderId="32" xfId="3" applyFont="1" applyFill="1" applyBorder="1" applyAlignment="1" applyProtection="1">
      <alignment vertical="center"/>
      <protection locked="0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9" fillId="3" borderId="30" xfId="3" applyFont="1" applyFill="1" applyBorder="1" applyAlignment="1" applyProtection="1">
      <alignment horizontal="center" vertical="center"/>
    </xf>
    <xf numFmtId="0" fontId="9" fillId="3" borderId="42" xfId="3" applyFont="1" applyFill="1" applyBorder="1" applyAlignment="1" applyProtection="1">
      <alignment horizontal="center" vertical="center"/>
    </xf>
    <xf numFmtId="0" fontId="9" fillId="3" borderId="32" xfId="3" applyFont="1" applyFill="1" applyBorder="1" applyAlignment="1" applyProtection="1">
      <alignment horizontal="center" vertical="center"/>
    </xf>
    <xf numFmtId="0" fontId="9" fillId="3" borderId="40" xfId="3" applyFont="1" applyFill="1" applyBorder="1" applyAlignment="1" applyProtection="1">
      <alignment horizontal="center" vertical="center"/>
    </xf>
    <xf numFmtId="0" fontId="9" fillId="3" borderId="27" xfId="3" applyFont="1" applyFill="1" applyBorder="1" applyAlignment="1" applyProtection="1">
      <alignment horizontal="center" vertical="center"/>
    </xf>
    <xf numFmtId="164" fontId="5" fillId="3" borderId="0" xfId="0" applyNumberFormat="1" applyFont="1" applyFill="1" applyBorder="1" applyAlignment="1">
      <alignment vertical="center"/>
    </xf>
    <xf numFmtId="0" fontId="5" fillId="3" borderId="0" xfId="0" quotePrefix="1" applyFont="1" applyFill="1" applyBorder="1" applyAlignment="1">
      <alignment vertical="center"/>
    </xf>
    <xf numFmtId="0" fontId="6" fillId="2" borderId="4" xfId="0" quotePrefix="1" applyFont="1" applyFill="1" applyBorder="1" applyAlignment="1">
      <alignment horizontal="center" vertical="center" wrapText="1"/>
    </xf>
    <xf numFmtId="164" fontId="9" fillId="11" borderId="30" xfId="1" applyNumberFormat="1" applyFont="1" applyFill="1" applyBorder="1" applyAlignment="1" applyProtection="1">
      <alignment vertical="center"/>
      <protection locked="0"/>
    </xf>
    <xf numFmtId="164" fontId="9" fillId="6" borderId="27" xfId="3" applyNumberFormat="1" applyFont="1" applyFill="1" applyBorder="1" applyAlignment="1" applyProtection="1">
      <alignment vertical="center"/>
      <protection locked="0"/>
    </xf>
    <xf numFmtId="0" fontId="15" fillId="12" borderId="49" xfId="0" applyFont="1" applyFill="1" applyBorder="1" applyAlignment="1" applyProtection="1">
      <alignment vertical="center"/>
      <protection locked="0"/>
    </xf>
    <xf numFmtId="0" fontId="15" fillId="12" borderId="50" xfId="0" applyFont="1" applyFill="1" applyBorder="1" applyAlignment="1" applyProtection="1">
      <alignment vertical="center"/>
      <protection locked="0"/>
    </xf>
    <xf numFmtId="164" fontId="2" fillId="12" borderId="51" xfId="1" applyNumberFormat="1" applyFont="1" applyFill="1" applyBorder="1" applyAlignment="1" applyProtection="1">
      <alignment vertical="center"/>
      <protection locked="0"/>
    </xf>
    <xf numFmtId="164" fontId="2" fillId="12" borderId="52" xfId="1" applyNumberFormat="1" applyFont="1" applyFill="1" applyBorder="1" applyAlignment="1" applyProtection="1">
      <alignment vertical="center"/>
      <protection locked="0"/>
    </xf>
    <xf numFmtId="164" fontId="13" fillId="12" borderId="24" xfId="1" applyNumberFormat="1" applyFont="1" applyFill="1" applyBorder="1" applyAlignment="1" applyProtection="1">
      <alignment vertical="center"/>
      <protection locked="0"/>
    </xf>
    <xf numFmtId="0" fontId="0" fillId="12" borderId="0" xfId="0" applyFill="1"/>
    <xf numFmtId="0" fontId="9" fillId="12" borderId="27" xfId="3" applyFont="1" applyFill="1" applyBorder="1" applyAlignment="1" applyProtection="1">
      <alignment vertical="center"/>
      <protection locked="0"/>
    </xf>
    <xf numFmtId="0" fontId="9" fillId="12" borderId="30" xfId="3" applyFont="1" applyFill="1" applyBorder="1" applyAlignment="1" applyProtection="1">
      <alignment vertical="center"/>
      <protection locked="0"/>
    </xf>
    <xf numFmtId="0" fontId="9" fillId="12" borderId="39" xfId="3" applyFont="1" applyFill="1" applyBorder="1" applyAlignment="1" applyProtection="1">
      <alignment vertical="center"/>
      <protection locked="0"/>
    </xf>
    <xf numFmtId="0" fontId="9" fillId="12" borderId="38" xfId="3" applyFont="1" applyFill="1" applyBorder="1" applyAlignment="1" applyProtection="1">
      <alignment vertical="center"/>
      <protection locked="0"/>
    </xf>
    <xf numFmtId="0" fontId="9" fillId="12" borderId="32" xfId="3" applyFont="1" applyFill="1" applyBorder="1" applyAlignment="1" applyProtection="1">
      <alignment vertical="center"/>
      <protection locked="0"/>
    </xf>
    <xf numFmtId="0" fontId="9" fillId="3" borderId="6" xfId="3" applyFont="1" applyFill="1" applyBorder="1" applyAlignment="1" applyProtection="1">
      <alignment horizontal="center" vertical="center"/>
    </xf>
    <xf numFmtId="0" fontId="9" fillId="3" borderId="8" xfId="3" applyFont="1" applyFill="1" applyBorder="1" applyAlignment="1" applyProtection="1">
      <alignment horizontal="center" vertical="center"/>
    </xf>
    <xf numFmtId="0" fontId="9" fillId="3" borderId="7" xfId="3" applyFont="1" applyFill="1" applyBorder="1" applyAlignment="1" applyProtection="1">
      <alignment horizontal="center" vertical="center"/>
    </xf>
    <xf numFmtId="0" fontId="9" fillId="3" borderId="6" xfId="3" applyFont="1" applyFill="1" applyBorder="1" applyAlignment="1" applyProtection="1">
      <alignment horizontal="center" vertical="center" wrapText="1"/>
    </xf>
    <xf numFmtId="0" fontId="9" fillId="3" borderId="8" xfId="3" applyFont="1" applyFill="1" applyBorder="1" applyAlignment="1" applyProtection="1">
      <alignment horizontal="center" vertical="center" wrapText="1"/>
    </xf>
    <xf numFmtId="0" fontId="9" fillId="3" borderId="7" xfId="3" applyFont="1" applyFill="1" applyBorder="1" applyAlignment="1" applyProtection="1">
      <alignment horizontal="center" vertical="center" wrapText="1"/>
    </xf>
    <xf numFmtId="0" fontId="4" fillId="9" borderId="6" xfId="3" applyFont="1" applyFill="1" applyBorder="1" applyAlignment="1" applyProtection="1">
      <alignment horizontal="center" vertical="center"/>
    </xf>
    <xf numFmtId="0" fontId="4" fillId="9" borderId="8" xfId="3" applyFont="1" applyFill="1" applyBorder="1" applyAlignment="1" applyProtection="1">
      <alignment horizontal="center" vertical="center"/>
    </xf>
    <xf numFmtId="0" fontId="4" fillId="9" borderId="7" xfId="3" applyFont="1" applyFill="1" applyBorder="1" applyAlignment="1" applyProtection="1">
      <alignment horizontal="center" vertical="center"/>
    </xf>
    <xf numFmtId="9" fontId="9" fillId="3" borderId="6" xfId="3" applyNumberFormat="1" applyFont="1" applyFill="1" applyBorder="1" applyAlignment="1" applyProtection="1">
      <alignment horizontal="center" vertical="center"/>
    </xf>
    <xf numFmtId="9" fontId="9" fillId="3" borderId="8" xfId="3" applyNumberFormat="1" applyFont="1" applyFill="1" applyBorder="1" applyAlignment="1" applyProtection="1">
      <alignment horizontal="center" vertical="center"/>
    </xf>
    <xf numFmtId="9" fontId="9" fillId="3" borderId="7" xfId="3" applyNumberFormat="1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9" fillId="3" borderId="40" xfId="3" applyFont="1" applyFill="1" applyBorder="1" applyAlignment="1" applyProtection="1">
      <alignment horizontal="center" vertical="center"/>
    </xf>
    <xf numFmtId="0" fontId="9" fillId="3" borderId="27" xfId="3" applyFont="1" applyFill="1" applyBorder="1" applyAlignment="1" applyProtection="1">
      <alignment horizontal="center" vertical="center"/>
    </xf>
    <xf numFmtId="0" fontId="9" fillId="3" borderId="41" xfId="3" applyFont="1" applyFill="1" applyBorder="1" applyAlignment="1" applyProtection="1">
      <alignment horizontal="center" vertical="center"/>
    </xf>
    <xf numFmtId="0" fontId="9" fillId="3" borderId="30" xfId="3" applyFont="1" applyFill="1" applyBorder="1" applyAlignment="1" applyProtection="1">
      <alignment horizontal="center" vertical="center"/>
    </xf>
    <xf numFmtId="0" fontId="9" fillId="3" borderId="42" xfId="3" applyFont="1" applyFill="1" applyBorder="1" applyAlignment="1" applyProtection="1">
      <alignment horizontal="center" vertical="center"/>
    </xf>
    <xf numFmtId="0" fontId="9" fillId="3" borderId="32" xfId="3" applyFont="1" applyFill="1" applyBorder="1" applyAlignment="1" applyProtection="1">
      <alignment horizontal="center" vertical="center"/>
    </xf>
    <xf numFmtId="0" fontId="8" fillId="9" borderId="6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8" fillId="9" borderId="7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right" vertical="center"/>
    </xf>
    <xf numFmtId="0" fontId="0" fillId="0" borderId="21" xfId="0" applyBorder="1" applyAlignment="1">
      <alignment horizontal="right" vertical="center"/>
    </xf>
    <xf numFmtId="0" fontId="0" fillId="0" borderId="20" xfId="0" applyBorder="1" applyAlignment="1">
      <alignment horizontal="right" vertical="center"/>
    </xf>
    <xf numFmtId="0" fontId="5" fillId="3" borderId="14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</cellXfs>
  <cellStyles count="4">
    <cellStyle name="Milliers" xfId="1" builtinId="3"/>
    <cellStyle name="Normal" xfId="0" builtinId="0"/>
    <cellStyle name="Normal 285" xfId="3"/>
    <cellStyle name="Pourcentage" xfId="2" builtinId="5"/>
  </cellStyles>
  <dxfs count="16"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4" tint="-0.499984740745262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4" tint="-0.499984740745262"/>
        </patternFill>
      </fill>
    </dxf>
  </dxfs>
  <tableStyles count="0" defaultTableStyle="TableStyleMedium2" defaultPivotStyle="PivotStyleLight16"/>
  <colors>
    <mruColors>
      <color rgb="FFFF7101"/>
      <color rgb="FFFF980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.gougnard/AppData/Local/Microsoft/Windows/Temporary%20Internet%20Files/Content.Outlook/LY2NNTKH/Budget%202015%20Finance%20and%20Risks%20COP%20prj%20enh%202014092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.roussel/Desktop/BU%202015/Finance/Budget%202015_Finance%20and%20Risks%20RMPS%202014092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croisé GIE"/>
      <sheetName val="Tableau croisé SAS"/>
      <sheetName val="SYNTHESE"/>
      <sheetName val="TABLE"/>
      <sheetName val="Feuil1"/>
    </sheetNames>
    <sheetDataSet>
      <sheetData sheetId="0"/>
      <sheetData sheetId="1"/>
      <sheetData sheetId="2"/>
      <sheetData sheetId="3">
        <row r="3">
          <cell r="L3" t="str">
            <v>ABL MEDIADORES DE SEGUROS</v>
          </cell>
        </row>
        <row r="4">
          <cell r="L4" t="str">
            <v>Immobilisations</v>
          </cell>
        </row>
        <row r="5">
          <cell r="L5" t="str">
            <v>ADVANCE MEDICAL</v>
          </cell>
        </row>
        <row r="6">
          <cell r="L6" t="str">
            <v>AFÁN HIDALGO S.L. CORR. S</v>
          </cell>
        </row>
        <row r="7">
          <cell r="L7" t="str">
            <v>AFES AKTIENGESELLSCHAFT F</v>
          </cell>
        </row>
        <row r="8">
          <cell r="L8" t="str">
            <v>AGS INDIA</v>
          </cell>
        </row>
        <row r="9">
          <cell r="L9" t="str">
            <v>AGUIRRE XXI</v>
          </cell>
        </row>
        <row r="10">
          <cell r="L10" t="str">
            <v>AGUSTÍN SALAZAR RUIZ</v>
          </cell>
        </row>
        <row r="11">
          <cell r="L11" t="str">
            <v>ALFREDO HERRERO CORREDURÍ</v>
          </cell>
        </row>
        <row r="12">
          <cell r="L12" t="str">
            <v>ALLG. EINMALDEBITOREN</v>
          </cell>
        </row>
        <row r="13">
          <cell r="L13" t="str">
            <v>ALLIANCE BERNSTEIN</v>
          </cell>
        </row>
        <row r="14">
          <cell r="L14" t="str">
            <v>ALOIRE, SL</v>
          </cell>
        </row>
        <row r="15">
          <cell r="L15" t="str">
            <v>ALVARO NUNO SILVA BRANCO</v>
          </cell>
        </row>
        <row r="16">
          <cell r="L16" t="str">
            <v>AMIC SEGUROS GENERALES SA</v>
          </cell>
        </row>
        <row r="17">
          <cell r="L17" t="str">
            <v>ANTONIO DEL CASTILLO AGUI</v>
          </cell>
        </row>
        <row r="18">
          <cell r="L18" t="str">
            <v>ANTONIO JAVIER ROBLES CAL</v>
          </cell>
        </row>
        <row r="19">
          <cell r="L19" t="str">
            <v>ASISTEN BROK, SL</v>
          </cell>
        </row>
        <row r="20">
          <cell r="L20" t="str">
            <v>ASSIDU, S.A</v>
          </cell>
        </row>
        <row r="21">
          <cell r="L21" t="str">
            <v>ASSOCIATION DE FRAIS GROU</v>
          </cell>
        </row>
        <row r="22">
          <cell r="L22" t="str">
            <v>ASSU 2000 CORREDURÍA DE S</v>
          </cell>
        </row>
        <row r="23">
          <cell r="L23" t="str">
            <v>AUSIN Y PICARDO</v>
          </cell>
        </row>
        <row r="24">
          <cell r="L24" t="str">
            <v>AVANSSUR SA ODDZIAL W POL</v>
          </cell>
        </row>
        <row r="25">
          <cell r="L25" t="str">
            <v>AVUS FRANCE</v>
          </cell>
        </row>
        <row r="26">
          <cell r="L26" t="str">
            <v>AVUS INTERNATIONAL BROKEN</v>
          </cell>
        </row>
        <row r="27">
          <cell r="L27" t="str">
            <v>AVUS INTERNATIONALE</v>
          </cell>
        </row>
        <row r="28">
          <cell r="L28" t="str">
            <v>AVUS NEDERLAND</v>
          </cell>
        </row>
        <row r="29">
          <cell r="L29" t="str">
            <v>AXA AFFIN GENERAL INSURAN</v>
          </cell>
        </row>
        <row r="30">
          <cell r="L30" t="str">
            <v>AXA ART VERSICHERUNG AG</v>
          </cell>
        </row>
        <row r="31">
          <cell r="L31" t="str">
            <v>AXA ASIA</v>
          </cell>
        </row>
        <row r="32">
          <cell r="L32" t="str">
            <v>AXA ASIA LIFE</v>
          </cell>
        </row>
        <row r="33">
          <cell r="L33" t="str">
            <v>AXA ASIA PACIFIC HOLDINGS</v>
          </cell>
        </row>
        <row r="34">
          <cell r="L34" t="str">
            <v>AXA ASIA PACIFIC HOLDINGS</v>
          </cell>
        </row>
        <row r="35">
          <cell r="L35" t="str">
            <v>AXA ASIA REGIONAL CENTRE</v>
          </cell>
        </row>
        <row r="36">
          <cell r="L36" t="str">
            <v>AXA ASSICURAZIONI</v>
          </cell>
        </row>
        <row r="37">
          <cell r="L37" t="str">
            <v>AXA ASSISTANCE</v>
          </cell>
        </row>
        <row r="38">
          <cell r="L38" t="str">
            <v>AXA ASSISTANCE CESKA REPU</v>
          </cell>
        </row>
        <row r="39">
          <cell r="L39" t="str">
            <v>AXA ASSISTANCE MAROC SA</v>
          </cell>
        </row>
        <row r="40">
          <cell r="L40" t="str">
            <v>AXA ASSURANCE MAROC SA</v>
          </cell>
        </row>
        <row r="41">
          <cell r="L41" t="str">
            <v>AXA Assurances Algérie Dommage</v>
          </cell>
        </row>
        <row r="42">
          <cell r="L42" t="str">
            <v>AXA ASSURANCES CANADA</v>
          </cell>
        </row>
        <row r="43">
          <cell r="L43" t="str">
            <v>AXA AURORA INFORMÁTICA, A</v>
          </cell>
        </row>
        <row r="44">
          <cell r="L44" t="str">
            <v>AXA AURORA VIDA</v>
          </cell>
        </row>
        <row r="45">
          <cell r="L45" t="str">
            <v>AXA AUSTRALIA</v>
          </cell>
        </row>
        <row r="46">
          <cell r="L46" t="str">
            <v>AXA BANK EUROPE</v>
          </cell>
        </row>
        <row r="47">
          <cell r="L47" t="str">
            <v>AXA BANK EUROPE</v>
          </cell>
        </row>
        <row r="48">
          <cell r="L48" t="str">
            <v>AXA BANK EUROPE CH</v>
          </cell>
        </row>
        <row r="49">
          <cell r="L49" t="str">
            <v>AXA BANK EUROPE POBOCKA</v>
          </cell>
        </row>
        <row r="50">
          <cell r="L50" t="str">
            <v>AXA BANK EUROPE S.A. ODDZ</v>
          </cell>
        </row>
        <row r="51">
          <cell r="L51" t="str">
            <v>AXA BANK EUROPE SA MAGYAR</v>
          </cell>
        </row>
        <row r="52">
          <cell r="L52" t="str">
            <v>AXA BANK EUROPE, BRÜSSEL,</v>
          </cell>
        </row>
        <row r="53">
          <cell r="L53" t="str">
            <v>AXA BANK EUROPE,ORGANIZAC</v>
          </cell>
        </row>
        <row r="54">
          <cell r="L54" t="str">
            <v>AXA BANQUE</v>
          </cell>
        </row>
        <row r="55">
          <cell r="L55" t="str">
            <v>AXA BUSINESS SERVICES - U</v>
          </cell>
        </row>
        <row r="56">
          <cell r="L56" t="str">
            <v>AXA BUSINESS SERVICES PVT</v>
          </cell>
        </row>
        <row r="57">
          <cell r="L57" t="str">
            <v>AXA CANADA INC</v>
          </cell>
        </row>
        <row r="58">
          <cell r="L58" t="str">
            <v>AXA CENTRAL &amp; EASTERN EUR</v>
          </cell>
        </row>
        <row r="59">
          <cell r="L59" t="str">
            <v>AXA CENTRO DE SERVIÇO A C</v>
          </cell>
        </row>
        <row r="60">
          <cell r="L60" t="str">
            <v>AXA CESKA REPUBLIKA</v>
          </cell>
        </row>
        <row r="61">
          <cell r="L61" t="str">
            <v>AXA CESSIONS</v>
          </cell>
        </row>
        <row r="62">
          <cell r="L62" t="str">
            <v>AXA CORPORATE SOLUTIONS</v>
          </cell>
        </row>
        <row r="63">
          <cell r="L63" t="str">
            <v>AXA CORPORATE SOLUTIONS A</v>
          </cell>
        </row>
        <row r="64">
          <cell r="L64" t="str">
            <v>AXA CORPORATE SOLUTIONS S</v>
          </cell>
        </row>
        <row r="65">
          <cell r="L65" t="str">
            <v>AXA DEVELOPPEMENT ALGERIE</v>
          </cell>
        </row>
        <row r="66">
          <cell r="L66" t="str">
            <v>AXA EQUITABLE</v>
          </cell>
        </row>
        <row r="67">
          <cell r="L67" t="str">
            <v>AXA FINANCIAL LIFE JAPAN</v>
          </cell>
        </row>
        <row r="68">
          <cell r="L68" t="str">
            <v>AXA FINANCIAL SERVICES (S</v>
          </cell>
        </row>
        <row r="69">
          <cell r="L69" t="str">
            <v>AXA FRANCE ASSURANCE</v>
          </cell>
        </row>
        <row r="70">
          <cell r="L70" t="str">
            <v>AXA FRANCE IARD FP</v>
          </cell>
        </row>
        <row r="71">
          <cell r="L71" t="str">
            <v>AXA FRANCE IARD SUCCURSAL</v>
          </cell>
        </row>
        <row r="72">
          <cell r="L72" t="str">
            <v>AXA FRANCE VIE SUCCURSALE</v>
          </cell>
        </row>
        <row r="73">
          <cell r="L73" t="str">
            <v>AXA GENERAL INSURANCE CO</v>
          </cell>
        </row>
        <row r="74">
          <cell r="L74" t="str">
            <v>AXA GENERAL INSURANCE COM</v>
          </cell>
        </row>
        <row r="75">
          <cell r="L75" t="str">
            <v>AXA GENERAL INSURANCE HON</v>
          </cell>
        </row>
        <row r="76">
          <cell r="L76" t="str">
            <v>AXA GLOBAL DISTRIBUTORS</v>
          </cell>
        </row>
        <row r="77">
          <cell r="L77" t="str">
            <v>AXA GLOBAL LIFE</v>
          </cell>
        </row>
        <row r="78">
          <cell r="L78" t="str">
            <v>AXA GLOBAL P&amp;C</v>
          </cell>
        </row>
        <row r="79">
          <cell r="L79" t="str">
            <v>AXA GROUP SOLUTIONS GERMA</v>
          </cell>
        </row>
        <row r="80">
          <cell r="L80" t="str">
            <v>AXA GROUP SOLUTIONS GIE</v>
          </cell>
        </row>
        <row r="81">
          <cell r="L81" t="str">
            <v>AXA GROUP SOLUTIONS PORTU</v>
          </cell>
        </row>
        <row r="82">
          <cell r="L82" t="str">
            <v>AXA GROUP SOLUTIONS PORTU</v>
          </cell>
        </row>
        <row r="83">
          <cell r="L83" t="str">
            <v>AXA GROUP SOLUTIONS PRIVA</v>
          </cell>
        </row>
        <row r="84">
          <cell r="L84" t="str">
            <v>AXA GROUP SOLUTIONS SAS</v>
          </cell>
        </row>
        <row r="85">
          <cell r="L85" t="str">
            <v>AXA GROUP SOLUTIONS SWITZ</v>
          </cell>
        </row>
        <row r="86">
          <cell r="L86" t="str">
            <v>AXA GROUP SOLUTIONS UK</v>
          </cell>
        </row>
        <row r="87">
          <cell r="L87" t="str">
            <v>AXA HEDGING SERVICES LIMI</v>
          </cell>
        </row>
        <row r="88">
          <cell r="L88" t="str">
            <v>AXA IM DEUTSCHLAND</v>
          </cell>
        </row>
        <row r="89">
          <cell r="L89" t="str">
            <v>AXA IM DEUTSCHLAND GMBH (</v>
          </cell>
        </row>
        <row r="90">
          <cell r="L90" t="str">
            <v>AXA INSURANCE</v>
          </cell>
        </row>
        <row r="91">
          <cell r="L91" t="str">
            <v>AXA INSURANCE (GULF) B.S.</v>
          </cell>
        </row>
        <row r="92">
          <cell r="L92" t="str">
            <v>AXA INSURANCE GULF</v>
          </cell>
        </row>
        <row r="93">
          <cell r="L93" t="str">
            <v>AXA INSURANCE IRELAND</v>
          </cell>
        </row>
        <row r="94">
          <cell r="L94" t="str">
            <v>AXA INSURANCE S.A. GREECE</v>
          </cell>
        </row>
        <row r="95">
          <cell r="L95" t="str">
            <v>AXA INSURANCE SINGAPORE P</v>
          </cell>
        </row>
        <row r="96">
          <cell r="L96" t="str">
            <v>AXA INSURANCE UK</v>
          </cell>
        </row>
        <row r="97">
          <cell r="L97" t="str">
            <v>AXA INVESTEMENTS MANAGERS</v>
          </cell>
        </row>
        <row r="98">
          <cell r="L98" t="str">
            <v>AXA INVESTMENT MANAGERS P</v>
          </cell>
        </row>
        <row r="99">
          <cell r="L99" t="str">
            <v>AXA INVESTMENT MANAGERS S</v>
          </cell>
        </row>
        <row r="100">
          <cell r="L100" t="str">
            <v>AXA INVESTMENT MANAGERS S</v>
          </cell>
        </row>
        <row r="101">
          <cell r="L101" t="str">
            <v>AXA ISLE OF MAN</v>
          </cell>
        </row>
        <row r="102">
          <cell r="L102" t="str">
            <v>AXA ITMED – UNIPESSOAL, L</v>
          </cell>
        </row>
        <row r="103">
          <cell r="L103" t="str">
            <v>AXA KONZERN AG</v>
          </cell>
        </row>
        <row r="104">
          <cell r="L104" t="str">
            <v>AXA KONZERN AG</v>
          </cell>
        </row>
        <row r="105">
          <cell r="L105" t="str">
            <v>AXA LIABILITIES MANAGERS</v>
          </cell>
        </row>
        <row r="106">
          <cell r="L106" t="str">
            <v>AXA LIABILITIES MANAGERS</v>
          </cell>
        </row>
        <row r="107">
          <cell r="L107" t="str">
            <v>AXA LIABILITIES MANAGERS</v>
          </cell>
        </row>
        <row r="108">
          <cell r="L108" t="str">
            <v>AXA LIFE EUROPE</v>
          </cell>
        </row>
        <row r="109">
          <cell r="L109" t="str">
            <v>AXA LIFE INSURANCE CO. LT</v>
          </cell>
        </row>
        <row r="110">
          <cell r="L110" t="str">
            <v>AXA LIFE INSURANCE SA</v>
          </cell>
        </row>
        <row r="111">
          <cell r="L111" t="str">
            <v>AXA LUXEMBOURG SA</v>
          </cell>
        </row>
        <row r="112">
          <cell r="L112" t="str">
            <v>AXA MEDITERRANEAN HOLDING</v>
          </cell>
        </row>
        <row r="113">
          <cell r="L113" t="str">
            <v>AXA MEDITERRANEAN SERVICE</v>
          </cell>
        </row>
        <row r="114">
          <cell r="L114" t="str">
            <v>AXA MEDITERRANEAN SERVICE</v>
          </cell>
        </row>
        <row r="115">
          <cell r="L115" t="str">
            <v>AXA MEDLA IT &amp; LOCAL</v>
          </cell>
        </row>
        <row r="116">
          <cell r="L116" t="str">
            <v>AXA MIDDLE EAST SAL LEBAN</v>
          </cell>
        </row>
        <row r="117">
          <cell r="L117" t="str">
            <v>AXA MPS ASSICURAZIONI DAN</v>
          </cell>
        </row>
        <row r="118">
          <cell r="L118" t="str">
            <v>AXA MPS ASSICURAZIONI VIT</v>
          </cell>
        </row>
        <row r="119">
          <cell r="L119" t="str">
            <v>AXA MPS FINANCIAL LIMITED</v>
          </cell>
        </row>
        <row r="120">
          <cell r="L120" t="str">
            <v>AXA PENZIJNI FOND A.S (NS</v>
          </cell>
        </row>
        <row r="121">
          <cell r="L121" t="str">
            <v>AXA POLSKA S.A.</v>
          </cell>
        </row>
        <row r="122">
          <cell r="L122" t="str">
            <v>AXA PORTUGAL CIA DE SEGUR</v>
          </cell>
        </row>
        <row r="123">
          <cell r="L123" t="str">
            <v>AXA PORTUGAL COMPANHIA DE</v>
          </cell>
        </row>
        <row r="124">
          <cell r="L124" t="str">
            <v>AXA PORTUGAL DO NOT USE</v>
          </cell>
        </row>
        <row r="125">
          <cell r="L125" t="str">
            <v>AXA PPP HEALTHCARE LIMITE</v>
          </cell>
        </row>
        <row r="126">
          <cell r="L126" t="str">
            <v>AXA PPP HEALTHCARE LIMITE</v>
          </cell>
        </row>
        <row r="127">
          <cell r="L127" t="str">
            <v>AXA PREVENTION</v>
          </cell>
        </row>
        <row r="128">
          <cell r="L128" t="str">
            <v>AXA REIM FRANCE</v>
          </cell>
        </row>
        <row r="129">
          <cell r="L129" t="str">
            <v>AXA SA</v>
          </cell>
        </row>
        <row r="130">
          <cell r="L130" t="str">
            <v>AXA SEGUROS ESPAÑA</v>
          </cell>
        </row>
        <row r="131">
          <cell r="L131" t="str">
            <v>AXA SEGUROS GENERALES, S.</v>
          </cell>
        </row>
        <row r="132">
          <cell r="L132" t="str">
            <v>AXA SEGUROS MEXICO</v>
          </cell>
        </row>
        <row r="133">
          <cell r="L133" t="str">
            <v>AXA SEGUROS, S.A. DE C.V.</v>
          </cell>
        </row>
        <row r="134">
          <cell r="L134" t="str">
            <v>AXA SERVICES LTD</v>
          </cell>
        </row>
        <row r="135">
          <cell r="L135" t="str">
            <v>AXA SIGORTA</v>
          </cell>
        </row>
        <row r="136">
          <cell r="L136" t="str">
            <v>AXA SIGORTA A.S.</v>
          </cell>
        </row>
        <row r="137">
          <cell r="L137" t="str">
            <v>AXA SUN LIFE</v>
          </cell>
        </row>
        <row r="138">
          <cell r="L138" t="str">
            <v>AXA SZOLGALTATO KFT</v>
          </cell>
        </row>
        <row r="139">
          <cell r="L139" t="str">
            <v>AXA TECH AUSTRALIA</v>
          </cell>
        </row>
        <row r="140">
          <cell r="L140" t="str">
            <v>AXA TECH BELGIUM</v>
          </cell>
        </row>
        <row r="141">
          <cell r="L141" t="str">
            <v>AXA TECH GERMANY</v>
          </cell>
        </row>
        <row r="142">
          <cell r="L142" t="str">
            <v>AXA TECH INDIA</v>
          </cell>
        </row>
        <row r="143">
          <cell r="L143" t="str">
            <v>AXA TECH MEDITERANEAN REG</v>
          </cell>
        </row>
        <row r="144">
          <cell r="L144" t="str">
            <v>AXA TECH MEDITERANEAN REG</v>
          </cell>
        </row>
        <row r="145">
          <cell r="L145" t="str">
            <v>AXA TECH SWITZERLAND</v>
          </cell>
        </row>
        <row r="146">
          <cell r="L146" t="str">
            <v>AXA TECH UK</v>
          </cell>
        </row>
        <row r="147">
          <cell r="L147" t="str">
            <v>AXA TECHNOLOGY SERV. AMER</v>
          </cell>
        </row>
        <row r="148">
          <cell r="L148" t="str">
            <v>AXA TECHNOLOGY SERVICES J</v>
          </cell>
        </row>
        <row r="149">
          <cell r="L149" t="str">
            <v>AXA TECHNOLOGY SERVICES M</v>
          </cell>
        </row>
        <row r="150">
          <cell r="L150" t="str">
            <v>AXA TECHNOLOGY SERVICES M</v>
          </cell>
        </row>
        <row r="151">
          <cell r="L151" t="str">
            <v>AXA TECHNOLOGY SERVICES M</v>
          </cell>
        </row>
        <row r="152">
          <cell r="L152" t="str">
            <v>AXA TECHNOLOGY SERVICES S</v>
          </cell>
        </row>
        <row r="153">
          <cell r="L153" t="str">
            <v>AXA TECHNOLOGY SOUTH EAST</v>
          </cell>
        </row>
        <row r="154">
          <cell r="L154" t="str">
            <v>AXA UK</v>
          </cell>
        </row>
        <row r="155">
          <cell r="L155" t="str">
            <v>AXA UK IT</v>
          </cell>
        </row>
        <row r="156">
          <cell r="L156" t="str">
            <v>AXA UKRAINE</v>
          </cell>
        </row>
        <row r="157">
          <cell r="L157" t="str">
            <v>AXA VERSICHERUNGEN AG</v>
          </cell>
        </row>
        <row r="158">
          <cell r="L158" t="str">
            <v>AXA VERZEKERINGEN NETHERL</v>
          </cell>
        </row>
        <row r="159">
          <cell r="L159" t="str">
            <v>AXA VERZEKERINGEN NETHERL</v>
          </cell>
        </row>
        <row r="160">
          <cell r="L160" t="str">
            <v>AXA WEALTH IT</v>
          </cell>
        </row>
        <row r="161">
          <cell r="L161" t="str">
            <v>AXA WEALTH SERVICES LIMIT</v>
          </cell>
        </row>
        <row r="162">
          <cell r="L162" t="str">
            <v>AXA WINTHERTUR SWITZERLAN</v>
          </cell>
        </row>
        <row r="163">
          <cell r="L163" t="str">
            <v>AXA-ARAG RECHTSSCHUTZ AG</v>
          </cell>
        </row>
        <row r="164">
          <cell r="L164" t="str">
            <v>BANASEGUR TARRACO SL</v>
          </cell>
        </row>
        <row r="165">
          <cell r="L165" t="str">
            <v>BANCO VITALICIO DE ESPAÑA</v>
          </cell>
        </row>
        <row r="166">
          <cell r="L166" t="str">
            <v>BEHRMANN INGO</v>
          </cell>
        </row>
        <row r="167">
          <cell r="L167" t="str">
            <v>BHARTI AXA GENERAL INSURA</v>
          </cell>
        </row>
        <row r="168">
          <cell r="L168" t="str">
            <v>BROKER'S 88 CORREDURIA DE</v>
          </cell>
        </row>
        <row r="169">
          <cell r="L169" t="str">
            <v>BROKERSEGUR CORREDURÍA DE</v>
          </cell>
        </row>
        <row r="170">
          <cell r="L170" t="str">
            <v>BSA MEDIADORES, SLL</v>
          </cell>
        </row>
        <row r="171">
          <cell r="L171" t="str">
            <v>CAJABURGOS SOCIEDAD DE CO</v>
          </cell>
        </row>
        <row r="172">
          <cell r="L172" t="str">
            <v>CAJAMAR CAJA RURAL INTERM</v>
          </cell>
        </row>
        <row r="173">
          <cell r="L173" t="str">
            <v>CAJAMAR MEDIACIÓN CORR. D</v>
          </cell>
        </row>
        <row r="174">
          <cell r="L174" t="str">
            <v>CAN SEGUROS GENERALES, S.</v>
          </cell>
        </row>
        <row r="175">
          <cell r="L175" t="str">
            <v>CAPGEMINI MÉXICO,S. DE R.</v>
          </cell>
        </row>
        <row r="176">
          <cell r="L176" t="str">
            <v>CAR SECURITY SA</v>
          </cell>
        </row>
        <row r="177">
          <cell r="L177" t="str">
            <v>CARASA CILVETI LACORT Y C</v>
          </cell>
        </row>
        <row r="178">
          <cell r="L178" t="str">
            <v>CARL DUISBERG CENTREN INT</v>
          </cell>
        </row>
        <row r="179">
          <cell r="L179" t="str">
            <v>CASTELLANOS ASESORES DE S</v>
          </cell>
        </row>
        <row r="180">
          <cell r="L180" t="str">
            <v>CAZORLA Y LÓPEZ CORREDURÍ</v>
          </cell>
        </row>
        <row r="181">
          <cell r="L181" t="str">
            <v>CENTRALE PARIS DEVELOPPEM</v>
          </cell>
        </row>
        <row r="182">
          <cell r="L182" t="str">
            <v>CENTRO DE SEGUROS Y SERVI</v>
          </cell>
        </row>
        <row r="183">
          <cell r="L183" t="str">
            <v>CESC CORREDORES, SL</v>
          </cell>
        </row>
        <row r="184">
          <cell r="L184" t="str">
            <v>CICOR INTERNACIONAL, S.L</v>
          </cell>
        </row>
        <row r="185">
          <cell r="L185" t="str">
            <v>CLIENT GÉNÉRIQUE BUSINESS</v>
          </cell>
        </row>
        <row r="186">
          <cell r="L186" t="str">
            <v>COISSA CORRED INTERNACION</v>
          </cell>
        </row>
        <row r="187">
          <cell r="L187" t="str">
            <v>COMAR</v>
          </cell>
        </row>
        <row r="188">
          <cell r="L188" t="str">
            <v>CORREDURÍA CONCEPCIÓN 98,</v>
          </cell>
        </row>
        <row r="189">
          <cell r="L189" t="str">
            <v>CORREDURÍA D'ASSEGURANÇES</v>
          </cell>
        </row>
        <row r="190">
          <cell r="L190" t="str">
            <v>CORREDURIA DE SEG.V.FRANC</v>
          </cell>
        </row>
        <row r="191">
          <cell r="L191" t="str">
            <v>CORREDURÍA DE SEGUROS COA</v>
          </cell>
        </row>
        <row r="192">
          <cell r="L192" t="str">
            <v>CORREDURÍA DE SEGUROS ERN</v>
          </cell>
        </row>
        <row r="193">
          <cell r="L193" t="str">
            <v>CORREDURÍA DE SEGUROS JUG</v>
          </cell>
        </row>
        <row r="194">
          <cell r="L194" t="str">
            <v>CORREDURÍA DE SEGUROS RUI</v>
          </cell>
        </row>
        <row r="195">
          <cell r="L195" t="str">
            <v>CORREDURÍA EN SEGUROS Y P</v>
          </cell>
        </row>
        <row r="196">
          <cell r="L196" t="str">
            <v>CORREDURÍA TÉCNICA GESTIÓ</v>
          </cell>
        </row>
        <row r="197">
          <cell r="L197" t="str">
            <v>COSNOR CORREDURÍA DE SEGU</v>
          </cell>
        </row>
        <row r="198">
          <cell r="L198" t="str">
            <v>CRUYLLES RIERA,CORREDURÍA</v>
          </cell>
        </row>
        <row r="199">
          <cell r="L199" t="str">
            <v>CS BROKERS CORREDURÍA DE</v>
          </cell>
        </row>
        <row r="200">
          <cell r="L200" t="str">
            <v>D JESÚS REY FROJAN</v>
          </cell>
        </row>
        <row r="201">
          <cell r="L201" t="str">
            <v>DBV WINTERTHUR (DEUTSCHE</v>
          </cell>
        </row>
        <row r="202">
          <cell r="L202" t="str">
            <v>DIGISIS CONSULTORES  S.A.</v>
          </cell>
        </row>
        <row r="203">
          <cell r="L203" t="str">
            <v>DIRECT ASSURANCE POLOGNE</v>
          </cell>
        </row>
        <row r="204">
          <cell r="L204" t="str">
            <v>DIRECT ASSURANCE SA</v>
          </cell>
        </row>
        <row r="205">
          <cell r="L205" t="str">
            <v>DM CORREDURÍA DE SEGUROS</v>
          </cell>
        </row>
        <row r="206">
          <cell r="L206" t="str">
            <v>EDUARDO SANZ AGUADO</v>
          </cell>
        </row>
        <row r="207">
          <cell r="L207" t="str">
            <v>EL CORTE INGLES SA</v>
          </cell>
        </row>
        <row r="208">
          <cell r="L208" t="str">
            <v>ENRIC USACH I ROFES, CONS</v>
          </cell>
        </row>
        <row r="209">
          <cell r="L209" t="str">
            <v>ENTERPISE QUALITY MANAGEM</v>
          </cell>
        </row>
        <row r="210">
          <cell r="L210" t="str">
            <v>ESOFT FABRICANTES DE SOFT</v>
          </cell>
        </row>
        <row r="211">
          <cell r="L211" t="str">
            <v>ESPANOR SIGLO XXI, AIE</v>
          </cell>
        </row>
        <row r="212">
          <cell r="L212" t="str">
            <v>ESPASERVICES, SL</v>
          </cell>
        </row>
        <row r="213">
          <cell r="L213" t="str">
            <v>FAFIEC</v>
          </cell>
        </row>
        <row r="214">
          <cell r="L214" t="str">
            <v>FALÍN Y ZAPATA CORREDURÍA</v>
          </cell>
        </row>
        <row r="215">
          <cell r="L215" t="str">
            <v>FAMILYPROTECT</v>
          </cell>
        </row>
        <row r="216">
          <cell r="L216" t="str">
            <v>FAMILYPROTECT S.A</v>
          </cell>
        </row>
        <row r="217">
          <cell r="L217" t="str">
            <v>FERMÍN NAVARRO MARTÍNEZ,</v>
          </cell>
        </row>
        <row r="218">
          <cell r="L218" t="str">
            <v>FERNÁNDEZ Y CAMPOY, CORRE</v>
          </cell>
        </row>
        <row r="219">
          <cell r="L219" t="str">
            <v>FIRST EUROPA 2006 SL</v>
          </cell>
        </row>
        <row r="220">
          <cell r="L220" t="str">
            <v>GABINET PARERA, SL CORRED</v>
          </cell>
        </row>
        <row r="221">
          <cell r="L221" t="str">
            <v>GENERIC CUSTOMER</v>
          </cell>
        </row>
        <row r="222">
          <cell r="L222" t="str">
            <v>GESFISCAL EXTREMADURA, SL</v>
          </cell>
        </row>
        <row r="223">
          <cell r="L223" t="str">
            <v>GESPROSA CORREDURÍA DE SE</v>
          </cell>
        </row>
        <row r="224">
          <cell r="L224" t="str">
            <v>GFI CATALUNYIA GRUPO CORP</v>
          </cell>
        </row>
        <row r="225">
          <cell r="L225" t="str">
            <v>GIE AXA</v>
          </cell>
        </row>
        <row r="226">
          <cell r="L226" t="str">
            <v>GIE AXA FRANCE</v>
          </cell>
        </row>
        <row r="227">
          <cell r="L227" t="str">
            <v>GIE AXA GROUP SOLUTIONS</v>
          </cell>
        </row>
        <row r="228">
          <cell r="L228" t="str">
            <v>GIE AXA TECH BELGIUM</v>
          </cell>
        </row>
        <row r="229">
          <cell r="L229" t="str">
            <v>GIE AXA TECH BELGIUM</v>
          </cell>
        </row>
        <row r="230">
          <cell r="L230" t="str">
            <v>GIE AXA TECHNOLOGY SERVIC</v>
          </cell>
        </row>
        <row r="231">
          <cell r="L231" t="str">
            <v>GIE AXA TRÉSORERIE EUROPE</v>
          </cell>
        </row>
        <row r="232">
          <cell r="L232" t="str">
            <v>GIE AXA UNIVERSITÉ</v>
          </cell>
        </row>
        <row r="233">
          <cell r="L233" t="str">
            <v>GIE DIRECT ASSURANCE</v>
          </cell>
        </row>
        <row r="234">
          <cell r="L234" t="str">
            <v>GREGORIO Y ALBALADEJO ORT</v>
          </cell>
        </row>
        <row r="235">
          <cell r="L235" t="str">
            <v>GRUPO EXPERT EJECUTIVOS,</v>
          </cell>
        </row>
        <row r="236">
          <cell r="L236" t="str">
            <v>GRUPO GIMENEZ</v>
          </cell>
        </row>
        <row r="237">
          <cell r="L237" t="str">
            <v>GRUPO MILENIO CORREDORES</v>
          </cell>
        </row>
        <row r="238">
          <cell r="L238" t="str">
            <v>GRUPO PACC CORREDURÍA DE</v>
          </cell>
        </row>
        <row r="239">
          <cell r="L239" t="str">
            <v>GVH CORRED SEGUROS SL</v>
          </cell>
        </row>
        <row r="240">
          <cell r="L240" t="str">
            <v>HAYETT</v>
          </cell>
        </row>
        <row r="241">
          <cell r="L241" t="str">
            <v>HILO DIRECT SEGUROS Y REA</v>
          </cell>
        </row>
        <row r="242">
          <cell r="L242" t="str">
            <v>HUGSA APLICACIONES, S.L.</v>
          </cell>
        </row>
        <row r="243">
          <cell r="L243" t="str">
            <v>IBERMEDIACIÓN, S.L.</v>
          </cell>
        </row>
        <row r="244">
          <cell r="L244" t="str">
            <v>ICPA CREACIÓ I GESTIÓ D'A</v>
          </cell>
        </row>
        <row r="245">
          <cell r="L245" t="str">
            <v>INDRA SISTEMAS, S.A.</v>
          </cell>
        </row>
        <row r="246">
          <cell r="L246" t="str">
            <v>INSURNET SL</v>
          </cell>
        </row>
        <row r="247">
          <cell r="L247" t="str">
            <v>INTER PARTENER ASSISTENZA</v>
          </cell>
        </row>
        <row r="248">
          <cell r="L248" t="str">
            <v>INTER PARTNER ASSISTANCE</v>
          </cell>
        </row>
        <row r="249">
          <cell r="L249" t="str">
            <v>INTER PARTNER ASSISTANCE</v>
          </cell>
        </row>
        <row r="250">
          <cell r="L250" t="str">
            <v>INTERNAUTO GESTIÓN SA</v>
          </cell>
        </row>
        <row r="251">
          <cell r="L251" t="str">
            <v>INVERCANUTO, SL</v>
          </cell>
        </row>
        <row r="252">
          <cell r="L252" t="str">
            <v>ISABEL RAMON (AUTOS BERTR</v>
          </cell>
        </row>
        <row r="253">
          <cell r="L253" t="str">
            <v>ISCC SA</v>
          </cell>
        </row>
        <row r="254">
          <cell r="L254" t="str">
            <v>J ESVERTIT CORREDURÍA DE</v>
          </cell>
        </row>
        <row r="255">
          <cell r="L255" t="str">
            <v>JL TENDERO CORREDURÍA DE</v>
          </cell>
        </row>
        <row r="256">
          <cell r="L256" t="str">
            <v>JOSÉ MARÍA DOMÍNGUEZ GARC</v>
          </cell>
        </row>
        <row r="257">
          <cell r="L257" t="str">
            <v>JUAN CARLOS GUILLÉN ROMER</v>
          </cell>
        </row>
        <row r="258">
          <cell r="L258" t="str">
            <v>JURIDICA</v>
          </cell>
        </row>
        <row r="259">
          <cell r="L259" t="str">
            <v>KELASSUR</v>
          </cell>
        </row>
        <row r="260">
          <cell r="L260" t="str">
            <v>LAHOZ ASESORES, CORREDURÍ</v>
          </cell>
        </row>
        <row r="261">
          <cell r="L261" t="str">
            <v>LIBERTY SEGUROS, COMPAÑÍA</v>
          </cell>
        </row>
        <row r="262">
          <cell r="L262" t="str">
            <v>LICO CORPORACIÓN OPERADOR</v>
          </cell>
        </row>
        <row r="263">
          <cell r="L263" t="str">
            <v>LINK BROKER CORREDURÍA DE</v>
          </cell>
        </row>
        <row r="264">
          <cell r="L264" t="str">
            <v>LINK BROKER CORREDURÍA DE</v>
          </cell>
        </row>
        <row r="265">
          <cell r="L265" t="str">
            <v>LOGIC CONTROL, SA</v>
          </cell>
        </row>
        <row r="266">
          <cell r="L266" t="str">
            <v>LUIS FORNIES COLAS CORRED</v>
          </cell>
        </row>
        <row r="267">
          <cell r="L267" t="str">
            <v>MANISEGUR CORREDORÍA D'AS</v>
          </cell>
        </row>
        <row r="268">
          <cell r="L268" t="str">
            <v>MARA Y SALOME, SL</v>
          </cell>
        </row>
        <row r="269">
          <cell r="L269" t="str">
            <v>MARESME 2000, CORREDURÍA</v>
          </cell>
        </row>
        <row r="270">
          <cell r="L270" t="str">
            <v>MARÍA ANGELA VILASECA MON</v>
          </cell>
        </row>
        <row r="271">
          <cell r="L271" t="str">
            <v>MAXIS</v>
          </cell>
        </row>
        <row r="272">
          <cell r="L272" t="str">
            <v>MEDEL CORREDURÍA TÉCNICA</v>
          </cell>
        </row>
        <row r="273">
          <cell r="L273" t="str">
            <v>MEDIADORES DE SEGUROS GEN</v>
          </cell>
        </row>
        <row r="274">
          <cell r="L274" t="str">
            <v>MEJORA CONOCIMIENTO Y TEC</v>
          </cell>
        </row>
        <row r="275">
          <cell r="L275" t="str">
            <v>MIGUEL MARTÍ ESCURSELL</v>
          </cell>
        </row>
        <row r="276">
          <cell r="L276" t="str">
            <v>MONVOISIN ASSURANCES</v>
          </cell>
        </row>
        <row r="277">
          <cell r="L277" t="str">
            <v>MULTI BROKERS CATALANES C</v>
          </cell>
        </row>
        <row r="278">
          <cell r="L278" t="str">
            <v>MUÑIZ Y ASOCIADOS CORREDU</v>
          </cell>
        </row>
        <row r="279">
          <cell r="L279" t="str">
            <v>MUTUA UNIVERSAL MUGENAT,</v>
          </cell>
        </row>
        <row r="280">
          <cell r="L280" t="str">
            <v>MUTUAL FLEQUERA DE CATALU</v>
          </cell>
        </row>
        <row r="281">
          <cell r="L281" t="str">
            <v>MUTUELLE SAINT CHRISTOPHE</v>
          </cell>
        </row>
        <row r="282">
          <cell r="L282" t="str">
            <v>NACIONAL SUIZA CIA. DE SE</v>
          </cell>
        </row>
        <row r="283">
          <cell r="L283" t="str">
            <v>NORTE BROKER, SL</v>
          </cell>
        </row>
        <row r="284">
          <cell r="L284" t="str">
            <v>NOSTRUM CONSULTORES C DE</v>
          </cell>
        </row>
        <row r="285">
          <cell r="L285" t="str">
            <v>PAILLISSÉ CORREDURÍA DE S</v>
          </cell>
        </row>
        <row r="286">
          <cell r="L286" t="str">
            <v>PAPÍAS MARTÍNEZ, CORREDUR</v>
          </cell>
        </row>
        <row r="287">
          <cell r="L287" t="str">
            <v>PARTNER REINSURANCE EUROP</v>
          </cell>
        </row>
        <row r="288">
          <cell r="L288" t="str">
            <v>PASCUAL BURRUEZO SL</v>
          </cell>
        </row>
        <row r="289">
          <cell r="L289" t="str">
            <v>PEDRO SALINAS S.L.</v>
          </cell>
        </row>
        <row r="290">
          <cell r="L290" t="str">
            <v>PELAYO MUTUA DE SEGUROS Y</v>
          </cell>
        </row>
        <row r="291">
          <cell r="L291" t="str">
            <v>PENS.KASSE WGR INNEND. -</v>
          </cell>
        </row>
        <row r="292">
          <cell r="L292" t="str">
            <v>PLANSEUR, SL</v>
          </cell>
        </row>
        <row r="293">
          <cell r="L293" t="str">
            <v>POLI DEL REY ESTEFANIA CO</v>
          </cell>
        </row>
        <row r="294">
          <cell r="L294" t="str">
            <v>PORTUSSIDER SA</v>
          </cell>
        </row>
        <row r="295">
          <cell r="L295" t="str">
            <v>PRINCOAS CORREDURÍA DE SE</v>
          </cell>
        </row>
        <row r="296">
          <cell r="L296" t="str">
            <v>PROFESIONALES TENERIFE SL</v>
          </cell>
        </row>
        <row r="297">
          <cell r="L297" t="str">
            <v>QUIXA S.P.A.</v>
          </cell>
        </row>
        <row r="298">
          <cell r="L298" t="str">
            <v>QUIXA S.P.A.</v>
          </cell>
        </row>
        <row r="299">
          <cell r="L299" t="str">
            <v>RACC CORR SEGUROS SA</v>
          </cell>
        </row>
        <row r="300">
          <cell r="L300" t="str">
            <v>RAMOS ASSESSORS, SA</v>
          </cell>
        </row>
        <row r="301">
          <cell r="L301" t="str">
            <v>REAAL SCHADEVERZEKERINGEN</v>
          </cell>
        </row>
        <row r="302">
          <cell r="L302" t="str">
            <v>REALE SEGUROS GENERALES,</v>
          </cell>
        </row>
        <row r="303">
          <cell r="L303" t="str">
            <v>RENTA CORP REAL ESTATE, S</v>
          </cell>
        </row>
        <row r="304">
          <cell r="L304" t="str">
            <v>RESO-GARANTIA</v>
          </cell>
        </row>
        <row r="305">
          <cell r="L305" t="str">
            <v>RGA MEDIACIÓN OPERADOR DE</v>
          </cell>
        </row>
        <row r="306">
          <cell r="L306" t="str">
            <v>RIBÉ SALAT BROKER, CORRED</v>
          </cell>
        </row>
        <row r="307">
          <cell r="L307" t="str">
            <v>RIESCONTROL CORREDURÍA DE</v>
          </cell>
        </row>
        <row r="308">
          <cell r="L308" t="str">
            <v>ROBERTO MORENO LÓPEZ</v>
          </cell>
        </row>
        <row r="309">
          <cell r="L309" t="str">
            <v>ROSA MARÍA PALAU VERDEJO</v>
          </cell>
        </row>
        <row r="310">
          <cell r="L310" t="str">
            <v>RSM CORREDURÍA DE SEGUROS</v>
          </cell>
        </row>
        <row r="311">
          <cell r="L311" t="str">
            <v>RURAL GRUPO ASEGURADOR, A</v>
          </cell>
        </row>
        <row r="312">
          <cell r="L312" t="str">
            <v>SAEMART CORREDORÍA D'ASSE</v>
          </cell>
        </row>
        <row r="313">
          <cell r="L313" t="str">
            <v>SAFE MURCIA, S.L.</v>
          </cell>
        </row>
        <row r="314">
          <cell r="L314" t="str">
            <v>SANTA ENGRACI</v>
          </cell>
        </row>
        <row r="315">
          <cell r="L315" t="str">
            <v>SEGUMAR &amp; BROKERS CORREDU</v>
          </cell>
        </row>
        <row r="316">
          <cell r="L316" t="str">
            <v>SEGURASTUR CORREDURÍA DE</v>
          </cell>
        </row>
        <row r="317">
          <cell r="L317" t="str">
            <v>SEGURAVILA SOCIEDAD DE CO</v>
          </cell>
        </row>
        <row r="318">
          <cell r="L318" t="str">
            <v>SEGURO DIRECTO GERE-COMP.</v>
          </cell>
        </row>
        <row r="319">
          <cell r="L319" t="str">
            <v>SERGIO BARRERA FALCON</v>
          </cell>
        </row>
        <row r="320">
          <cell r="L320" t="str">
            <v>SERPRECO  CORREDORIA D'AS</v>
          </cell>
        </row>
        <row r="321">
          <cell r="L321" t="str">
            <v>SIMS (SOLUCIONES INFORMÁT</v>
          </cell>
        </row>
        <row r="322">
          <cell r="L322" t="str">
            <v>SOLIS Y COBO CORREDURÍA D</v>
          </cell>
        </row>
        <row r="323">
          <cell r="L323" t="str">
            <v>SPERIT, IT CONSULTING SER</v>
          </cell>
        </row>
        <row r="324">
          <cell r="L324" t="str">
            <v>SYS CORREDURÍA DE SEGUROS</v>
          </cell>
        </row>
        <row r="325">
          <cell r="L325" t="str">
            <v>TATV (TOURING ASSURANCE S</v>
          </cell>
        </row>
        <row r="326">
          <cell r="L326" t="str">
            <v>TORMOS &amp; ASOCIADOS</v>
          </cell>
        </row>
        <row r="327">
          <cell r="L327" t="str">
            <v>UBK CORREDURÍA DE SEGUROS</v>
          </cell>
        </row>
        <row r="328">
          <cell r="L328" t="str">
            <v>UNITECO, CORREDURÍA DE SE</v>
          </cell>
        </row>
        <row r="329">
          <cell r="L329" t="str">
            <v>VICUVAL CORREDURÍA DE SEG</v>
          </cell>
        </row>
        <row r="330">
          <cell r="L330" t="str">
            <v>VILELLA CORR DE SEGUROS X</v>
          </cell>
        </row>
        <row r="331">
          <cell r="L331" t="str">
            <v>VILLADASEGUR SL</v>
          </cell>
        </row>
        <row r="332">
          <cell r="L332" t="str">
            <v>VILLENAVA C D' ASSEGURANC</v>
          </cell>
        </row>
        <row r="333">
          <cell r="L333" t="str">
            <v>VOSSELER CORREDURÍA DE SE</v>
          </cell>
        </row>
        <row r="334">
          <cell r="L334" t="str">
            <v>WEBINSURANCEPARTNERS, S.L</v>
          </cell>
        </row>
        <row r="335">
          <cell r="L335" t="str">
            <v>WILLIS CONSULTING, S.L.</v>
          </cell>
        </row>
        <row r="336">
          <cell r="L336" t="str">
            <v>WILLIS IBERIA CORR SEGURO</v>
          </cell>
        </row>
        <row r="337">
          <cell r="L337" t="str">
            <v>WINTERTHUR IBERICA, AIE</v>
          </cell>
        </row>
        <row r="338">
          <cell r="L338" t="str">
            <v>WINTERTHUR VERSICHERUNGEN</v>
          </cell>
        </row>
        <row r="339">
          <cell r="L339" t="str">
            <v>W'THUR EUROPE ASSURANCE</v>
          </cell>
        </row>
        <row r="340">
          <cell r="L340" t="str">
            <v>W'THUR INV. MGMT. AG -  C</v>
          </cell>
        </row>
        <row r="341">
          <cell r="L341" t="str">
            <v>ZURICH ESPAÑA CIA DE SEGU</v>
          </cell>
        </row>
        <row r="342">
          <cell r="L342" t="str">
            <v>ZURICH INSURANCE PLC, SUC</v>
          </cell>
        </row>
        <row r="343">
          <cell r="L343" t="str">
            <v>ZURICH VIDA, COMPAÑÍA DE</v>
          </cell>
        </row>
      </sheetData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croisé GIE"/>
      <sheetName val="Tableau croisé SAS"/>
      <sheetName val="SYNTHESE"/>
      <sheetName val="TABLE"/>
    </sheetNames>
    <sheetDataSet>
      <sheetData sheetId="0"/>
      <sheetData sheetId="1"/>
      <sheetData sheetId="2"/>
      <sheetData sheetId="3">
        <row r="3">
          <cell r="AO3" t="str">
            <v>ARC1</v>
          </cell>
        </row>
        <row r="4">
          <cell r="AO4" t="str">
            <v>ARC2</v>
          </cell>
        </row>
        <row r="5">
          <cell r="AO5" t="str">
            <v>ARC3</v>
          </cell>
        </row>
        <row r="6">
          <cell r="AO6" t="str">
            <v>AUD1</v>
          </cell>
        </row>
        <row r="7">
          <cell r="AO7" t="str">
            <v>AUD2</v>
          </cell>
        </row>
        <row r="8">
          <cell r="AO8" t="str">
            <v>AUD3</v>
          </cell>
        </row>
        <row r="9">
          <cell r="AO9" t="str">
            <v>BAN1</v>
          </cell>
        </row>
        <row r="10">
          <cell r="AO10" t="str">
            <v>BAN2</v>
          </cell>
        </row>
        <row r="11">
          <cell r="AO11" t="str">
            <v>BAN3</v>
          </cell>
        </row>
        <row r="12">
          <cell r="AO12" t="str">
            <v>BAN4</v>
          </cell>
        </row>
        <row r="13">
          <cell r="AO13" t="str">
            <v>BEX1</v>
          </cell>
        </row>
        <row r="14">
          <cell r="AO14" t="str">
            <v>BEX2</v>
          </cell>
        </row>
        <row r="15">
          <cell r="AO15" t="str">
            <v>BEX3</v>
          </cell>
        </row>
        <row r="16">
          <cell r="AO16" t="str">
            <v>BRM1</v>
          </cell>
        </row>
        <row r="17">
          <cell r="AO17" t="str">
            <v>BRM2</v>
          </cell>
        </row>
        <row r="18">
          <cell r="AO18" t="str">
            <v>BRM3</v>
          </cell>
        </row>
        <row r="19">
          <cell r="AO19" t="str">
            <v>CHM1</v>
          </cell>
        </row>
        <row r="20">
          <cell r="AO20" t="str">
            <v>CHM2</v>
          </cell>
        </row>
        <row r="21">
          <cell r="AO21" t="str">
            <v>CHM3</v>
          </cell>
        </row>
        <row r="22">
          <cell r="AO22" t="str">
            <v>DEV1</v>
          </cell>
        </row>
        <row r="23">
          <cell r="AO23" t="str">
            <v>DEV2</v>
          </cell>
        </row>
        <row r="24">
          <cell r="AO24" t="str">
            <v>DEV3</v>
          </cell>
        </row>
        <row r="25">
          <cell r="AO25" t="str">
            <v>INT1</v>
          </cell>
        </row>
        <row r="26">
          <cell r="AO26" t="str">
            <v>INT2</v>
          </cell>
        </row>
        <row r="27">
          <cell r="AO27" t="str">
            <v>INT3</v>
          </cell>
        </row>
        <row r="28">
          <cell r="AO28" t="str">
            <v>ISM1</v>
          </cell>
        </row>
        <row r="29">
          <cell r="AO29" t="str">
            <v>ISM2</v>
          </cell>
        </row>
        <row r="30">
          <cell r="AO30" t="str">
            <v>ISM3</v>
          </cell>
        </row>
        <row r="31">
          <cell r="AO31" t="str">
            <v>MDR1</v>
          </cell>
        </row>
        <row r="32">
          <cell r="AO32" t="str">
            <v>MDR2</v>
          </cell>
        </row>
        <row r="33">
          <cell r="AO33" t="str">
            <v>MDR3</v>
          </cell>
        </row>
        <row r="34">
          <cell r="AO34" t="str">
            <v>PGM1</v>
          </cell>
        </row>
        <row r="35">
          <cell r="AO35" t="str">
            <v>PGM2</v>
          </cell>
        </row>
        <row r="36">
          <cell r="AO36" t="str">
            <v>PGM3</v>
          </cell>
        </row>
        <row r="37">
          <cell r="AO37" t="str">
            <v>PJM1</v>
          </cell>
        </row>
        <row r="38">
          <cell r="AO38" t="str">
            <v>PJM2</v>
          </cell>
        </row>
        <row r="39">
          <cell r="AO39" t="str">
            <v>PJM3</v>
          </cell>
        </row>
        <row r="40">
          <cell r="AO40" t="str">
            <v>PMO1</v>
          </cell>
        </row>
        <row r="41">
          <cell r="AO41" t="str">
            <v>PMO2</v>
          </cell>
        </row>
        <row r="42">
          <cell r="AO42" t="str">
            <v>PMO3</v>
          </cell>
        </row>
        <row r="43">
          <cell r="AO43" t="str">
            <v>SCO1</v>
          </cell>
        </row>
        <row r="44">
          <cell r="AO44" t="str">
            <v>SCO2</v>
          </cell>
        </row>
        <row r="45">
          <cell r="AO45" t="str">
            <v>SCO3</v>
          </cell>
        </row>
        <row r="46">
          <cell r="AO46" t="str">
            <v>SDM1</v>
          </cell>
        </row>
        <row r="47">
          <cell r="AO47" t="str">
            <v>SDM2</v>
          </cell>
        </row>
        <row r="48">
          <cell r="AO48" t="str">
            <v>SDM3</v>
          </cell>
        </row>
        <row r="49">
          <cell r="AO49" t="str">
            <v>SMG1</v>
          </cell>
        </row>
        <row r="50">
          <cell r="AO50" t="str">
            <v>SMG2</v>
          </cell>
        </row>
        <row r="51">
          <cell r="AO51" t="str">
            <v>SMG3</v>
          </cell>
        </row>
        <row r="52">
          <cell r="AO52" t="str">
            <v>TAN1</v>
          </cell>
        </row>
        <row r="53">
          <cell r="AO53" t="str">
            <v>TAN2</v>
          </cell>
        </row>
        <row r="54">
          <cell r="AO54" t="str">
            <v>TAN3</v>
          </cell>
        </row>
        <row r="55">
          <cell r="AO55" t="str">
            <v>TTO1</v>
          </cell>
        </row>
        <row r="56">
          <cell r="AO56" t="str">
            <v>TTO2</v>
          </cell>
        </row>
        <row r="57">
          <cell r="AO57" t="str">
            <v>TTO3</v>
          </cell>
        </row>
        <row r="58">
          <cell r="AO58" t="str">
            <v>Z-Autres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N260"/>
  <sheetViews>
    <sheetView topLeftCell="K14" zoomScale="60" zoomScaleNormal="60" workbookViewId="0">
      <selection activeCell="V37" sqref="V37"/>
    </sheetView>
  </sheetViews>
  <sheetFormatPr baseColWidth="10" defaultColWidth="11.42578125" defaultRowHeight="15" x14ac:dyDescent="0.25"/>
  <cols>
    <col min="1" max="1" width="20.28515625" bestFit="1" customWidth="1"/>
    <col min="2" max="2" width="45.7109375" style="8" customWidth="1"/>
    <col min="3" max="3" width="50.28515625" style="8" customWidth="1"/>
    <col min="4" max="4" width="27.28515625" style="8" customWidth="1"/>
    <col min="5" max="5" width="27.7109375" style="8" customWidth="1"/>
    <col min="6" max="6" width="22.7109375" style="8" customWidth="1"/>
    <col min="7" max="9" width="19.85546875" style="8" customWidth="1"/>
    <col min="10" max="10" width="24.140625" style="8" customWidth="1"/>
    <col min="11" max="11" width="24.5703125" style="21" customWidth="1"/>
    <col min="12" max="12" width="18.85546875" bestFit="1" customWidth="1"/>
    <col min="13" max="13" width="27.85546875" style="8" customWidth="1"/>
    <col min="14" max="54" width="11.42578125" style="22"/>
    <col min="55" max="66" width="11.42578125" style="5"/>
    <col min="67" max="16384" width="11.42578125" style="2"/>
  </cols>
  <sheetData>
    <row r="1" spans="1:54" x14ac:dyDescent="0.25">
      <c r="A1" s="176"/>
      <c r="B1" s="3"/>
      <c r="C1" s="3"/>
      <c r="D1" s="3"/>
      <c r="E1" s="3"/>
      <c r="F1" s="3"/>
      <c r="G1" s="3"/>
      <c r="H1" s="3"/>
      <c r="I1" s="3"/>
      <c r="J1" s="3"/>
      <c r="K1" s="4"/>
      <c r="L1" s="176"/>
      <c r="M1" s="3"/>
    </row>
    <row r="2" spans="1:54" ht="15.75" x14ac:dyDescent="0.25">
      <c r="A2" s="176"/>
      <c r="B2" s="207" t="s">
        <v>78</v>
      </c>
      <c r="C2" s="67" t="s">
        <v>92</v>
      </c>
      <c r="D2" s="3"/>
      <c r="E2" s="3"/>
      <c r="F2" s="3"/>
      <c r="G2" s="3"/>
      <c r="H2" s="3"/>
      <c r="I2" s="3"/>
      <c r="J2" s="3"/>
      <c r="K2" s="4"/>
      <c r="L2" s="176"/>
      <c r="M2" s="3"/>
    </row>
    <row r="3" spans="1:54" s="5" customFormat="1" x14ac:dyDescent="0.25">
      <c r="A3" s="176"/>
      <c r="B3" s="208"/>
      <c r="C3" s="68" t="str">
        <f>IF(C2="Single client","Choose client  -&gt;",IF(C2="Multi client","Complete the table line 98",IF(C2&lt;&gt;"Multi client","Complete the table line 98",)))</f>
        <v>Complete the table line 98</v>
      </c>
      <c r="D3" s="9"/>
      <c r="E3" s="3"/>
      <c r="F3" s="3"/>
      <c r="L3" s="176"/>
      <c r="M3" s="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</row>
    <row r="4" spans="1:54" s="5" customFormat="1" ht="15.75" x14ac:dyDescent="0.25">
      <c r="A4" s="176"/>
      <c r="B4" s="209"/>
      <c r="C4" s="69"/>
      <c r="D4" s="9"/>
      <c r="E4" s="3"/>
      <c r="F4" s="3"/>
      <c r="L4" s="176"/>
      <c r="M4" s="3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</row>
    <row r="5" spans="1:54" s="5" customFormat="1" ht="15.75" x14ac:dyDescent="0.25">
      <c r="A5" s="176"/>
      <c r="B5" s="63"/>
      <c r="C5" s="64"/>
      <c r="D5" s="9"/>
      <c r="E5" s="3"/>
      <c r="F5" s="3"/>
      <c r="L5" s="176"/>
      <c r="M5" s="3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</row>
    <row r="6" spans="1:54" ht="15.75" x14ac:dyDescent="0.25">
      <c r="A6" s="176"/>
      <c r="B6" s="6" t="s">
        <v>28</v>
      </c>
      <c r="C6" s="29" t="s">
        <v>88</v>
      </c>
      <c r="D6" s="4"/>
      <c r="E6" s="4"/>
      <c r="F6" s="4"/>
      <c r="G6" s="4"/>
      <c r="H6" s="4"/>
      <c r="I6" s="4"/>
      <c r="J6" s="4"/>
      <c r="K6" s="4"/>
      <c r="L6" s="176"/>
      <c r="M6" s="3"/>
    </row>
    <row r="7" spans="1:54" ht="15.75" x14ac:dyDescent="0.25">
      <c r="A7" s="176"/>
      <c r="B7" s="6" t="s">
        <v>29</v>
      </c>
      <c r="C7" s="29"/>
      <c r="D7" s="4"/>
      <c r="E7" s="4"/>
      <c r="F7" s="4"/>
      <c r="G7" s="4"/>
      <c r="H7" s="4"/>
      <c r="I7" s="4"/>
      <c r="J7" s="210" t="s">
        <v>66</v>
      </c>
      <c r="K7" s="210"/>
      <c r="L7" s="176"/>
      <c r="M7" s="3"/>
    </row>
    <row r="8" spans="1:54" ht="15.75" x14ac:dyDescent="0.25">
      <c r="A8" s="176"/>
      <c r="B8" s="6" t="s">
        <v>65</v>
      </c>
      <c r="C8" s="70" t="s">
        <v>36</v>
      </c>
      <c r="D8" s="4"/>
      <c r="E8" s="4"/>
      <c r="F8" s="4"/>
      <c r="G8" s="4"/>
      <c r="H8" s="4"/>
      <c r="I8" s="4"/>
      <c r="J8" s="27" t="s">
        <v>22</v>
      </c>
      <c r="K8" s="28"/>
      <c r="L8" s="176"/>
      <c r="M8" s="3"/>
    </row>
    <row r="9" spans="1:54" ht="15.75" x14ac:dyDescent="0.25">
      <c r="A9" s="176"/>
      <c r="B9" s="6" t="s">
        <v>30</v>
      </c>
      <c r="C9" s="30">
        <v>42005</v>
      </c>
      <c r="D9" s="4"/>
      <c r="E9" s="4"/>
      <c r="F9" s="4"/>
      <c r="G9" s="4"/>
      <c r="H9" s="4"/>
      <c r="I9" s="4"/>
      <c r="J9" s="27" t="s">
        <v>23</v>
      </c>
      <c r="K9" s="28"/>
      <c r="L9" s="176"/>
      <c r="M9" s="3"/>
    </row>
    <row r="10" spans="1:54" ht="15.75" x14ac:dyDescent="0.25">
      <c r="A10" s="176"/>
      <c r="B10" s="6" t="s">
        <v>31</v>
      </c>
      <c r="C10" s="30">
        <v>42369</v>
      </c>
      <c r="D10" s="5"/>
      <c r="E10" s="5"/>
      <c r="F10" s="4"/>
      <c r="G10" s="4"/>
      <c r="H10" s="4"/>
      <c r="I10" s="4"/>
      <c r="J10" s="27" t="s">
        <v>24</v>
      </c>
      <c r="K10" s="28"/>
      <c r="L10" s="176"/>
      <c r="M10" s="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</row>
    <row r="11" spans="1:54" ht="15.75" x14ac:dyDescent="0.25">
      <c r="A11" s="176"/>
      <c r="B11" s="6" t="s">
        <v>32</v>
      </c>
      <c r="C11" s="152" t="s">
        <v>34</v>
      </c>
      <c r="D11" s="22"/>
      <c r="E11" s="22"/>
      <c r="F11" s="5"/>
      <c r="G11" s="5"/>
      <c r="H11" s="5"/>
      <c r="I11" s="5"/>
      <c r="J11" s="27" t="s">
        <v>25</v>
      </c>
      <c r="K11" s="28"/>
      <c r="L11" s="176"/>
      <c r="M11" s="3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54" ht="15.75" x14ac:dyDescent="0.25">
      <c r="A12" s="176"/>
      <c r="B12" s="6" t="s">
        <v>35</v>
      </c>
      <c r="C12" s="70" t="s">
        <v>36</v>
      </c>
      <c r="D12" s="22"/>
      <c r="E12" s="22"/>
      <c r="F12" s="5"/>
      <c r="G12" s="5"/>
      <c r="H12" s="5"/>
      <c r="I12" s="5"/>
      <c r="J12" s="27" t="s">
        <v>19</v>
      </c>
      <c r="K12" s="28"/>
      <c r="L12" s="176"/>
      <c r="M12" s="3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</row>
    <row r="13" spans="1:54" ht="15.75" x14ac:dyDescent="0.25">
      <c r="A13" s="176"/>
      <c r="B13" s="6" t="s">
        <v>80</v>
      </c>
      <c r="C13" s="30" t="s">
        <v>41</v>
      </c>
      <c r="D13" s="4"/>
      <c r="E13" s="4"/>
      <c r="F13" s="22"/>
      <c r="G13" s="22"/>
      <c r="H13" s="22"/>
      <c r="I13" s="23"/>
      <c r="J13" s="153"/>
      <c r="K13" s="154"/>
      <c r="L13" s="176"/>
      <c r="M13" s="9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</row>
    <row r="14" spans="1:54" s="5" customFormat="1" ht="15.75" thickBot="1" x14ac:dyDescent="0.3">
      <c r="A14" s="176"/>
      <c r="B14" s="3"/>
      <c r="C14" s="3"/>
      <c r="D14" s="3"/>
      <c r="E14" s="3"/>
      <c r="F14" s="3"/>
      <c r="G14" s="3"/>
      <c r="H14" s="3"/>
      <c r="I14" s="3"/>
      <c r="J14" s="3"/>
      <c r="K14" s="4"/>
      <c r="L14" s="176"/>
      <c r="M14" s="3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</row>
    <row r="15" spans="1:54" ht="16.5" thickBot="1" x14ac:dyDescent="0.3">
      <c r="A15" s="176"/>
      <c r="B15" s="211" t="s">
        <v>27</v>
      </c>
      <c r="C15" s="211"/>
      <c r="D15" s="211"/>
      <c r="E15" s="211"/>
      <c r="F15" s="211"/>
      <c r="G15" s="211"/>
      <c r="H15" s="211"/>
      <c r="I15" s="211"/>
      <c r="J15" s="211"/>
      <c r="K15" s="212"/>
      <c r="L15" s="176"/>
      <c r="M15" s="155"/>
    </row>
    <row r="16" spans="1:54" ht="16.5" thickBot="1" x14ac:dyDescent="0.3">
      <c r="A16" s="176"/>
      <c r="B16" s="7"/>
      <c r="C16" s="7"/>
      <c r="D16" s="7"/>
      <c r="E16" s="7"/>
      <c r="F16" s="7"/>
      <c r="G16" s="7"/>
      <c r="H16" s="7"/>
      <c r="I16" s="7"/>
      <c r="J16" s="7"/>
      <c r="K16" s="7"/>
      <c r="L16" s="176"/>
      <c r="M16" s="156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</row>
    <row r="17" spans="1:66" ht="37.5" customHeight="1" thickBot="1" x14ac:dyDescent="0.3">
      <c r="A17" s="176" t="s">
        <v>97</v>
      </c>
      <c r="B17" s="160" t="s">
        <v>43</v>
      </c>
      <c r="C17" s="160" t="s">
        <v>58</v>
      </c>
      <c r="D17" s="160" t="s">
        <v>15</v>
      </c>
      <c r="E17" s="160" t="s">
        <v>16</v>
      </c>
      <c r="F17" s="160" t="s">
        <v>17</v>
      </c>
      <c r="G17" s="160" t="s">
        <v>18</v>
      </c>
      <c r="H17" s="160" t="s">
        <v>40</v>
      </c>
      <c r="I17" s="160" t="s">
        <v>41</v>
      </c>
      <c r="J17" s="160" t="s">
        <v>51</v>
      </c>
      <c r="K17" s="35" t="s">
        <v>21</v>
      </c>
      <c r="L17" s="176" t="s">
        <v>98</v>
      </c>
      <c r="M17" s="38" t="s">
        <v>93</v>
      </c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</row>
    <row r="18" spans="1:66" s="12" customFormat="1" ht="16.5" thickBot="1" x14ac:dyDescent="0.3">
      <c r="A18" s="176"/>
      <c r="B18" s="10"/>
      <c r="C18" s="10"/>
      <c r="D18" s="10"/>
      <c r="E18" s="10"/>
      <c r="F18" s="10"/>
      <c r="G18" s="10"/>
      <c r="H18" s="10"/>
      <c r="I18" s="10"/>
      <c r="J18" s="10"/>
      <c r="K18" s="11"/>
      <c r="L18" s="176"/>
      <c r="M18" s="9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</row>
    <row r="19" spans="1:66" ht="15" customHeight="1" x14ac:dyDescent="0.25">
      <c r="A19" s="176" t="s">
        <v>86</v>
      </c>
      <c r="B19" s="213" t="s">
        <v>54</v>
      </c>
      <c r="C19" s="165" t="s">
        <v>2</v>
      </c>
      <c r="D19" s="177"/>
      <c r="E19" s="165"/>
      <c r="F19" s="83">
        <v>1</v>
      </c>
      <c r="G19" s="84">
        <f>100%-F19</f>
        <v>0</v>
      </c>
      <c r="H19" s="83">
        <v>1</v>
      </c>
      <c r="I19" s="84">
        <f t="shared" ref="I19:I31" si="0">100%-H19</f>
        <v>0</v>
      </c>
      <c r="J19" s="85"/>
      <c r="K19" s="86">
        <f t="shared" ref="K19:K31" si="1">E19*D19</f>
        <v>0</v>
      </c>
      <c r="L19" s="176" t="s">
        <v>99</v>
      </c>
      <c r="M19" s="97">
        <f t="shared" ref="M19:M31" si="2">IF($C$12="YES",0,K19*$K$8*F19+K19*G19*$K$9)</f>
        <v>0</v>
      </c>
      <c r="O19" s="23"/>
      <c r="P19" s="23"/>
      <c r="Q19" s="23"/>
      <c r="R19" s="23"/>
      <c r="S19" s="23"/>
      <c r="T19" s="23"/>
      <c r="U19" s="23"/>
      <c r="V19" s="23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</row>
    <row r="20" spans="1:66" ht="15.75" x14ac:dyDescent="0.25">
      <c r="A20" s="176" t="s">
        <v>86</v>
      </c>
      <c r="B20" s="205"/>
      <c r="C20" s="161" t="s">
        <v>3</v>
      </c>
      <c r="D20" s="178"/>
      <c r="E20" s="161"/>
      <c r="F20" s="88">
        <v>1</v>
      </c>
      <c r="G20" s="89">
        <f t="shared" ref="G20:G45" si="3">100%-F20</f>
        <v>0</v>
      </c>
      <c r="H20" s="88">
        <v>1</v>
      </c>
      <c r="I20" s="89">
        <f t="shared" si="0"/>
        <v>0</v>
      </c>
      <c r="J20" s="90"/>
      <c r="K20" s="91">
        <f t="shared" si="1"/>
        <v>0</v>
      </c>
      <c r="L20" s="176" t="s">
        <v>99</v>
      </c>
      <c r="M20" s="98">
        <f t="shared" si="2"/>
        <v>0</v>
      </c>
      <c r="Q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</row>
    <row r="21" spans="1:66" ht="15.75" x14ac:dyDescent="0.25">
      <c r="A21" s="176" t="s">
        <v>86</v>
      </c>
      <c r="B21" s="205"/>
      <c r="C21" s="161" t="s">
        <v>4</v>
      </c>
      <c r="D21" s="178"/>
      <c r="E21" s="161"/>
      <c r="F21" s="88">
        <v>0</v>
      </c>
      <c r="G21" s="89">
        <f t="shared" si="3"/>
        <v>1</v>
      </c>
      <c r="H21" s="88">
        <v>1</v>
      </c>
      <c r="I21" s="89">
        <f t="shared" si="0"/>
        <v>0</v>
      </c>
      <c r="J21" s="90"/>
      <c r="K21" s="91">
        <f t="shared" si="1"/>
        <v>0</v>
      </c>
      <c r="L21" s="176" t="s">
        <v>99</v>
      </c>
      <c r="M21" s="98">
        <f t="shared" si="2"/>
        <v>0</v>
      </c>
      <c r="Q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</row>
    <row r="22" spans="1:66" ht="15.75" x14ac:dyDescent="0.25">
      <c r="A22" s="176" t="s">
        <v>86</v>
      </c>
      <c r="B22" s="205"/>
      <c r="C22" s="139" t="s">
        <v>5</v>
      </c>
      <c r="D22" s="179"/>
      <c r="E22" s="139"/>
      <c r="F22" s="140">
        <v>1</v>
      </c>
      <c r="G22" s="141">
        <f t="shared" si="3"/>
        <v>0</v>
      </c>
      <c r="H22" s="140">
        <v>1</v>
      </c>
      <c r="I22" s="141">
        <f t="shared" si="0"/>
        <v>0</v>
      </c>
      <c r="J22" s="142"/>
      <c r="K22" s="143">
        <f t="shared" si="1"/>
        <v>0</v>
      </c>
      <c r="L22" s="176" t="s">
        <v>99</v>
      </c>
      <c r="M22" s="149">
        <f t="shared" si="2"/>
        <v>0</v>
      </c>
      <c r="Q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</row>
    <row r="23" spans="1:66" ht="15" customHeight="1" x14ac:dyDescent="0.25">
      <c r="A23" s="176" t="s">
        <v>86</v>
      </c>
      <c r="B23" s="205" t="s">
        <v>55</v>
      </c>
      <c r="C23" s="144" t="s">
        <v>12</v>
      </c>
      <c r="D23" s="180"/>
      <c r="E23" s="144"/>
      <c r="F23" s="145">
        <v>1</v>
      </c>
      <c r="G23" s="146">
        <f t="shared" si="3"/>
        <v>0</v>
      </c>
      <c r="H23" s="145">
        <v>1</v>
      </c>
      <c r="I23" s="146">
        <f t="shared" si="0"/>
        <v>0</v>
      </c>
      <c r="J23" s="147"/>
      <c r="K23" s="148">
        <f t="shared" si="1"/>
        <v>0</v>
      </c>
      <c r="L23" s="176" t="s">
        <v>99</v>
      </c>
      <c r="M23" s="150">
        <f t="shared" si="2"/>
        <v>0</v>
      </c>
      <c r="Q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</row>
    <row r="24" spans="1:66" ht="15.75" x14ac:dyDescent="0.25">
      <c r="A24" s="176" t="s">
        <v>86</v>
      </c>
      <c r="B24" s="205"/>
      <c r="C24" s="161" t="s">
        <v>13</v>
      </c>
      <c r="D24" s="178"/>
      <c r="E24" s="161"/>
      <c r="F24" s="88">
        <v>1</v>
      </c>
      <c r="G24" s="89">
        <f t="shared" si="3"/>
        <v>0</v>
      </c>
      <c r="H24" s="88">
        <v>1</v>
      </c>
      <c r="I24" s="89">
        <f t="shared" si="0"/>
        <v>0</v>
      </c>
      <c r="J24" s="90"/>
      <c r="K24" s="91">
        <f t="shared" si="1"/>
        <v>0</v>
      </c>
      <c r="L24" s="176" t="s">
        <v>99</v>
      </c>
      <c r="M24" s="98">
        <f t="shared" si="2"/>
        <v>0</v>
      </c>
      <c r="Q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</row>
    <row r="25" spans="1:66" ht="15.75" x14ac:dyDescent="0.25">
      <c r="A25" s="176" t="s">
        <v>86</v>
      </c>
      <c r="B25" s="205"/>
      <c r="C25" s="161" t="s">
        <v>6</v>
      </c>
      <c r="D25" s="178"/>
      <c r="E25" s="161"/>
      <c r="F25" s="88">
        <v>1</v>
      </c>
      <c r="G25" s="89">
        <f t="shared" si="3"/>
        <v>0</v>
      </c>
      <c r="H25" s="88">
        <v>1</v>
      </c>
      <c r="I25" s="89">
        <f t="shared" si="0"/>
        <v>0</v>
      </c>
      <c r="J25" s="90"/>
      <c r="K25" s="91">
        <f t="shared" si="1"/>
        <v>0</v>
      </c>
      <c r="L25" s="176" t="s">
        <v>99</v>
      </c>
      <c r="M25" s="98">
        <f t="shared" si="2"/>
        <v>0</v>
      </c>
      <c r="Q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</row>
    <row r="26" spans="1:66" ht="15.75" x14ac:dyDescent="0.25">
      <c r="A26" s="176" t="s">
        <v>86</v>
      </c>
      <c r="B26" s="205"/>
      <c r="C26" s="161" t="s">
        <v>7</v>
      </c>
      <c r="D26" s="178"/>
      <c r="E26" s="161"/>
      <c r="F26" s="88">
        <v>1</v>
      </c>
      <c r="G26" s="89">
        <f t="shared" si="3"/>
        <v>0</v>
      </c>
      <c r="H26" s="88">
        <v>1</v>
      </c>
      <c r="I26" s="89">
        <f t="shared" si="0"/>
        <v>0</v>
      </c>
      <c r="J26" s="90"/>
      <c r="K26" s="91">
        <f t="shared" si="1"/>
        <v>0</v>
      </c>
      <c r="L26" s="176" t="s">
        <v>99</v>
      </c>
      <c r="M26" s="98">
        <f t="shared" si="2"/>
        <v>0</v>
      </c>
      <c r="Q26" s="5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</row>
    <row r="27" spans="1:66" ht="15.75" x14ac:dyDescent="0.25">
      <c r="A27" s="176" t="s">
        <v>86</v>
      </c>
      <c r="B27" s="205"/>
      <c r="C27" s="139" t="s">
        <v>14</v>
      </c>
      <c r="D27" s="179"/>
      <c r="E27" s="139"/>
      <c r="F27" s="140">
        <v>1</v>
      </c>
      <c r="G27" s="141">
        <f t="shared" si="3"/>
        <v>0</v>
      </c>
      <c r="H27" s="140">
        <v>1</v>
      </c>
      <c r="I27" s="141">
        <f t="shared" si="0"/>
        <v>0</v>
      </c>
      <c r="J27" s="142"/>
      <c r="K27" s="143">
        <f t="shared" si="1"/>
        <v>0</v>
      </c>
      <c r="L27" s="176" t="s">
        <v>99</v>
      </c>
      <c r="M27" s="149">
        <f t="shared" si="2"/>
        <v>0</v>
      </c>
      <c r="Q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</row>
    <row r="28" spans="1:66" ht="15" customHeight="1" x14ac:dyDescent="0.25">
      <c r="A28" s="176" t="s">
        <v>86</v>
      </c>
      <c r="B28" s="205" t="s">
        <v>56</v>
      </c>
      <c r="C28" s="144" t="s">
        <v>8</v>
      </c>
      <c r="D28" s="180"/>
      <c r="E28" s="144"/>
      <c r="F28" s="145">
        <v>1</v>
      </c>
      <c r="G28" s="146">
        <f t="shared" si="3"/>
        <v>0</v>
      </c>
      <c r="H28" s="145">
        <v>1</v>
      </c>
      <c r="I28" s="146">
        <f t="shared" si="0"/>
        <v>0</v>
      </c>
      <c r="J28" s="147"/>
      <c r="K28" s="148">
        <f t="shared" si="1"/>
        <v>0</v>
      </c>
      <c r="L28" s="176" t="s">
        <v>99</v>
      </c>
      <c r="M28" s="150">
        <f t="shared" si="2"/>
        <v>0</v>
      </c>
      <c r="Q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</row>
    <row r="29" spans="1:66" ht="15.75" x14ac:dyDescent="0.25">
      <c r="A29" s="176" t="s">
        <v>86</v>
      </c>
      <c r="B29" s="205"/>
      <c r="C29" s="161" t="s">
        <v>9</v>
      </c>
      <c r="D29" s="178"/>
      <c r="E29" s="161"/>
      <c r="F29" s="88">
        <v>1</v>
      </c>
      <c r="G29" s="89">
        <f t="shared" si="3"/>
        <v>0</v>
      </c>
      <c r="H29" s="88">
        <v>1</v>
      </c>
      <c r="I29" s="89">
        <f t="shared" si="0"/>
        <v>0</v>
      </c>
      <c r="J29" s="90"/>
      <c r="K29" s="91">
        <f t="shared" si="1"/>
        <v>0</v>
      </c>
      <c r="L29" s="176" t="s">
        <v>99</v>
      </c>
      <c r="M29" s="98">
        <f t="shared" si="2"/>
        <v>0</v>
      </c>
      <c r="Q29" s="5"/>
      <c r="W29" s="23"/>
      <c r="X29" s="23"/>
      <c r="Y29" s="23"/>
      <c r="Z29" s="23"/>
      <c r="AA29" s="23"/>
      <c r="AB29" s="23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</row>
    <row r="30" spans="1:66" ht="15.75" x14ac:dyDescent="0.25">
      <c r="A30" s="176" t="s">
        <v>86</v>
      </c>
      <c r="B30" s="205"/>
      <c r="C30" s="161" t="s">
        <v>10</v>
      </c>
      <c r="D30" s="178"/>
      <c r="E30" s="161"/>
      <c r="F30" s="88">
        <v>1</v>
      </c>
      <c r="G30" s="89">
        <f t="shared" si="3"/>
        <v>0</v>
      </c>
      <c r="H30" s="88">
        <v>1</v>
      </c>
      <c r="I30" s="89">
        <f t="shared" si="0"/>
        <v>0</v>
      </c>
      <c r="J30" s="90"/>
      <c r="K30" s="91">
        <f t="shared" si="1"/>
        <v>0</v>
      </c>
      <c r="L30" s="176" t="s">
        <v>99</v>
      </c>
      <c r="M30" s="98">
        <f t="shared" si="2"/>
        <v>0</v>
      </c>
      <c r="Q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</row>
    <row r="31" spans="1:66" ht="16.5" thickBot="1" x14ac:dyDescent="0.3">
      <c r="A31" s="176" t="s">
        <v>86</v>
      </c>
      <c r="B31" s="206"/>
      <c r="C31" s="163" t="s">
        <v>11</v>
      </c>
      <c r="D31" s="181"/>
      <c r="E31" s="163"/>
      <c r="F31" s="93">
        <v>1</v>
      </c>
      <c r="G31" s="94">
        <f t="shared" si="3"/>
        <v>0</v>
      </c>
      <c r="H31" s="93">
        <v>1</v>
      </c>
      <c r="I31" s="94">
        <f t="shared" si="0"/>
        <v>0</v>
      </c>
      <c r="J31" s="95"/>
      <c r="K31" s="96">
        <f t="shared" si="1"/>
        <v>0</v>
      </c>
      <c r="L31" s="176" t="s">
        <v>99</v>
      </c>
      <c r="M31" s="99">
        <f t="shared" si="2"/>
        <v>0</v>
      </c>
      <c r="Q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</row>
    <row r="32" spans="1:66" s="12" customFormat="1" ht="15.75" thickBot="1" x14ac:dyDescent="0.3">
      <c r="A32" s="176" t="s">
        <v>86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76"/>
      <c r="M32" s="15"/>
      <c r="N32" s="23"/>
      <c r="O32" s="23"/>
      <c r="P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</row>
    <row r="33" spans="1:66" ht="24" customHeight="1" thickBot="1" x14ac:dyDescent="0.3">
      <c r="A33" s="176" t="s">
        <v>86</v>
      </c>
      <c r="B33" s="1"/>
      <c r="C33" s="31" t="s">
        <v>57</v>
      </c>
      <c r="D33" s="32">
        <f>SUM(D19:D31)</f>
        <v>0</v>
      </c>
      <c r="E33" s="32" t="e">
        <f>K33/D33</f>
        <v>#DIV/0!</v>
      </c>
      <c r="F33" s="32"/>
      <c r="G33" s="32"/>
      <c r="H33" s="32"/>
      <c r="I33" s="32"/>
      <c r="J33" s="32"/>
      <c r="K33" s="33">
        <f>SUM(K19:K31)</f>
        <v>0</v>
      </c>
      <c r="L33" s="176"/>
      <c r="M33" s="39">
        <f>SUM(M19:M31)</f>
        <v>0</v>
      </c>
      <c r="Q33" s="5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</row>
    <row r="34" spans="1:66" ht="15.75" thickBot="1" x14ac:dyDescent="0.3">
      <c r="A34" s="176" t="s">
        <v>86</v>
      </c>
      <c r="B34" s="1"/>
      <c r="C34" s="1"/>
      <c r="D34" s="1"/>
      <c r="E34" s="1"/>
      <c r="F34" s="1"/>
      <c r="G34" s="24"/>
      <c r="H34" s="24"/>
      <c r="I34" s="24"/>
      <c r="J34" s="24"/>
      <c r="K34" s="1"/>
      <c r="L34" s="176"/>
      <c r="M34" s="15"/>
      <c r="Q34" s="5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</row>
    <row r="35" spans="1:66" ht="34.5" customHeight="1" thickBot="1" x14ac:dyDescent="0.3">
      <c r="A35" s="176" t="s">
        <v>86</v>
      </c>
      <c r="B35" s="159" t="s">
        <v>44</v>
      </c>
      <c r="C35" s="160" t="s">
        <v>67</v>
      </c>
      <c r="D35" s="160" t="s">
        <v>15</v>
      </c>
      <c r="E35" s="160" t="s">
        <v>53</v>
      </c>
      <c r="F35" s="160" t="s">
        <v>17</v>
      </c>
      <c r="G35" s="160" t="s">
        <v>18</v>
      </c>
      <c r="H35" s="160" t="s">
        <v>40</v>
      </c>
      <c r="I35" s="160" t="s">
        <v>41</v>
      </c>
      <c r="J35" s="160" t="s">
        <v>51</v>
      </c>
      <c r="K35" s="35" t="s">
        <v>52</v>
      </c>
      <c r="L35" s="176"/>
      <c r="M35" s="38" t="s">
        <v>93</v>
      </c>
      <c r="Q35" s="5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</row>
    <row r="36" spans="1:66" s="12" customFormat="1" ht="16.5" thickBot="1" x14ac:dyDescent="0.3">
      <c r="A36" s="176" t="s">
        <v>86</v>
      </c>
      <c r="B36" s="10"/>
      <c r="C36" s="10"/>
      <c r="D36" s="10"/>
      <c r="E36" s="10"/>
      <c r="F36" s="10"/>
      <c r="G36" s="10"/>
      <c r="H36" s="10"/>
      <c r="I36" s="10"/>
      <c r="J36" s="10"/>
      <c r="K36" s="11"/>
      <c r="L36" s="176"/>
      <c r="M36" s="9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</row>
    <row r="37" spans="1:66" x14ac:dyDescent="0.25">
      <c r="A37" s="176" t="s">
        <v>86</v>
      </c>
      <c r="B37" s="100" t="s">
        <v>37</v>
      </c>
      <c r="C37" s="101" t="s">
        <v>36</v>
      </c>
      <c r="D37" s="177"/>
      <c r="E37" s="82"/>
      <c r="F37" s="102">
        <v>1</v>
      </c>
      <c r="G37" s="103">
        <f t="shared" si="3"/>
        <v>0</v>
      </c>
      <c r="H37" s="102">
        <v>1</v>
      </c>
      <c r="I37" s="103">
        <f>100%-H37</f>
        <v>0</v>
      </c>
      <c r="J37" s="104">
        <f>IF(C37="yes",0,D37*E37*H37*17.7%)</f>
        <v>0</v>
      </c>
      <c r="K37" s="105">
        <f>D37*E37+J37</f>
        <v>0</v>
      </c>
      <c r="L37" s="176" t="s">
        <v>100</v>
      </c>
      <c r="M37" s="123">
        <f>IF($C$12="YES",0,K37*$K$10*F37+K37*G37*$K$11)</f>
        <v>0</v>
      </c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</row>
    <row r="38" spans="1:66" x14ac:dyDescent="0.25">
      <c r="A38" s="176" t="s">
        <v>86</v>
      </c>
      <c r="B38" s="106" t="s">
        <v>38</v>
      </c>
      <c r="C38" s="106" t="s">
        <v>36</v>
      </c>
      <c r="D38" s="178"/>
      <c r="E38" s="87"/>
      <c r="F38" s="107">
        <v>1</v>
      </c>
      <c r="G38" s="108">
        <f t="shared" si="3"/>
        <v>0</v>
      </c>
      <c r="H38" s="107">
        <v>1</v>
      </c>
      <c r="I38" s="108">
        <f>100%-H38</f>
        <v>0</v>
      </c>
      <c r="J38" s="109">
        <f>IF(C38="yes",0,D38*E38*H38*17.7%)</f>
        <v>0</v>
      </c>
      <c r="K38" s="110">
        <f t="shared" ref="K38:K45" si="4">D38*E38+J38</f>
        <v>0</v>
      </c>
      <c r="L38" s="176" t="s">
        <v>100</v>
      </c>
      <c r="M38" s="124">
        <f>IF($C$12="YES",0,K38*$K$10*F38+K38*G38*$K$11)</f>
        <v>0</v>
      </c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</row>
    <row r="39" spans="1:66" ht="15.75" thickBot="1" x14ac:dyDescent="0.3">
      <c r="A39" s="176" t="s">
        <v>86</v>
      </c>
      <c r="B39" s="111" t="s">
        <v>39</v>
      </c>
      <c r="C39" s="112" t="s">
        <v>36</v>
      </c>
      <c r="D39" s="181"/>
      <c r="E39" s="92"/>
      <c r="F39" s="113">
        <v>1</v>
      </c>
      <c r="G39" s="114">
        <f t="shared" si="3"/>
        <v>0</v>
      </c>
      <c r="H39" s="113">
        <v>1</v>
      </c>
      <c r="I39" s="114">
        <f>100%-H39</f>
        <v>0</v>
      </c>
      <c r="J39" s="115">
        <f>IF(C39="yes",0,D39*E39*H39*17.7%)</f>
        <v>0</v>
      </c>
      <c r="K39" s="116">
        <f t="shared" si="4"/>
        <v>0</v>
      </c>
      <c r="L39" s="176" t="s">
        <v>100</v>
      </c>
      <c r="M39" s="125">
        <f>IF($C$12="YES",0,K39*$K$10*F39+K39*G39*$K$11)</f>
        <v>0</v>
      </c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</row>
    <row r="40" spans="1:66" ht="15.75" thickBot="1" x14ac:dyDescent="0.3">
      <c r="A40" s="176" t="s">
        <v>86</v>
      </c>
      <c r="B40" s="1"/>
      <c r="C40" s="1"/>
      <c r="D40" s="1"/>
      <c r="E40" s="1"/>
      <c r="F40" s="1"/>
      <c r="G40" s="24"/>
      <c r="I40" s="22"/>
      <c r="J40" s="24"/>
      <c r="K40" s="1"/>
      <c r="L40" s="176"/>
      <c r="M40" s="15"/>
      <c r="Q40" s="5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</row>
    <row r="41" spans="1:66" ht="24" customHeight="1" thickBot="1" x14ac:dyDescent="0.3">
      <c r="A41" s="176" t="s">
        <v>86</v>
      </c>
      <c r="B41" s="1"/>
      <c r="C41" s="31" t="s">
        <v>69</v>
      </c>
      <c r="D41" s="32">
        <f>SUM(D37:D40)</f>
        <v>0</v>
      </c>
      <c r="E41" s="32" t="e">
        <f>K41/D41</f>
        <v>#DIV/0!</v>
      </c>
      <c r="F41" s="32"/>
      <c r="G41" s="32"/>
      <c r="H41" s="32"/>
      <c r="I41" s="32"/>
      <c r="J41" s="32">
        <f>SUM(J37:J39)</f>
        <v>0</v>
      </c>
      <c r="K41" s="33">
        <f>SUM(K37:K39)</f>
        <v>0</v>
      </c>
      <c r="L41" s="176"/>
      <c r="M41" s="39">
        <f>SUM(M37:M39)</f>
        <v>0</v>
      </c>
      <c r="Q41" s="5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</row>
    <row r="42" spans="1:66" ht="15.75" thickBot="1" x14ac:dyDescent="0.3">
      <c r="A42" s="176" t="s">
        <v>86</v>
      </c>
      <c r="B42" s="1"/>
      <c r="C42" s="1"/>
      <c r="D42" s="1"/>
      <c r="E42" s="1"/>
      <c r="F42" s="1"/>
      <c r="G42" s="24"/>
      <c r="H42" s="24"/>
      <c r="I42" s="24"/>
      <c r="J42" s="24"/>
      <c r="K42" s="1"/>
      <c r="L42" s="176"/>
      <c r="M42" s="15"/>
      <c r="Q42" s="5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</row>
    <row r="43" spans="1:66" ht="15.75" x14ac:dyDescent="0.25">
      <c r="A43" s="176" t="s">
        <v>86</v>
      </c>
      <c r="B43" s="100" t="s">
        <v>37</v>
      </c>
      <c r="C43" s="101" t="s">
        <v>36</v>
      </c>
      <c r="D43" s="177"/>
      <c r="E43" s="82"/>
      <c r="F43" s="102">
        <v>0</v>
      </c>
      <c r="G43" s="103">
        <f t="shared" si="3"/>
        <v>1</v>
      </c>
      <c r="H43" s="102">
        <v>0</v>
      </c>
      <c r="I43" s="103">
        <f>100%-H43</f>
        <v>1</v>
      </c>
      <c r="J43" s="104">
        <f>IF(C43="yes",0,D43*E43*H43*17.7%)</f>
        <v>0</v>
      </c>
      <c r="K43" s="117">
        <f t="shared" si="4"/>
        <v>0</v>
      </c>
      <c r="L43" s="176" t="s">
        <v>101</v>
      </c>
      <c r="M43" s="120">
        <f>IF($C$12="YES",0,K43*$K$10*F43+K43*G43*$K$11)</f>
        <v>0</v>
      </c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</row>
    <row r="44" spans="1:66" ht="15.75" x14ac:dyDescent="0.25">
      <c r="A44" s="176" t="s">
        <v>86</v>
      </c>
      <c r="B44" s="106" t="s">
        <v>38</v>
      </c>
      <c r="C44" s="106" t="s">
        <v>36</v>
      </c>
      <c r="D44" s="178"/>
      <c r="E44" s="157"/>
      <c r="F44" s="107">
        <v>1</v>
      </c>
      <c r="G44" s="108">
        <f t="shared" si="3"/>
        <v>0</v>
      </c>
      <c r="H44" s="107">
        <v>1</v>
      </c>
      <c r="I44" s="108">
        <f>100%-H44</f>
        <v>0</v>
      </c>
      <c r="J44" s="109">
        <f>IF(C44="yes",0,D44*E44*H44*17.7%)</f>
        <v>0</v>
      </c>
      <c r="K44" s="118">
        <f t="shared" si="4"/>
        <v>0</v>
      </c>
      <c r="L44" s="176" t="s">
        <v>101</v>
      </c>
      <c r="M44" s="121">
        <f>IF($C$12="YES",0,K44*$K$10*F44+K44*G44*$K$11)</f>
        <v>0</v>
      </c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</row>
    <row r="45" spans="1:66" ht="16.5" thickBot="1" x14ac:dyDescent="0.3">
      <c r="A45" s="176" t="s">
        <v>86</v>
      </c>
      <c r="B45" s="111" t="s">
        <v>39</v>
      </c>
      <c r="C45" s="112" t="s">
        <v>36</v>
      </c>
      <c r="D45" s="181"/>
      <c r="E45" s="158"/>
      <c r="F45" s="113">
        <v>0</v>
      </c>
      <c r="G45" s="114">
        <f t="shared" si="3"/>
        <v>1</v>
      </c>
      <c r="H45" s="113">
        <v>1</v>
      </c>
      <c r="I45" s="114">
        <f>100%-H45</f>
        <v>0</v>
      </c>
      <c r="J45" s="115">
        <f>IF(C45="yes",0,D45*E45*H45*17.7%)</f>
        <v>0</v>
      </c>
      <c r="K45" s="119">
        <f t="shared" si="4"/>
        <v>0</v>
      </c>
      <c r="L45" s="176" t="s">
        <v>101</v>
      </c>
      <c r="M45" s="122">
        <f>IF($C$12="YES",0,K45*$K$10*F45+K45*G45*$K$11)</f>
        <v>0</v>
      </c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</row>
    <row r="46" spans="1:66" ht="15.75" thickBot="1" x14ac:dyDescent="0.3">
      <c r="A46" s="176" t="s">
        <v>86</v>
      </c>
      <c r="B46" s="1"/>
      <c r="C46" s="1"/>
      <c r="D46" s="1"/>
      <c r="E46" s="1"/>
      <c r="F46" s="1"/>
      <c r="G46" s="24"/>
      <c r="H46" s="24"/>
      <c r="I46" s="24"/>
      <c r="J46" s="24"/>
      <c r="K46" s="1"/>
      <c r="L46" s="176"/>
      <c r="M46" s="15">
        <f>K46*$K$8*F46+K46*G46*$K$9</f>
        <v>0</v>
      </c>
      <c r="Q46" s="5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</row>
    <row r="47" spans="1:66" ht="24" customHeight="1" thickBot="1" x14ac:dyDescent="0.3">
      <c r="A47" s="176" t="s">
        <v>86</v>
      </c>
      <c r="B47" s="1"/>
      <c r="C47" s="31" t="s">
        <v>70</v>
      </c>
      <c r="D47" s="32">
        <f>SUM(D43:D45)</f>
        <v>0</v>
      </c>
      <c r="E47" s="32" t="e">
        <f>K47/D47</f>
        <v>#DIV/0!</v>
      </c>
      <c r="F47" s="32"/>
      <c r="G47" s="32"/>
      <c r="H47" s="32"/>
      <c r="I47" s="32"/>
      <c r="J47" s="32">
        <f>SUM(J43:J45)</f>
        <v>0</v>
      </c>
      <c r="K47" s="33">
        <f>SUM(K43:K45)</f>
        <v>0</v>
      </c>
      <c r="L47" s="176"/>
      <c r="M47" s="39">
        <f>SUM(M43:M45)</f>
        <v>0</v>
      </c>
      <c r="Q47" s="5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</row>
    <row r="48" spans="1:66" ht="15.75" thickBot="1" x14ac:dyDescent="0.3">
      <c r="A48" s="176" t="s">
        <v>86</v>
      </c>
      <c r="B48" s="1"/>
      <c r="C48" s="1"/>
      <c r="D48" s="1"/>
      <c r="E48" s="1"/>
      <c r="F48" s="1"/>
      <c r="G48" s="24"/>
      <c r="H48" s="24"/>
      <c r="I48" s="24"/>
      <c r="J48" s="24"/>
      <c r="K48" s="1"/>
      <c r="L48" s="176"/>
      <c r="M48" s="15"/>
      <c r="Q48" s="5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</row>
    <row r="49" spans="1:66" s="12" customFormat="1" ht="30.75" thickBot="1" x14ac:dyDescent="0.3">
      <c r="A49" s="176" t="s">
        <v>86</v>
      </c>
      <c r="B49" s="194" t="s">
        <v>19</v>
      </c>
      <c r="C49" s="195"/>
      <c r="D49" s="160" t="s">
        <v>50</v>
      </c>
      <c r="E49" s="160" t="s">
        <v>15</v>
      </c>
      <c r="F49" s="160" t="s">
        <v>16</v>
      </c>
      <c r="G49" s="160" t="s">
        <v>60</v>
      </c>
      <c r="H49" s="160" t="s">
        <v>40</v>
      </c>
      <c r="I49" s="160" t="s">
        <v>41</v>
      </c>
      <c r="J49" s="160" t="s">
        <v>51</v>
      </c>
      <c r="K49" s="35" t="s">
        <v>52</v>
      </c>
      <c r="L49" s="176"/>
      <c r="M49" s="38" t="s">
        <v>93</v>
      </c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</row>
    <row r="50" spans="1:66" s="12" customFormat="1" ht="16.5" thickBot="1" x14ac:dyDescent="0.3">
      <c r="A50" s="176" t="s">
        <v>86</v>
      </c>
      <c r="C50" s="10"/>
      <c r="D50" s="10"/>
      <c r="E50" s="10"/>
      <c r="F50" s="10"/>
      <c r="G50" s="10"/>
      <c r="H50" s="10"/>
      <c r="I50" s="10"/>
      <c r="J50" s="10"/>
      <c r="K50" s="11"/>
      <c r="L50" s="176"/>
      <c r="M50" s="9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</row>
    <row r="51" spans="1:66" ht="15.75" x14ac:dyDescent="0.25">
      <c r="A51" s="176" t="s">
        <v>86</v>
      </c>
      <c r="B51" s="196" t="s">
        <v>0</v>
      </c>
      <c r="C51" s="197"/>
      <c r="D51" s="101" t="s">
        <v>59</v>
      </c>
      <c r="E51" s="126"/>
      <c r="F51" s="127"/>
      <c r="G51" s="82"/>
      <c r="H51" s="102">
        <v>1</v>
      </c>
      <c r="I51" s="103">
        <f t="shared" ref="I51:I57" si="5">100%-H51</f>
        <v>0</v>
      </c>
      <c r="J51" s="104">
        <f>IF(D51="yes",0,G51*H51*17.7%)</f>
        <v>0</v>
      </c>
      <c r="K51" s="117">
        <f>J51+G51</f>
        <v>0</v>
      </c>
      <c r="L51" s="176" t="s">
        <v>0</v>
      </c>
      <c r="M51" s="120">
        <f t="shared" ref="M51:M57" si="6">IF($C$12="YES",0,K51*$K$12)</f>
        <v>0</v>
      </c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</row>
    <row r="52" spans="1:66" ht="15.75" x14ac:dyDescent="0.25">
      <c r="A52" s="176" t="s">
        <v>86</v>
      </c>
      <c r="B52" s="198" t="s">
        <v>47</v>
      </c>
      <c r="C52" s="199"/>
      <c r="D52" s="128" t="s">
        <v>36</v>
      </c>
      <c r="E52" s="87"/>
      <c r="F52" s="129"/>
      <c r="G52" s="130"/>
      <c r="H52" s="107">
        <v>1</v>
      </c>
      <c r="I52" s="108">
        <f t="shared" si="5"/>
        <v>0</v>
      </c>
      <c r="J52" s="109">
        <f>IF(D52="yes",0,E52*F52*H52*17.7%)</f>
        <v>0</v>
      </c>
      <c r="K52" s="118">
        <f>J52+E52*F52</f>
        <v>0</v>
      </c>
      <c r="L52" s="176" t="s">
        <v>89</v>
      </c>
      <c r="M52" s="121">
        <f t="shared" si="6"/>
        <v>0</v>
      </c>
      <c r="N52" s="23"/>
      <c r="O52" s="23"/>
      <c r="P52" s="23"/>
      <c r="Q52" s="23"/>
      <c r="R52" s="23"/>
      <c r="S52" s="23"/>
      <c r="T52" s="23"/>
      <c r="U52" s="23"/>
      <c r="V52" s="23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</row>
    <row r="53" spans="1:66" ht="15.75" x14ac:dyDescent="0.25">
      <c r="A53" s="176" t="s">
        <v>86</v>
      </c>
      <c r="B53" s="198" t="s">
        <v>46</v>
      </c>
      <c r="C53" s="199"/>
      <c r="D53" s="128" t="s">
        <v>36</v>
      </c>
      <c r="E53" s="157"/>
      <c r="F53" s="169"/>
      <c r="G53" s="130"/>
      <c r="H53" s="107">
        <v>1</v>
      </c>
      <c r="I53" s="108">
        <f t="shared" si="5"/>
        <v>0</v>
      </c>
      <c r="J53" s="109">
        <f>IF(D53="yes",0,E53*F53*H53*17.7%)</f>
        <v>0</v>
      </c>
      <c r="K53" s="118">
        <f>J53+E53*F53</f>
        <v>0</v>
      </c>
      <c r="L53" s="176" t="s">
        <v>89</v>
      </c>
      <c r="M53" s="121">
        <f t="shared" si="6"/>
        <v>0</v>
      </c>
      <c r="N53" s="23"/>
      <c r="O53" s="23"/>
      <c r="P53" s="23"/>
      <c r="Q53" s="23"/>
      <c r="R53" s="23"/>
      <c r="S53" s="23"/>
      <c r="T53" s="23"/>
      <c r="U53" s="23"/>
      <c r="V53" s="23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</row>
    <row r="54" spans="1:66" ht="15.75" x14ac:dyDescent="0.25">
      <c r="A54" s="176" t="s">
        <v>86</v>
      </c>
      <c r="B54" s="198" t="s">
        <v>48</v>
      </c>
      <c r="C54" s="199"/>
      <c r="D54" s="128" t="s">
        <v>36</v>
      </c>
      <c r="E54" s="87"/>
      <c r="F54" s="129"/>
      <c r="G54" s="130"/>
      <c r="H54" s="107">
        <v>1</v>
      </c>
      <c r="I54" s="108">
        <f t="shared" si="5"/>
        <v>0</v>
      </c>
      <c r="J54" s="109">
        <f>IF(D54="yes",0,E54*F54*H54*17.7%)</f>
        <v>0</v>
      </c>
      <c r="K54" s="118">
        <f>J54+E54*F54</f>
        <v>0</v>
      </c>
      <c r="L54" s="176" t="s">
        <v>90</v>
      </c>
      <c r="M54" s="121">
        <f t="shared" si="6"/>
        <v>0</v>
      </c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</row>
    <row r="55" spans="1:66" ht="15.75" x14ac:dyDescent="0.25">
      <c r="A55" s="176" t="s">
        <v>86</v>
      </c>
      <c r="B55" s="198" t="s">
        <v>49</v>
      </c>
      <c r="C55" s="199"/>
      <c r="D55" s="128" t="s">
        <v>36</v>
      </c>
      <c r="E55" s="87"/>
      <c r="F55" s="129"/>
      <c r="G55" s="130"/>
      <c r="H55" s="107">
        <v>1</v>
      </c>
      <c r="I55" s="108">
        <f t="shared" si="5"/>
        <v>0</v>
      </c>
      <c r="J55" s="109">
        <f>IF(D55="yes",0,E55*F55*H55*17.7%)</f>
        <v>0</v>
      </c>
      <c r="K55" s="118">
        <f>J55+E55*F55</f>
        <v>0</v>
      </c>
      <c r="L55" s="176" t="s">
        <v>90</v>
      </c>
      <c r="M55" s="121">
        <f t="shared" si="6"/>
        <v>0</v>
      </c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</row>
    <row r="56" spans="1:66" ht="15.75" x14ac:dyDescent="0.25">
      <c r="A56" s="176" t="s">
        <v>86</v>
      </c>
      <c r="B56" s="198" t="s">
        <v>1</v>
      </c>
      <c r="C56" s="199"/>
      <c r="D56" s="128" t="s">
        <v>36</v>
      </c>
      <c r="E56" s="130"/>
      <c r="F56" s="131"/>
      <c r="G56" s="87"/>
      <c r="H56" s="107">
        <v>1</v>
      </c>
      <c r="I56" s="108">
        <f t="shared" si="5"/>
        <v>0</v>
      </c>
      <c r="J56" s="109">
        <f>IF(D56="yes",0,G56*H56*17.7%)</f>
        <v>0</v>
      </c>
      <c r="K56" s="118">
        <f>J56+G56</f>
        <v>0</v>
      </c>
      <c r="L56" s="176" t="s">
        <v>1</v>
      </c>
      <c r="M56" s="121">
        <f t="shared" si="6"/>
        <v>0</v>
      </c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</row>
    <row r="57" spans="1:66" ht="16.5" thickBot="1" x14ac:dyDescent="0.3">
      <c r="A57" s="176" t="s">
        <v>86</v>
      </c>
      <c r="B57" s="200" t="s">
        <v>45</v>
      </c>
      <c r="C57" s="201"/>
      <c r="D57" s="112" t="s">
        <v>59</v>
      </c>
      <c r="E57" s="132"/>
      <c r="F57" s="133"/>
      <c r="G57" s="92"/>
      <c r="H57" s="113">
        <v>1</v>
      </c>
      <c r="I57" s="114">
        <f t="shared" si="5"/>
        <v>0</v>
      </c>
      <c r="J57" s="115">
        <f>IF(D57="yes",0,G57*H57*17.7%)</f>
        <v>0</v>
      </c>
      <c r="K57" s="119">
        <f>J57+G57</f>
        <v>0</v>
      </c>
      <c r="L57" s="176" t="s">
        <v>101</v>
      </c>
      <c r="M57" s="122">
        <f t="shared" si="6"/>
        <v>0</v>
      </c>
      <c r="AW57" s="5"/>
      <c r="AX57" s="5"/>
      <c r="AY57" s="5"/>
      <c r="AZ57" s="5"/>
      <c r="BA57" s="5"/>
      <c r="BB57" s="5"/>
      <c r="BI57" s="2"/>
      <c r="BJ57" s="2"/>
      <c r="BK57" s="2"/>
      <c r="BL57" s="2"/>
      <c r="BM57" s="2"/>
      <c r="BN57" s="2"/>
    </row>
    <row r="58" spans="1:66" s="12" customFormat="1" ht="15.75" thickBot="1" x14ac:dyDescent="0.3">
      <c r="A58" s="176" t="s">
        <v>86</v>
      </c>
      <c r="B58" s="13"/>
      <c r="C58" s="13"/>
      <c r="D58" s="14"/>
      <c r="E58" s="14"/>
      <c r="F58" s="14"/>
      <c r="G58" s="14"/>
      <c r="H58" s="14"/>
      <c r="I58" s="14"/>
      <c r="J58" s="14"/>
      <c r="K58" s="15"/>
      <c r="L58" s="176"/>
      <c r="M58" s="9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</row>
    <row r="59" spans="1:66" ht="24" customHeight="1" thickBot="1" x14ac:dyDescent="0.3">
      <c r="A59" s="176" t="s">
        <v>86</v>
      </c>
      <c r="B59" s="1"/>
      <c r="C59" s="31" t="s">
        <v>61</v>
      </c>
      <c r="D59" s="32"/>
      <c r="E59" s="32">
        <f>SUM(E51:E57)</f>
        <v>0</v>
      </c>
      <c r="F59" s="32" t="e">
        <f>(F52*E52+F53*E53+F54*E54+F55*E55+F57*E57)/(E52+E53+E54+E55+E57)</f>
        <v>#DIV/0!</v>
      </c>
      <c r="G59" s="32"/>
      <c r="H59" s="32"/>
      <c r="I59" s="32"/>
      <c r="J59" s="32">
        <f>SUM(J51:J57)</f>
        <v>0</v>
      </c>
      <c r="K59" s="33">
        <f>SUM(K51:K57)</f>
        <v>0</v>
      </c>
      <c r="L59" s="176"/>
      <c r="M59" s="39">
        <f>SUM(M51:M57)</f>
        <v>0</v>
      </c>
      <c r="W59" s="5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5"/>
      <c r="AX59" s="5"/>
      <c r="AY59" s="5"/>
      <c r="AZ59" s="5"/>
      <c r="BA59" s="5"/>
      <c r="BB59" s="5"/>
      <c r="BI59" s="2"/>
      <c r="BJ59" s="2"/>
      <c r="BK59" s="2"/>
      <c r="BL59" s="2"/>
      <c r="BM59" s="2"/>
      <c r="BN59" s="2"/>
    </row>
    <row r="60" spans="1:66" ht="15.75" thickBot="1" x14ac:dyDescent="0.3">
      <c r="A60" s="176" t="s">
        <v>86</v>
      </c>
      <c r="B60" s="1"/>
      <c r="C60" s="1"/>
      <c r="D60" s="1"/>
      <c r="E60" s="1"/>
      <c r="F60" s="1"/>
      <c r="G60" s="24"/>
      <c r="H60" s="24"/>
      <c r="I60" s="24"/>
      <c r="J60" s="24"/>
      <c r="K60" s="1"/>
      <c r="L60" s="176"/>
      <c r="M60" s="15"/>
      <c r="W60" s="5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5"/>
      <c r="AX60" s="5"/>
      <c r="AY60" s="5"/>
      <c r="AZ60" s="5"/>
      <c r="BA60" s="5"/>
      <c r="BB60" s="5"/>
      <c r="BI60" s="2"/>
      <c r="BJ60" s="2"/>
      <c r="BK60" s="2"/>
      <c r="BL60" s="2"/>
      <c r="BM60" s="2"/>
      <c r="BN60" s="2"/>
    </row>
    <row r="61" spans="1:66" s="12" customFormat="1" ht="30.75" thickBot="1" x14ac:dyDescent="0.3">
      <c r="A61" s="176" t="s">
        <v>86</v>
      </c>
      <c r="B61" s="160" t="s">
        <v>68</v>
      </c>
      <c r="C61" s="160" t="s">
        <v>50</v>
      </c>
      <c r="D61" s="160" t="s">
        <v>15</v>
      </c>
      <c r="E61" s="160" t="s">
        <v>62</v>
      </c>
      <c r="F61" s="160" t="s">
        <v>17</v>
      </c>
      <c r="G61" s="160" t="s">
        <v>18</v>
      </c>
      <c r="H61" s="159" t="s">
        <v>40</v>
      </c>
      <c r="I61" s="36" t="s">
        <v>41</v>
      </c>
      <c r="J61" s="160" t="s">
        <v>51</v>
      </c>
      <c r="K61" s="35" t="s">
        <v>52</v>
      </c>
      <c r="L61" s="176"/>
      <c r="M61" s="38" t="s">
        <v>93</v>
      </c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</row>
    <row r="62" spans="1:66" s="12" customFormat="1" ht="16.5" thickBot="1" x14ac:dyDescent="0.3">
      <c r="A62" s="176" t="s">
        <v>86</v>
      </c>
      <c r="B62" s="10"/>
      <c r="C62" s="10"/>
      <c r="D62" s="10"/>
      <c r="E62" s="10"/>
      <c r="F62" s="10"/>
      <c r="G62" s="10"/>
      <c r="H62" s="10"/>
      <c r="I62" s="10"/>
      <c r="J62" s="10"/>
      <c r="K62" s="11"/>
      <c r="L62" s="176"/>
      <c r="M62" s="9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</row>
    <row r="63" spans="1:66" ht="16.5" thickBot="1" x14ac:dyDescent="0.3">
      <c r="A63" s="176" t="s">
        <v>86</v>
      </c>
      <c r="B63" s="16" t="s">
        <v>20</v>
      </c>
      <c r="C63" s="57" t="s">
        <v>36</v>
      </c>
      <c r="D63" s="17"/>
      <c r="E63" s="71"/>
      <c r="F63" s="17"/>
      <c r="G63" s="17"/>
      <c r="H63" s="73">
        <v>0</v>
      </c>
      <c r="I63" s="25">
        <v>1</v>
      </c>
      <c r="J63" s="34">
        <f>IF(C63="yes",0,E63*H63*17.7%)</f>
        <v>0</v>
      </c>
      <c r="K63" s="58">
        <f>E63+J63</f>
        <v>0</v>
      </c>
      <c r="L63" s="176" t="s">
        <v>68</v>
      </c>
      <c r="M63" s="45">
        <v>0</v>
      </c>
      <c r="AW63" s="5"/>
      <c r="AX63" s="5"/>
      <c r="AY63" s="5"/>
      <c r="AZ63" s="5"/>
      <c r="BA63" s="5"/>
      <c r="BB63" s="5"/>
      <c r="BI63" s="2"/>
      <c r="BJ63" s="2"/>
      <c r="BK63" s="2"/>
      <c r="BL63" s="2"/>
      <c r="BM63" s="2"/>
      <c r="BN63" s="2"/>
    </row>
    <row r="64" spans="1:66" s="5" customFormat="1" ht="16.5" thickBot="1" x14ac:dyDescent="0.3">
      <c r="A64" s="176" t="s">
        <v>86</v>
      </c>
      <c r="B64" s="13"/>
      <c r="C64" s="13"/>
      <c r="D64" s="14"/>
      <c r="E64" s="41"/>
      <c r="F64" s="14"/>
      <c r="G64" s="14"/>
      <c r="H64" s="42"/>
      <c r="I64" s="42"/>
      <c r="J64" s="41"/>
      <c r="K64" s="59"/>
      <c r="L64" s="176"/>
      <c r="M64" s="40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</row>
    <row r="65" spans="1:66" ht="16.5" thickBot="1" x14ac:dyDescent="0.3">
      <c r="A65" s="176" t="s">
        <v>86</v>
      </c>
      <c r="B65" s="16" t="s">
        <v>26</v>
      </c>
      <c r="C65" s="43"/>
      <c r="D65" s="17"/>
      <c r="E65" s="72"/>
      <c r="F65" s="17"/>
      <c r="G65" s="17"/>
      <c r="H65" s="56"/>
      <c r="I65" s="56"/>
      <c r="J65" s="44"/>
      <c r="K65" s="58">
        <f>E65+J65</f>
        <v>0</v>
      </c>
      <c r="L65" s="176" t="s">
        <v>102</v>
      </c>
      <c r="M65" s="46">
        <v>0</v>
      </c>
      <c r="AW65" s="5"/>
      <c r="AX65" s="5"/>
      <c r="AY65" s="5"/>
      <c r="AZ65" s="5"/>
      <c r="BA65" s="5"/>
      <c r="BB65" s="5"/>
      <c r="BI65" s="2"/>
      <c r="BJ65" s="2"/>
      <c r="BK65" s="2"/>
      <c r="BL65" s="2"/>
      <c r="BM65" s="2"/>
      <c r="BN65" s="2"/>
    </row>
    <row r="66" spans="1:66" s="12" customFormat="1" ht="15.75" thickBot="1" x14ac:dyDescent="0.3">
      <c r="A66" s="176" t="s">
        <v>86</v>
      </c>
      <c r="B66" s="13"/>
      <c r="C66" s="13"/>
      <c r="D66" s="14"/>
      <c r="E66" s="14"/>
      <c r="F66" s="14"/>
      <c r="G66" s="14"/>
      <c r="H66" s="14"/>
      <c r="I66" s="14"/>
      <c r="J66" s="14"/>
      <c r="K66" s="15"/>
      <c r="L66" s="176"/>
      <c r="M66" s="9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</row>
    <row r="67" spans="1:66" ht="24" customHeight="1" thickBot="1" x14ac:dyDescent="0.3">
      <c r="A67" s="176" t="s">
        <v>86</v>
      </c>
      <c r="B67" s="1"/>
      <c r="C67" s="31" t="s">
        <v>71</v>
      </c>
      <c r="D67" s="32"/>
      <c r="E67" s="32">
        <f>E65+E63</f>
        <v>0</v>
      </c>
      <c r="F67" s="32"/>
      <c r="G67" s="32"/>
      <c r="H67" s="32"/>
      <c r="I67" s="32"/>
      <c r="J67" s="32">
        <f>J65+J63</f>
        <v>0</v>
      </c>
      <c r="K67" s="33">
        <f>K63+K65</f>
        <v>0</v>
      </c>
      <c r="L67" s="176"/>
      <c r="M67" s="39">
        <f>M65+M63</f>
        <v>0</v>
      </c>
      <c r="W67" s="5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5"/>
      <c r="AX67" s="5"/>
      <c r="AY67" s="5"/>
      <c r="AZ67" s="5"/>
      <c r="BA67" s="5"/>
      <c r="BB67" s="5"/>
      <c r="BI67" s="2"/>
      <c r="BJ67" s="2"/>
      <c r="BK67" s="2"/>
      <c r="BL67" s="2"/>
      <c r="BM67" s="2"/>
      <c r="BN67" s="2"/>
    </row>
    <row r="68" spans="1:66" ht="15.75" thickBot="1" x14ac:dyDescent="0.3">
      <c r="A68" s="176" t="s">
        <v>86</v>
      </c>
      <c r="B68" s="1"/>
      <c r="C68" s="1"/>
      <c r="D68" s="1"/>
      <c r="E68" s="1"/>
      <c r="F68" s="1"/>
      <c r="G68" s="24"/>
      <c r="H68" s="24"/>
      <c r="I68" s="24"/>
      <c r="J68" s="24"/>
      <c r="K68" s="1"/>
      <c r="L68" s="176"/>
      <c r="M68" s="15"/>
      <c r="W68" s="5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5"/>
      <c r="AX68" s="5"/>
      <c r="AY68" s="5"/>
      <c r="AZ68" s="5"/>
      <c r="BA68" s="5"/>
      <c r="BB68" s="5"/>
      <c r="BI68" s="2"/>
      <c r="BJ68" s="2"/>
      <c r="BK68" s="2"/>
      <c r="BL68" s="2"/>
      <c r="BM68" s="2"/>
      <c r="BN68" s="2"/>
    </row>
    <row r="69" spans="1:66" s="12" customFormat="1" ht="30.75" thickBot="1" x14ac:dyDescent="0.3">
      <c r="A69" s="176" t="s">
        <v>86</v>
      </c>
      <c r="B69" s="159" t="s">
        <v>42</v>
      </c>
      <c r="C69" s="160" t="s">
        <v>50</v>
      </c>
      <c r="D69" s="160" t="s">
        <v>15</v>
      </c>
      <c r="E69" s="160" t="s">
        <v>53</v>
      </c>
      <c r="F69" s="160" t="s">
        <v>17</v>
      </c>
      <c r="G69" s="160" t="s">
        <v>18</v>
      </c>
      <c r="H69" s="160" t="s">
        <v>40</v>
      </c>
      <c r="I69" s="160" t="s">
        <v>41</v>
      </c>
      <c r="J69" s="160" t="s">
        <v>51</v>
      </c>
      <c r="K69" s="35" t="s">
        <v>52</v>
      </c>
      <c r="L69" s="176"/>
      <c r="M69" s="38" t="s">
        <v>93</v>
      </c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</row>
    <row r="70" spans="1:66" s="12" customFormat="1" ht="16.5" thickBot="1" x14ac:dyDescent="0.3">
      <c r="A70" s="176" t="s">
        <v>86</v>
      </c>
      <c r="B70" s="10"/>
      <c r="C70" s="10"/>
      <c r="D70" s="10"/>
      <c r="E70" s="10"/>
      <c r="F70" s="10"/>
      <c r="G70" s="10"/>
      <c r="H70" s="10"/>
      <c r="I70" s="10"/>
      <c r="J70" s="10"/>
      <c r="K70" s="11"/>
      <c r="L70" s="176"/>
      <c r="M70" s="9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</row>
    <row r="71" spans="1:66" s="12" customFormat="1" ht="15.75" x14ac:dyDescent="0.25">
      <c r="A71" s="176" t="s">
        <v>86</v>
      </c>
      <c r="B71" s="164" t="s">
        <v>43</v>
      </c>
      <c r="C71" s="134"/>
      <c r="D71" s="82"/>
      <c r="E71" s="170"/>
      <c r="F71" s="102">
        <v>1</v>
      </c>
      <c r="G71" s="103">
        <f>100%-F71</f>
        <v>0</v>
      </c>
      <c r="H71" s="102">
        <v>0</v>
      </c>
      <c r="I71" s="103">
        <f>100%-H71</f>
        <v>1</v>
      </c>
      <c r="J71" s="135"/>
      <c r="K71" s="136">
        <f>D71*E71</f>
        <v>0</v>
      </c>
      <c r="L71" s="176" t="s">
        <v>91</v>
      </c>
      <c r="M71" s="120">
        <f>IF($C$12="YES",0,K71*$K$8*F71+K71*G71*$K$9)</f>
        <v>0</v>
      </c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</row>
    <row r="72" spans="1:66" s="12" customFormat="1" ht="16.5" thickBot="1" x14ac:dyDescent="0.3">
      <c r="A72" s="176" t="s">
        <v>86</v>
      </c>
      <c r="B72" s="162" t="s">
        <v>44</v>
      </c>
      <c r="C72" s="112"/>
      <c r="D72" s="92"/>
      <c r="E72" s="137"/>
      <c r="F72" s="113">
        <v>1</v>
      </c>
      <c r="G72" s="114">
        <f>100%-F72</f>
        <v>0</v>
      </c>
      <c r="H72" s="113">
        <v>1</v>
      </c>
      <c r="I72" s="114">
        <f>100%-H72</f>
        <v>0</v>
      </c>
      <c r="J72" s="115">
        <f>IF(C72="yes",0,D72*E72*H72*17.7%)</f>
        <v>0</v>
      </c>
      <c r="K72" s="138">
        <f>D72*E72+J72</f>
        <v>0</v>
      </c>
      <c r="L72" s="176" t="s">
        <v>91</v>
      </c>
      <c r="M72" s="122">
        <f>IF($C$12="YES",0,K72*$K$10*F72+K72*G72*$K$11)</f>
        <v>0</v>
      </c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</row>
    <row r="73" spans="1:66" s="12" customFormat="1" ht="15.75" thickBot="1" x14ac:dyDescent="0.3">
      <c r="A73" s="176" t="s">
        <v>86</v>
      </c>
      <c r="B73" s="9"/>
      <c r="C73" s="9"/>
      <c r="D73" s="166"/>
      <c r="E73" s="9"/>
      <c r="F73" s="9"/>
      <c r="G73" s="9"/>
      <c r="H73" s="9"/>
      <c r="I73" s="9"/>
      <c r="J73" s="9"/>
      <c r="K73" s="9"/>
      <c r="L73" s="176"/>
      <c r="M73" s="15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</row>
    <row r="74" spans="1:66" ht="24" customHeight="1" thickBot="1" x14ac:dyDescent="0.3">
      <c r="A74" s="176" t="s">
        <v>86</v>
      </c>
      <c r="B74" s="1"/>
      <c r="C74" s="47" t="s">
        <v>72</v>
      </c>
      <c r="D74" s="48">
        <f>SUM(D64:D72)</f>
        <v>0</v>
      </c>
      <c r="E74" s="48" t="e">
        <f>K74/D74</f>
        <v>#DIV/0!</v>
      </c>
      <c r="F74" s="48"/>
      <c r="G74" s="48"/>
      <c r="H74" s="48"/>
      <c r="I74" s="48"/>
      <c r="J74" s="48"/>
      <c r="K74" s="49">
        <f>SUM(K71:K72)</f>
        <v>0</v>
      </c>
      <c r="L74" s="176"/>
      <c r="M74" s="39">
        <f>SUM(M71:M72)</f>
        <v>0</v>
      </c>
      <c r="W74" s="5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5"/>
      <c r="AX74" s="5"/>
      <c r="AY74" s="5"/>
      <c r="AZ74" s="5"/>
      <c r="BA74" s="5"/>
      <c r="BB74" s="5"/>
      <c r="BI74" s="2"/>
      <c r="BJ74" s="2"/>
      <c r="BK74" s="2"/>
      <c r="BL74" s="2"/>
      <c r="BM74" s="2"/>
      <c r="BN74" s="2"/>
    </row>
    <row r="75" spans="1:66" ht="15.75" thickBot="1" x14ac:dyDescent="0.3">
      <c r="A75" s="176" t="s">
        <v>86</v>
      </c>
      <c r="B75" s="1"/>
      <c r="C75" s="1"/>
      <c r="D75" s="1"/>
      <c r="E75" s="1"/>
      <c r="F75" s="1"/>
      <c r="G75" s="24"/>
      <c r="H75" s="24"/>
      <c r="I75" s="24"/>
      <c r="J75" s="24"/>
      <c r="K75" s="1"/>
      <c r="L75" s="176"/>
      <c r="M75" s="15"/>
      <c r="W75" s="5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5"/>
      <c r="AX75" s="5"/>
      <c r="AY75" s="5"/>
      <c r="AZ75" s="5"/>
      <c r="BA75" s="5"/>
      <c r="BB75" s="5"/>
      <c r="BI75" s="2"/>
      <c r="BJ75" s="2"/>
      <c r="BK75" s="2"/>
      <c r="BL75" s="2"/>
      <c r="BM75" s="2"/>
      <c r="BN75" s="2"/>
    </row>
    <row r="76" spans="1:66" ht="23.25" customHeight="1" thickBot="1" x14ac:dyDescent="0.3">
      <c r="A76" s="176" t="s">
        <v>86</v>
      </c>
      <c r="B76" s="1"/>
      <c r="C76" s="202" t="s">
        <v>63</v>
      </c>
      <c r="D76" s="203"/>
      <c r="E76" s="203"/>
      <c r="F76" s="203"/>
      <c r="G76" s="203"/>
      <c r="H76" s="203"/>
      <c r="I76" s="203"/>
      <c r="J76" s="204"/>
      <c r="K76" s="37">
        <f>K74+K59+K47+K33+K67+K41</f>
        <v>0</v>
      </c>
      <c r="L76" s="176"/>
      <c r="M76" s="50">
        <f>M74+M59+M47+M33+M67+M41</f>
        <v>0</v>
      </c>
      <c r="AW76" s="5"/>
      <c r="AX76" s="5"/>
      <c r="AY76" s="5"/>
      <c r="AZ76" s="5"/>
      <c r="BA76" s="5"/>
      <c r="BB76" s="5"/>
      <c r="BI76" s="2"/>
      <c r="BJ76" s="2"/>
      <c r="BK76" s="2"/>
      <c r="BL76" s="2"/>
      <c r="BM76" s="2"/>
      <c r="BN76" s="2"/>
    </row>
    <row r="77" spans="1:66" s="5" customFormat="1" ht="15.75" thickBot="1" x14ac:dyDescent="0.3">
      <c r="A77" s="176" t="s">
        <v>86</v>
      </c>
      <c r="B77" s="3"/>
      <c r="C77" s="3"/>
      <c r="D77" s="3"/>
      <c r="E77" s="3"/>
      <c r="F77" s="3"/>
      <c r="G77" s="3"/>
      <c r="H77" s="3"/>
      <c r="I77" s="3"/>
      <c r="J77" s="3"/>
      <c r="K77" s="4"/>
      <c r="L77" s="176"/>
      <c r="M77" s="9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</row>
    <row r="78" spans="1:66" ht="34.5" customHeight="1" thickBot="1" x14ac:dyDescent="0.3">
      <c r="A78" s="176" t="s">
        <v>86</v>
      </c>
      <c r="B78" s="13"/>
      <c r="C78" s="194" t="s">
        <v>73</v>
      </c>
      <c r="D78" s="195"/>
      <c r="E78" s="195"/>
      <c r="F78" s="195"/>
      <c r="G78" s="195"/>
      <c r="H78" s="160" t="s">
        <v>40</v>
      </c>
      <c r="I78" s="160" t="s">
        <v>41</v>
      </c>
      <c r="J78" s="160" t="s">
        <v>64</v>
      </c>
      <c r="K78" s="35" t="s">
        <v>21</v>
      </c>
      <c r="L78" s="176"/>
      <c r="M78" s="38" t="s">
        <v>93</v>
      </c>
      <c r="W78" s="5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5"/>
      <c r="AX78" s="5"/>
      <c r="AY78" s="5"/>
      <c r="AZ78" s="5"/>
      <c r="BA78" s="5"/>
      <c r="BB78" s="5"/>
      <c r="BI78" s="2"/>
      <c r="BJ78" s="2"/>
      <c r="BK78" s="2"/>
      <c r="BL78" s="2"/>
      <c r="BM78" s="2"/>
      <c r="BN78" s="2"/>
    </row>
    <row r="79" spans="1:66" ht="15.75" thickBot="1" x14ac:dyDescent="0.3">
      <c r="A79" s="176" t="s">
        <v>86</v>
      </c>
      <c r="B79" s="13"/>
      <c r="C79" s="1"/>
      <c r="D79" s="1"/>
      <c r="E79" s="1"/>
      <c r="F79" s="1"/>
      <c r="G79" s="1"/>
      <c r="I79" s="22"/>
      <c r="J79" s="24"/>
      <c r="K79" s="1"/>
      <c r="L79" s="176"/>
      <c r="M79" s="15"/>
      <c r="W79" s="5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5"/>
      <c r="AX79" s="5"/>
      <c r="AY79" s="5"/>
      <c r="AZ79" s="5"/>
      <c r="BA79" s="5"/>
      <c r="BB79" s="5"/>
      <c r="BI79" s="2"/>
      <c r="BJ79" s="2"/>
      <c r="BK79" s="2"/>
      <c r="BL79" s="2"/>
      <c r="BM79" s="2"/>
      <c r="BN79" s="2"/>
    </row>
    <row r="80" spans="1:66" ht="23.25" customHeight="1" thickBot="1" x14ac:dyDescent="0.3">
      <c r="A80" s="176" t="s">
        <v>86</v>
      </c>
      <c r="B80" s="13"/>
      <c r="C80" s="191" t="s">
        <v>74</v>
      </c>
      <c r="D80" s="192"/>
      <c r="E80" s="192"/>
      <c r="F80" s="192"/>
      <c r="G80" s="193"/>
      <c r="H80" s="73">
        <v>1</v>
      </c>
      <c r="I80" s="25">
        <f>100%-H80</f>
        <v>0</v>
      </c>
      <c r="J80" s="74"/>
      <c r="K80" s="75">
        <f>J80*K76</f>
        <v>0</v>
      </c>
      <c r="L80" s="176" t="s">
        <v>91</v>
      </c>
      <c r="M80" s="45">
        <f>IF($C$12="YES",0,K80*K8)</f>
        <v>0</v>
      </c>
      <c r="AW80" s="5"/>
      <c r="AX80" s="5"/>
      <c r="AY80" s="5"/>
      <c r="AZ80" s="5"/>
      <c r="BA80" s="5"/>
      <c r="BB80" s="5"/>
      <c r="BI80" s="2"/>
      <c r="BJ80" s="2"/>
      <c r="BK80" s="2"/>
      <c r="BL80" s="2"/>
      <c r="BM80" s="2"/>
      <c r="BN80" s="2"/>
    </row>
    <row r="81" spans="1:66" ht="16.5" thickBot="1" x14ac:dyDescent="0.3">
      <c r="A81" s="176" t="s">
        <v>86</v>
      </c>
      <c r="B81" s="13"/>
      <c r="C81" s="13"/>
      <c r="D81" s="14"/>
      <c r="E81" s="14"/>
      <c r="F81" s="14"/>
      <c r="G81" s="14"/>
      <c r="I81" s="2"/>
      <c r="J81" s="14"/>
      <c r="K81" s="60"/>
      <c r="L81" s="176"/>
      <c r="M81" s="9"/>
      <c r="AW81" s="5"/>
      <c r="AX81" s="5"/>
      <c r="AY81" s="5"/>
      <c r="AZ81" s="5"/>
      <c r="BA81" s="5"/>
      <c r="BB81" s="5"/>
      <c r="BI81" s="2"/>
      <c r="BJ81" s="2"/>
      <c r="BK81" s="2"/>
      <c r="BL81" s="2"/>
      <c r="BM81" s="2"/>
      <c r="BN81" s="2"/>
    </row>
    <row r="82" spans="1:66" ht="23.25" customHeight="1" thickBot="1" x14ac:dyDescent="0.3">
      <c r="A82" s="176" t="s">
        <v>86</v>
      </c>
      <c r="B82" s="13"/>
      <c r="C82" s="191" t="s">
        <v>75</v>
      </c>
      <c r="D82" s="192"/>
      <c r="E82" s="192"/>
      <c r="F82" s="192"/>
      <c r="G82" s="193"/>
      <c r="H82" s="73">
        <v>1</v>
      </c>
      <c r="I82" s="25">
        <f>100%-H82</f>
        <v>0</v>
      </c>
      <c r="J82" s="74"/>
      <c r="K82" s="75">
        <f>J82*K76</f>
        <v>0</v>
      </c>
      <c r="L82" s="176" t="s">
        <v>101</v>
      </c>
      <c r="M82" s="45">
        <f>IF($C$12="YES",0,K82*K8)</f>
        <v>0</v>
      </c>
      <c r="AW82" s="5"/>
      <c r="AX82" s="5"/>
      <c r="AY82" s="5"/>
      <c r="AZ82" s="5"/>
      <c r="BA82" s="5"/>
      <c r="BB82" s="5"/>
      <c r="BI82" s="2"/>
      <c r="BJ82" s="2"/>
      <c r="BK82" s="2"/>
      <c r="BL82" s="2"/>
      <c r="BM82" s="2"/>
      <c r="BN82" s="2"/>
    </row>
    <row r="83" spans="1:66" ht="16.5" thickBot="1" x14ac:dyDescent="0.3">
      <c r="A83" s="176" t="s">
        <v>86</v>
      </c>
      <c r="B83" s="13"/>
      <c r="C83" s="13"/>
      <c r="D83" s="14"/>
      <c r="E83" s="14"/>
      <c r="F83" s="14"/>
      <c r="G83" s="14"/>
      <c r="I83" s="2"/>
      <c r="J83" s="14"/>
      <c r="K83" s="60"/>
      <c r="L83" s="176"/>
      <c r="M83" s="9"/>
      <c r="AW83" s="5"/>
      <c r="AX83" s="5"/>
      <c r="AY83" s="5"/>
      <c r="AZ83" s="5"/>
      <c r="BA83" s="5"/>
      <c r="BB83" s="5"/>
      <c r="BI83" s="2"/>
      <c r="BJ83" s="2"/>
      <c r="BK83" s="2"/>
      <c r="BL83" s="2"/>
      <c r="BM83" s="2"/>
      <c r="BN83" s="2"/>
    </row>
    <row r="84" spans="1:66" ht="23.25" customHeight="1" thickBot="1" x14ac:dyDescent="0.3">
      <c r="A84" s="176" t="s">
        <v>86</v>
      </c>
      <c r="B84" s="13"/>
      <c r="C84" s="182" t="s">
        <v>94</v>
      </c>
      <c r="D84" s="183"/>
      <c r="E84" s="183"/>
      <c r="F84" s="183"/>
      <c r="G84" s="184"/>
      <c r="H84" s="73">
        <v>1</v>
      </c>
      <c r="I84" s="25">
        <f>100%-H84</f>
        <v>0</v>
      </c>
      <c r="J84" s="17"/>
      <c r="K84" s="20">
        <f>M76+M80+M82</f>
        <v>0</v>
      </c>
      <c r="L84" s="176" t="s">
        <v>103</v>
      </c>
      <c r="M84" s="9"/>
      <c r="AW84" s="5"/>
      <c r="AX84" s="5"/>
      <c r="AY84" s="5"/>
      <c r="AZ84" s="5"/>
      <c r="BA84" s="5"/>
      <c r="BB84" s="5"/>
      <c r="BI84" s="2"/>
      <c r="BJ84" s="2"/>
      <c r="BK84" s="2"/>
      <c r="BL84" s="2"/>
      <c r="BM84" s="2"/>
      <c r="BN84" s="2"/>
    </row>
    <row r="85" spans="1:66" ht="23.25" customHeight="1" thickBot="1" x14ac:dyDescent="0.3">
      <c r="A85" s="176" t="s">
        <v>86</v>
      </c>
      <c r="B85" s="13"/>
      <c r="C85" s="13"/>
      <c r="D85" s="13"/>
      <c r="E85" s="13"/>
      <c r="F85" s="13"/>
      <c r="G85" s="13"/>
      <c r="H85" s="13"/>
      <c r="I85" s="13"/>
      <c r="J85" s="13"/>
      <c r="K85" s="61"/>
      <c r="L85" s="176"/>
      <c r="M85" s="9"/>
      <c r="AW85" s="5"/>
      <c r="AX85" s="5"/>
      <c r="AY85" s="5"/>
      <c r="AZ85" s="5"/>
      <c r="BA85" s="5"/>
      <c r="BB85" s="5"/>
      <c r="BI85" s="2"/>
      <c r="BJ85" s="2"/>
      <c r="BK85" s="2"/>
      <c r="BL85" s="2"/>
      <c r="BM85" s="2"/>
      <c r="BN85" s="2"/>
    </row>
    <row r="86" spans="1:66" ht="23.25" customHeight="1" thickBot="1" x14ac:dyDescent="0.3">
      <c r="A86" s="176" t="s">
        <v>86</v>
      </c>
      <c r="B86" s="13"/>
      <c r="C86" s="185" t="s">
        <v>106</v>
      </c>
      <c r="D86" s="186"/>
      <c r="E86" s="186"/>
      <c r="F86" s="186"/>
      <c r="G86" s="187"/>
      <c r="H86" s="52"/>
      <c r="I86" s="52"/>
      <c r="J86" s="52"/>
      <c r="K86" s="62">
        <f>IF(C8="yes",(K19*I19+K20*I20+K21*I21+K22*I22+K23*I23+K24*I24+K25*I25+K26*I26+K27*I27+K28*I28+K29*I29+K30*I30+K31*I31+K71*I71)*5%,0)</f>
        <v>0</v>
      </c>
      <c r="L86" s="176" t="s">
        <v>68</v>
      </c>
      <c r="M86" s="9"/>
      <c r="AW86" s="5"/>
      <c r="AX86" s="5"/>
      <c r="AY86" s="5"/>
      <c r="AZ86" s="5"/>
      <c r="BA86" s="5"/>
      <c r="BB86" s="5"/>
      <c r="BI86" s="2"/>
      <c r="BJ86" s="2"/>
      <c r="BK86" s="2"/>
      <c r="BL86" s="2"/>
      <c r="BM86" s="2"/>
      <c r="BN86" s="2"/>
    </row>
    <row r="87" spans="1:66" ht="23.25" customHeight="1" thickBot="1" x14ac:dyDescent="0.3">
      <c r="A87" s="176" t="s">
        <v>86</v>
      </c>
      <c r="B87" s="26"/>
      <c r="C87" s="26"/>
      <c r="D87" s="26"/>
      <c r="E87" s="26"/>
      <c r="F87" s="26"/>
      <c r="G87" s="26"/>
      <c r="H87" s="26"/>
      <c r="I87" s="26"/>
      <c r="J87" s="26"/>
      <c r="K87" s="51"/>
      <c r="L87" s="176"/>
      <c r="M87" s="9"/>
      <c r="AW87" s="5"/>
      <c r="AX87" s="5"/>
      <c r="AY87" s="5"/>
      <c r="AZ87" s="5"/>
      <c r="BA87" s="5"/>
      <c r="BB87" s="5"/>
      <c r="BI87" s="2"/>
      <c r="BJ87" s="2"/>
      <c r="BK87" s="2"/>
      <c r="BL87" s="2"/>
      <c r="BM87" s="2"/>
      <c r="BN87" s="2"/>
    </row>
    <row r="88" spans="1:66" ht="24" customHeight="1" thickBot="1" x14ac:dyDescent="0.3">
      <c r="A88" s="176" t="s">
        <v>86</v>
      </c>
      <c r="B88" s="13"/>
      <c r="C88" s="188" t="s">
        <v>96</v>
      </c>
      <c r="D88" s="189"/>
      <c r="E88" s="189"/>
      <c r="F88" s="189"/>
      <c r="G88" s="189"/>
      <c r="H88" s="189"/>
      <c r="I88" s="189"/>
      <c r="J88" s="190"/>
      <c r="K88" s="37">
        <f>K76+K80+K82+K84+K86</f>
        <v>0</v>
      </c>
      <c r="L88" s="176"/>
      <c r="M88" s="9"/>
      <c r="AW88" s="5"/>
      <c r="AX88" s="5"/>
      <c r="AY88" s="5"/>
      <c r="AZ88" s="5"/>
      <c r="BA88" s="5"/>
      <c r="BB88" s="5"/>
      <c r="BI88" s="2"/>
      <c r="BJ88" s="2"/>
      <c r="BK88" s="2"/>
      <c r="BL88" s="2"/>
      <c r="BM88" s="2"/>
      <c r="BN88" s="2"/>
    </row>
    <row r="89" spans="1:66" s="5" customFormat="1" ht="24" customHeight="1" thickBot="1" x14ac:dyDescent="0.3">
      <c r="A89" s="176" t="s">
        <v>86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76"/>
      <c r="M89" s="9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</row>
    <row r="90" spans="1:66" ht="42.75" customHeight="1" thickBot="1" x14ac:dyDescent="0.3">
      <c r="A90" s="176" t="s">
        <v>86</v>
      </c>
      <c r="B90" s="13"/>
      <c r="C90" s="188" t="s">
        <v>95</v>
      </c>
      <c r="D90" s="189"/>
      <c r="E90" s="189"/>
      <c r="F90" s="189"/>
      <c r="G90" s="189"/>
      <c r="H90" s="189"/>
      <c r="I90" s="189"/>
      <c r="J90" s="190"/>
      <c r="K90" s="18"/>
      <c r="L90" s="176" t="s">
        <v>104</v>
      </c>
      <c r="M90" s="151" t="str">
        <f>IF(K90&gt;=500000,"HoF Finance needs to be consulted","")</f>
        <v/>
      </c>
      <c r="AW90" s="5"/>
      <c r="AX90" s="5"/>
      <c r="AY90" s="5"/>
      <c r="AZ90" s="5"/>
      <c r="BA90" s="5"/>
      <c r="BB90" s="5"/>
      <c r="BI90" s="2"/>
      <c r="BJ90" s="2"/>
      <c r="BK90" s="2"/>
      <c r="BL90" s="2"/>
      <c r="BM90" s="2"/>
      <c r="BN90" s="2"/>
    </row>
    <row r="91" spans="1:66" s="5" customFormat="1" ht="24" customHeight="1" thickBot="1" x14ac:dyDescent="0.3">
      <c r="A91" s="176" t="s">
        <v>86</v>
      </c>
      <c r="B91" s="3"/>
      <c r="C91" s="3"/>
      <c r="D91" s="3"/>
      <c r="E91" s="3"/>
      <c r="F91" s="3"/>
      <c r="G91" s="3"/>
      <c r="H91" s="3"/>
      <c r="I91" s="3"/>
      <c r="J91" s="3"/>
      <c r="K91" s="4"/>
      <c r="L91" s="176"/>
      <c r="M91" s="9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</row>
    <row r="92" spans="1:66" ht="54" customHeight="1" thickBot="1" x14ac:dyDescent="0.3">
      <c r="A92" s="176" t="s">
        <v>86</v>
      </c>
      <c r="B92" s="13"/>
      <c r="C92" s="188" t="s">
        <v>33</v>
      </c>
      <c r="D92" s="189"/>
      <c r="E92" s="189"/>
      <c r="F92" s="189"/>
      <c r="G92" s="189"/>
      <c r="H92" s="189"/>
      <c r="I92" s="189"/>
      <c r="J92" s="190"/>
      <c r="K92" s="20">
        <f>K90-K88</f>
        <v>0</v>
      </c>
      <c r="L92" s="176" t="s">
        <v>33</v>
      </c>
      <c r="M92" s="151" t="str">
        <f>IF(K92&lt;0,"HoF Finance needs to be consulted","Compliance with finance rules, controlling needs to be consulted")</f>
        <v>Compliance with finance rules, controlling needs to be consulted</v>
      </c>
    </row>
    <row r="93" spans="1:66" ht="15.75" thickBot="1" x14ac:dyDescent="0.3">
      <c r="A93" s="176" t="s">
        <v>86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76"/>
      <c r="M93" s="9"/>
    </row>
    <row r="94" spans="1:66" s="5" customFormat="1" ht="24" customHeight="1" thickBot="1" x14ac:dyDescent="0.3">
      <c r="A94" s="176" t="s">
        <v>86</v>
      </c>
      <c r="B94" s="3"/>
      <c r="C94" s="3"/>
      <c r="D94" s="3"/>
      <c r="E94" s="3"/>
      <c r="F94" s="3"/>
      <c r="G94" s="3"/>
      <c r="H94" s="3"/>
      <c r="I94" s="3"/>
      <c r="J94" s="54" t="s">
        <v>76</v>
      </c>
      <c r="K94" s="55" t="e">
        <f>K84/K88</f>
        <v>#DIV/0!</v>
      </c>
      <c r="L94" s="176"/>
      <c r="M94" s="3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</row>
    <row r="95" spans="1:66" s="5" customFormat="1" ht="16.5" thickBot="1" x14ac:dyDescent="0.3">
      <c r="A95" s="176" t="s">
        <v>86</v>
      </c>
      <c r="B95" s="3"/>
      <c r="C95" s="3"/>
      <c r="D95" s="3"/>
      <c r="E95" s="3"/>
      <c r="F95" s="3"/>
      <c r="G95" s="3"/>
      <c r="H95" s="3"/>
      <c r="I95" s="3"/>
      <c r="J95" s="19"/>
      <c r="K95" s="53"/>
      <c r="L95" s="176"/>
      <c r="M95" s="3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  <c r="AY95" s="22"/>
      <c r="AZ95" s="22"/>
      <c r="BA95" s="22"/>
      <c r="BB95" s="22"/>
    </row>
    <row r="96" spans="1:66" s="5" customFormat="1" ht="24" customHeight="1" thickBot="1" x14ac:dyDescent="0.3">
      <c r="A96" s="176" t="s">
        <v>86</v>
      </c>
      <c r="B96" s="3"/>
      <c r="C96" s="3"/>
      <c r="D96" s="3"/>
      <c r="E96" s="3"/>
      <c r="F96" s="3"/>
      <c r="G96" s="3"/>
      <c r="H96" s="3"/>
      <c r="I96" s="3"/>
      <c r="J96" s="54" t="s">
        <v>77</v>
      </c>
      <c r="K96" s="55" t="e">
        <f>K92/K90</f>
        <v>#DIV/0!</v>
      </c>
      <c r="L96" s="176"/>
      <c r="M96" s="3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</row>
    <row r="97" spans="1:54" s="5" customFormat="1" x14ac:dyDescent="0.25">
      <c r="A97" s="176" t="s">
        <v>86</v>
      </c>
      <c r="B97" s="3"/>
      <c r="C97" s="3"/>
      <c r="D97" s="3"/>
      <c r="E97" s="3"/>
      <c r="F97" s="3"/>
      <c r="G97" s="9"/>
      <c r="H97" s="9"/>
      <c r="I97" s="3"/>
      <c r="J97" s="3"/>
      <c r="K97" s="4"/>
      <c r="L97" s="176"/>
      <c r="M97" s="3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</row>
    <row r="98" spans="1:54" s="5" customFormat="1" ht="16.5" thickBot="1" x14ac:dyDescent="0.3">
      <c r="A98" s="176" t="s">
        <v>86</v>
      </c>
      <c r="B98" s="3"/>
      <c r="C98" s="3"/>
      <c r="D98" s="3"/>
      <c r="E98" s="3"/>
      <c r="F98" s="3"/>
      <c r="G98" s="9"/>
      <c r="H98" s="65"/>
      <c r="I98" s="76" t="s">
        <v>81</v>
      </c>
      <c r="J98" s="76" t="s">
        <v>82</v>
      </c>
      <c r="K98" s="76" t="s">
        <v>83</v>
      </c>
      <c r="L98" s="176"/>
      <c r="M98" s="3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</row>
    <row r="99" spans="1:54" s="5" customFormat="1" x14ac:dyDescent="0.25">
      <c r="A99" s="176" t="s">
        <v>86</v>
      </c>
      <c r="B99" s="3"/>
      <c r="C99" s="3"/>
      <c r="D99" s="3"/>
      <c r="E99" s="3"/>
      <c r="F99" s="3"/>
      <c r="G99" s="9"/>
      <c r="H99" s="66"/>
      <c r="I99" s="171"/>
      <c r="J99" s="78"/>
      <c r="K99" s="175"/>
      <c r="L99" s="176" t="s">
        <v>104</v>
      </c>
      <c r="M99" s="3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</row>
    <row r="100" spans="1:54" s="5" customFormat="1" x14ac:dyDescent="0.25">
      <c r="A100" s="176" t="s">
        <v>86</v>
      </c>
      <c r="B100" s="3"/>
      <c r="C100" s="3"/>
      <c r="D100" s="3"/>
      <c r="E100" s="3"/>
      <c r="F100" s="3"/>
      <c r="G100" s="9"/>
      <c r="H100" s="66"/>
      <c r="I100" s="172"/>
      <c r="J100" s="78"/>
      <c r="K100" s="175"/>
      <c r="L100" s="176" t="s">
        <v>104</v>
      </c>
      <c r="M100" s="3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  <c r="AY100" s="22"/>
      <c r="AZ100" s="22"/>
      <c r="BA100" s="22"/>
      <c r="BB100" s="22"/>
    </row>
    <row r="101" spans="1:54" s="5" customFormat="1" x14ac:dyDescent="0.25">
      <c r="A101" s="176" t="s">
        <v>86</v>
      </c>
      <c r="B101" s="3"/>
      <c r="C101" s="3"/>
      <c r="D101" s="3"/>
      <c r="E101" s="3"/>
      <c r="F101" s="3"/>
      <c r="G101" s="9"/>
      <c r="H101" s="66"/>
      <c r="I101" s="172"/>
      <c r="J101" s="78"/>
      <c r="K101" s="175"/>
      <c r="L101" s="176" t="s">
        <v>104</v>
      </c>
      <c r="M101" s="3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  <c r="AY101" s="22"/>
      <c r="AZ101" s="22"/>
      <c r="BA101" s="22"/>
      <c r="BB101" s="22"/>
    </row>
    <row r="102" spans="1:54" s="5" customFormat="1" x14ac:dyDescent="0.25">
      <c r="A102" s="176" t="s">
        <v>86</v>
      </c>
      <c r="B102" s="3"/>
      <c r="C102" s="3"/>
      <c r="D102" s="3"/>
      <c r="E102" s="3"/>
      <c r="F102" s="3"/>
      <c r="G102" s="9"/>
      <c r="H102" s="66"/>
      <c r="I102" s="172"/>
      <c r="J102" s="78"/>
      <c r="K102" s="175"/>
      <c r="L102" s="176" t="s">
        <v>104</v>
      </c>
      <c r="M102" s="3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  <c r="AY102" s="22"/>
      <c r="AZ102" s="22"/>
      <c r="BA102" s="22"/>
      <c r="BB102" s="22"/>
    </row>
    <row r="103" spans="1:54" s="5" customFormat="1" x14ac:dyDescent="0.25">
      <c r="A103" s="176" t="s">
        <v>86</v>
      </c>
      <c r="B103" s="3"/>
      <c r="C103" s="3"/>
      <c r="D103" s="3"/>
      <c r="E103" s="3"/>
      <c r="F103" s="3"/>
      <c r="G103" s="9"/>
      <c r="H103" s="66"/>
      <c r="I103" s="172"/>
      <c r="J103" s="78"/>
      <c r="K103" s="175"/>
      <c r="L103" s="176" t="s">
        <v>104</v>
      </c>
      <c r="M103" s="3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  <c r="AY103" s="22"/>
      <c r="AZ103" s="22"/>
      <c r="BA103" s="22"/>
      <c r="BB103" s="22"/>
    </row>
    <row r="104" spans="1:54" s="5" customFormat="1" x14ac:dyDescent="0.25">
      <c r="A104" s="176" t="s">
        <v>86</v>
      </c>
      <c r="B104" s="3"/>
      <c r="C104" s="3"/>
      <c r="D104" s="3"/>
      <c r="E104" s="3"/>
      <c r="F104" s="3"/>
      <c r="G104" s="9"/>
      <c r="H104" s="66"/>
      <c r="I104" s="172"/>
      <c r="J104" s="78"/>
      <c r="K104" s="175"/>
      <c r="L104" s="176" t="s">
        <v>104</v>
      </c>
      <c r="M104" s="3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  <c r="AY104" s="22"/>
      <c r="AZ104" s="22"/>
      <c r="BA104" s="22"/>
      <c r="BB104" s="22"/>
    </row>
    <row r="105" spans="1:54" s="5" customFormat="1" x14ac:dyDescent="0.25">
      <c r="A105" s="176" t="s">
        <v>86</v>
      </c>
      <c r="B105" s="3"/>
      <c r="C105" s="3"/>
      <c r="D105" s="3"/>
      <c r="E105" s="3"/>
      <c r="F105" s="3"/>
      <c r="G105" s="9"/>
      <c r="H105" s="66"/>
      <c r="I105" s="172"/>
      <c r="J105" s="78"/>
      <c r="K105" s="175"/>
      <c r="L105" s="176" t="s">
        <v>104</v>
      </c>
      <c r="M105" s="3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  <c r="AY105" s="22"/>
      <c r="AZ105" s="22"/>
      <c r="BA105" s="22"/>
      <c r="BB105" s="22"/>
    </row>
    <row r="106" spans="1:54" s="5" customFormat="1" x14ac:dyDescent="0.25">
      <c r="A106" s="176" t="s">
        <v>86</v>
      </c>
      <c r="B106" s="3"/>
      <c r="C106" s="3"/>
      <c r="D106" s="3"/>
      <c r="E106" s="3"/>
      <c r="F106" s="3"/>
      <c r="G106" s="9"/>
      <c r="H106" s="66"/>
      <c r="I106" s="172"/>
      <c r="J106" s="78"/>
      <c r="K106" s="175"/>
      <c r="L106" s="176" t="s">
        <v>104</v>
      </c>
      <c r="M106" s="3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  <c r="AY106" s="22"/>
      <c r="AZ106" s="22"/>
      <c r="BA106" s="22"/>
      <c r="BB106" s="22"/>
    </row>
    <row r="107" spans="1:54" s="5" customFormat="1" x14ac:dyDescent="0.25">
      <c r="A107" s="176" t="s">
        <v>86</v>
      </c>
      <c r="B107" s="3"/>
      <c r="C107" s="3"/>
      <c r="D107" s="3"/>
      <c r="E107" s="3"/>
      <c r="F107" s="3"/>
      <c r="G107" s="9"/>
      <c r="H107" s="66"/>
      <c r="I107" s="172"/>
      <c r="J107" s="78"/>
      <c r="K107" s="175"/>
      <c r="L107" s="176" t="s">
        <v>104</v>
      </c>
      <c r="M107" s="3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  <c r="AY107" s="22"/>
      <c r="AZ107" s="22"/>
      <c r="BA107" s="22"/>
      <c r="BB107" s="22"/>
    </row>
    <row r="108" spans="1:54" s="5" customFormat="1" x14ac:dyDescent="0.25">
      <c r="A108" s="176" t="s">
        <v>86</v>
      </c>
      <c r="B108" s="3"/>
      <c r="C108" s="3"/>
      <c r="D108" s="3"/>
      <c r="E108" s="3"/>
      <c r="F108" s="3"/>
      <c r="G108" s="9"/>
      <c r="H108" s="66"/>
      <c r="I108" s="172"/>
      <c r="J108" s="78"/>
      <c r="K108" s="175"/>
      <c r="L108" s="176" t="s">
        <v>104</v>
      </c>
      <c r="M108" s="3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</row>
    <row r="109" spans="1:54" s="5" customFormat="1" x14ac:dyDescent="0.25">
      <c r="A109" s="176" t="s">
        <v>86</v>
      </c>
      <c r="B109" s="3"/>
      <c r="C109" s="3"/>
      <c r="D109" s="3"/>
      <c r="E109" s="3"/>
      <c r="F109" s="3"/>
      <c r="G109" s="9"/>
      <c r="H109" s="66"/>
      <c r="I109" s="77"/>
      <c r="J109" s="78"/>
      <c r="K109" s="77">
        <f t="shared" ref="K109:K116" si="7">$K$92*J109</f>
        <v>0</v>
      </c>
      <c r="L109" s="176" t="s">
        <v>104</v>
      </c>
      <c r="M109" s="3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</row>
    <row r="110" spans="1:54" s="5" customFormat="1" x14ac:dyDescent="0.25">
      <c r="A110" s="176" t="s">
        <v>86</v>
      </c>
      <c r="B110" s="3"/>
      <c r="C110" s="3"/>
      <c r="D110" s="3"/>
      <c r="E110" s="3"/>
      <c r="F110" s="3"/>
      <c r="G110" s="9"/>
      <c r="H110" s="66"/>
      <c r="I110" s="77"/>
      <c r="J110" s="78"/>
      <c r="K110" s="77">
        <f t="shared" si="7"/>
        <v>0</v>
      </c>
      <c r="L110" s="176" t="s">
        <v>104</v>
      </c>
      <c r="M110" s="3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</row>
    <row r="111" spans="1:54" s="5" customFormat="1" x14ac:dyDescent="0.25">
      <c r="A111" s="176" t="s">
        <v>86</v>
      </c>
      <c r="B111" s="3"/>
      <c r="C111" s="3"/>
      <c r="D111" s="3"/>
      <c r="E111" s="3"/>
      <c r="F111" s="3"/>
      <c r="G111" s="9"/>
      <c r="H111" s="66"/>
      <c r="I111" s="77"/>
      <c r="J111" s="78"/>
      <c r="K111" s="77">
        <f t="shared" si="7"/>
        <v>0</v>
      </c>
      <c r="L111" s="176" t="s">
        <v>104</v>
      </c>
      <c r="M111" s="3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</row>
    <row r="112" spans="1:54" s="5" customFormat="1" x14ac:dyDescent="0.25">
      <c r="A112" s="176" t="s">
        <v>86</v>
      </c>
      <c r="B112" s="3"/>
      <c r="C112" s="3"/>
      <c r="D112" s="3"/>
      <c r="E112" s="3"/>
      <c r="F112" s="3"/>
      <c r="G112" s="9"/>
      <c r="H112" s="66"/>
      <c r="I112" s="77"/>
      <c r="J112" s="78"/>
      <c r="K112" s="77">
        <f t="shared" si="7"/>
        <v>0</v>
      </c>
      <c r="L112" s="176" t="s">
        <v>104</v>
      </c>
      <c r="M112" s="3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  <c r="AY112" s="22"/>
      <c r="AZ112" s="22"/>
      <c r="BA112" s="22"/>
      <c r="BB112" s="22"/>
    </row>
    <row r="113" spans="1:54" s="5" customFormat="1" x14ac:dyDescent="0.25">
      <c r="A113" s="176" t="s">
        <v>86</v>
      </c>
      <c r="B113" s="3"/>
      <c r="C113" s="3"/>
      <c r="D113" s="3"/>
      <c r="E113" s="3"/>
      <c r="F113" s="3"/>
      <c r="G113" s="9"/>
      <c r="H113" s="66"/>
      <c r="I113" s="77"/>
      <c r="J113" s="78"/>
      <c r="K113" s="77">
        <f t="shared" si="7"/>
        <v>0</v>
      </c>
      <c r="L113" s="176" t="s">
        <v>104</v>
      </c>
      <c r="M113" s="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  <c r="BB113" s="22"/>
    </row>
    <row r="114" spans="1:54" s="5" customFormat="1" x14ac:dyDescent="0.25">
      <c r="A114" s="176" t="s">
        <v>86</v>
      </c>
      <c r="B114" s="3"/>
      <c r="C114" s="3"/>
      <c r="D114" s="3"/>
      <c r="E114" s="3"/>
      <c r="F114" s="3"/>
      <c r="G114" s="9"/>
      <c r="H114" s="66"/>
      <c r="I114" s="77"/>
      <c r="J114" s="78"/>
      <c r="K114" s="77">
        <f t="shared" si="7"/>
        <v>0</v>
      </c>
      <c r="L114" s="176" t="s">
        <v>104</v>
      </c>
      <c r="M114" s="3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  <c r="AY114" s="22"/>
      <c r="AZ114" s="22"/>
      <c r="BA114" s="22"/>
      <c r="BB114" s="22"/>
    </row>
    <row r="115" spans="1:54" s="5" customFormat="1" x14ac:dyDescent="0.25">
      <c r="A115" s="176" t="s">
        <v>86</v>
      </c>
      <c r="B115" s="3"/>
      <c r="C115" s="3"/>
      <c r="D115" s="3"/>
      <c r="E115" s="3"/>
      <c r="F115" s="3"/>
      <c r="G115" s="9"/>
      <c r="H115" s="66"/>
      <c r="I115" s="77"/>
      <c r="J115" s="78"/>
      <c r="K115" s="77">
        <f t="shared" si="7"/>
        <v>0</v>
      </c>
      <c r="L115" s="176" t="s">
        <v>104</v>
      </c>
      <c r="M115" s="3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  <c r="AY115" s="22"/>
      <c r="AZ115" s="22"/>
      <c r="BA115" s="22"/>
      <c r="BB115" s="22"/>
    </row>
    <row r="116" spans="1:54" s="5" customFormat="1" x14ac:dyDescent="0.25">
      <c r="A116" s="176" t="s">
        <v>86</v>
      </c>
      <c r="B116" s="3"/>
      <c r="C116" s="3"/>
      <c r="D116" s="3"/>
      <c r="E116" s="3"/>
      <c r="F116" s="3"/>
      <c r="G116" s="9"/>
      <c r="H116" s="66"/>
      <c r="I116" s="79"/>
      <c r="J116" s="80"/>
      <c r="K116" s="81">
        <f t="shared" si="7"/>
        <v>0</v>
      </c>
      <c r="L116" s="176" t="s">
        <v>104</v>
      </c>
      <c r="M116" s="3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  <c r="AY116" s="22"/>
      <c r="AZ116" s="22"/>
      <c r="BA116" s="22"/>
      <c r="BB116" s="22"/>
    </row>
    <row r="117" spans="1:54" s="5" customFormat="1" x14ac:dyDescent="0.25">
      <c r="A117" s="176" t="s">
        <v>86</v>
      </c>
      <c r="B117" s="3"/>
      <c r="C117" s="3"/>
      <c r="D117" s="3"/>
      <c r="E117" s="3"/>
      <c r="F117" s="3"/>
      <c r="G117" s="3"/>
      <c r="H117" s="3"/>
      <c r="I117" s="3"/>
      <c r="J117" s="3"/>
      <c r="K117" s="4"/>
      <c r="L117" s="176"/>
      <c r="M117" s="3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22"/>
      <c r="AZ117" s="22"/>
      <c r="BA117" s="22"/>
      <c r="BB117" s="22"/>
    </row>
    <row r="118" spans="1:54" s="5" customFormat="1" x14ac:dyDescent="0.25">
      <c r="A118" s="176" t="s">
        <v>86</v>
      </c>
      <c r="B118" s="3"/>
      <c r="C118" s="3"/>
      <c r="D118" s="3"/>
      <c r="E118" s="3"/>
      <c r="F118" s="3"/>
      <c r="G118" s="3"/>
      <c r="H118" s="3"/>
      <c r="I118" s="3"/>
      <c r="J118" s="3"/>
      <c r="K118" s="4"/>
      <c r="L118" s="176"/>
      <c r="M118" s="3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  <c r="AY118" s="22"/>
      <c r="AZ118" s="22"/>
      <c r="BA118" s="22"/>
      <c r="BB118" s="22"/>
    </row>
    <row r="119" spans="1:54" s="5" customFormat="1" x14ac:dyDescent="0.25">
      <c r="A119" s="176" t="s">
        <v>86</v>
      </c>
      <c r="B119" s="3"/>
      <c r="C119" s="3"/>
      <c r="D119" s="3"/>
      <c r="E119" s="3"/>
      <c r="F119" s="3"/>
      <c r="G119" s="3"/>
      <c r="H119" s="3"/>
      <c r="I119" s="3"/>
      <c r="J119" s="3"/>
      <c r="K119" s="4"/>
      <c r="L119" s="176"/>
      <c r="M119" s="3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  <c r="AY119" s="22"/>
      <c r="AZ119" s="22"/>
      <c r="BA119" s="22"/>
      <c r="BB119" s="22"/>
    </row>
    <row r="120" spans="1:54" s="5" customFormat="1" x14ac:dyDescent="0.25">
      <c r="A120" s="176" t="s">
        <v>86</v>
      </c>
      <c r="B120" s="3"/>
      <c r="C120" s="3"/>
      <c r="D120" s="3"/>
      <c r="E120" s="3"/>
      <c r="F120" s="3"/>
      <c r="G120" s="3"/>
      <c r="H120" s="3"/>
      <c r="I120" s="3"/>
      <c r="J120" s="3"/>
      <c r="K120" s="4"/>
      <c r="L120" s="176"/>
      <c r="M120" s="3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  <c r="AY120" s="22"/>
      <c r="AZ120" s="22"/>
      <c r="BA120" s="22"/>
      <c r="BB120" s="22"/>
    </row>
    <row r="121" spans="1:54" s="5" customFormat="1" x14ac:dyDescent="0.25">
      <c r="A121" s="176" t="s">
        <v>86</v>
      </c>
      <c r="B121" s="3"/>
      <c r="C121" s="3"/>
      <c r="D121" s="3"/>
      <c r="E121" s="3"/>
      <c r="F121" s="3"/>
      <c r="G121" s="3"/>
      <c r="H121" s="3"/>
      <c r="I121" s="3"/>
      <c r="J121" s="3"/>
      <c r="K121" s="4"/>
      <c r="L121" s="176"/>
      <c r="M121" s="3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  <c r="AY121" s="22"/>
      <c r="AZ121" s="22"/>
      <c r="BA121" s="22"/>
      <c r="BB121" s="22"/>
    </row>
    <row r="122" spans="1:54" s="5" customFormat="1" x14ac:dyDescent="0.25">
      <c r="A122" s="176" t="s">
        <v>86</v>
      </c>
      <c r="B122" s="3"/>
      <c r="C122" s="3"/>
      <c r="D122" s="3"/>
      <c r="E122" s="3"/>
      <c r="F122" s="3"/>
      <c r="G122" s="3"/>
      <c r="H122" s="3"/>
      <c r="I122" s="3"/>
      <c r="J122" s="3"/>
      <c r="K122" s="4"/>
      <c r="L122" s="176"/>
      <c r="M122" s="3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  <c r="AY122" s="22"/>
      <c r="AZ122" s="22"/>
      <c r="BA122" s="22"/>
      <c r="BB122" s="22"/>
    </row>
    <row r="123" spans="1:54" s="5" customFormat="1" x14ac:dyDescent="0.25">
      <c r="A123" s="176" t="s">
        <v>86</v>
      </c>
      <c r="B123" s="3"/>
      <c r="C123" s="3"/>
      <c r="D123" s="3"/>
      <c r="E123" s="3"/>
      <c r="F123" s="3"/>
      <c r="G123" s="3"/>
      <c r="H123" s="3"/>
      <c r="I123" s="3"/>
      <c r="J123" s="3"/>
      <c r="K123" s="4"/>
      <c r="L123" s="176"/>
      <c r="M123" s="3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  <c r="AY123" s="22"/>
      <c r="AZ123" s="22"/>
      <c r="BA123" s="22"/>
      <c r="BB123" s="22"/>
    </row>
    <row r="124" spans="1:54" s="5" customFormat="1" x14ac:dyDescent="0.25">
      <c r="A124" s="176" t="s">
        <v>86</v>
      </c>
      <c r="B124" s="3"/>
      <c r="C124" s="3"/>
      <c r="D124" s="3"/>
      <c r="E124" s="3"/>
      <c r="F124" s="3"/>
      <c r="G124" s="3"/>
      <c r="H124" s="3"/>
      <c r="I124" s="3"/>
      <c r="J124" s="3"/>
      <c r="K124" s="4"/>
      <c r="L124" s="176"/>
      <c r="M124" s="3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  <c r="AY124" s="22"/>
      <c r="AZ124" s="22"/>
      <c r="BA124" s="22"/>
      <c r="BB124" s="22"/>
    </row>
    <row r="125" spans="1:54" s="5" customFormat="1" x14ac:dyDescent="0.25">
      <c r="A125" s="176" t="s">
        <v>86</v>
      </c>
      <c r="B125" s="3"/>
      <c r="C125" s="3"/>
      <c r="D125" s="3"/>
      <c r="E125" s="3"/>
      <c r="F125" s="3"/>
      <c r="G125" s="3"/>
      <c r="H125" s="3"/>
      <c r="I125" s="3"/>
      <c r="J125" s="3"/>
      <c r="K125" s="4"/>
      <c r="L125" s="176"/>
      <c r="M125" s="3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  <c r="AY125" s="22"/>
      <c r="AZ125" s="22"/>
      <c r="BA125" s="22"/>
      <c r="BB125" s="22"/>
    </row>
    <row r="126" spans="1:54" s="5" customFormat="1" x14ac:dyDescent="0.25">
      <c r="A126" s="176" t="s">
        <v>86</v>
      </c>
      <c r="B126" s="3"/>
      <c r="C126" s="3"/>
      <c r="D126" s="3"/>
      <c r="E126" s="3"/>
      <c r="F126" s="3"/>
      <c r="G126" s="3"/>
      <c r="H126" s="3"/>
      <c r="I126" s="3"/>
      <c r="J126" s="3"/>
      <c r="K126" s="4"/>
      <c r="L126" s="176"/>
      <c r="M126" s="3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  <c r="AY126" s="22"/>
      <c r="AZ126" s="22"/>
      <c r="BA126" s="22"/>
      <c r="BB126" s="22"/>
    </row>
    <row r="127" spans="1:54" s="5" customFormat="1" x14ac:dyDescent="0.25">
      <c r="A127" s="176" t="s">
        <v>86</v>
      </c>
      <c r="B127" s="3"/>
      <c r="C127" s="3"/>
      <c r="D127" s="3"/>
      <c r="E127" s="3"/>
      <c r="F127" s="3"/>
      <c r="G127" s="3"/>
      <c r="H127" s="3"/>
      <c r="I127" s="3"/>
      <c r="J127" s="3"/>
      <c r="K127" s="4"/>
      <c r="L127" s="176"/>
      <c r="M127" s="3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  <c r="AY127" s="22"/>
      <c r="AZ127" s="22"/>
      <c r="BA127" s="22"/>
      <c r="BB127" s="22"/>
    </row>
    <row r="128" spans="1:54" s="5" customFormat="1" x14ac:dyDescent="0.25">
      <c r="A128"/>
      <c r="B128" s="3"/>
      <c r="C128" s="3"/>
      <c r="D128" s="3"/>
      <c r="E128" s="3"/>
      <c r="F128" s="3"/>
      <c r="G128" s="3"/>
      <c r="H128" s="3"/>
      <c r="I128" s="3"/>
      <c r="J128" s="3"/>
      <c r="K128" s="4"/>
      <c r="L128" s="176"/>
      <c r="M128" s="3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  <c r="AY128" s="22"/>
      <c r="AZ128" s="22"/>
      <c r="BA128" s="22"/>
      <c r="BB128" s="22"/>
    </row>
    <row r="129" spans="1:54" s="5" customFormat="1" x14ac:dyDescent="0.25">
      <c r="A129"/>
      <c r="B129" s="3"/>
      <c r="C129" s="3"/>
      <c r="D129" s="3"/>
      <c r="E129" s="3"/>
      <c r="F129" s="3"/>
      <c r="G129" s="3"/>
      <c r="H129" s="3"/>
      <c r="I129" s="3"/>
      <c r="J129" s="3"/>
      <c r="K129" s="4"/>
      <c r="L129" s="176"/>
      <c r="M129" s="3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  <c r="AY129" s="22"/>
      <c r="AZ129" s="22"/>
      <c r="BA129" s="22"/>
      <c r="BB129" s="22"/>
    </row>
    <row r="130" spans="1:54" s="5" customFormat="1" x14ac:dyDescent="0.25">
      <c r="A130"/>
      <c r="B130" s="3"/>
      <c r="C130" s="3"/>
      <c r="D130" s="3"/>
      <c r="E130" s="3"/>
      <c r="F130" s="3"/>
      <c r="G130" s="3"/>
      <c r="H130" s="3"/>
      <c r="I130" s="3"/>
      <c r="J130" s="3"/>
      <c r="K130" s="4"/>
      <c r="L130" s="176"/>
      <c r="M130" s="3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  <c r="AY130" s="22"/>
      <c r="AZ130" s="22"/>
      <c r="BA130" s="22"/>
      <c r="BB130" s="22"/>
    </row>
    <row r="131" spans="1:54" s="5" customFormat="1" x14ac:dyDescent="0.25">
      <c r="A131"/>
      <c r="B131" s="3"/>
      <c r="C131" s="3"/>
      <c r="D131" s="3"/>
      <c r="E131" s="3"/>
      <c r="F131" s="3"/>
      <c r="G131" s="3"/>
      <c r="H131" s="3"/>
      <c r="I131" s="3"/>
      <c r="J131" s="3"/>
      <c r="K131" s="4"/>
      <c r="L131" s="176"/>
      <c r="M131" s="3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  <c r="AY131" s="22"/>
      <c r="AZ131" s="22"/>
      <c r="BA131" s="22"/>
      <c r="BB131" s="22"/>
    </row>
    <row r="132" spans="1:54" s="5" customFormat="1" x14ac:dyDescent="0.25">
      <c r="A132"/>
      <c r="B132" s="3"/>
      <c r="C132" s="3"/>
      <c r="D132" s="3"/>
      <c r="E132" s="3"/>
      <c r="F132" s="3"/>
      <c r="G132" s="3"/>
      <c r="H132" s="3"/>
      <c r="I132" s="3"/>
      <c r="J132" s="3"/>
      <c r="K132" s="4"/>
      <c r="L132" s="176"/>
      <c r="M132" s="3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  <c r="AY132" s="22"/>
      <c r="AZ132" s="22"/>
      <c r="BA132" s="22"/>
      <c r="BB132" s="22"/>
    </row>
    <row r="133" spans="1:54" s="5" customFormat="1" x14ac:dyDescent="0.25">
      <c r="A133"/>
      <c r="B133" s="3"/>
      <c r="C133" s="3"/>
      <c r="D133" s="3"/>
      <c r="E133" s="3"/>
      <c r="F133" s="3"/>
      <c r="G133" s="3"/>
      <c r="H133" s="3"/>
      <c r="I133" s="3"/>
      <c r="J133" s="3"/>
      <c r="K133" s="4"/>
      <c r="L133" s="176"/>
      <c r="M133" s="3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  <c r="AY133" s="22"/>
      <c r="AZ133" s="22"/>
      <c r="BA133" s="22"/>
      <c r="BB133" s="22"/>
    </row>
    <row r="134" spans="1:54" s="5" customFormat="1" x14ac:dyDescent="0.25">
      <c r="A134"/>
      <c r="B134" s="3"/>
      <c r="C134" s="3"/>
      <c r="D134" s="3"/>
      <c r="E134" s="3"/>
      <c r="F134" s="3"/>
      <c r="G134" s="3"/>
      <c r="H134" s="3"/>
      <c r="I134" s="3"/>
      <c r="J134" s="3"/>
      <c r="K134" s="4"/>
      <c r="L134" s="176"/>
      <c r="M134" s="3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  <c r="AY134" s="22"/>
      <c r="AZ134" s="22"/>
      <c r="BA134" s="22"/>
      <c r="BB134" s="22"/>
    </row>
    <row r="135" spans="1:54" s="5" customFormat="1" x14ac:dyDescent="0.25">
      <c r="A135"/>
      <c r="B135" s="3"/>
      <c r="C135" s="3"/>
      <c r="D135" s="3"/>
      <c r="E135" s="3"/>
      <c r="F135" s="3"/>
      <c r="G135" s="3"/>
      <c r="H135" s="3"/>
      <c r="I135" s="3"/>
      <c r="J135" s="3"/>
      <c r="K135" s="4"/>
      <c r="L135" s="176"/>
      <c r="M135" s="3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  <c r="AY135" s="22"/>
      <c r="AZ135" s="22"/>
      <c r="BA135" s="22"/>
      <c r="BB135" s="22"/>
    </row>
    <row r="136" spans="1:54" s="5" customFormat="1" x14ac:dyDescent="0.25">
      <c r="A136"/>
      <c r="B136" s="3"/>
      <c r="C136" s="3"/>
      <c r="D136" s="3"/>
      <c r="E136" s="3"/>
      <c r="F136" s="3"/>
      <c r="G136" s="3"/>
      <c r="H136" s="3"/>
      <c r="I136" s="3"/>
      <c r="J136" s="3"/>
      <c r="K136" s="4"/>
      <c r="L136" s="176"/>
      <c r="M136" s="3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  <c r="AY136" s="22"/>
      <c r="AZ136" s="22"/>
      <c r="BA136" s="22"/>
      <c r="BB136" s="22"/>
    </row>
    <row r="137" spans="1:54" s="5" customFormat="1" x14ac:dyDescent="0.25">
      <c r="A137"/>
      <c r="B137" s="3"/>
      <c r="C137" s="3"/>
      <c r="D137" s="3"/>
      <c r="E137" s="3"/>
      <c r="F137" s="3"/>
      <c r="G137" s="3"/>
      <c r="H137" s="3"/>
      <c r="I137" s="3"/>
      <c r="J137" s="3"/>
      <c r="K137" s="4"/>
      <c r="L137" s="176"/>
      <c r="M137" s="3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  <c r="AY137" s="22"/>
      <c r="AZ137" s="22"/>
      <c r="BA137" s="22"/>
      <c r="BB137" s="22"/>
    </row>
    <row r="138" spans="1:54" s="5" customFormat="1" x14ac:dyDescent="0.25">
      <c r="A138"/>
      <c r="B138" s="3"/>
      <c r="C138" s="3"/>
      <c r="D138" s="3"/>
      <c r="E138" s="3"/>
      <c r="F138" s="3"/>
      <c r="G138" s="3"/>
      <c r="H138" s="3"/>
      <c r="I138" s="3"/>
      <c r="J138" s="3"/>
      <c r="K138" s="4"/>
      <c r="L138" s="176"/>
      <c r="M138" s="3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  <c r="AY138" s="22"/>
      <c r="AZ138" s="22"/>
      <c r="BA138" s="22"/>
      <c r="BB138" s="22"/>
    </row>
    <row r="139" spans="1:54" s="5" customFormat="1" x14ac:dyDescent="0.25">
      <c r="A139"/>
      <c r="B139" s="3"/>
      <c r="C139" s="3"/>
      <c r="D139" s="3"/>
      <c r="E139" s="3"/>
      <c r="F139" s="3"/>
      <c r="G139" s="3"/>
      <c r="H139" s="3"/>
      <c r="I139" s="3"/>
      <c r="J139" s="3"/>
      <c r="K139" s="4"/>
      <c r="L139" s="176"/>
      <c r="M139" s="3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  <c r="AY139" s="22"/>
      <c r="AZ139" s="22"/>
      <c r="BA139" s="22"/>
      <c r="BB139" s="22"/>
    </row>
    <row r="140" spans="1:54" s="5" customFormat="1" x14ac:dyDescent="0.25">
      <c r="A140"/>
      <c r="B140" s="3"/>
      <c r="C140" s="3"/>
      <c r="D140" s="3"/>
      <c r="E140" s="3"/>
      <c r="F140" s="3"/>
      <c r="G140" s="3"/>
      <c r="H140" s="3"/>
      <c r="I140" s="3"/>
      <c r="J140" s="3"/>
      <c r="K140" s="4"/>
      <c r="L140" s="176"/>
      <c r="M140" s="3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  <c r="AY140" s="22"/>
      <c r="AZ140" s="22"/>
      <c r="BA140" s="22"/>
      <c r="BB140" s="22"/>
    </row>
    <row r="141" spans="1:54" s="5" customFormat="1" x14ac:dyDescent="0.25">
      <c r="A141"/>
      <c r="B141" s="3"/>
      <c r="C141" s="3"/>
      <c r="D141" s="3"/>
      <c r="E141" s="3"/>
      <c r="F141" s="3"/>
      <c r="G141" s="3"/>
      <c r="H141" s="3"/>
      <c r="I141" s="3"/>
      <c r="J141" s="3"/>
      <c r="K141" s="4"/>
      <c r="L141" s="176"/>
      <c r="M141" s="3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  <c r="AY141" s="22"/>
      <c r="AZ141" s="22"/>
      <c r="BA141" s="22"/>
      <c r="BB141" s="22"/>
    </row>
    <row r="142" spans="1:54" s="5" customFormat="1" x14ac:dyDescent="0.25">
      <c r="A142"/>
      <c r="B142" s="3"/>
      <c r="C142" s="3"/>
      <c r="D142" s="3"/>
      <c r="E142" s="3"/>
      <c r="F142" s="3"/>
      <c r="G142" s="3"/>
      <c r="H142" s="3"/>
      <c r="I142" s="3"/>
      <c r="J142" s="3"/>
      <c r="K142" s="4"/>
      <c r="L142" s="176"/>
      <c r="M142" s="3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  <c r="AY142" s="22"/>
      <c r="AZ142" s="22"/>
      <c r="BA142" s="22"/>
      <c r="BB142" s="22"/>
    </row>
    <row r="143" spans="1:54" s="5" customFormat="1" x14ac:dyDescent="0.25">
      <c r="A143"/>
      <c r="B143" s="3"/>
      <c r="C143" s="3"/>
      <c r="D143" s="3"/>
      <c r="E143" s="3"/>
      <c r="F143" s="3"/>
      <c r="G143" s="3"/>
      <c r="H143" s="3"/>
      <c r="I143" s="3"/>
      <c r="J143" s="3"/>
      <c r="K143" s="4"/>
      <c r="L143" s="176"/>
      <c r="M143" s="3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  <c r="AY143" s="22"/>
      <c r="AZ143" s="22"/>
      <c r="BA143" s="22"/>
      <c r="BB143" s="22"/>
    </row>
    <row r="144" spans="1:54" s="5" customFormat="1" x14ac:dyDescent="0.25">
      <c r="A144"/>
      <c r="B144" s="3"/>
      <c r="C144" s="3"/>
      <c r="D144" s="3"/>
      <c r="E144" s="3"/>
      <c r="F144" s="3"/>
      <c r="G144" s="3"/>
      <c r="H144" s="3"/>
      <c r="I144" s="3"/>
      <c r="J144" s="3"/>
      <c r="K144" s="4"/>
      <c r="L144" s="176"/>
      <c r="M144" s="3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  <c r="AY144" s="22"/>
      <c r="AZ144" s="22"/>
      <c r="BA144" s="22"/>
      <c r="BB144" s="22"/>
    </row>
    <row r="145" spans="1:54" s="5" customFormat="1" x14ac:dyDescent="0.25">
      <c r="A145"/>
      <c r="B145" s="3"/>
      <c r="C145" s="3"/>
      <c r="D145" s="3"/>
      <c r="E145" s="3"/>
      <c r="F145" s="3"/>
      <c r="G145" s="3"/>
      <c r="H145" s="3"/>
      <c r="I145" s="3"/>
      <c r="J145" s="3"/>
      <c r="K145" s="4"/>
      <c r="L145" s="176"/>
      <c r="M145" s="3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  <c r="AY145" s="22"/>
      <c r="AZ145" s="22"/>
      <c r="BA145" s="22"/>
      <c r="BB145" s="22"/>
    </row>
    <row r="146" spans="1:54" s="5" customFormat="1" x14ac:dyDescent="0.25">
      <c r="A146"/>
      <c r="B146" s="3"/>
      <c r="C146" s="3"/>
      <c r="D146" s="3"/>
      <c r="E146" s="3"/>
      <c r="F146" s="3"/>
      <c r="G146" s="3"/>
      <c r="H146" s="3"/>
      <c r="I146" s="3"/>
      <c r="J146" s="3"/>
      <c r="K146" s="4"/>
      <c r="L146" s="176"/>
      <c r="M146" s="3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  <c r="AY146" s="22"/>
      <c r="AZ146" s="22"/>
      <c r="BA146" s="22"/>
      <c r="BB146" s="22"/>
    </row>
    <row r="147" spans="1:54" s="5" customFormat="1" x14ac:dyDescent="0.25">
      <c r="A147"/>
      <c r="B147" s="3"/>
      <c r="C147" s="3"/>
      <c r="D147" s="3"/>
      <c r="E147" s="3"/>
      <c r="F147" s="3"/>
      <c r="G147" s="3"/>
      <c r="H147" s="3"/>
      <c r="I147" s="3"/>
      <c r="J147" s="3"/>
      <c r="K147" s="4"/>
      <c r="L147" s="176"/>
      <c r="M147" s="3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  <c r="AY147" s="22"/>
      <c r="AZ147" s="22"/>
      <c r="BA147" s="22"/>
      <c r="BB147" s="22"/>
    </row>
    <row r="148" spans="1:54" s="5" customFormat="1" x14ac:dyDescent="0.25">
      <c r="A148"/>
      <c r="B148" s="3"/>
      <c r="C148" s="3"/>
      <c r="D148" s="3"/>
      <c r="E148" s="3"/>
      <c r="F148" s="3"/>
      <c r="G148" s="3"/>
      <c r="H148" s="3"/>
      <c r="I148" s="3"/>
      <c r="J148" s="3"/>
      <c r="K148" s="4"/>
      <c r="L148" s="176"/>
      <c r="M148" s="3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  <c r="AY148" s="22"/>
      <c r="AZ148" s="22"/>
      <c r="BA148" s="22"/>
      <c r="BB148" s="22"/>
    </row>
    <row r="149" spans="1:54" s="5" customFormat="1" x14ac:dyDescent="0.25">
      <c r="A149"/>
      <c r="B149" s="3"/>
      <c r="C149" s="3"/>
      <c r="D149" s="3"/>
      <c r="E149" s="3"/>
      <c r="F149" s="3"/>
      <c r="G149" s="3"/>
      <c r="H149" s="3"/>
      <c r="I149" s="3"/>
      <c r="J149" s="3"/>
      <c r="K149" s="4"/>
      <c r="L149" s="176"/>
      <c r="M149" s="3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  <c r="AY149" s="22"/>
      <c r="AZ149" s="22"/>
      <c r="BA149" s="22"/>
      <c r="BB149" s="22"/>
    </row>
    <row r="150" spans="1:54" s="5" customFormat="1" x14ac:dyDescent="0.25">
      <c r="A150"/>
      <c r="B150" s="3"/>
      <c r="C150" s="3"/>
      <c r="D150" s="3"/>
      <c r="E150" s="3"/>
      <c r="F150" s="3"/>
      <c r="G150" s="3"/>
      <c r="H150" s="3"/>
      <c r="I150" s="3"/>
      <c r="J150" s="3"/>
      <c r="K150" s="4"/>
      <c r="L150" s="176"/>
      <c r="M150" s="3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  <c r="AY150" s="22"/>
      <c r="AZ150" s="22"/>
      <c r="BA150" s="22"/>
      <c r="BB150" s="22"/>
    </row>
    <row r="151" spans="1:54" s="5" customFormat="1" x14ac:dyDescent="0.25">
      <c r="A151"/>
      <c r="B151" s="3"/>
      <c r="C151" s="3"/>
      <c r="D151" s="3"/>
      <c r="E151" s="3"/>
      <c r="F151" s="3"/>
      <c r="G151" s="3"/>
      <c r="H151" s="3"/>
      <c r="I151" s="3"/>
      <c r="J151" s="3"/>
      <c r="K151" s="4"/>
      <c r="L151" s="176"/>
      <c r="M151" s="3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  <c r="AY151" s="22"/>
      <c r="AZ151" s="22"/>
      <c r="BA151" s="22"/>
      <c r="BB151" s="22"/>
    </row>
    <row r="152" spans="1:54" s="5" customFormat="1" x14ac:dyDescent="0.25">
      <c r="A152"/>
      <c r="B152" s="3"/>
      <c r="C152" s="3"/>
      <c r="D152" s="3"/>
      <c r="E152" s="3"/>
      <c r="F152" s="3"/>
      <c r="G152" s="3"/>
      <c r="H152" s="3"/>
      <c r="I152" s="3"/>
      <c r="J152" s="3"/>
      <c r="K152" s="4"/>
      <c r="L152" s="176"/>
      <c r="M152" s="3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  <c r="AY152" s="22"/>
      <c r="AZ152" s="22"/>
      <c r="BA152" s="22"/>
      <c r="BB152" s="22"/>
    </row>
    <row r="153" spans="1:54" s="5" customFormat="1" x14ac:dyDescent="0.25">
      <c r="A153"/>
      <c r="B153" s="3"/>
      <c r="C153" s="3"/>
      <c r="D153" s="3"/>
      <c r="E153" s="3"/>
      <c r="F153" s="3"/>
      <c r="G153" s="3"/>
      <c r="H153" s="3"/>
      <c r="I153" s="3"/>
      <c r="J153" s="3"/>
      <c r="K153" s="4"/>
      <c r="L153" s="176"/>
      <c r="M153" s="3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  <c r="AY153" s="22"/>
      <c r="AZ153" s="22"/>
      <c r="BA153" s="22"/>
      <c r="BB153" s="22"/>
    </row>
    <row r="154" spans="1:54" s="5" customFormat="1" x14ac:dyDescent="0.25">
      <c r="A154"/>
      <c r="B154" s="3"/>
      <c r="C154" s="3"/>
      <c r="D154" s="3"/>
      <c r="E154" s="3"/>
      <c r="F154" s="3"/>
      <c r="G154" s="3"/>
      <c r="H154" s="3"/>
      <c r="I154" s="3"/>
      <c r="J154" s="3"/>
      <c r="K154" s="4"/>
      <c r="L154" s="176"/>
      <c r="M154" s="3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  <c r="AY154" s="22"/>
      <c r="AZ154" s="22"/>
      <c r="BA154" s="22"/>
      <c r="BB154" s="22"/>
    </row>
    <row r="155" spans="1:54" s="5" customFormat="1" x14ac:dyDescent="0.25">
      <c r="A155"/>
      <c r="B155" s="3"/>
      <c r="C155" s="3"/>
      <c r="D155" s="3"/>
      <c r="E155" s="3"/>
      <c r="F155" s="3"/>
      <c r="G155" s="3"/>
      <c r="H155" s="3"/>
      <c r="I155" s="3"/>
      <c r="J155" s="3"/>
      <c r="K155" s="4"/>
      <c r="L155" s="176"/>
      <c r="M155" s="3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  <c r="AY155" s="22"/>
      <c r="AZ155" s="22"/>
      <c r="BA155" s="22"/>
      <c r="BB155" s="22"/>
    </row>
    <row r="156" spans="1:54" s="5" customFormat="1" x14ac:dyDescent="0.25">
      <c r="A156"/>
      <c r="B156" s="3"/>
      <c r="C156" s="3"/>
      <c r="D156" s="3"/>
      <c r="E156" s="3"/>
      <c r="F156" s="3"/>
      <c r="G156" s="3"/>
      <c r="H156" s="3"/>
      <c r="I156" s="3"/>
      <c r="J156" s="3"/>
      <c r="K156" s="4"/>
      <c r="L156" s="176"/>
      <c r="M156" s="3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  <c r="AY156" s="22"/>
      <c r="AZ156" s="22"/>
      <c r="BA156" s="22"/>
      <c r="BB156" s="22"/>
    </row>
    <row r="157" spans="1:54" s="5" customFormat="1" x14ac:dyDescent="0.25">
      <c r="A157"/>
      <c r="B157" s="3"/>
      <c r="C157" s="3"/>
      <c r="D157" s="3"/>
      <c r="E157" s="3"/>
      <c r="F157" s="3"/>
      <c r="G157" s="3"/>
      <c r="H157" s="3"/>
      <c r="I157" s="3"/>
      <c r="J157" s="3"/>
      <c r="K157" s="4"/>
      <c r="L157" s="176"/>
      <c r="M157" s="3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  <c r="AY157" s="22"/>
      <c r="AZ157" s="22"/>
      <c r="BA157" s="22"/>
      <c r="BB157" s="22"/>
    </row>
    <row r="158" spans="1:54" s="5" customFormat="1" x14ac:dyDescent="0.25">
      <c r="A158"/>
      <c r="B158" s="3"/>
      <c r="C158" s="3"/>
      <c r="D158" s="3"/>
      <c r="E158" s="3"/>
      <c r="F158" s="3"/>
      <c r="G158" s="3"/>
      <c r="H158" s="3"/>
      <c r="I158" s="3"/>
      <c r="J158" s="3"/>
      <c r="K158" s="4"/>
      <c r="L158" s="176"/>
      <c r="M158" s="3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  <c r="AY158" s="22"/>
      <c r="AZ158" s="22"/>
      <c r="BA158" s="22"/>
      <c r="BB158" s="22"/>
    </row>
    <row r="159" spans="1:54" s="5" customFormat="1" x14ac:dyDescent="0.25">
      <c r="A159"/>
      <c r="B159" s="3"/>
      <c r="C159" s="3"/>
      <c r="D159" s="3"/>
      <c r="E159" s="3"/>
      <c r="F159" s="3"/>
      <c r="G159" s="3"/>
      <c r="H159" s="3"/>
      <c r="I159" s="3"/>
      <c r="J159" s="3"/>
      <c r="K159" s="4"/>
      <c r="L159" s="176"/>
      <c r="M159" s="3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  <c r="AY159" s="22"/>
      <c r="AZ159" s="22"/>
      <c r="BA159" s="22"/>
      <c r="BB159" s="22"/>
    </row>
    <row r="160" spans="1:54" s="5" customFormat="1" x14ac:dyDescent="0.25">
      <c r="A160"/>
      <c r="B160" s="3"/>
      <c r="C160" s="3"/>
      <c r="D160" s="3"/>
      <c r="E160" s="3"/>
      <c r="F160" s="3"/>
      <c r="G160" s="3"/>
      <c r="H160" s="3"/>
      <c r="I160" s="3"/>
      <c r="J160" s="3"/>
      <c r="K160" s="4"/>
      <c r="L160" s="176"/>
      <c r="M160" s="3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  <c r="AX160" s="22"/>
      <c r="AY160" s="22"/>
      <c r="AZ160" s="22"/>
      <c r="BA160" s="22"/>
      <c r="BB160" s="22"/>
    </row>
    <row r="161" spans="1:54" s="5" customFormat="1" x14ac:dyDescent="0.25">
      <c r="A161"/>
      <c r="B161" s="3"/>
      <c r="C161" s="3"/>
      <c r="D161" s="3"/>
      <c r="E161" s="3"/>
      <c r="F161" s="3"/>
      <c r="G161" s="3"/>
      <c r="H161" s="3"/>
      <c r="I161" s="3"/>
      <c r="J161" s="3"/>
      <c r="K161" s="4"/>
      <c r="L161" s="176"/>
      <c r="M161" s="3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  <c r="AY161" s="22"/>
      <c r="AZ161" s="22"/>
      <c r="BA161" s="22"/>
      <c r="BB161" s="22"/>
    </row>
    <row r="162" spans="1:54" s="5" customFormat="1" x14ac:dyDescent="0.25">
      <c r="A162"/>
      <c r="B162" s="3"/>
      <c r="C162" s="3"/>
      <c r="D162" s="3"/>
      <c r="E162" s="3"/>
      <c r="F162" s="3"/>
      <c r="G162" s="3"/>
      <c r="H162" s="3"/>
      <c r="I162" s="3"/>
      <c r="J162" s="3"/>
      <c r="K162" s="4"/>
      <c r="L162" s="176"/>
      <c r="M162" s="3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/>
      <c r="AY162" s="22"/>
      <c r="AZ162" s="22"/>
      <c r="BA162" s="22"/>
      <c r="BB162" s="22"/>
    </row>
    <row r="163" spans="1:54" s="5" customFormat="1" x14ac:dyDescent="0.25">
      <c r="A163"/>
      <c r="B163" s="3"/>
      <c r="C163" s="3"/>
      <c r="D163" s="3"/>
      <c r="E163" s="3"/>
      <c r="F163" s="3"/>
      <c r="G163" s="3"/>
      <c r="H163" s="3"/>
      <c r="I163" s="3"/>
      <c r="J163" s="3"/>
      <c r="K163" s="4"/>
      <c r="L163" s="176"/>
      <c r="M163" s="3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  <c r="AX163" s="22"/>
      <c r="AY163" s="22"/>
      <c r="AZ163" s="22"/>
      <c r="BA163" s="22"/>
      <c r="BB163" s="22"/>
    </row>
    <row r="164" spans="1:54" s="5" customFormat="1" x14ac:dyDescent="0.25">
      <c r="A164"/>
      <c r="B164" s="3"/>
      <c r="C164" s="3"/>
      <c r="D164" s="3"/>
      <c r="E164" s="3"/>
      <c r="F164" s="3"/>
      <c r="G164" s="3"/>
      <c r="H164" s="3"/>
      <c r="I164" s="3"/>
      <c r="J164" s="3"/>
      <c r="K164" s="4"/>
      <c r="L164" s="176"/>
      <c r="M164" s="3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  <c r="AX164" s="22"/>
      <c r="AY164" s="22"/>
      <c r="AZ164" s="22"/>
      <c r="BA164" s="22"/>
      <c r="BB164" s="22"/>
    </row>
    <row r="165" spans="1:54" s="5" customFormat="1" x14ac:dyDescent="0.25">
      <c r="A165"/>
      <c r="B165" s="3"/>
      <c r="C165" s="3"/>
      <c r="D165" s="3"/>
      <c r="E165" s="3"/>
      <c r="F165" s="3"/>
      <c r="G165" s="3"/>
      <c r="H165" s="3"/>
      <c r="I165" s="3"/>
      <c r="J165" s="3"/>
      <c r="K165" s="4"/>
      <c r="L165" s="176"/>
      <c r="M165" s="3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  <c r="AY165" s="22"/>
      <c r="AZ165" s="22"/>
      <c r="BA165" s="22"/>
      <c r="BB165" s="22"/>
    </row>
    <row r="166" spans="1:54" s="5" customFormat="1" x14ac:dyDescent="0.25">
      <c r="A166"/>
      <c r="B166" s="3"/>
      <c r="C166" s="3"/>
      <c r="D166" s="3"/>
      <c r="E166" s="3"/>
      <c r="F166" s="3"/>
      <c r="G166" s="3"/>
      <c r="H166" s="3"/>
      <c r="I166" s="3"/>
      <c r="J166" s="3"/>
      <c r="K166" s="4"/>
      <c r="L166" s="176"/>
      <c r="M166" s="3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/>
      <c r="AY166" s="22"/>
      <c r="AZ166" s="22"/>
      <c r="BA166" s="22"/>
      <c r="BB166" s="22"/>
    </row>
    <row r="167" spans="1:54" s="5" customFormat="1" x14ac:dyDescent="0.25">
      <c r="A167"/>
      <c r="B167" s="3"/>
      <c r="C167" s="3"/>
      <c r="D167" s="3"/>
      <c r="E167" s="3"/>
      <c r="F167" s="3"/>
      <c r="G167" s="3"/>
      <c r="H167" s="3"/>
      <c r="I167" s="3"/>
      <c r="J167" s="3"/>
      <c r="K167" s="4"/>
      <c r="L167" s="176"/>
      <c r="M167" s="3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2"/>
      <c r="AY167" s="22"/>
      <c r="AZ167" s="22"/>
      <c r="BA167" s="22"/>
      <c r="BB167" s="22"/>
    </row>
    <row r="168" spans="1:54" s="5" customFormat="1" x14ac:dyDescent="0.25">
      <c r="A168"/>
      <c r="B168" s="3"/>
      <c r="C168" s="3"/>
      <c r="D168" s="3"/>
      <c r="E168" s="3"/>
      <c r="F168" s="3"/>
      <c r="G168" s="3"/>
      <c r="H168" s="3"/>
      <c r="I168" s="3"/>
      <c r="J168" s="3"/>
      <c r="K168" s="4"/>
      <c r="L168" s="176"/>
      <c r="M168" s="3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/>
      <c r="AY168" s="22"/>
      <c r="AZ168" s="22"/>
      <c r="BA168" s="22"/>
      <c r="BB168" s="22"/>
    </row>
    <row r="169" spans="1:54" s="5" customFormat="1" x14ac:dyDescent="0.25">
      <c r="A169"/>
      <c r="B169" s="3"/>
      <c r="C169" s="3"/>
      <c r="D169" s="3"/>
      <c r="E169" s="3"/>
      <c r="F169" s="3"/>
      <c r="G169" s="3"/>
      <c r="H169" s="3"/>
      <c r="I169" s="3"/>
      <c r="J169" s="3"/>
      <c r="K169" s="4"/>
      <c r="L169" s="176"/>
      <c r="M169" s="3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  <c r="AY169" s="22"/>
      <c r="AZ169" s="22"/>
      <c r="BA169" s="22"/>
      <c r="BB169" s="22"/>
    </row>
    <row r="170" spans="1:54" s="5" customFormat="1" x14ac:dyDescent="0.25">
      <c r="A170"/>
      <c r="B170" s="3"/>
      <c r="C170" s="3"/>
      <c r="D170" s="3"/>
      <c r="E170" s="3"/>
      <c r="F170" s="3"/>
      <c r="G170" s="3"/>
      <c r="H170" s="3"/>
      <c r="I170" s="3"/>
      <c r="J170" s="3"/>
      <c r="K170" s="4"/>
      <c r="L170" s="176"/>
      <c r="M170" s="3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/>
      <c r="AY170" s="22"/>
      <c r="AZ170" s="22"/>
      <c r="BA170" s="22"/>
      <c r="BB170" s="22"/>
    </row>
    <row r="171" spans="1:54" s="5" customFormat="1" x14ac:dyDescent="0.25">
      <c r="A171"/>
      <c r="B171" s="3"/>
      <c r="C171" s="3"/>
      <c r="D171" s="3"/>
      <c r="E171" s="3"/>
      <c r="F171" s="3"/>
      <c r="G171" s="3"/>
      <c r="H171" s="3"/>
      <c r="I171" s="3"/>
      <c r="J171" s="3"/>
      <c r="K171" s="4"/>
      <c r="L171" s="176"/>
      <c r="M171" s="3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  <c r="AX171" s="22"/>
      <c r="AY171" s="22"/>
      <c r="AZ171" s="22"/>
      <c r="BA171" s="22"/>
      <c r="BB171" s="22"/>
    </row>
    <row r="172" spans="1:54" s="5" customFormat="1" x14ac:dyDescent="0.25">
      <c r="A172"/>
      <c r="B172" s="3"/>
      <c r="C172" s="3"/>
      <c r="D172" s="3"/>
      <c r="E172" s="3"/>
      <c r="F172" s="3"/>
      <c r="G172" s="3"/>
      <c r="H172" s="3"/>
      <c r="I172" s="3"/>
      <c r="J172" s="3"/>
      <c r="K172" s="4"/>
      <c r="L172" s="176"/>
      <c r="M172" s="3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  <c r="AX172" s="22"/>
      <c r="AY172" s="22"/>
      <c r="AZ172" s="22"/>
      <c r="BA172" s="22"/>
      <c r="BB172" s="22"/>
    </row>
    <row r="173" spans="1:54" s="5" customFormat="1" x14ac:dyDescent="0.25">
      <c r="A173"/>
      <c r="B173" s="3"/>
      <c r="C173" s="3"/>
      <c r="D173" s="3"/>
      <c r="E173" s="3"/>
      <c r="F173" s="3"/>
      <c r="G173" s="3"/>
      <c r="H173" s="3"/>
      <c r="I173" s="3"/>
      <c r="J173" s="3"/>
      <c r="K173" s="4"/>
      <c r="L173" s="176"/>
      <c r="M173" s="3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  <c r="AX173" s="22"/>
      <c r="AY173" s="22"/>
      <c r="AZ173" s="22"/>
      <c r="BA173" s="22"/>
      <c r="BB173" s="22"/>
    </row>
    <row r="174" spans="1:54" s="5" customFormat="1" x14ac:dyDescent="0.25">
      <c r="A174"/>
      <c r="B174" s="3"/>
      <c r="C174" s="3"/>
      <c r="D174" s="3"/>
      <c r="E174" s="3"/>
      <c r="F174" s="3"/>
      <c r="G174" s="3"/>
      <c r="H174" s="3"/>
      <c r="I174" s="3"/>
      <c r="J174" s="3"/>
      <c r="K174" s="4"/>
      <c r="L174" s="176"/>
      <c r="M174" s="3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  <c r="AX174" s="22"/>
      <c r="AY174" s="22"/>
      <c r="AZ174" s="22"/>
      <c r="BA174" s="22"/>
      <c r="BB174" s="22"/>
    </row>
    <row r="175" spans="1:54" s="5" customFormat="1" x14ac:dyDescent="0.25">
      <c r="A175"/>
      <c r="B175" s="3"/>
      <c r="C175" s="3"/>
      <c r="D175" s="3"/>
      <c r="E175" s="3"/>
      <c r="F175" s="3"/>
      <c r="G175" s="3"/>
      <c r="H175" s="3"/>
      <c r="I175" s="3"/>
      <c r="J175" s="3"/>
      <c r="K175" s="4"/>
      <c r="L175" s="176"/>
      <c r="M175" s="3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  <c r="AX175" s="22"/>
      <c r="AY175" s="22"/>
      <c r="AZ175" s="22"/>
      <c r="BA175" s="22"/>
      <c r="BB175" s="22"/>
    </row>
    <row r="176" spans="1:54" s="5" customFormat="1" x14ac:dyDescent="0.25">
      <c r="A176"/>
      <c r="B176" s="3"/>
      <c r="C176" s="3"/>
      <c r="D176" s="3"/>
      <c r="E176" s="3"/>
      <c r="F176" s="3"/>
      <c r="G176" s="3"/>
      <c r="H176" s="3"/>
      <c r="I176" s="3"/>
      <c r="J176" s="3"/>
      <c r="K176" s="4"/>
      <c r="L176" s="176"/>
      <c r="M176" s="3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2"/>
      <c r="AY176" s="22"/>
      <c r="AZ176" s="22"/>
      <c r="BA176" s="22"/>
      <c r="BB176" s="22"/>
    </row>
    <row r="177" spans="1:54" s="5" customFormat="1" x14ac:dyDescent="0.25">
      <c r="A177"/>
      <c r="B177" s="3"/>
      <c r="C177" s="3"/>
      <c r="D177" s="3"/>
      <c r="E177" s="3"/>
      <c r="F177" s="3"/>
      <c r="G177" s="3"/>
      <c r="H177" s="3"/>
      <c r="I177" s="3"/>
      <c r="J177" s="3"/>
      <c r="K177" s="4"/>
      <c r="L177" s="176"/>
      <c r="M177" s="3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  <c r="AY177" s="22"/>
      <c r="AZ177" s="22"/>
      <c r="BA177" s="22"/>
      <c r="BB177" s="22"/>
    </row>
    <row r="178" spans="1:54" s="5" customFormat="1" x14ac:dyDescent="0.25">
      <c r="A178"/>
      <c r="B178" s="3"/>
      <c r="C178" s="3"/>
      <c r="D178" s="3"/>
      <c r="E178" s="3"/>
      <c r="F178" s="3"/>
      <c r="G178" s="3"/>
      <c r="H178" s="3"/>
      <c r="I178" s="3"/>
      <c r="J178" s="3"/>
      <c r="K178" s="4"/>
      <c r="L178" s="176"/>
      <c r="M178" s="3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  <c r="AX178" s="22"/>
      <c r="AY178" s="22"/>
      <c r="AZ178" s="22"/>
      <c r="BA178" s="22"/>
      <c r="BB178" s="22"/>
    </row>
    <row r="179" spans="1:54" s="5" customFormat="1" x14ac:dyDescent="0.25">
      <c r="A179"/>
      <c r="B179" s="3"/>
      <c r="C179" s="3"/>
      <c r="D179" s="3"/>
      <c r="E179" s="3"/>
      <c r="F179" s="3"/>
      <c r="G179" s="3"/>
      <c r="H179" s="3"/>
      <c r="I179" s="3"/>
      <c r="J179" s="3"/>
      <c r="K179" s="4"/>
      <c r="L179" s="176"/>
      <c r="M179" s="3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  <c r="AX179" s="22"/>
      <c r="AY179" s="22"/>
      <c r="AZ179" s="22"/>
      <c r="BA179" s="22"/>
      <c r="BB179" s="22"/>
    </row>
    <row r="180" spans="1:54" s="5" customFormat="1" x14ac:dyDescent="0.25">
      <c r="A180"/>
      <c r="B180" s="3"/>
      <c r="C180" s="3"/>
      <c r="D180" s="3"/>
      <c r="E180" s="3"/>
      <c r="F180" s="3"/>
      <c r="G180" s="3"/>
      <c r="H180" s="3"/>
      <c r="I180" s="3"/>
      <c r="J180" s="3"/>
      <c r="K180" s="4"/>
      <c r="L180" s="176"/>
      <c r="M180" s="3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  <c r="AX180" s="22"/>
      <c r="AY180" s="22"/>
      <c r="AZ180" s="22"/>
      <c r="BA180" s="22"/>
      <c r="BB180" s="22"/>
    </row>
    <row r="181" spans="1:54" s="5" customFormat="1" x14ac:dyDescent="0.25">
      <c r="A181"/>
      <c r="B181" s="3"/>
      <c r="C181" s="3"/>
      <c r="D181" s="3"/>
      <c r="E181" s="3"/>
      <c r="F181" s="3"/>
      <c r="G181" s="3"/>
      <c r="H181" s="3"/>
      <c r="I181" s="3"/>
      <c r="J181" s="3"/>
      <c r="K181" s="4"/>
      <c r="L181" s="176"/>
      <c r="M181" s="3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  <c r="AX181" s="22"/>
      <c r="AY181" s="22"/>
      <c r="AZ181" s="22"/>
      <c r="BA181" s="22"/>
      <c r="BB181" s="22"/>
    </row>
    <row r="182" spans="1:54" s="5" customFormat="1" x14ac:dyDescent="0.25">
      <c r="A182"/>
      <c r="B182" s="3"/>
      <c r="C182" s="3"/>
      <c r="D182" s="3"/>
      <c r="E182" s="3"/>
      <c r="F182" s="3"/>
      <c r="G182" s="3"/>
      <c r="H182" s="3"/>
      <c r="I182" s="3"/>
      <c r="J182" s="3"/>
      <c r="K182" s="4"/>
      <c r="L182" s="176"/>
      <c r="M182" s="3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22"/>
      <c r="AW182" s="22"/>
      <c r="AX182" s="22"/>
      <c r="AY182" s="22"/>
      <c r="AZ182" s="22"/>
      <c r="BA182" s="22"/>
      <c r="BB182" s="22"/>
    </row>
    <row r="183" spans="1:54" s="5" customFormat="1" x14ac:dyDescent="0.25">
      <c r="A183"/>
      <c r="B183" s="3"/>
      <c r="C183" s="3"/>
      <c r="D183" s="3"/>
      <c r="E183" s="3"/>
      <c r="F183" s="3"/>
      <c r="G183" s="3"/>
      <c r="H183" s="3"/>
      <c r="I183" s="3"/>
      <c r="J183" s="3"/>
      <c r="K183" s="4"/>
      <c r="L183" s="176"/>
      <c r="M183" s="3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  <c r="AX183" s="22"/>
      <c r="AY183" s="22"/>
      <c r="AZ183" s="22"/>
      <c r="BA183" s="22"/>
      <c r="BB183" s="22"/>
    </row>
    <row r="184" spans="1:54" s="5" customFormat="1" x14ac:dyDescent="0.25">
      <c r="A184"/>
      <c r="B184" s="3"/>
      <c r="C184" s="3"/>
      <c r="D184" s="3"/>
      <c r="E184" s="3"/>
      <c r="F184" s="3"/>
      <c r="G184" s="3"/>
      <c r="H184" s="3"/>
      <c r="I184" s="3"/>
      <c r="J184" s="3"/>
      <c r="K184" s="4"/>
      <c r="L184" s="176"/>
      <c r="M184" s="3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  <c r="AX184" s="22"/>
      <c r="AY184" s="22"/>
      <c r="AZ184" s="22"/>
      <c r="BA184" s="22"/>
      <c r="BB184" s="22"/>
    </row>
    <row r="185" spans="1:54" s="5" customFormat="1" x14ac:dyDescent="0.25">
      <c r="A185"/>
      <c r="B185" s="3"/>
      <c r="C185" s="3"/>
      <c r="D185" s="3"/>
      <c r="E185" s="3"/>
      <c r="F185" s="3"/>
      <c r="G185" s="3"/>
      <c r="H185" s="3"/>
      <c r="I185" s="3"/>
      <c r="J185" s="3"/>
      <c r="K185" s="4"/>
      <c r="L185" s="176"/>
      <c r="M185" s="3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  <c r="AX185" s="22"/>
      <c r="AY185" s="22"/>
      <c r="AZ185" s="22"/>
      <c r="BA185" s="22"/>
      <c r="BB185" s="22"/>
    </row>
    <row r="186" spans="1:54" s="5" customFormat="1" x14ac:dyDescent="0.25">
      <c r="A186"/>
      <c r="B186" s="3"/>
      <c r="C186" s="3"/>
      <c r="D186" s="3"/>
      <c r="E186" s="3"/>
      <c r="F186" s="3"/>
      <c r="G186" s="3"/>
      <c r="H186" s="3"/>
      <c r="I186" s="3"/>
      <c r="J186" s="3"/>
      <c r="K186" s="4"/>
      <c r="L186" s="176"/>
      <c r="M186" s="3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  <c r="AX186" s="22"/>
      <c r="AY186" s="22"/>
      <c r="AZ186" s="22"/>
      <c r="BA186" s="22"/>
      <c r="BB186" s="22"/>
    </row>
    <row r="187" spans="1:54" s="5" customFormat="1" x14ac:dyDescent="0.25">
      <c r="A187"/>
      <c r="B187" s="3"/>
      <c r="C187" s="3"/>
      <c r="D187" s="3"/>
      <c r="E187" s="3"/>
      <c r="F187" s="3"/>
      <c r="G187" s="3"/>
      <c r="H187" s="3"/>
      <c r="I187" s="3"/>
      <c r="J187" s="3"/>
      <c r="K187" s="4"/>
      <c r="L187" s="176"/>
      <c r="M187" s="3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  <c r="AX187" s="22"/>
      <c r="AY187" s="22"/>
      <c r="AZ187" s="22"/>
      <c r="BA187" s="22"/>
      <c r="BB187" s="22"/>
    </row>
    <row r="188" spans="1:54" s="5" customFormat="1" x14ac:dyDescent="0.25">
      <c r="A188"/>
      <c r="B188" s="3"/>
      <c r="C188" s="3"/>
      <c r="D188" s="3"/>
      <c r="E188" s="3"/>
      <c r="F188" s="3"/>
      <c r="G188" s="3"/>
      <c r="H188" s="3"/>
      <c r="I188" s="3"/>
      <c r="J188" s="3"/>
      <c r="K188" s="4"/>
      <c r="L188" s="176"/>
      <c r="M188" s="3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22"/>
      <c r="AW188" s="22"/>
      <c r="AX188" s="22"/>
      <c r="AY188" s="22"/>
      <c r="AZ188" s="22"/>
      <c r="BA188" s="22"/>
      <c r="BB188" s="22"/>
    </row>
    <row r="189" spans="1:54" s="5" customFormat="1" x14ac:dyDescent="0.25">
      <c r="A189"/>
      <c r="B189" s="3"/>
      <c r="C189" s="3"/>
      <c r="D189" s="3"/>
      <c r="E189" s="3"/>
      <c r="F189" s="3"/>
      <c r="G189" s="3"/>
      <c r="H189" s="3"/>
      <c r="I189" s="3"/>
      <c r="J189" s="3"/>
      <c r="K189" s="4"/>
      <c r="L189" s="176"/>
      <c r="M189" s="3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  <c r="AY189" s="22"/>
      <c r="AZ189" s="22"/>
      <c r="BA189" s="22"/>
      <c r="BB189" s="22"/>
    </row>
    <row r="190" spans="1:54" s="5" customFormat="1" x14ac:dyDescent="0.25">
      <c r="A190"/>
      <c r="B190" s="3"/>
      <c r="C190" s="3"/>
      <c r="D190" s="3"/>
      <c r="E190" s="3"/>
      <c r="F190" s="3"/>
      <c r="G190" s="3"/>
      <c r="H190" s="3"/>
      <c r="I190" s="3"/>
      <c r="J190" s="3"/>
      <c r="K190" s="4"/>
      <c r="L190" s="176"/>
      <c r="M190" s="3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  <c r="AY190" s="22"/>
      <c r="AZ190" s="22"/>
      <c r="BA190" s="22"/>
      <c r="BB190" s="22"/>
    </row>
    <row r="191" spans="1:54" s="5" customFormat="1" x14ac:dyDescent="0.25">
      <c r="A191"/>
      <c r="B191" s="3"/>
      <c r="C191" s="3"/>
      <c r="D191" s="3"/>
      <c r="E191" s="3"/>
      <c r="F191" s="3"/>
      <c r="G191" s="3"/>
      <c r="H191" s="3"/>
      <c r="I191" s="3"/>
      <c r="J191" s="3"/>
      <c r="K191" s="4"/>
      <c r="L191" s="176"/>
      <c r="M191" s="3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  <c r="AY191" s="22"/>
      <c r="AZ191" s="22"/>
      <c r="BA191" s="22"/>
      <c r="BB191" s="22"/>
    </row>
    <row r="192" spans="1:54" s="5" customFormat="1" x14ac:dyDescent="0.25">
      <c r="A192"/>
      <c r="B192" s="3"/>
      <c r="C192" s="3"/>
      <c r="D192" s="3"/>
      <c r="E192" s="3"/>
      <c r="F192" s="3"/>
      <c r="G192" s="3"/>
      <c r="H192" s="3"/>
      <c r="I192" s="3"/>
      <c r="J192" s="3"/>
      <c r="K192" s="4"/>
      <c r="L192" s="176"/>
      <c r="M192" s="3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  <c r="AY192" s="22"/>
      <c r="AZ192" s="22"/>
      <c r="BA192" s="22"/>
      <c r="BB192" s="22"/>
    </row>
    <row r="193" spans="1:54" s="5" customFormat="1" x14ac:dyDescent="0.25">
      <c r="A193"/>
      <c r="B193" s="3"/>
      <c r="C193" s="3"/>
      <c r="D193" s="3"/>
      <c r="E193" s="3"/>
      <c r="F193" s="3"/>
      <c r="G193" s="3"/>
      <c r="H193" s="3"/>
      <c r="I193" s="3"/>
      <c r="J193" s="3"/>
      <c r="K193" s="4"/>
      <c r="L193" s="176"/>
      <c r="M193" s="3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  <c r="AY193" s="22"/>
      <c r="AZ193" s="22"/>
      <c r="BA193" s="22"/>
      <c r="BB193" s="22"/>
    </row>
    <row r="194" spans="1:54" s="5" customFormat="1" x14ac:dyDescent="0.25">
      <c r="A194"/>
      <c r="B194" s="3"/>
      <c r="C194" s="3"/>
      <c r="D194" s="3"/>
      <c r="E194" s="3"/>
      <c r="F194" s="3"/>
      <c r="G194" s="3"/>
      <c r="H194" s="3"/>
      <c r="I194" s="3"/>
      <c r="J194" s="3"/>
      <c r="K194" s="4"/>
      <c r="L194" s="176"/>
      <c r="M194" s="3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  <c r="AY194" s="22"/>
      <c r="AZ194" s="22"/>
      <c r="BA194" s="22"/>
      <c r="BB194" s="22"/>
    </row>
    <row r="195" spans="1:54" s="5" customFormat="1" x14ac:dyDescent="0.25">
      <c r="A195"/>
      <c r="B195" s="3"/>
      <c r="C195" s="3"/>
      <c r="D195" s="3"/>
      <c r="E195" s="3"/>
      <c r="F195" s="3"/>
      <c r="G195" s="3"/>
      <c r="H195" s="3"/>
      <c r="I195" s="3"/>
      <c r="J195" s="3"/>
      <c r="K195" s="4"/>
      <c r="L195" s="176"/>
      <c r="M195" s="3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  <c r="AY195" s="22"/>
      <c r="AZ195" s="22"/>
      <c r="BA195" s="22"/>
      <c r="BB195" s="22"/>
    </row>
    <row r="196" spans="1:54" s="5" customFormat="1" x14ac:dyDescent="0.25">
      <c r="A196"/>
      <c r="B196" s="3"/>
      <c r="C196" s="3"/>
      <c r="D196" s="3"/>
      <c r="E196" s="3"/>
      <c r="F196" s="3"/>
      <c r="G196" s="3"/>
      <c r="H196" s="3"/>
      <c r="I196" s="3"/>
      <c r="J196" s="3"/>
      <c r="K196" s="4"/>
      <c r="L196" s="176"/>
      <c r="M196" s="3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  <c r="AX196" s="22"/>
      <c r="AY196" s="22"/>
      <c r="AZ196" s="22"/>
      <c r="BA196" s="22"/>
      <c r="BB196" s="22"/>
    </row>
    <row r="197" spans="1:54" s="5" customFormat="1" x14ac:dyDescent="0.25">
      <c r="A197"/>
      <c r="B197" s="3"/>
      <c r="C197" s="3"/>
      <c r="D197" s="3"/>
      <c r="E197" s="3"/>
      <c r="F197" s="3"/>
      <c r="G197" s="3"/>
      <c r="H197" s="3"/>
      <c r="I197" s="3"/>
      <c r="J197" s="3"/>
      <c r="K197" s="4"/>
      <c r="L197" s="176"/>
      <c r="M197" s="3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  <c r="AX197" s="22"/>
      <c r="AY197" s="22"/>
      <c r="AZ197" s="22"/>
      <c r="BA197" s="22"/>
      <c r="BB197" s="22"/>
    </row>
    <row r="198" spans="1:54" s="5" customFormat="1" x14ac:dyDescent="0.25">
      <c r="A198"/>
      <c r="B198" s="3"/>
      <c r="C198" s="3"/>
      <c r="D198" s="3"/>
      <c r="E198" s="3"/>
      <c r="F198" s="3"/>
      <c r="G198" s="3"/>
      <c r="H198" s="3"/>
      <c r="I198" s="3"/>
      <c r="J198" s="3"/>
      <c r="K198" s="4"/>
      <c r="L198" s="176"/>
      <c r="M198" s="3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2"/>
      <c r="AY198" s="22"/>
      <c r="AZ198" s="22"/>
      <c r="BA198" s="22"/>
      <c r="BB198" s="22"/>
    </row>
    <row r="199" spans="1:54" s="5" customFormat="1" x14ac:dyDescent="0.25">
      <c r="A199"/>
      <c r="B199" s="3"/>
      <c r="C199" s="3"/>
      <c r="D199" s="3"/>
      <c r="E199" s="3"/>
      <c r="F199" s="3"/>
      <c r="G199" s="3"/>
      <c r="H199" s="3"/>
      <c r="I199" s="3"/>
      <c r="J199" s="3"/>
      <c r="K199" s="4"/>
      <c r="L199" s="176"/>
      <c r="M199" s="3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  <c r="AX199" s="22"/>
      <c r="AY199" s="22"/>
      <c r="AZ199" s="22"/>
      <c r="BA199" s="22"/>
      <c r="BB199" s="22"/>
    </row>
    <row r="200" spans="1:54" s="5" customFormat="1" x14ac:dyDescent="0.25">
      <c r="A200"/>
      <c r="B200" s="3"/>
      <c r="C200" s="3"/>
      <c r="D200" s="3"/>
      <c r="E200" s="3"/>
      <c r="F200" s="3"/>
      <c r="G200" s="3"/>
      <c r="H200" s="3"/>
      <c r="I200" s="3"/>
      <c r="J200" s="3"/>
      <c r="K200" s="4"/>
      <c r="L200" s="176"/>
      <c r="M200" s="3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2"/>
      <c r="AY200" s="22"/>
      <c r="AZ200" s="22"/>
      <c r="BA200" s="22"/>
      <c r="BB200" s="22"/>
    </row>
    <row r="201" spans="1:54" s="5" customFormat="1" x14ac:dyDescent="0.25">
      <c r="A201"/>
      <c r="B201" s="3"/>
      <c r="C201" s="3"/>
      <c r="D201" s="3"/>
      <c r="E201" s="3"/>
      <c r="F201" s="3"/>
      <c r="G201" s="3"/>
      <c r="H201" s="3"/>
      <c r="I201" s="3"/>
      <c r="J201" s="3"/>
      <c r="K201" s="4"/>
      <c r="L201" s="176"/>
      <c r="M201" s="3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  <c r="AI201" s="22"/>
      <c r="AJ201" s="22"/>
      <c r="AK201" s="22"/>
      <c r="AL201" s="22"/>
      <c r="AM201" s="22"/>
      <c r="AN201" s="22"/>
      <c r="AO201" s="22"/>
      <c r="AP201" s="22"/>
      <c r="AQ201" s="22"/>
      <c r="AR201" s="22"/>
      <c r="AS201" s="22"/>
      <c r="AT201" s="22"/>
      <c r="AU201" s="22"/>
      <c r="AV201" s="22"/>
      <c r="AW201" s="22"/>
      <c r="AX201" s="22"/>
      <c r="AY201" s="22"/>
      <c r="AZ201" s="22"/>
      <c r="BA201" s="22"/>
      <c r="BB201" s="22"/>
    </row>
    <row r="202" spans="1:54" s="5" customFormat="1" x14ac:dyDescent="0.25">
      <c r="A202"/>
      <c r="B202" s="3"/>
      <c r="C202" s="3"/>
      <c r="D202" s="3"/>
      <c r="E202" s="3"/>
      <c r="F202" s="3"/>
      <c r="G202" s="3"/>
      <c r="H202" s="3"/>
      <c r="I202" s="3"/>
      <c r="J202" s="3"/>
      <c r="K202" s="4"/>
      <c r="L202" s="176"/>
      <c r="M202" s="3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22"/>
      <c r="AI202" s="22"/>
      <c r="AJ202" s="22"/>
      <c r="AK202" s="22"/>
      <c r="AL202" s="22"/>
      <c r="AM202" s="22"/>
      <c r="AN202" s="22"/>
      <c r="AO202" s="22"/>
      <c r="AP202" s="22"/>
      <c r="AQ202" s="22"/>
      <c r="AR202" s="22"/>
      <c r="AS202" s="22"/>
      <c r="AT202" s="22"/>
      <c r="AU202" s="22"/>
      <c r="AV202" s="22"/>
      <c r="AW202" s="22"/>
      <c r="AX202" s="22"/>
      <c r="AY202" s="22"/>
      <c r="AZ202" s="22"/>
      <c r="BA202" s="22"/>
      <c r="BB202" s="22"/>
    </row>
    <row r="203" spans="1:54" s="5" customFormat="1" x14ac:dyDescent="0.25">
      <c r="A203"/>
      <c r="B203" s="3"/>
      <c r="C203" s="3"/>
      <c r="D203" s="3"/>
      <c r="E203" s="3"/>
      <c r="F203" s="3"/>
      <c r="G203" s="3"/>
      <c r="H203" s="3"/>
      <c r="I203" s="3"/>
      <c r="J203" s="3"/>
      <c r="K203" s="4"/>
      <c r="L203" s="176"/>
      <c r="M203" s="3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  <c r="AH203" s="22"/>
      <c r="AI203" s="22"/>
      <c r="AJ203" s="22"/>
      <c r="AK203" s="22"/>
      <c r="AL203" s="22"/>
      <c r="AM203" s="22"/>
      <c r="AN203" s="22"/>
      <c r="AO203" s="22"/>
      <c r="AP203" s="22"/>
      <c r="AQ203" s="22"/>
      <c r="AR203" s="22"/>
      <c r="AS203" s="22"/>
      <c r="AT203" s="22"/>
      <c r="AU203" s="22"/>
      <c r="AV203" s="22"/>
      <c r="AW203" s="22"/>
      <c r="AX203" s="22"/>
      <c r="AY203" s="22"/>
      <c r="AZ203" s="22"/>
      <c r="BA203" s="22"/>
      <c r="BB203" s="22"/>
    </row>
    <row r="204" spans="1:54" s="5" customFormat="1" x14ac:dyDescent="0.25">
      <c r="A204"/>
      <c r="B204" s="3"/>
      <c r="C204" s="3"/>
      <c r="D204" s="3"/>
      <c r="E204" s="3"/>
      <c r="F204" s="3"/>
      <c r="G204" s="3"/>
      <c r="H204" s="3"/>
      <c r="I204" s="3"/>
      <c r="J204" s="3"/>
      <c r="K204" s="4"/>
      <c r="L204" s="176"/>
      <c r="M204" s="3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  <c r="AH204" s="22"/>
      <c r="AI204" s="22"/>
      <c r="AJ204" s="22"/>
      <c r="AK204" s="22"/>
      <c r="AL204" s="22"/>
      <c r="AM204" s="22"/>
      <c r="AN204" s="22"/>
      <c r="AO204" s="22"/>
      <c r="AP204" s="22"/>
      <c r="AQ204" s="22"/>
      <c r="AR204" s="22"/>
      <c r="AS204" s="22"/>
      <c r="AT204" s="22"/>
      <c r="AU204" s="22"/>
      <c r="AV204" s="22"/>
      <c r="AW204" s="22"/>
      <c r="AX204" s="22"/>
      <c r="AY204" s="22"/>
      <c r="AZ204" s="22"/>
      <c r="BA204" s="22"/>
      <c r="BB204" s="22"/>
    </row>
    <row r="205" spans="1:54" s="5" customFormat="1" x14ac:dyDescent="0.25">
      <c r="A205"/>
      <c r="B205" s="3"/>
      <c r="C205" s="3"/>
      <c r="D205" s="3"/>
      <c r="E205" s="3"/>
      <c r="F205" s="3"/>
      <c r="G205" s="3"/>
      <c r="H205" s="3"/>
      <c r="I205" s="3"/>
      <c r="J205" s="3"/>
      <c r="K205" s="4"/>
      <c r="L205" s="176"/>
      <c r="M205" s="3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22"/>
      <c r="AI205" s="22"/>
      <c r="AJ205" s="22"/>
      <c r="AK205" s="22"/>
      <c r="AL205" s="22"/>
      <c r="AM205" s="22"/>
      <c r="AN205" s="22"/>
      <c r="AO205" s="22"/>
      <c r="AP205" s="22"/>
      <c r="AQ205" s="22"/>
      <c r="AR205" s="22"/>
      <c r="AS205" s="22"/>
      <c r="AT205" s="22"/>
      <c r="AU205" s="22"/>
      <c r="AV205" s="22"/>
      <c r="AW205" s="22"/>
      <c r="AX205" s="22"/>
      <c r="AY205" s="22"/>
      <c r="AZ205" s="22"/>
      <c r="BA205" s="22"/>
      <c r="BB205" s="22"/>
    </row>
    <row r="206" spans="1:54" s="5" customFormat="1" x14ac:dyDescent="0.25">
      <c r="A206"/>
      <c r="B206" s="3"/>
      <c r="C206" s="3"/>
      <c r="D206" s="3"/>
      <c r="E206" s="3"/>
      <c r="F206" s="3"/>
      <c r="G206" s="3"/>
      <c r="H206" s="3"/>
      <c r="I206" s="3"/>
      <c r="J206" s="3"/>
      <c r="K206" s="4"/>
      <c r="L206" s="176"/>
      <c r="M206" s="3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  <c r="AU206" s="22"/>
      <c r="AV206" s="22"/>
      <c r="AW206" s="22"/>
      <c r="AX206" s="22"/>
      <c r="AY206" s="22"/>
      <c r="AZ206" s="22"/>
      <c r="BA206" s="22"/>
      <c r="BB206" s="22"/>
    </row>
    <row r="207" spans="1:54" s="5" customFormat="1" x14ac:dyDescent="0.25">
      <c r="A207"/>
      <c r="B207" s="3"/>
      <c r="C207" s="3"/>
      <c r="D207" s="3"/>
      <c r="E207" s="3"/>
      <c r="F207" s="3"/>
      <c r="G207" s="3"/>
      <c r="H207" s="3"/>
      <c r="I207" s="3"/>
      <c r="J207" s="3"/>
      <c r="K207" s="4"/>
      <c r="L207" s="176"/>
      <c r="M207" s="3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  <c r="AX207" s="22"/>
      <c r="AY207" s="22"/>
      <c r="AZ207" s="22"/>
      <c r="BA207" s="22"/>
      <c r="BB207" s="22"/>
    </row>
    <row r="208" spans="1:54" s="5" customFormat="1" x14ac:dyDescent="0.25">
      <c r="A208"/>
      <c r="B208" s="3"/>
      <c r="C208" s="3"/>
      <c r="D208" s="3"/>
      <c r="E208" s="3"/>
      <c r="F208" s="3"/>
      <c r="G208" s="3"/>
      <c r="H208" s="3"/>
      <c r="I208" s="3"/>
      <c r="J208" s="3"/>
      <c r="K208" s="4"/>
      <c r="L208" s="176"/>
      <c r="M208" s="3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  <c r="AH208" s="22"/>
      <c r="AI208" s="22"/>
      <c r="AJ208" s="22"/>
      <c r="AK208" s="22"/>
      <c r="AL208" s="22"/>
      <c r="AM208" s="22"/>
      <c r="AN208" s="22"/>
      <c r="AO208" s="22"/>
      <c r="AP208" s="22"/>
      <c r="AQ208" s="22"/>
      <c r="AR208" s="22"/>
      <c r="AS208" s="22"/>
      <c r="AT208" s="22"/>
      <c r="AU208" s="22"/>
      <c r="AV208" s="22"/>
      <c r="AW208" s="22"/>
      <c r="AX208" s="22"/>
      <c r="AY208" s="22"/>
      <c r="AZ208" s="22"/>
      <c r="BA208" s="22"/>
      <c r="BB208" s="22"/>
    </row>
    <row r="209" spans="1:54" s="5" customFormat="1" x14ac:dyDescent="0.25">
      <c r="A209"/>
      <c r="B209" s="3"/>
      <c r="C209" s="3"/>
      <c r="D209" s="3"/>
      <c r="E209" s="3"/>
      <c r="F209" s="3"/>
      <c r="G209" s="3"/>
      <c r="H209" s="3"/>
      <c r="I209" s="3"/>
      <c r="J209" s="3"/>
      <c r="K209" s="4"/>
      <c r="L209" s="176"/>
      <c r="M209" s="3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  <c r="AQ209" s="22"/>
      <c r="AR209" s="22"/>
      <c r="AS209" s="22"/>
      <c r="AT209" s="22"/>
      <c r="AU209" s="22"/>
      <c r="AV209" s="22"/>
      <c r="AW209" s="22"/>
      <c r="AX209" s="22"/>
      <c r="AY209" s="22"/>
      <c r="AZ209" s="22"/>
      <c r="BA209" s="22"/>
      <c r="BB209" s="22"/>
    </row>
    <row r="210" spans="1:54" s="5" customFormat="1" x14ac:dyDescent="0.25">
      <c r="A210"/>
      <c r="B210" s="3"/>
      <c r="C210" s="3"/>
      <c r="D210" s="3"/>
      <c r="E210" s="3"/>
      <c r="F210" s="3"/>
      <c r="G210" s="3"/>
      <c r="H210" s="3"/>
      <c r="I210" s="3"/>
      <c r="J210" s="3"/>
      <c r="K210" s="4"/>
      <c r="L210" s="176"/>
      <c r="M210" s="3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22"/>
      <c r="AI210" s="22"/>
      <c r="AJ210" s="22"/>
      <c r="AK210" s="22"/>
      <c r="AL210" s="22"/>
      <c r="AM210" s="22"/>
      <c r="AN210" s="22"/>
      <c r="AO210" s="22"/>
      <c r="AP210" s="22"/>
      <c r="AQ210" s="22"/>
      <c r="AR210" s="22"/>
      <c r="AS210" s="22"/>
      <c r="AT210" s="22"/>
      <c r="AU210" s="22"/>
      <c r="AV210" s="22"/>
      <c r="AW210" s="22"/>
      <c r="AX210" s="22"/>
      <c r="AY210" s="22"/>
      <c r="AZ210" s="22"/>
      <c r="BA210" s="22"/>
      <c r="BB210" s="22"/>
    </row>
    <row r="211" spans="1:54" s="5" customFormat="1" x14ac:dyDescent="0.25">
      <c r="A211"/>
      <c r="B211" s="3"/>
      <c r="C211" s="3"/>
      <c r="D211" s="3"/>
      <c r="E211" s="3"/>
      <c r="F211" s="3"/>
      <c r="G211" s="3"/>
      <c r="H211" s="3"/>
      <c r="I211" s="3"/>
      <c r="J211" s="3"/>
      <c r="K211" s="4"/>
      <c r="L211" s="176"/>
      <c r="M211" s="3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22"/>
      <c r="AI211" s="22"/>
      <c r="AJ211" s="22"/>
      <c r="AK211" s="22"/>
      <c r="AL211" s="22"/>
      <c r="AM211" s="22"/>
      <c r="AN211" s="22"/>
      <c r="AO211" s="22"/>
      <c r="AP211" s="22"/>
      <c r="AQ211" s="22"/>
      <c r="AR211" s="22"/>
      <c r="AS211" s="22"/>
      <c r="AT211" s="22"/>
      <c r="AU211" s="22"/>
      <c r="AV211" s="22"/>
      <c r="AW211" s="22"/>
      <c r="AX211" s="22"/>
      <c r="AY211" s="22"/>
      <c r="AZ211" s="22"/>
      <c r="BA211" s="22"/>
      <c r="BB211" s="22"/>
    </row>
    <row r="212" spans="1:54" s="5" customFormat="1" x14ac:dyDescent="0.25">
      <c r="A212"/>
      <c r="B212" s="3"/>
      <c r="C212" s="3"/>
      <c r="D212" s="3"/>
      <c r="E212" s="3"/>
      <c r="F212" s="3"/>
      <c r="G212" s="3"/>
      <c r="H212" s="3"/>
      <c r="I212" s="3"/>
      <c r="J212" s="3"/>
      <c r="K212" s="4"/>
      <c r="L212" s="176"/>
      <c r="M212" s="3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  <c r="AH212" s="22"/>
      <c r="AI212" s="22"/>
      <c r="AJ212" s="22"/>
      <c r="AK212" s="22"/>
      <c r="AL212" s="22"/>
      <c r="AM212" s="22"/>
      <c r="AN212" s="22"/>
      <c r="AO212" s="22"/>
      <c r="AP212" s="22"/>
      <c r="AQ212" s="22"/>
      <c r="AR212" s="22"/>
      <c r="AS212" s="22"/>
      <c r="AT212" s="22"/>
      <c r="AU212" s="22"/>
      <c r="AV212" s="22"/>
      <c r="AW212" s="22"/>
      <c r="AX212" s="22"/>
      <c r="AY212" s="22"/>
      <c r="AZ212" s="22"/>
      <c r="BA212" s="22"/>
      <c r="BB212" s="22"/>
    </row>
    <row r="213" spans="1:54" s="5" customFormat="1" x14ac:dyDescent="0.25">
      <c r="A213"/>
      <c r="B213" s="3"/>
      <c r="C213" s="3"/>
      <c r="D213" s="3"/>
      <c r="E213" s="3"/>
      <c r="F213" s="3"/>
      <c r="G213" s="3"/>
      <c r="H213" s="3"/>
      <c r="I213" s="3"/>
      <c r="J213" s="3"/>
      <c r="K213" s="4"/>
      <c r="L213" s="176"/>
      <c r="M213" s="3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  <c r="AQ213" s="22"/>
      <c r="AR213" s="22"/>
      <c r="AS213" s="22"/>
      <c r="AT213" s="22"/>
      <c r="AU213" s="22"/>
      <c r="AV213" s="22"/>
      <c r="AW213" s="22"/>
      <c r="AX213" s="22"/>
      <c r="AY213" s="22"/>
      <c r="AZ213" s="22"/>
      <c r="BA213" s="22"/>
      <c r="BB213" s="22"/>
    </row>
    <row r="214" spans="1:54" s="5" customFormat="1" x14ac:dyDescent="0.25">
      <c r="A214"/>
      <c r="B214" s="3"/>
      <c r="C214" s="3"/>
      <c r="D214" s="3"/>
      <c r="E214" s="3"/>
      <c r="F214" s="3"/>
      <c r="G214" s="3"/>
      <c r="H214" s="3"/>
      <c r="I214" s="3"/>
      <c r="J214" s="3"/>
      <c r="K214" s="4"/>
      <c r="L214" s="176"/>
      <c r="M214" s="3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22"/>
      <c r="AI214" s="22"/>
      <c r="AJ214" s="22"/>
      <c r="AK214" s="22"/>
      <c r="AL214" s="22"/>
      <c r="AM214" s="22"/>
      <c r="AN214" s="22"/>
      <c r="AO214" s="22"/>
      <c r="AP214" s="22"/>
      <c r="AQ214" s="22"/>
      <c r="AR214" s="22"/>
      <c r="AS214" s="22"/>
      <c r="AT214" s="22"/>
      <c r="AU214" s="22"/>
      <c r="AV214" s="22"/>
      <c r="AW214" s="22"/>
      <c r="AX214" s="22"/>
      <c r="AY214" s="22"/>
      <c r="AZ214" s="22"/>
      <c r="BA214" s="22"/>
      <c r="BB214" s="22"/>
    </row>
    <row r="215" spans="1:54" s="5" customFormat="1" x14ac:dyDescent="0.25">
      <c r="A215"/>
      <c r="B215" s="3"/>
      <c r="C215" s="3"/>
      <c r="D215" s="3"/>
      <c r="E215" s="3"/>
      <c r="F215" s="3"/>
      <c r="G215" s="3"/>
      <c r="H215" s="3"/>
      <c r="I215" s="3"/>
      <c r="J215" s="3"/>
      <c r="K215" s="4"/>
      <c r="L215" s="176"/>
      <c r="M215" s="3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  <c r="AH215" s="22"/>
      <c r="AI215" s="22"/>
      <c r="AJ215" s="22"/>
      <c r="AK215" s="22"/>
      <c r="AL215" s="22"/>
      <c r="AM215" s="22"/>
      <c r="AN215" s="22"/>
      <c r="AO215" s="22"/>
      <c r="AP215" s="22"/>
      <c r="AQ215" s="22"/>
      <c r="AR215" s="22"/>
      <c r="AS215" s="22"/>
      <c r="AT215" s="22"/>
      <c r="AU215" s="22"/>
      <c r="AV215" s="22"/>
      <c r="AW215" s="22"/>
      <c r="AX215" s="22"/>
      <c r="AY215" s="22"/>
      <c r="AZ215" s="22"/>
      <c r="BA215" s="22"/>
      <c r="BB215" s="22"/>
    </row>
    <row r="216" spans="1:54" s="5" customFormat="1" x14ac:dyDescent="0.25">
      <c r="A216"/>
      <c r="B216" s="3"/>
      <c r="C216" s="3"/>
      <c r="D216" s="3"/>
      <c r="E216" s="3"/>
      <c r="F216" s="3"/>
      <c r="G216" s="3"/>
      <c r="H216" s="3"/>
      <c r="I216" s="3"/>
      <c r="J216" s="3"/>
      <c r="K216" s="4"/>
      <c r="L216" s="176"/>
      <c r="M216" s="3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22"/>
      <c r="AI216" s="22"/>
      <c r="AJ216" s="22"/>
      <c r="AK216" s="22"/>
      <c r="AL216" s="22"/>
      <c r="AM216" s="22"/>
      <c r="AN216" s="22"/>
      <c r="AO216" s="22"/>
      <c r="AP216" s="22"/>
      <c r="AQ216" s="22"/>
      <c r="AR216" s="22"/>
      <c r="AS216" s="22"/>
      <c r="AT216" s="22"/>
      <c r="AU216" s="22"/>
      <c r="AV216" s="22"/>
      <c r="AW216" s="22"/>
      <c r="AX216" s="22"/>
      <c r="AY216" s="22"/>
      <c r="AZ216" s="22"/>
      <c r="BA216" s="22"/>
      <c r="BB216" s="22"/>
    </row>
    <row r="217" spans="1:54" s="5" customFormat="1" x14ac:dyDescent="0.25">
      <c r="A217"/>
      <c r="B217" s="3"/>
      <c r="C217" s="3"/>
      <c r="D217" s="3"/>
      <c r="E217" s="3"/>
      <c r="F217" s="3"/>
      <c r="G217" s="3"/>
      <c r="H217" s="3"/>
      <c r="I217" s="3"/>
      <c r="J217" s="3"/>
      <c r="K217" s="4"/>
      <c r="L217" s="176"/>
      <c r="M217" s="3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22"/>
      <c r="AI217" s="22"/>
      <c r="AJ217" s="22"/>
      <c r="AK217" s="22"/>
      <c r="AL217" s="22"/>
      <c r="AM217" s="22"/>
      <c r="AN217" s="22"/>
      <c r="AO217" s="22"/>
      <c r="AP217" s="22"/>
      <c r="AQ217" s="22"/>
      <c r="AR217" s="22"/>
      <c r="AS217" s="22"/>
      <c r="AT217" s="22"/>
      <c r="AU217" s="22"/>
      <c r="AV217" s="22"/>
      <c r="AW217" s="22"/>
      <c r="AX217" s="22"/>
      <c r="AY217" s="22"/>
      <c r="AZ217" s="22"/>
      <c r="BA217" s="22"/>
      <c r="BB217" s="22"/>
    </row>
    <row r="218" spans="1:54" s="5" customFormat="1" x14ac:dyDescent="0.25">
      <c r="A218"/>
      <c r="B218" s="3"/>
      <c r="C218" s="3"/>
      <c r="D218" s="3"/>
      <c r="E218" s="3"/>
      <c r="F218" s="3"/>
      <c r="G218" s="3"/>
      <c r="H218" s="3"/>
      <c r="I218" s="3"/>
      <c r="J218" s="3"/>
      <c r="K218" s="4"/>
      <c r="L218" s="176"/>
      <c r="M218" s="3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22"/>
      <c r="AI218" s="22"/>
      <c r="AJ218" s="22"/>
      <c r="AK218" s="22"/>
      <c r="AL218" s="22"/>
      <c r="AM218" s="22"/>
      <c r="AN218" s="22"/>
      <c r="AO218" s="22"/>
      <c r="AP218" s="22"/>
      <c r="AQ218" s="22"/>
      <c r="AR218" s="22"/>
      <c r="AS218" s="22"/>
      <c r="AT218" s="22"/>
      <c r="AU218" s="22"/>
      <c r="AV218" s="22"/>
      <c r="AW218" s="22"/>
      <c r="AX218" s="22"/>
      <c r="AY218" s="22"/>
      <c r="AZ218" s="22"/>
      <c r="BA218" s="22"/>
      <c r="BB218" s="22"/>
    </row>
    <row r="219" spans="1:54" s="5" customFormat="1" x14ac:dyDescent="0.25">
      <c r="A219"/>
      <c r="B219" s="3"/>
      <c r="C219" s="3"/>
      <c r="D219" s="3"/>
      <c r="E219" s="3"/>
      <c r="F219" s="3"/>
      <c r="G219" s="3"/>
      <c r="H219" s="3"/>
      <c r="I219" s="3"/>
      <c r="J219" s="3"/>
      <c r="K219" s="4"/>
      <c r="L219" s="176"/>
      <c r="M219" s="3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  <c r="AN219" s="22"/>
      <c r="AO219" s="22"/>
      <c r="AP219" s="22"/>
      <c r="AQ219" s="22"/>
      <c r="AR219" s="22"/>
      <c r="AS219" s="22"/>
      <c r="AT219" s="22"/>
      <c r="AU219" s="22"/>
      <c r="AV219" s="22"/>
      <c r="AW219" s="22"/>
      <c r="AX219" s="22"/>
      <c r="AY219" s="22"/>
      <c r="AZ219" s="22"/>
      <c r="BA219" s="22"/>
      <c r="BB219" s="22"/>
    </row>
    <row r="220" spans="1:54" s="5" customFormat="1" x14ac:dyDescent="0.25">
      <c r="A220"/>
      <c r="B220" s="3"/>
      <c r="C220" s="3"/>
      <c r="D220" s="3"/>
      <c r="E220" s="3"/>
      <c r="F220" s="3"/>
      <c r="G220" s="3"/>
      <c r="H220" s="3"/>
      <c r="I220" s="3"/>
      <c r="J220" s="3"/>
      <c r="K220" s="4"/>
      <c r="L220" s="176"/>
      <c r="M220" s="3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22"/>
      <c r="AI220" s="22"/>
      <c r="AJ220" s="22"/>
      <c r="AK220" s="22"/>
      <c r="AL220" s="22"/>
      <c r="AM220" s="22"/>
      <c r="AN220" s="22"/>
      <c r="AO220" s="22"/>
      <c r="AP220" s="22"/>
      <c r="AQ220" s="22"/>
      <c r="AR220" s="22"/>
      <c r="AS220" s="22"/>
      <c r="AT220" s="22"/>
      <c r="AU220" s="22"/>
      <c r="AV220" s="22"/>
      <c r="AW220" s="22"/>
      <c r="AX220" s="22"/>
      <c r="AY220" s="22"/>
      <c r="AZ220" s="22"/>
      <c r="BA220" s="22"/>
      <c r="BB220" s="22"/>
    </row>
    <row r="221" spans="1:54" s="5" customFormat="1" x14ac:dyDescent="0.25">
      <c r="A221"/>
      <c r="B221" s="3"/>
      <c r="C221" s="3"/>
      <c r="D221" s="3"/>
      <c r="E221" s="3"/>
      <c r="F221" s="3"/>
      <c r="G221" s="3"/>
      <c r="H221" s="3"/>
      <c r="I221" s="3"/>
      <c r="J221" s="3"/>
      <c r="K221" s="4"/>
      <c r="L221" s="176"/>
      <c r="M221" s="3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  <c r="AI221" s="22"/>
      <c r="AJ221" s="22"/>
      <c r="AK221" s="22"/>
      <c r="AL221" s="22"/>
      <c r="AM221" s="22"/>
      <c r="AN221" s="22"/>
      <c r="AO221" s="22"/>
      <c r="AP221" s="22"/>
      <c r="AQ221" s="22"/>
      <c r="AR221" s="22"/>
      <c r="AS221" s="22"/>
      <c r="AT221" s="22"/>
      <c r="AU221" s="22"/>
      <c r="AV221" s="22"/>
      <c r="AW221" s="22"/>
      <c r="AX221" s="22"/>
      <c r="AY221" s="22"/>
      <c r="AZ221" s="22"/>
      <c r="BA221" s="22"/>
      <c r="BB221" s="22"/>
    </row>
    <row r="222" spans="1:54" s="5" customFormat="1" x14ac:dyDescent="0.25">
      <c r="A222"/>
      <c r="B222" s="3"/>
      <c r="C222" s="3"/>
      <c r="D222" s="3"/>
      <c r="E222" s="3"/>
      <c r="F222" s="3"/>
      <c r="G222" s="3"/>
      <c r="H222" s="3"/>
      <c r="I222" s="3"/>
      <c r="J222" s="3"/>
      <c r="K222" s="4"/>
      <c r="L222" s="176"/>
      <c r="M222" s="3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  <c r="AN222" s="22"/>
      <c r="AO222" s="22"/>
      <c r="AP222" s="22"/>
      <c r="AQ222" s="22"/>
      <c r="AR222" s="22"/>
      <c r="AS222" s="22"/>
      <c r="AT222" s="22"/>
      <c r="AU222" s="22"/>
      <c r="AV222" s="22"/>
      <c r="AW222" s="22"/>
      <c r="AX222" s="22"/>
      <c r="AY222" s="22"/>
      <c r="AZ222" s="22"/>
      <c r="BA222" s="22"/>
      <c r="BB222" s="22"/>
    </row>
    <row r="223" spans="1:54" s="5" customFormat="1" x14ac:dyDescent="0.25">
      <c r="A223"/>
      <c r="B223" s="3"/>
      <c r="C223" s="3"/>
      <c r="D223" s="3"/>
      <c r="E223" s="3"/>
      <c r="F223" s="3"/>
      <c r="G223" s="3"/>
      <c r="H223" s="3"/>
      <c r="I223" s="3"/>
      <c r="J223" s="3"/>
      <c r="K223" s="4"/>
      <c r="L223" s="176"/>
      <c r="M223" s="3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22"/>
      <c r="AL223" s="22"/>
      <c r="AM223" s="22"/>
      <c r="AN223" s="22"/>
      <c r="AO223" s="22"/>
      <c r="AP223" s="22"/>
      <c r="AQ223" s="22"/>
      <c r="AR223" s="22"/>
      <c r="AS223" s="22"/>
      <c r="AT223" s="22"/>
      <c r="AU223" s="22"/>
      <c r="AV223" s="22"/>
      <c r="AW223" s="22"/>
      <c r="AX223" s="22"/>
      <c r="AY223" s="22"/>
      <c r="AZ223" s="22"/>
      <c r="BA223" s="22"/>
      <c r="BB223" s="22"/>
    </row>
    <row r="224" spans="1:54" s="5" customFormat="1" x14ac:dyDescent="0.25">
      <c r="A224"/>
      <c r="B224" s="3"/>
      <c r="C224" s="3"/>
      <c r="D224" s="3"/>
      <c r="E224" s="3"/>
      <c r="F224" s="3"/>
      <c r="G224" s="3"/>
      <c r="H224" s="3"/>
      <c r="I224" s="3"/>
      <c r="J224" s="3"/>
      <c r="K224" s="4"/>
      <c r="L224" s="176"/>
      <c r="M224" s="3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  <c r="AK224" s="22"/>
      <c r="AL224" s="22"/>
      <c r="AM224" s="22"/>
      <c r="AN224" s="22"/>
      <c r="AO224" s="22"/>
      <c r="AP224" s="22"/>
      <c r="AQ224" s="22"/>
      <c r="AR224" s="22"/>
      <c r="AS224" s="22"/>
      <c r="AT224" s="22"/>
      <c r="AU224" s="22"/>
      <c r="AV224" s="22"/>
      <c r="AW224" s="22"/>
      <c r="AX224" s="22"/>
      <c r="AY224" s="22"/>
      <c r="AZ224" s="22"/>
      <c r="BA224" s="22"/>
      <c r="BB224" s="22"/>
    </row>
    <row r="225" spans="1:54" s="5" customFormat="1" x14ac:dyDescent="0.25">
      <c r="A225"/>
      <c r="B225" s="3"/>
      <c r="C225" s="3"/>
      <c r="D225" s="3"/>
      <c r="E225" s="3"/>
      <c r="F225" s="3"/>
      <c r="G225" s="3"/>
      <c r="H225" s="3"/>
      <c r="I225" s="3"/>
      <c r="J225" s="3"/>
      <c r="K225" s="4"/>
      <c r="L225" s="176"/>
      <c r="M225" s="3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  <c r="AM225" s="22"/>
      <c r="AN225" s="22"/>
      <c r="AO225" s="22"/>
      <c r="AP225" s="22"/>
      <c r="AQ225" s="22"/>
      <c r="AR225" s="22"/>
      <c r="AS225" s="22"/>
      <c r="AT225" s="22"/>
      <c r="AU225" s="22"/>
      <c r="AV225" s="22"/>
      <c r="AW225" s="22"/>
      <c r="AX225" s="22"/>
      <c r="AY225" s="22"/>
      <c r="AZ225" s="22"/>
      <c r="BA225" s="22"/>
      <c r="BB225" s="22"/>
    </row>
    <row r="226" spans="1:54" s="5" customFormat="1" x14ac:dyDescent="0.25">
      <c r="A226"/>
      <c r="B226" s="3"/>
      <c r="C226" s="3"/>
      <c r="D226" s="3"/>
      <c r="E226" s="3"/>
      <c r="F226" s="3"/>
      <c r="G226" s="3"/>
      <c r="H226" s="3"/>
      <c r="I226" s="3"/>
      <c r="J226" s="3"/>
      <c r="K226" s="4"/>
      <c r="L226" s="176"/>
      <c r="M226" s="3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  <c r="AN226" s="22"/>
      <c r="AO226" s="22"/>
      <c r="AP226" s="22"/>
      <c r="AQ226" s="22"/>
      <c r="AR226" s="22"/>
      <c r="AS226" s="22"/>
      <c r="AT226" s="22"/>
      <c r="AU226" s="22"/>
      <c r="AV226" s="22"/>
      <c r="AW226" s="22"/>
      <c r="AX226" s="22"/>
      <c r="AY226" s="22"/>
      <c r="AZ226" s="22"/>
      <c r="BA226" s="22"/>
      <c r="BB226" s="22"/>
    </row>
    <row r="227" spans="1:54" s="5" customFormat="1" x14ac:dyDescent="0.25">
      <c r="A227"/>
      <c r="B227" s="3"/>
      <c r="C227" s="3"/>
      <c r="D227" s="3"/>
      <c r="E227" s="3"/>
      <c r="F227" s="3"/>
      <c r="G227" s="3"/>
      <c r="H227" s="3"/>
      <c r="I227" s="3"/>
      <c r="J227" s="3"/>
      <c r="K227" s="4"/>
      <c r="L227" s="176"/>
      <c r="M227" s="3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  <c r="AN227" s="22"/>
      <c r="AO227" s="22"/>
      <c r="AP227" s="22"/>
      <c r="AQ227" s="22"/>
      <c r="AR227" s="22"/>
      <c r="AS227" s="22"/>
      <c r="AT227" s="22"/>
      <c r="AU227" s="22"/>
      <c r="AV227" s="22"/>
      <c r="AW227" s="22"/>
      <c r="AX227" s="22"/>
      <c r="AY227" s="22"/>
      <c r="AZ227" s="22"/>
      <c r="BA227" s="22"/>
      <c r="BB227" s="22"/>
    </row>
    <row r="228" spans="1:54" s="5" customFormat="1" x14ac:dyDescent="0.25">
      <c r="A228"/>
      <c r="B228" s="3"/>
      <c r="C228" s="3"/>
      <c r="D228" s="3"/>
      <c r="E228" s="3"/>
      <c r="F228" s="3"/>
      <c r="G228" s="3"/>
      <c r="H228" s="3"/>
      <c r="I228" s="3"/>
      <c r="J228" s="3"/>
      <c r="K228" s="4"/>
      <c r="L228" s="176"/>
      <c r="M228" s="3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  <c r="AQ228" s="22"/>
      <c r="AR228" s="22"/>
      <c r="AS228" s="22"/>
      <c r="AT228" s="22"/>
      <c r="AU228" s="22"/>
      <c r="AV228" s="22"/>
      <c r="AW228" s="22"/>
      <c r="AX228" s="22"/>
      <c r="AY228" s="22"/>
      <c r="AZ228" s="22"/>
      <c r="BA228" s="22"/>
      <c r="BB228" s="22"/>
    </row>
    <row r="229" spans="1:54" s="5" customFormat="1" x14ac:dyDescent="0.25">
      <c r="A229"/>
      <c r="B229" s="3"/>
      <c r="C229" s="3"/>
      <c r="D229" s="3"/>
      <c r="E229" s="3"/>
      <c r="F229" s="3"/>
      <c r="G229" s="3"/>
      <c r="H229" s="3"/>
      <c r="I229" s="3"/>
      <c r="J229" s="3"/>
      <c r="K229" s="4"/>
      <c r="L229" s="176"/>
      <c r="M229" s="3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22"/>
      <c r="AI229" s="22"/>
      <c r="AJ229" s="22"/>
      <c r="AK229" s="22"/>
      <c r="AL229" s="22"/>
      <c r="AM229" s="22"/>
      <c r="AN229" s="22"/>
      <c r="AO229" s="22"/>
      <c r="AP229" s="22"/>
      <c r="AQ229" s="22"/>
      <c r="AR229" s="22"/>
      <c r="AS229" s="22"/>
      <c r="AT229" s="22"/>
      <c r="AU229" s="22"/>
      <c r="AV229" s="22"/>
      <c r="AW229" s="22"/>
      <c r="AX229" s="22"/>
      <c r="AY229" s="22"/>
      <c r="AZ229" s="22"/>
      <c r="BA229" s="22"/>
      <c r="BB229" s="22"/>
    </row>
    <row r="230" spans="1:54" s="5" customFormat="1" x14ac:dyDescent="0.25">
      <c r="A230"/>
      <c r="B230" s="3"/>
      <c r="C230" s="3"/>
      <c r="D230" s="3"/>
      <c r="E230" s="3"/>
      <c r="F230" s="3"/>
      <c r="G230" s="3"/>
      <c r="H230" s="3"/>
      <c r="I230" s="3"/>
      <c r="J230" s="3"/>
      <c r="K230" s="4"/>
      <c r="L230" s="176"/>
      <c r="M230" s="3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22"/>
      <c r="AI230" s="22"/>
      <c r="AJ230" s="22"/>
      <c r="AK230" s="22"/>
      <c r="AL230" s="22"/>
      <c r="AM230" s="22"/>
      <c r="AN230" s="22"/>
      <c r="AO230" s="22"/>
      <c r="AP230" s="22"/>
      <c r="AQ230" s="22"/>
      <c r="AR230" s="22"/>
      <c r="AS230" s="22"/>
      <c r="AT230" s="22"/>
      <c r="AU230" s="22"/>
      <c r="AV230" s="22"/>
      <c r="AW230" s="22"/>
      <c r="AX230" s="22"/>
      <c r="AY230" s="22"/>
      <c r="AZ230" s="22"/>
      <c r="BA230" s="22"/>
      <c r="BB230" s="22"/>
    </row>
    <row r="231" spans="1:54" s="5" customFormat="1" x14ac:dyDescent="0.25">
      <c r="A231"/>
      <c r="B231" s="3"/>
      <c r="C231" s="3"/>
      <c r="D231" s="3"/>
      <c r="E231" s="3"/>
      <c r="F231" s="3"/>
      <c r="G231" s="3"/>
      <c r="H231" s="3"/>
      <c r="I231" s="3"/>
      <c r="J231" s="3"/>
      <c r="K231" s="4"/>
      <c r="L231" s="176"/>
      <c r="M231" s="3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22"/>
      <c r="AI231" s="22"/>
      <c r="AJ231" s="22"/>
      <c r="AK231" s="22"/>
      <c r="AL231" s="22"/>
      <c r="AM231" s="22"/>
      <c r="AN231" s="22"/>
      <c r="AO231" s="22"/>
      <c r="AP231" s="22"/>
      <c r="AQ231" s="22"/>
      <c r="AR231" s="22"/>
      <c r="AS231" s="22"/>
      <c r="AT231" s="22"/>
      <c r="AU231" s="22"/>
      <c r="AV231" s="22"/>
      <c r="AW231" s="22"/>
      <c r="AX231" s="22"/>
      <c r="AY231" s="22"/>
      <c r="AZ231" s="22"/>
      <c r="BA231" s="22"/>
      <c r="BB231" s="22"/>
    </row>
    <row r="232" spans="1:54" s="5" customFormat="1" x14ac:dyDescent="0.25">
      <c r="A232"/>
      <c r="B232" s="3"/>
      <c r="C232" s="3"/>
      <c r="D232" s="3"/>
      <c r="E232" s="3"/>
      <c r="F232" s="3"/>
      <c r="G232" s="3"/>
      <c r="H232" s="3"/>
      <c r="I232" s="3"/>
      <c r="J232" s="3"/>
      <c r="K232" s="4"/>
      <c r="L232" s="176"/>
      <c r="M232" s="3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22"/>
      <c r="AI232" s="22"/>
      <c r="AJ232" s="22"/>
      <c r="AK232" s="22"/>
      <c r="AL232" s="22"/>
      <c r="AM232" s="22"/>
      <c r="AN232" s="22"/>
      <c r="AO232" s="22"/>
      <c r="AP232" s="22"/>
      <c r="AQ232" s="22"/>
      <c r="AR232" s="22"/>
      <c r="AS232" s="22"/>
      <c r="AT232" s="22"/>
      <c r="AU232" s="22"/>
      <c r="AV232" s="22"/>
      <c r="AW232" s="22"/>
      <c r="AX232" s="22"/>
      <c r="AY232" s="22"/>
      <c r="AZ232" s="22"/>
      <c r="BA232" s="22"/>
      <c r="BB232" s="22"/>
    </row>
    <row r="233" spans="1:54" s="5" customFormat="1" x14ac:dyDescent="0.25">
      <c r="A233"/>
      <c r="B233" s="3"/>
      <c r="C233" s="3"/>
      <c r="D233" s="3"/>
      <c r="E233" s="3"/>
      <c r="F233" s="3"/>
      <c r="G233" s="3"/>
      <c r="H233" s="3"/>
      <c r="I233" s="3"/>
      <c r="J233" s="3"/>
      <c r="K233" s="4"/>
      <c r="L233" s="176"/>
      <c r="M233" s="3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22"/>
      <c r="AI233" s="22"/>
      <c r="AJ233" s="22"/>
      <c r="AK233" s="22"/>
      <c r="AL233" s="22"/>
      <c r="AM233" s="22"/>
      <c r="AN233" s="22"/>
      <c r="AO233" s="22"/>
      <c r="AP233" s="22"/>
      <c r="AQ233" s="22"/>
      <c r="AR233" s="22"/>
      <c r="AS233" s="22"/>
      <c r="AT233" s="22"/>
      <c r="AU233" s="22"/>
      <c r="AV233" s="22"/>
      <c r="AW233" s="22"/>
      <c r="AX233" s="22"/>
      <c r="AY233" s="22"/>
      <c r="AZ233" s="22"/>
      <c r="BA233" s="22"/>
      <c r="BB233" s="22"/>
    </row>
    <row r="234" spans="1:54" s="5" customFormat="1" x14ac:dyDescent="0.25">
      <c r="A234"/>
      <c r="B234" s="3"/>
      <c r="C234" s="3"/>
      <c r="D234" s="3"/>
      <c r="E234" s="3"/>
      <c r="F234" s="3"/>
      <c r="G234" s="3"/>
      <c r="H234" s="3"/>
      <c r="I234" s="3"/>
      <c r="J234" s="3"/>
      <c r="K234" s="4"/>
      <c r="L234" s="176"/>
      <c r="M234" s="3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22"/>
      <c r="AI234" s="22"/>
      <c r="AJ234" s="22"/>
      <c r="AK234" s="22"/>
      <c r="AL234" s="22"/>
      <c r="AM234" s="22"/>
      <c r="AN234" s="22"/>
      <c r="AO234" s="22"/>
      <c r="AP234" s="22"/>
      <c r="AQ234" s="22"/>
      <c r="AR234" s="22"/>
      <c r="AS234" s="22"/>
      <c r="AT234" s="22"/>
      <c r="AU234" s="22"/>
      <c r="AV234" s="22"/>
      <c r="AW234" s="22"/>
      <c r="AX234" s="22"/>
      <c r="AY234" s="22"/>
      <c r="AZ234" s="22"/>
      <c r="BA234" s="22"/>
      <c r="BB234" s="22"/>
    </row>
    <row r="235" spans="1:54" s="5" customFormat="1" x14ac:dyDescent="0.25">
      <c r="A235"/>
      <c r="B235" s="3"/>
      <c r="C235" s="3"/>
      <c r="D235" s="3"/>
      <c r="E235" s="3"/>
      <c r="F235" s="3"/>
      <c r="G235" s="3"/>
      <c r="H235" s="3"/>
      <c r="I235" s="3"/>
      <c r="J235" s="3"/>
      <c r="K235" s="4"/>
      <c r="L235" s="176"/>
      <c r="M235" s="3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22"/>
      <c r="AI235" s="22"/>
      <c r="AJ235" s="22"/>
      <c r="AK235" s="22"/>
      <c r="AL235" s="22"/>
      <c r="AM235" s="22"/>
      <c r="AN235" s="22"/>
      <c r="AO235" s="22"/>
      <c r="AP235" s="22"/>
      <c r="AQ235" s="22"/>
      <c r="AR235" s="22"/>
      <c r="AS235" s="22"/>
      <c r="AT235" s="22"/>
      <c r="AU235" s="22"/>
      <c r="AV235" s="22"/>
      <c r="AW235" s="22"/>
      <c r="AX235" s="22"/>
      <c r="AY235" s="22"/>
      <c r="AZ235" s="22"/>
      <c r="BA235" s="22"/>
      <c r="BB235" s="22"/>
    </row>
    <row r="236" spans="1:54" s="5" customFormat="1" x14ac:dyDescent="0.25">
      <c r="A236"/>
      <c r="B236" s="3"/>
      <c r="C236" s="3"/>
      <c r="D236" s="3"/>
      <c r="E236" s="3"/>
      <c r="F236" s="3"/>
      <c r="G236" s="3"/>
      <c r="H236" s="3"/>
      <c r="I236" s="3"/>
      <c r="J236" s="3"/>
      <c r="K236" s="4"/>
      <c r="L236" s="176"/>
      <c r="M236" s="3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  <c r="AH236" s="22"/>
      <c r="AI236" s="22"/>
      <c r="AJ236" s="22"/>
      <c r="AK236" s="22"/>
      <c r="AL236" s="22"/>
      <c r="AM236" s="22"/>
      <c r="AN236" s="22"/>
      <c r="AO236" s="22"/>
      <c r="AP236" s="22"/>
      <c r="AQ236" s="22"/>
      <c r="AR236" s="22"/>
      <c r="AS236" s="22"/>
      <c r="AT236" s="22"/>
      <c r="AU236" s="22"/>
      <c r="AV236" s="22"/>
      <c r="AW236" s="22"/>
      <c r="AX236" s="22"/>
      <c r="AY236" s="22"/>
      <c r="AZ236" s="22"/>
      <c r="BA236" s="22"/>
      <c r="BB236" s="22"/>
    </row>
    <row r="237" spans="1:54" s="5" customFormat="1" x14ac:dyDescent="0.25">
      <c r="A237"/>
      <c r="B237" s="3"/>
      <c r="C237" s="3"/>
      <c r="D237" s="3"/>
      <c r="E237" s="3"/>
      <c r="F237" s="3"/>
      <c r="G237" s="3"/>
      <c r="H237" s="3"/>
      <c r="I237" s="3"/>
      <c r="J237" s="3"/>
      <c r="K237" s="4"/>
      <c r="L237" s="176"/>
      <c r="M237" s="3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2"/>
      <c r="AI237" s="22"/>
      <c r="AJ237" s="22"/>
      <c r="AK237" s="22"/>
      <c r="AL237" s="22"/>
      <c r="AM237" s="22"/>
      <c r="AN237" s="22"/>
      <c r="AO237" s="22"/>
      <c r="AP237" s="22"/>
      <c r="AQ237" s="22"/>
      <c r="AR237" s="22"/>
      <c r="AS237" s="22"/>
      <c r="AT237" s="22"/>
      <c r="AU237" s="22"/>
      <c r="AV237" s="22"/>
      <c r="AW237" s="22"/>
      <c r="AX237" s="22"/>
      <c r="AY237" s="22"/>
      <c r="AZ237" s="22"/>
      <c r="BA237" s="22"/>
      <c r="BB237" s="22"/>
    </row>
    <row r="238" spans="1:54" s="5" customFormat="1" x14ac:dyDescent="0.25">
      <c r="A238"/>
      <c r="B238" s="3"/>
      <c r="C238" s="3"/>
      <c r="D238" s="3"/>
      <c r="E238" s="3"/>
      <c r="F238" s="3"/>
      <c r="G238" s="3"/>
      <c r="H238" s="3"/>
      <c r="I238" s="3"/>
      <c r="J238" s="3"/>
      <c r="K238" s="4"/>
      <c r="L238" s="176"/>
      <c r="M238" s="3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22"/>
      <c r="AI238" s="22"/>
      <c r="AJ238" s="22"/>
      <c r="AK238" s="22"/>
      <c r="AL238" s="22"/>
      <c r="AM238" s="22"/>
      <c r="AN238" s="22"/>
      <c r="AO238" s="22"/>
      <c r="AP238" s="22"/>
      <c r="AQ238" s="22"/>
      <c r="AR238" s="22"/>
      <c r="AS238" s="22"/>
      <c r="AT238" s="22"/>
      <c r="AU238" s="22"/>
      <c r="AV238" s="22"/>
      <c r="AW238" s="22"/>
      <c r="AX238" s="22"/>
      <c r="AY238" s="22"/>
      <c r="AZ238" s="22"/>
      <c r="BA238" s="22"/>
      <c r="BB238" s="22"/>
    </row>
    <row r="239" spans="1:54" s="5" customFormat="1" x14ac:dyDescent="0.25">
      <c r="A239"/>
      <c r="B239" s="3"/>
      <c r="C239" s="3"/>
      <c r="D239" s="3"/>
      <c r="E239" s="3"/>
      <c r="F239" s="3"/>
      <c r="G239" s="3"/>
      <c r="H239" s="3"/>
      <c r="I239" s="3"/>
      <c r="J239" s="3"/>
      <c r="K239" s="4"/>
      <c r="L239" s="176"/>
      <c r="M239" s="3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22"/>
      <c r="AI239" s="22"/>
      <c r="AJ239" s="22"/>
      <c r="AK239" s="22"/>
      <c r="AL239" s="22"/>
      <c r="AM239" s="22"/>
      <c r="AN239" s="22"/>
      <c r="AO239" s="22"/>
      <c r="AP239" s="22"/>
      <c r="AQ239" s="22"/>
      <c r="AR239" s="22"/>
      <c r="AS239" s="22"/>
      <c r="AT239" s="22"/>
      <c r="AU239" s="22"/>
      <c r="AV239" s="22"/>
      <c r="AW239" s="22"/>
      <c r="AX239" s="22"/>
      <c r="AY239" s="22"/>
      <c r="AZ239" s="22"/>
      <c r="BA239" s="22"/>
      <c r="BB239" s="22"/>
    </row>
    <row r="240" spans="1:54" s="5" customFormat="1" x14ac:dyDescent="0.25">
      <c r="A240"/>
      <c r="B240" s="3"/>
      <c r="C240" s="3"/>
      <c r="D240" s="3"/>
      <c r="E240" s="3"/>
      <c r="F240" s="3"/>
      <c r="G240" s="3"/>
      <c r="H240" s="3"/>
      <c r="I240" s="3"/>
      <c r="J240" s="3"/>
      <c r="K240" s="4"/>
      <c r="L240" s="176"/>
      <c r="M240" s="3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22"/>
      <c r="AI240" s="22"/>
      <c r="AJ240" s="22"/>
      <c r="AK240" s="22"/>
      <c r="AL240" s="22"/>
      <c r="AM240" s="22"/>
      <c r="AN240" s="22"/>
      <c r="AO240" s="22"/>
      <c r="AP240" s="22"/>
      <c r="AQ240" s="22"/>
      <c r="AR240" s="22"/>
      <c r="AS240" s="22"/>
      <c r="AT240" s="22"/>
      <c r="AU240" s="22"/>
      <c r="AV240" s="22"/>
      <c r="AW240" s="22"/>
      <c r="AX240" s="22"/>
      <c r="AY240" s="22"/>
      <c r="AZ240" s="22"/>
      <c r="BA240" s="22"/>
      <c r="BB240" s="22"/>
    </row>
    <row r="241" spans="1:54" s="5" customFormat="1" x14ac:dyDescent="0.25">
      <c r="A241"/>
      <c r="B241" s="3"/>
      <c r="C241" s="3"/>
      <c r="D241" s="3"/>
      <c r="E241" s="3"/>
      <c r="F241" s="3"/>
      <c r="G241" s="3"/>
      <c r="H241" s="3"/>
      <c r="I241" s="3"/>
      <c r="J241" s="3"/>
      <c r="K241" s="4"/>
      <c r="L241" s="176"/>
      <c r="M241" s="3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  <c r="AH241" s="22"/>
      <c r="AI241" s="22"/>
      <c r="AJ241" s="22"/>
      <c r="AK241" s="22"/>
      <c r="AL241" s="22"/>
      <c r="AM241" s="22"/>
      <c r="AN241" s="22"/>
      <c r="AO241" s="22"/>
      <c r="AP241" s="22"/>
      <c r="AQ241" s="22"/>
      <c r="AR241" s="22"/>
      <c r="AS241" s="22"/>
      <c r="AT241" s="22"/>
      <c r="AU241" s="22"/>
      <c r="AV241" s="22"/>
      <c r="AW241" s="22"/>
      <c r="AX241" s="22"/>
      <c r="AY241" s="22"/>
      <c r="AZ241" s="22"/>
      <c r="BA241" s="22"/>
      <c r="BB241" s="22"/>
    </row>
    <row r="242" spans="1:54" s="5" customFormat="1" x14ac:dyDescent="0.25">
      <c r="A242"/>
      <c r="B242" s="3"/>
      <c r="C242" s="3"/>
      <c r="D242" s="3"/>
      <c r="E242" s="3"/>
      <c r="F242" s="3"/>
      <c r="G242" s="3"/>
      <c r="H242" s="3"/>
      <c r="I242" s="3"/>
      <c r="J242" s="3"/>
      <c r="K242" s="4"/>
      <c r="L242" s="176"/>
      <c r="M242" s="3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  <c r="AH242" s="22"/>
      <c r="AI242" s="22"/>
      <c r="AJ242" s="22"/>
      <c r="AK242" s="22"/>
      <c r="AL242" s="22"/>
      <c r="AM242" s="22"/>
      <c r="AN242" s="22"/>
      <c r="AO242" s="22"/>
      <c r="AP242" s="22"/>
      <c r="AQ242" s="22"/>
      <c r="AR242" s="22"/>
      <c r="AS242" s="22"/>
      <c r="AT242" s="22"/>
      <c r="AU242" s="22"/>
      <c r="AV242" s="22"/>
      <c r="AW242" s="22"/>
      <c r="AX242" s="22"/>
      <c r="AY242" s="22"/>
      <c r="AZ242" s="22"/>
      <c r="BA242" s="22"/>
      <c r="BB242" s="22"/>
    </row>
    <row r="243" spans="1:54" s="5" customFormat="1" x14ac:dyDescent="0.25">
      <c r="A243"/>
      <c r="B243" s="3"/>
      <c r="C243" s="3"/>
      <c r="D243" s="3"/>
      <c r="E243" s="3"/>
      <c r="F243" s="3"/>
      <c r="G243" s="3"/>
      <c r="H243" s="3"/>
      <c r="I243" s="3"/>
      <c r="J243" s="3"/>
      <c r="K243" s="4"/>
      <c r="L243" s="176"/>
      <c r="M243" s="3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  <c r="AN243" s="22"/>
      <c r="AO243" s="22"/>
      <c r="AP243" s="22"/>
      <c r="AQ243" s="22"/>
      <c r="AR243" s="22"/>
      <c r="AS243" s="22"/>
      <c r="AT243" s="22"/>
      <c r="AU243" s="22"/>
      <c r="AV243" s="22"/>
      <c r="AW243" s="22"/>
      <c r="AX243" s="22"/>
      <c r="AY243" s="22"/>
      <c r="AZ243" s="22"/>
      <c r="BA243" s="22"/>
      <c r="BB243" s="22"/>
    </row>
    <row r="244" spans="1:54" s="5" customFormat="1" x14ac:dyDescent="0.25">
      <c r="A244"/>
      <c r="B244" s="3"/>
      <c r="C244" s="3"/>
      <c r="D244" s="3"/>
      <c r="E244" s="3"/>
      <c r="F244" s="3"/>
      <c r="G244" s="3"/>
      <c r="H244" s="3"/>
      <c r="I244" s="3"/>
      <c r="J244" s="3"/>
      <c r="K244" s="4"/>
      <c r="L244" s="176"/>
      <c r="M244" s="3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22"/>
      <c r="AI244" s="22"/>
      <c r="AJ244" s="22"/>
      <c r="AK244" s="22"/>
      <c r="AL244" s="22"/>
      <c r="AM244" s="22"/>
      <c r="AN244" s="22"/>
      <c r="AO244" s="22"/>
      <c r="AP244" s="22"/>
      <c r="AQ244" s="22"/>
      <c r="AR244" s="22"/>
      <c r="AS244" s="22"/>
      <c r="AT244" s="22"/>
      <c r="AU244" s="22"/>
      <c r="AV244" s="22"/>
      <c r="AW244" s="22"/>
      <c r="AX244" s="22"/>
      <c r="AY244" s="22"/>
      <c r="AZ244" s="22"/>
      <c r="BA244" s="22"/>
      <c r="BB244" s="22"/>
    </row>
    <row r="245" spans="1:54" s="5" customFormat="1" x14ac:dyDescent="0.25">
      <c r="A245"/>
      <c r="B245" s="3"/>
      <c r="C245" s="3"/>
      <c r="D245" s="3"/>
      <c r="E245" s="3"/>
      <c r="F245" s="3"/>
      <c r="G245" s="3"/>
      <c r="H245" s="3"/>
      <c r="I245" s="3"/>
      <c r="J245" s="3"/>
      <c r="K245" s="4"/>
      <c r="L245" s="176"/>
      <c r="M245" s="3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22"/>
      <c r="AI245" s="22"/>
      <c r="AJ245" s="22"/>
      <c r="AK245" s="22"/>
      <c r="AL245" s="22"/>
      <c r="AM245" s="22"/>
      <c r="AN245" s="22"/>
      <c r="AO245" s="22"/>
      <c r="AP245" s="22"/>
      <c r="AQ245" s="22"/>
      <c r="AR245" s="22"/>
      <c r="AS245" s="22"/>
      <c r="AT245" s="22"/>
      <c r="AU245" s="22"/>
      <c r="AV245" s="22"/>
      <c r="AW245" s="22"/>
      <c r="AX245" s="22"/>
      <c r="AY245" s="22"/>
      <c r="AZ245" s="22"/>
      <c r="BA245" s="22"/>
      <c r="BB245" s="22"/>
    </row>
    <row r="246" spans="1:54" s="5" customFormat="1" x14ac:dyDescent="0.25">
      <c r="A246"/>
      <c r="B246" s="3"/>
      <c r="C246" s="3"/>
      <c r="D246" s="3"/>
      <c r="E246" s="3"/>
      <c r="F246" s="3"/>
      <c r="G246" s="3"/>
      <c r="H246" s="3"/>
      <c r="I246" s="3"/>
      <c r="J246" s="3"/>
      <c r="K246" s="4"/>
      <c r="L246" s="176"/>
      <c r="M246" s="3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22"/>
      <c r="AI246" s="22"/>
      <c r="AJ246" s="22"/>
      <c r="AK246" s="22"/>
      <c r="AL246" s="22"/>
      <c r="AM246" s="22"/>
      <c r="AN246" s="22"/>
      <c r="AO246" s="22"/>
      <c r="AP246" s="22"/>
      <c r="AQ246" s="22"/>
      <c r="AR246" s="22"/>
      <c r="AS246" s="22"/>
      <c r="AT246" s="22"/>
      <c r="AU246" s="22"/>
      <c r="AV246" s="22"/>
      <c r="AW246" s="22"/>
      <c r="AX246" s="22"/>
      <c r="AY246" s="22"/>
      <c r="AZ246" s="22"/>
      <c r="BA246" s="22"/>
      <c r="BB246" s="22"/>
    </row>
    <row r="247" spans="1:54" s="5" customFormat="1" x14ac:dyDescent="0.25">
      <c r="A247"/>
      <c r="B247" s="3"/>
      <c r="C247" s="3"/>
      <c r="D247" s="3"/>
      <c r="E247" s="3"/>
      <c r="F247" s="3"/>
      <c r="G247" s="3"/>
      <c r="H247" s="3"/>
      <c r="I247" s="3"/>
      <c r="J247" s="3"/>
      <c r="K247" s="4"/>
      <c r="L247" s="176"/>
      <c r="M247" s="3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22"/>
      <c r="AI247" s="22"/>
      <c r="AJ247" s="22"/>
      <c r="AK247" s="22"/>
      <c r="AL247" s="22"/>
      <c r="AM247" s="22"/>
      <c r="AN247" s="22"/>
      <c r="AO247" s="22"/>
      <c r="AP247" s="22"/>
      <c r="AQ247" s="22"/>
      <c r="AR247" s="22"/>
      <c r="AS247" s="22"/>
      <c r="AT247" s="22"/>
      <c r="AU247" s="22"/>
      <c r="AV247" s="22"/>
      <c r="AW247" s="22"/>
      <c r="AX247" s="22"/>
      <c r="AY247" s="22"/>
      <c r="AZ247" s="22"/>
      <c r="BA247" s="22"/>
      <c r="BB247" s="22"/>
    </row>
    <row r="248" spans="1:54" s="5" customFormat="1" x14ac:dyDescent="0.25">
      <c r="A248"/>
      <c r="B248" s="3"/>
      <c r="C248" s="3"/>
      <c r="D248" s="3"/>
      <c r="E248" s="3"/>
      <c r="F248" s="3"/>
      <c r="G248" s="3"/>
      <c r="H248" s="3"/>
      <c r="I248" s="3"/>
      <c r="J248" s="3"/>
      <c r="K248" s="4"/>
      <c r="L248" s="176"/>
      <c r="M248" s="3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  <c r="AH248" s="22"/>
      <c r="AI248" s="22"/>
      <c r="AJ248" s="22"/>
      <c r="AK248" s="22"/>
      <c r="AL248" s="22"/>
      <c r="AM248" s="22"/>
      <c r="AN248" s="22"/>
      <c r="AO248" s="22"/>
      <c r="AP248" s="22"/>
      <c r="AQ248" s="22"/>
      <c r="AR248" s="22"/>
      <c r="AS248" s="22"/>
      <c r="AT248" s="22"/>
      <c r="AU248" s="22"/>
      <c r="AV248" s="22"/>
      <c r="AW248" s="22"/>
      <c r="AX248" s="22"/>
      <c r="AY248" s="22"/>
      <c r="AZ248" s="22"/>
      <c r="BA248" s="22"/>
      <c r="BB248" s="22"/>
    </row>
    <row r="249" spans="1:54" s="5" customFormat="1" x14ac:dyDescent="0.25">
      <c r="A249"/>
      <c r="B249" s="3"/>
      <c r="C249" s="3"/>
      <c r="D249" s="3"/>
      <c r="E249" s="3"/>
      <c r="F249" s="3"/>
      <c r="G249" s="3"/>
      <c r="H249" s="3"/>
      <c r="I249" s="3"/>
      <c r="J249" s="3"/>
      <c r="K249" s="4"/>
      <c r="L249" s="176"/>
      <c r="M249" s="3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22"/>
      <c r="AI249" s="22"/>
      <c r="AJ249" s="22"/>
      <c r="AK249" s="22"/>
      <c r="AL249" s="22"/>
      <c r="AM249" s="22"/>
      <c r="AN249" s="22"/>
      <c r="AO249" s="22"/>
      <c r="AP249" s="22"/>
      <c r="AQ249" s="22"/>
      <c r="AR249" s="22"/>
      <c r="AS249" s="22"/>
      <c r="AT249" s="22"/>
      <c r="AU249" s="22"/>
      <c r="AV249" s="22"/>
      <c r="AW249" s="22"/>
      <c r="AX249" s="22"/>
      <c r="AY249" s="22"/>
      <c r="AZ249" s="22"/>
      <c r="BA249" s="22"/>
      <c r="BB249" s="22"/>
    </row>
    <row r="250" spans="1:54" s="5" customFormat="1" x14ac:dyDescent="0.25">
      <c r="A250"/>
      <c r="B250" s="3"/>
      <c r="C250" s="3"/>
      <c r="D250" s="3"/>
      <c r="E250" s="3"/>
      <c r="F250" s="3"/>
      <c r="G250" s="3"/>
      <c r="H250" s="3"/>
      <c r="I250" s="3"/>
      <c r="J250" s="3"/>
      <c r="K250" s="4"/>
      <c r="L250" s="176"/>
      <c r="M250" s="3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22"/>
      <c r="AI250" s="22"/>
      <c r="AJ250" s="22"/>
      <c r="AK250" s="22"/>
      <c r="AL250" s="22"/>
      <c r="AM250" s="22"/>
      <c r="AN250" s="22"/>
      <c r="AO250" s="22"/>
      <c r="AP250" s="22"/>
      <c r="AQ250" s="22"/>
      <c r="AR250" s="22"/>
      <c r="AS250" s="22"/>
      <c r="AT250" s="22"/>
      <c r="AU250" s="22"/>
      <c r="AV250" s="22"/>
      <c r="AW250" s="22"/>
      <c r="AX250" s="22"/>
      <c r="AY250" s="22"/>
      <c r="AZ250" s="22"/>
      <c r="BA250" s="22"/>
      <c r="BB250" s="22"/>
    </row>
    <row r="251" spans="1:54" s="5" customFormat="1" x14ac:dyDescent="0.25">
      <c r="A251"/>
      <c r="B251" s="3"/>
      <c r="C251" s="3"/>
      <c r="D251" s="3"/>
      <c r="E251" s="3"/>
      <c r="F251" s="3"/>
      <c r="G251" s="3"/>
      <c r="H251" s="3"/>
      <c r="I251" s="3"/>
      <c r="J251" s="3"/>
      <c r="K251" s="4"/>
      <c r="L251"/>
      <c r="M251" s="3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22"/>
      <c r="AI251" s="22"/>
      <c r="AJ251" s="22"/>
      <c r="AK251" s="22"/>
      <c r="AL251" s="22"/>
      <c r="AM251" s="22"/>
      <c r="AN251" s="22"/>
      <c r="AO251" s="22"/>
      <c r="AP251" s="22"/>
      <c r="AQ251" s="22"/>
      <c r="AR251" s="22"/>
      <c r="AS251" s="22"/>
      <c r="AT251" s="22"/>
      <c r="AU251" s="22"/>
      <c r="AV251" s="22"/>
      <c r="AW251" s="22"/>
      <c r="AX251" s="22"/>
      <c r="AY251" s="22"/>
      <c r="AZ251" s="22"/>
      <c r="BA251" s="22"/>
      <c r="BB251" s="22"/>
    </row>
    <row r="252" spans="1:54" s="5" customFormat="1" x14ac:dyDescent="0.25">
      <c r="A252"/>
      <c r="B252" s="3"/>
      <c r="C252" s="3"/>
      <c r="D252" s="3"/>
      <c r="E252" s="3"/>
      <c r="F252" s="3"/>
      <c r="G252" s="3"/>
      <c r="H252" s="3"/>
      <c r="I252" s="3"/>
      <c r="J252" s="3"/>
      <c r="K252" s="4"/>
      <c r="L252"/>
      <c r="M252" s="3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22"/>
      <c r="AI252" s="22"/>
      <c r="AJ252" s="22"/>
      <c r="AK252" s="22"/>
      <c r="AL252" s="22"/>
      <c r="AM252" s="22"/>
      <c r="AN252" s="22"/>
      <c r="AO252" s="22"/>
      <c r="AP252" s="22"/>
      <c r="AQ252" s="22"/>
      <c r="AR252" s="22"/>
      <c r="AS252" s="22"/>
      <c r="AT252" s="22"/>
      <c r="AU252" s="22"/>
      <c r="AV252" s="22"/>
      <c r="AW252" s="22"/>
      <c r="AX252" s="22"/>
      <c r="AY252" s="22"/>
      <c r="AZ252" s="22"/>
      <c r="BA252" s="22"/>
      <c r="BB252" s="22"/>
    </row>
    <row r="253" spans="1:54" s="5" customFormat="1" x14ac:dyDescent="0.25">
      <c r="A253"/>
      <c r="B253" s="3"/>
      <c r="C253" s="3"/>
      <c r="D253" s="3"/>
      <c r="E253" s="3"/>
      <c r="F253" s="3"/>
      <c r="G253" s="3"/>
      <c r="H253" s="3"/>
      <c r="I253" s="3"/>
      <c r="J253" s="3"/>
      <c r="K253" s="4"/>
      <c r="L253"/>
      <c r="M253" s="3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  <c r="AN253" s="22"/>
      <c r="AO253" s="22"/>
      <c r="AP253" s="22"/>
      <c r="AQ253" s="22"/>
      <c r="AR253" s="22"/>
      <c r="AS253" s="22"/>
      <c r="AT253" s="22"/>
      <c r="AU253" s="22"/>
      <c r="AV253" s="22"/>
      <c r="AW253" s="22"/>
      <c r="AX253" s="22"/>
      <c r="AY253" s="22"/>
      <c r="AZ253" s="22"/>
      <c r="BA253" s="22"/>
      <c r="BB253" s="22"/>
    </row>
    <row r="254" spans="1:54" s="5" customFormat="1" x14ac:dyDescent="0.25">
      <c r="A254"/>
      <c r="B254" s="3"/>
      <c r="C254" s="3"/>
      <c r="D254" s="3"/>
      <c r="E254" s="3"/>
      <c r="F254" s="3"/>
      <c r="G254" s="3"/>
      <c r="H254" s="3"/>
      <c r="I254" s="3"/>
      <c r="J254" s="3"/>
      <c r="K254" s="4"/>
      <c r="L254"/>
      <c r="M254" s="3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  <c r="AG254" s="22"/>
      <c r="AH254" s="22"/>
      <c r="AI254" s="22"/>
      <c r="AJ254" s="22"/>
      <c r="AK254" s="22"/>
      <c r="AL254" s="22"/>
      <c r="AM254" s="22"/>
      <c r="AN254" s="22"/>
      <c r="AO254" s="22"/>
      <c r="AP254" s="22"/>
      <c r="AQ254" s="22"/>
      <c r="AR254" s="22"/>
      <c r="AS254" s="22"/>
      <c r="AT254" s="22"/>
      <c r="AU254" s="22"/>
      <c r="AV254" s="22"/>
      <c r="AW254" s="22"/>
      <c r="AX254" s="22"/>
      <c r="AY254" s="22"/>
      <c r="AZ254" s="22"/>
      <c r="BA254" s="22"/>
      <c r="BB254" s="22"/>
    </row>
    <row r="255" spans="1:54" s="5" customFormat="1" x14ac:dyDescent="0.25">
      <c r="A255"/>
      <c r="B255" s="3"/>
      <c r="C255" s="3"/>
      <c r="D255" s="3"/>
      <c r="E255" s="3"/>
      <c r="F255" s="3"/>
      <c r="G255" s="3"/>
      <c r="H255" s="3"/>
      <c r="I255" s="3"/>
      <c r="J255" s="3"/>
      <c r="K255" s="4"/>
      <c r="L255"/>
      <c r="M255" s="3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22"/>
      <c r="AI255" s="22"/>
      <c r="AJ255" s="22"/>
      <c r="AK255" s="22"/>
      <c r="AL255" s="22"/>
      <c r="AM255" s="22"/>
      <c r="AN255" s="22"/>
      <c r="AO255" s="22"/>
      <c r="AP255" s="22"/>
      <c r="AQ255" s="22"/>
      <c r="AR255" s="22"/>
      <c r="AS255" s="22"/>
      <c r="AT255" s="22"/>
      <c r="AU255" s="22"/>
      <c r="AV255" s="22"/>
      <c r="AW255" s="22"/>
      <c r="AX255" s="22"/>
      <c r="AY255" s="22"/>
      <c r="AZ255" s="22"/>
      <c r="BA255" s="22"/>
      <c r="BB255" s="22"/>
    </row>
    <row r="256" spans="1:54" s="5" customFormat="1" x14ac:dyDescent="0.25">
      <c r="A256"/>
      <c r="B256" s="3"/>
      <c r="C256" s="3"/>
      <c r="D256" s="3"/>
      <c r="E256" s="3"/>
      <c r="F256" s="3"/>
      <c r="G256" s="3"/>
      <c r="H256" s="3"/>
      <c r="I256" s="3"/>
      <c r="J256" s="3"/>
      <c r="K256" s="4"/>
      <c r="L256"/>
      <c r="M256" s="3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  <c r="AG256" s="22"/>
      <c r="AH256" s="22"/>
      <c r="AI256" s="22"/>
      <c r="AJ256" s="22"/>
      <c r="AK256" s="22"/>
      <c r="AL256" s="22"/>
      <c r="AM256" s="22"/>
      <c r="AN256" s="22"/>
      <c r="AO256" s="22"/>
      <c r="AP256" s="22"/>
      <c r="AQ256" s="22"/>
      <c r="AR256" s="22"/>
      <c r="AS256" s="22"/>
      <c r="AT256" s="22"/>
      <c r="AU256" s="22"/>
      <c r="AV256" s="22"/>
      <c r="AW256" s="22"/>
      <c r="AX256" s="22"/>
      <c r="AY256" s="22"/>
      <c r="AZ256" s="22"/>
      <c r="BA256" s="22"/>
      <c r="BB256" s="22"/>
    </row>
    <row r="257" spans="1:54" s="5" customFormat="1" x14ac:dyDescent="0.25">
      <c r="A257"/>
      <c r="B257" s="3"/>
      <c r="C257" s="3"/>
      <c r="D257" s="3"/>
      <c r="E257" s="3"/>
      <c r="F257" s="3"/>
      <c r="G257" s="3"/>
      <c r="H257" s="3"/>
      <c r="I257" s="3"/>
      <c r="J257" s="3"/>
      <c r="K257" s="4"/>
      <c r="L257"/>
      <c r="M257" s="3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F257" s="22"/>
      <c r="AG257" s="22"/>
      <c r="AH257" s="22"/>
      <c r="AI257" s="22"/>
      <c r="AJ257" s="22"/>
      <c r="AK257" s="22"/>
      <c r="AL257" s="22"/>
      <c r="AM257" s="22"/>
      <c r="AN257" s="22"/>
      <c r="AO257" s="22"/>
      <c r="AP257" s="22"/>
      <c r="AQ257" s="22"/>
      <c r="AR257" s="22"/>
      <c r="AS257" s="22"/>
      <c r="AT257" s="22"/>
      <c r="AU257" s="22"/>
      <c r="AV257" s="22"/>
      <c r="AW257" s="22"/>
      <c r="AX257" s="22"/>
      <c r="AY257" s="22"/>
      <c r="AZ257" s="22"/>
      <c r="BA257" s="22"/>
      <c r="BB257" s="22"/>
    </row>
    <row r="258" spans="1:54" s="5" customFormat="1" x14ac:dyDescent="0.25">
      <c r="A258"/>
      <c r="B258" s="3"/>
      <c r="C258" s="3"/>
      <c r="D258" s="3"/>
      <c r="E258" s="3"/>
      <c r="F258" s="3"/>
      <c r="G258" s="3"/>
      <c r="H258" s="3"/>
      <c r="I258" s="3"/>
      <c r="J258" s="3"/>
      <c r="K258" s="4"/>
      <c r="L258"/>
      <c r="M258" s="3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  <c r="AG258" s="22"/>
      <c r="AH258" s="22"/>
      <c r="AI258" s="22"/>
      <c r="AJ258" s="22"/>
      <c r="AK258" s="22"/>
      <c r="AL258" s="22"/>
      <c r="AM258" s="22"/>
      <c r="AN258" s="22"/>
      <c r="AO258" s="22"/>
      <c r="AP258" s="22"/>
      <c r="AQ258" s="22"/>
      <c r="AR258" s="22"/>
      <c r="AS258" s="22"/>
      <c r="AT258" s="22"/>
      <c r="AU258" s="22"/>
      <c r="AV258" s="22"/>
      <c r="AW258" s="22"/>
      <c r="AX258" s="22"/>
      <c r="AY258" s="22"/>
      <c r="AZ258" s="22"/>
      <c r="BA258" s="22"/>
      <c r="BB258" s="22"/>
    </row>
    <row r="259" spans="1:54" s="5" customFormat="1" x14ac:dyDescent="0.25">
      <c r="A259"/>
      <c r="B259" s="3"/>
      <c r="C259" s="3"/>
      <c r="D259" s="3"/>
      <c r="E259" s="3"/>
      <c r="F259" s="3"/>
      <c r="G259" s="3"/>
      <c r="H259" s="3"/>
      <c r="I259" s="3"/>
      <c r="J259" s="3"/>
      <c r="K259" s="4"/>
      <c r="L259"/>
      <c r="M259" s="3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F259" s="22"/>
      <c r="AG259" s="22"/>
      <c r="AH259" s="22"/>
      <c r="AI259" s="22"/>
      <c r="AJ259" s="22"/>
      <c r="AK259" s="22"/>
      <c r="AL259" s="22"/>
      <c r="AM259" s="22"/>
      <c r="AN259" s="22"/>
      <c r="AO259" s="22"/>
      <c r="AP259" s="22"/>
      <c r="AQ259" s="22"/>
      <c r="AR259" s="22"/>
      <c r="AS259" s="22"/>
      <c r="AT259" s="22"/>
      <c r="AU259" s="22"/>
      <c r="AV259" s="22"/>
      <c r="AW259" s="22"/>
      <c r="AX259" s="22"/>
      <c r="AY259" s="22"/>
      <c r="AZ259" s="22"/>
      <c r="BA259" s="22"/>
      <c r="BB259" s="22"/>
    </row>
    <row r="260" spans="1:54" s="5" customFormat="1" x14ac:dyDescent="0.25">
      <c r="A260"/>
      <c r="B260" s="3"/>
      <c r="C260" s="3"/>
      <c r="D260" s="3"/>
      <c r="E260" s="3"/>
      <c r="F260" s="3"/>
      <c r="G260" s="3"/>
      <c r="H260" s="3"/>
      <c r="I260" s="3"/>
      <c r="J260" s="3"/>
      <c r="K260" s="4"/>
      <c r="L260"/>
      <c r="M260" s="3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F260" s="22"/>
      <c r="AG260" s="22"/>
      <c r="AH260" s="22"/>
      <c r="AI260" s="22"/>
      <c r="AJ260" s="22"/>
      <c r="AK260" s="22"/>
      <c r="AL260" s="22"/>
      <c r="AM260" s="22"/>
      <c r="AN260" s="22"/>
      <c r="AO260" s="22"/>
      <c r="AP260" s="22"/>
      <c r="AQ260" s="22"/>
      <c r="AR260" s="22"/>
      <c r="AS260" s="22"/>
      <c r="AT260" s="22"/>
      <c r="AU260" s="22"/>
      <c r="AV260" s="22"/>
      <c r="AW260" s="22"/>
      <c r="AX260" s="22"/>
      <c r="AY260" s="22"/>
      <c r="AZ260" s="22"/>
      <c r="BA260" s="22"/>
      <c r="BB260" s="22"/>
    </row>
  </sheetData>
  <mergeCells count="23">
    <mergeCell ref="B28:B31"/>
    <mergeCell ref="B2:B4"/>
    <mergeCell ref="J7:K7"/>
    <mergeCell ref="B15:K15"/>
    <mergeCell ref="B19:B22"/>
    <mergeCell ref="B23:B27"/>
    <mergeCell ref="C82:G82"/>
    <mergeCell ref="B49:C49"/>
    <mergeCell ref="B51:C51"/>
    <mergeCell ref="B52:C52"/>
    <mergeCell ref="B53:C53"/>
    <mergeCell ref="B54:C54"/>
    <mergeCell ref="B55:C55"/>
    <mergeCell ref="B56:C56"/>
    <mergeCell ref="B57:C57"/>
    <mergeCell ref="C76:J76"/>
    <mergeCell ref="C78:G78"/>
    <mergeCell ref="C80:G80"/>
    <mergeCell ref="C84:G84"/>
    <mergeCell ref="C86:G86"/>
    <mergeCell ref="C88:J88"/>
    <mergeCell ref="C90:J90"/>
    <mergeCell ref="C92:J92"/>
  </mergeCells>
  <conditionalFormatting sqref="K92">
    <cfRule type="colorScale" priority="10">
      <colorScale>
        <cfvo type="num" val="0"/>
        <cfvo type="num" val="0"/>
        <color rgb="FFFF7128"/>
        <color rgb="FF00B050"/>
      </colorScale>
    </cfRule>
    <cfRule type="colorScale" priority="11">
      <colorScale>
        <cfvo type="num" val="0"/>
        <cfvo type="max"/>
        <color rgb="FF00B050"/>
        <color rgb="FF00B050"/>
      </colorScale>
    </cfRule>
    <cfRule type="colorScale" priority="12">
      <colorScale>
        <cfvo type="num" val="0"/>
        <cfvo type="max"/>
        <color rgb="FF00B050"/>
        <color rgb="FFFFEF9C"/>
      </colorScale>
    </cfRule>
  </conditionalFormatting>
  <conditionalFormatting sqref="K90">
    <cfRule type="colorScale" priority="9">
      <colorScale>
        <cfvo type="num" val="0"/>
        <cfvo type="num" val="500000"/>
        <color theme="0"/>
        <color rgb="FFFF7101"/>
      </colorScale>
    </cfRule>
  </conditionalFormatting>
  <conditionalFormatting sqref="C4">
    <cfRule type="expression" dxfId="15" priority="8">
      <formula>$C$2="Multi client"</formula>
    </cfRule>
  </conditionalFormatting>
  <conditionalFormatting sqref="M90">
    <cfRule type="expression" dxfId="14" priority="5">
      <formula>$K$90&lt;500000</formula>
    </cfRule>
  </conditionalFormatting>
  <conditionalFormatting sqref="I98:K98 I109:K116">
    <cfRule type="expression" dxfId="13" priority="6">
      <formula>$C$2="Single client"</formula>
    </cfRule>
    <cfRule type="expression" dxfId="12" priority="7">
      <formula>$C$2="Single client"</formula>
    </cfRule>
  </conditionalFormatting>
  <conditionalFormatting sqref="I99:I108">
    <cfRule type="expression" dxfId="11" priority="1">
      <formula>$C$2="Single client"</formula>
    </cfRule>
    <cfRule type="expression" dxfId="10" priority="2">
      <formula>$C$2="Single client"</formula>
    </cfRule>
  </conditionalFormatting>
  <conditionalFormatting sqref="J99:K108">
    <cfRule type="expression" dxfId="9" priority="3">
      <formula>$C$2="Single client"</formula>
    </cfRule>
    <cfRule type="expression" dxfId="8" priority="4">
      <formula>$C$2="Single client"</formula>
    </cfRule>
  </conditionalFormatting>
  <dataValidations count="4">
    <dataValidation type="list" allowBlank="1" showInputMessage="1" showErrorMessage="1" sqref="C37:C39 C43:C45 D51:D57 C63 C72 C8 C12">
      <formula1>YESNO</formula1>
    </dataValidation>
    <dataValidation type="list" allowBlank="1" showInputMessage="1" showErrorMessage="1" sqref="C2">
      <formula1>Mono_client</formula1>
    </dataValidation>
    <dataValidation type="list" allowBlank="1" showInputMessage="1" showErrorMessage="1" sqref="C4 I109:I116">
      <formula1>Listeclients</formula1>
    </dataValidation>
    <dataValidation type="list" allowBlank="1" showInputMessage="1" showErrorMessage="1" sqref="I99:I108">
      <formula1>Client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P260"/>
  <sheetViews>
    <sheetView tabSelected="1" zoomScale="60" zoomScaleNormal="60" workbookViewId="0">
      <selection activeCell="V33" sqref="V33"/>
    </sheetView>
  </sheetViews>
  <sheetFormatPr baseColWidth="10" defaultColWidth="11.42578125" defaultRowHeight="15" x14ac:dyDescent="0.25"/>
  <cols>
    <col min="1" max="1" width="20.28515625" bestFit="1" customWidth="1"/>
    <col min="2" max="2" width="45.7109375" style="8" customWidth="1"/>
    <col min="3" max="3" width="50.28515625" style="8" customWidth="1"/>
    <col min="4" max="4" width="27.28515625" style="8" customWidth="1"/>
    <col min="5" max="5" width="27.7109375" style="8" customWidth="1"/>
    <col min="6" max="6" width="22.7109375" style="8" customWidth="1"/>
    <col min="7" max="9" width="19.85546875" style="8" customWidth="1"/>
    <col min="10" max="10" width="24.140625" style="8" customWidth="1"/>
    <col min="11" max="11" width="24.5703125" style="21" customWidth="1"/>
    <col min="12" max="12" width="18.85546875" bestFit="1" customWidth="1"/>
    <col min="13" max="13" width="27.85546875" style="8" customWidth="1"/>
    <col min="14" max="56" width="11.42578125" style="22"/>
    <col min="57" max="68" width="11.42578125" style="5"/>
    <col min="69" max="16384" width="11.42578125" style="2"/>
  </cols>
  <sheetData>
    <row r="1" spans="1:56" x14ac:dyDescent="0.25">
      <c r="A1" s="176"/>
      <c r="B1" s="3"/>
      <c r="C1" s="3"/>
      <c r="D1" s="3"/>
      <c r="E1" s="3"/>
      <c r="F1" s="3"/>
      <c r="G1" s="3"/>
      <c r="H1" s="3"/>
      <c r="I1" s="3"/>
      <c r="J1" s="3"/>
      <c r="K1" s="4"/>
      <c r="L1" s="176"/>
      <c r="M1" s="3"/>
    </row>
    <row r="2" spans="1:56" ht="15.75" x14ac:dyDescent="0.25">
      <c r="A2" s="176"/>
      <c r="B2" s="207" t="s">
        <v>78</v>
      </c>
      <c r="C2" s="67" t="s">
        <v>92</v>
      </c>
      <c r="D2" s="3"/>
      <c r="E2" s="3"/>
      <c r="F2" s="3"/>
      <c r="G2" s="3"/>
      <c r="H2" s="3"/>
      <c r="I2" s="3"/>
      <c r="J2" s="3"/>
      <c r="K2" s="4"/>
      <c r="L2" s="176"/>
      <c r="M2" s="3"/>
    </row>
    <row r="3" spans="1:56" s="5" customFormat="1" x14ac:dyDescent="0.25">
      <c r="A3" s="176"/>
      <c r="B3" s="208"/>
      <c r="C3" s="68" t="str">
        <f>IF(C2="Single client","Choose client  -&gt;",IF(C2="Multi client","Complete the table line 98",IF(C2&lt;&gt;"Multi client","Complete the table line 98",)))</f>
        <v>Complete the table line 98</v>
      </c>
      <c r="D3" s="9"/>
      <c r="E3" s="3"/>
      <c r="F3" s="3"/>
      <c r="L3" s="176"/>
      <c r="M3" s="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</row>
    <row r="4" spans="1:56" s="5" customFormat="1" ht="15.75" x14ac:dyDescent="0.25">
      <c r="A4" s="176"/>
      <c r="B4" s="209"/>
      <c r="C4" s="69"/>
      <c r="D4" s="9"/>
      <c r="E4" s="3"/>
      <c r="F4" s="3"/>
      <c r="L4" s="176"/>
      <c r="M4" s="3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</row>
    <row r="5" spans="1:56" s="5" customFormat="1" ht="15.75" x14ac:dyDescent="0.25">
      <c r="A5" s="176"/>
      <c r="B5" s="63"/>
      <c r="C5" s="64"/>
      <c r="D5" s="9"/>
      <c r="E5" s="3"/>
      <c r="F5" s="3"/>
      <c r="L5" s="176"/>
      <c r="M5" s="3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</row>
    <row r="6" spans="1:56" ht="15.75" x14ac:dyDescent="0.25">
      <c r="A6" s="176"/>
      <c r="B6" s="6" t="s">
        <v>28</v>
      </c>
      <c r="C6" s="29" t="s">
        <v>87</v>
      </c>
      <c r="D6" s="4"/>
      <c r="E6" s="4"/>
      <c r="F6" s="4"/>
      <c r="G6" s="4"/>
      <c r="H6" s="4"/>
      <c r="I6" s="4"/>
      <c r="J6" s="4"/>
      <c r="K6" s="4"/>
      <c r="L6" s="176"/>
      <c r="M6" s="3"/>
    </row>
    <row r="7" spans="1:56" ht="15.75" x14ac:dyDescent="0.25">
      <c r="A7" s="176"/>
      <c r="B7" s="6" t="s">
        <v>29</v>
      </c>
      <c r="C7" s="29"/>
      <c r="D7" s="4"/>
      <c r="E7" s="4"/>
      <c r="F7" s="4"/>
      <c r="G7" s="4"/>
      <c r="H7" s="4"/>
      <c r="I7" s="4"/>
      <c r="J7" s="210" t="s">
        <v>66</v>
      </c>
      <c r="K7" s="210"/>
      <c r="L7" s="176"/>
      <c r="M7" s="3"/>
    </row>
    <row r="8" spans="1:56" ht="15.75" x14ac:dyDescent="0.25">
      <c r="A8" s="176"/>
      <c r="B8" s="6" t="s">
        <v>65</v>
      </c>
      <c r="C8" s="70" t="s">
        <v>36</v>
      </c>
      <c r="D8" s="4"/>
      <c r="E8" s="4"/>
      <c r="F8" s="4"/>
      <c r="G8" s="4"/>
      <c r="H8" s="4"/>
      <c r="I8" s="4"/>
      <c r="J8" s="27" t="s">
        <v>22</v>
      </c>
      <c r="K8" s="28"/>
      <c r="L8" s="176"/>
      <c r="M8" s="3"/>
    </row>
    <row r="9" spans="1:56" ht="15.75" x14ac:dyDescent="0.25">
      <c r="A9" s="176"/>
      <c r="B9" s="6" t="s">
        <v>30</v>
      </c>
      <c r="C9" s="30">
        <v>42005</v>
      </c>
      <c r="D9" s="4"/>
      <c r="E9" s="4"/>
      <c r="F9" s="4"/>
      <c r="G9" s="4"/>
      <c r="H9" s="4"/>
      <c r="I9" s="4"/>
      <c r="J9" s="27" t="s">
        <v>23</v>
      </c>
      <c r="K9" s="28"/>
      <c r="L9" s="176"/>
      <c r="M9" s="3"/>
    </row>
    <row r="10" spans="1:56" ht="15.75" x14ac:dyDescent="0.25">
      <c r="A10" s="176"/>
      <c r="B10" s="6" t="s">
        <v>31</v>
      </c>
      <c r="C10" s="30">
        <v>42369</v>
      </c>
      <c r="D10" s="5"/>
      <c r="E10" s="5"/>
      <c r="F10" s="4"/>
      <c r="G10" s="4"/>
      <c r="H10" s="4"/>
      <c r="I10" s="4"/>
      <c r="J10" s="27" t="s">
        <v>24</v>
      </c>
      <c r="K10" s="28"/>
      <c r="L10" s="176"/>
      <c r="M10" s="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</row>
    <row r="11" spans="1:56" ht="15.75" x14ac:dyDescent="0.25">
      <c r="A11" s="176"/>
      <c r="B11" s="6" t="s">
        <v>32</v>
      </c>
      <c r="C11" s="152" t="s">
        <v>34</v>
      </c>
      <c r="D11" s="22"/>
      <c r="E11" s="22"/>
      <c r="F11" s="5"/>
      <c r="G11" s="5"/>
      <c r="H11" s="5"/>
      <c r="I11" s="5"/>
      <c r="J11" s="27" t="s">
        <v>25</v>
      </c>
      <c r="K11" s="28"/>
      <c r="L11" s="176"/>
      <c r="M11" s="3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</row>
    <row r="12" spans="1:56" ht="15.75" x14ac:dyDescent="0.25">
      <c r="A12" s="176"/>
      <c r="B12" s="6" t="s">
        <v>35</v>
      </c>
      <c r="C12" s="70" t="s">
        <v>36</v>
      </c>
      <c r="D12" s="22"/>
      <c r="E12" s="22"/>
      <c r="F12" s="5"/>
      <c r="G12" s="5"/>
      <c r="H12" s="5"/>
      <c r="I12" s="5"/>
      <c r="J12" s="27" t="s">
        <v>19</v>
      </c>
      <c r="K12" s="28"/>
      <c r="L12" s="176"/>
      <c r="M12" s="3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</row>
    <row r="13" spans="1:56" ht="15.75" x14ac:dyDescent="0.25">
      <c r="A13" s="176"/>
      <c r="B13" s="6" t="s">
        <v>80</v>
      </c>
      <c r="C13" s="30" t="s">
        <v>41</v>
      </c>
      <c r="D13" s="4"/>
      <c r="E13" s="4"/>
      <c r="F13" s="22"/>
      <c r="G13" s="22"/>
      <c r="H13" s="22"/>
      <c r="I13" s="23"/>
      <c r="J13" s="153"/>
      <c r="K13" s="154"/>
      <c r="L13" s="176"/>
      <c r="M13" s="9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</row>
    <row r="14" spans="1:56" s="5" customFormat="1" ht="15.75" thickBot="1" x14ac:dyDescent="0.3">
      <c r="A14" s="176"/>
      <c r="B14" s="3"/>
      <c r="C14" s="3"/>
      <c r="D14" s="3"/>
      <c r="E14" s="3"/>
      <c r="F14" s="3"/>
      <c r="G14" s="3"/>
      <c r="H14" s="3"/>
      <c r="I14" s="3"/>
      <c r="J14" s="3"/>
      <c r="K14" s="4"/>
      <c r="L14" s="176"/>
      <c r="M14" s="3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</row>
    <row r="15" spans="1:56" ht="16.5" thickBot="1" x14ac:dyDescent="0.3">
      <c r="A15" s="176"/>
      <c r="B15" s="211" t="s">
        <v>27</v>
      </c>
      <c r="C15" s="211"/>
      <c r="D15" s="211"/>
      <c r="E15" s="211"/>
      <c r="F15" s="211"/>
      <c r="G15" s="211"/>
      <c r="H15" s="211"/>
      <c r="I15" s="211"/>
      <c r="J15" s="211"/>
      <c r="K15" s="212"/>
      <c r="L15" s="176"/>
      <c r="M15" s="155"/>
    </row>
    <row r="16" spans="1:56" ht="16.5" thickBot="1" x14ac:dyDescent="0.3">
      <c r="A16" s="176"/>
      <c r="B16" s="7"/>
      <c r="C16" s="7"/>
      <c r="D16" s="7"/>
      <c r="E16" s="7"/>
      <c r="F16" s="7"/>
      <c r="G16" s="7"/>
      <c r="H16" s="7"/>
      <c r="I16" s="7"/>
      <c r="J16" s="7"/>
      <c r="K16" s="7"/>
      <c r="L16" s="176"/>
      <c r="M16" s="156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</row>
    <row r="17" spans="1:68" ht="37.5" customHeight="1" thickBot="1" x14ac:dyDescent="0.3">
      <c r="A17" s="176" t="s">
        <v>97</v>
      </c>
      <c r="B17" s="160" t="s">
        <v>43</v>
      </c>
      <c r="C17" s="160" t="s">
        <v>58</v>
      </c>
      <c r="D17" s="160" t="s">
        <v>15</v>
      </c>
      <c r="E17" s="160" t="s">
        <v>16</v>
      </c>
      <c r="F17" s="160" t="s">
        <v>17</v>
      </c>
      <c r="G17" s="160" t="s">
        <v>18</v>
      </c>
      <c r="H17" s="160" t="s">
        <v>40</v>
      </c>
      <c r="I17" s="160" t="s">
        <v>41</v>
      </c>
      <c r="J17" s="160" t="s">
        <v>51</v>
      </c>
      <c r="K17" s="35" t="s">
        <v>21</v>
      </c>
      <c r="L17" s="176" t="s">
        <v>98</v>
      </c>
      <c r="M17" s="38" t="s">
        <v>93</v>
      </c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Y17" s="5"/>
      <c r="AZ17" s="5"/>
      <c r="BA17" s="5"/>
      <c r="BB17" s="5"/>
      <c r="BC17" s="5"/>
      <c r="BD17" s="5"/>
      <c r="BK17" s="2"/>
      <c r="BL17" s="2"/>
      <c r="BM17" s="2"/>
      <c r="BN17" s="2"/>
      <c r="BO17" s="2"/>
      <c r="BP17" s="2"/>
    </row>
    <row r="18" spans="1:68" s="12" customFormat="1" ht="16.5" thickBot="1" x14ac:dyDescent="0.3">
      <c r="A18" s="176"/>
      <c r="B18" s="10"/>
      <c r="C18" s="10"/>
      <c r="D18" s="10"/>
      <c r="E18" s="10"/>
      <c r="F18" s="10"/>
      <c r="G18" s="10"/>
      <c r="H18" s="10"/>
      <c r="I18" s="10"/>
      <c r="J18" s="10"/>
      <c r="K18" s="11"/>
      <c r="L18" s="176"/>
      <c r="M18" s="9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</row>
    <row r="19" spans="1:68" ht="15" customHeight="1" thickBot="1" x14ac:dyDescent="0.3">
      <c r="A19" s="176" t="s">
        <v>86</v>
      </c>
      <c r="B19" s="213" t="s">
        <v>54</v>
      </c>
      <c r="C19" s="165" t="s">
        <v>2</v>
      </c>
      <c r="D19" s="177"/>
      <c r="E19" s="165"/>
      <c r="F19" s="83">
        <v>1</v>
      </c>
      <c r="G19" s="84">
        <f>100%-F19</f>
        <v>0</v>
      </c>
      <c r="H19" s="83">
        <v>0</v>
      </c>
      <c r="I19" s="84">
        <f t="shared" ref="I19:I31" si="0">100%-H19</f>
        <v>1</v>
      </c>
      <c r="J19" s="85"/>
      <c r="K19" s="86">
        <f t="shared" ref="K19:K31" si="1">E19*D19</f>
        <v>0</v>
      </c>
      <c r="L19" s="176" t="s">
        <v>99</v>
      </c>
      <c r="M19" s="97">
        <f t="shared" ref="M19:M31" si="2">IF($C$12="YES",0,K19*$K$8*F19+K19*G19*$K$9)</f>
        <v>0</v>
      </c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Y19" s="5"/>
      <c r="AZ19" s="5"/>
      <c r="BA19" s="5"/>
      <c r="BB19" s="5"/>
      <c r="BC19" s="5"/>
      <c r="BD19" s="5"/>
      <c r="BK19" s="2"/>
      <c r="BL19" s="2"/>
      <c r="BM19" s="2"/>
      <c r="BN19" s="2"/>
      <c r="BO19" s="2"/>
      <c r="BP19" s="2"/>
    </row>
    <row r="20" spans="1:68" ht="16.5" thickBot="1" x14ac:dyDescent="0.3">
      <c r="A20" s="176" t="s">
        <v>86</v>
      </c>
      <c r="B20" s="205"/>
      <c r="C20" s="161" t="s">
        <v>3</v>
      </c>
      <c r="D20" s="178"/>
      <c r="E20" s="161"/>
      <c r="F20" s="88">
        <v>1</v>
      </c>
      <c r="G20" s="89">
        <f t="shared" ref="G20:G45" si="3">100%-F20</f>
        <v>0</v>
      </c>
      <c r="H20" s="83">
        <v>0</v>
      </c>
      <c r="I20" s="89">
        <f t="shared" si="0"/>
        <v>1</v>
      </c>
      <c r="J20" s="90"/>
      <c r="K20" s="91">
        <f t="shared" si="1"/>
        <v>0</v>
      </c>
      <c r="L20" s="176" t="s">
        <v>99</v>
      </c>
      <c r="M20" s="98">
        <f t="shared" si="2"/>
        <v>0</v>
      </c>
      <c r="Y20" s="5"/>
      <c r="AY20" s="5"/>
      <c r="AZ20" s="5"/>
      <c r="BA20" s="5"/>
      <c r="BB20" s="5"/>
      <c r="BC20" s="5"/>
      <c r="BD20" s="5"/>
      <c r="BK20" s="2"/>
      <c r="BL20" s="2"/>
      <c r="BM20" s="2"/>
      <c r="BN20" s="2"/>
      <c r="BO20" s="2"/>
      <c r="BP20" s="2"/>
    </row>
    <row r="21" spans="1:68" ht="16.5" thickBot="1" x14ac:dyDescent="0.3">
      <c r="A21" s="176" t="s">
        <v>86</v>
      </c>
      <c r="B21" s="205"/>
      <c r="C21" s="161" t="s">
        <v>4</v>
      </c>
      <c r="D21" s="178"/>
      <c r="E21" s="161"/>
      <c r="F21" s="88">
        <v>1</v>
      </c>
      <c r="G21" s="89">
        <f t="shared" si="3"/>
        <v>0</v>
      </c>
      <c r="H21" s="83">
        <v>0</v>
      </c>
      <c r="I21" s="89">
        <f t="shared" si="0"/>
        <v>1</v>
      </c>
      <c r="J21" s="90"/>
      <c r="K21" s="91">
        <f t="shared" si="1"/>
        <v>0</v>
      </c>
      <c r="L21" s="176" t="s">
        <v>99</v>
      </c>
      <c r="M21" s="98">
        <f t="shared" si="2"/>
        <v>0</v>
      </c>
      <c r="Y21" s="5"/>
      <c r="AY21" s="5"/>
      <c r="AZ21" s="5"/>
      <c r="BA21" s="5"/>
      <c r="BB21" s="5"/>
      <c r="BC21" s="5"/>
      <c r="BD21" s="5"/>
      <c r="BK21" s="2"/>
      <c r="BL21" s="2"/>
      <c r="BM21" s="2"/>
      <c r="BN21" s="2"/>
      <c r="BO21" s="2"/>
      <c r="BP21" s="2"/>
    </row>
    <row r="22" spans="1:68" ht="16.5" thickBot="1" x14ac:dyDescent="0.3">
      <c r="A22" s="176" t="s">
        <v>86</v>
      </c>
      <c r="B22" s="205"/>
      <c r="C22" s="139" t="s">
        <v>5</v>
      </c>
      <c r="D22" s="179"/>
      <c r="E22" s="139"/>
      <c r="F22" s="140">
        <v>1</v>
      </c>
      <c r="G22" s="141">
        <f t="shared" si="3"/>
        <v>0</v>
      </c>
      <c r="H22" s="83">
        <v>0</v>
      </c>
      <c r="I22" s="141">
        <f t="shared" si="0"/>
        <v>1</v>
      </c>
      <c r="J22" s="142"/>
      <c r="K22" s="143">
        <f t="shared" si="1"/>
        <v>0</v>
      </c>
      <c r="L22" s="176" t="s">
        <v>99</v>
      </c>
      <c r="M22" s="149">
        <f t="shared" si="2"/>
        <v>0</v>
      </c>
      <c r="Y22" s="5"/>
      <c r="AY22" s="5"/>
      <c r="AZ22" s="5"/>
      <c r="BA22" s="5"/>
      <c r="BB22" s="5"/>
      <c r="BC22" s="5"/>
      <c r="BD22" s="5"/>
      <c r="BK22" s="2"/>
      <c r="BL22" s="2"/>
      <c r="BM22" s="2"/>
      <c r="BN22" s="2"/>
      <c r="BO22" s="2"/>
      <c r="BP22" s="2"/>
    </row>
    <row r="23" spans="1:68" ht="15" customHeight="1" thickBot="1" x14ac:dyDescent="0.3">
      <c r="A23" s="176" t="s">
        <v>86</v>
      </c>
      <c r="B23" s="205" t="s">
        <v>55</v>
      </c>
      <c r="C23" s="144" t="s">
        <v>12</v>
      </c>
      <c r="D23" s="180"/>
      <c r="E23" s="144"/>
      <c r="F23" s="145">
        <v>1</v>
      </c>
      <c r="G23" s="146">
        <f t="shared" si="3"/>
        <v>0</v>
      </c>
      <c r="H23" s="83">
        <v>0</v>
      </c>
      <c r="I23" s="146">
        <f t="shared" si="0"/>
        <v>1</v>
      </c>
      <c r="J23" s="147"/>
      <c r="K23" s="148">
        <f t="shared" si="1"/>
        <v>0</v>
      </c>
      <c r="L23" s="176" t="s">
        <v>99</v>
      </c>
      <c r="M23" s="150">
        <f t="shared" si="2"/>
        <v>0</v>
      </c>
      <c r="Y23" s="5"/>
      <c r="AY23" s="5"/>
      <c r="AZ23" s="5"/>
      <c r="BA23" s="5"/>
      <c r="BB23" s="5"/>
      <c r="BC23" s="5"/>
      <c r="BD23" s="5"/>
      <c r="BK23" s="2"/>
      <c r="BL23" s="2"/>
      <c r="BM23" s="2"/>
      <c r="BN23" s="2"/>
      <c r="BO23" s="2"/>
      <c r="BP23" s="2"/>
    </row>
    <row r="24" spans="1:68" ht="16.5" thickBot="1" x14ac:dyDescent="0.3">
      <c r="A24" s="176" t="s">
        <v>86</v>
      </c>
      <c r="B24" s="205"/>
      <c r="C24" s="161" t="s">
        <v>13</v>
      </c>
      <c r="D24" s="178"/>
      <c r="E24" s="161"/>
      <c r="F24" s="88">
        <v>1</v>
      </c>
      <c r="G24" s="89">
        <f t="shared" si="3"/>
        <v>0</v>
      </c>
      <c r="H24" s="83">
        <v>0</v>
      </c>
      <c r="I24" s="89">
        <f t="shared" si="0"/>
        <v>1</v>
      </c>
      <c r="J24" s="90"/>
      <c r="K24" s="91">
        <f t="shared" si="1"/>
        <v>0</v>
      </c>
      <c r="L24" s="176" t="s">
        <v>99</v>
      </c>
      <c r="M24" s="98">
        <f t="shared" si="2"/>
        <v>0</v>
      </c>
      <c r="Y24" s="5"/>
      <c r="AY24" s="5"/>
      <c r="AZ24" s="5"/>
      <c r="BA24" s="5"/>
      <c r="BB24" s="5"/>
      <c r="BC24" s="5"/>
      <c r="BD24" s="5"/>
      <c r="BK24" s="2"/>
      <c r="BL24" s="2"/>
      <c r="BM24" s="2"/>
      <c r="BN24" s="2"/>
      <c r="BO24" s="2"/>
      <c r="BP24" s="2"/>
    </row>
    <row r="25" spans="1:68" ht="16.5" thickBot="1" x14ac:dyDescent="0.3">
      <c r="A25" s="176" t="s">
        <v>86</v>
      </c>
      <c r="B25" s="205"/>
      <c r="C25" s="161" t="s">
        <v>6</v>
      </c>
      <c r="D25" s="178"/>
      <c r="E25" s="161"/>
      <c r="F25" s="88">
        <v>1</v>
      </c>
      <c r="G25" s="89">
        <f t="shared" si="3"/>
        <v>0</v>
      </c>
      <c r="H25" s="83">
        <v>0</v>
      </c>
      <c r="I25" s="89">
        <f t="shared" si="0"/>
        <v>1</v>
      </c>
      <c r="J25" s="90"/>
      <c r="K25" s="91">
        <f t="shared" si="1"/>
        <v>0</v>
      </c>
      <c r="L25" s="176" t="s">
        <v>99</v>
      </c>
      <c r="M25" s="98">
        <f t="shared" si="2"/>
        <v>0</v>
      </c>
      <c r="Y25" s="5"/>
      <c r="AY25" s="5"/>
      <c r="AZ25" s="5"/>
      <c r="BA25" s="5"/>
      <c r="BB25" s="5"/>
      <c r="BC25" s="5"/>
      <c r="BD25" s="5"/>
      <c r="BK25" s="2"/>
      <c r="BL25" s="2"/>
      <c r="BM25" s="2"/>
      <c r="BN25" s="2"/>
      <c r="BO25" s="2"/>
      <c r="BP25" s="2"/>
    </row>
    <row r="26" spans="1:68" ht="16.5" thickBot="1" x14ac:dyDescent="0.3">
      <c r="A26" s="176" t="s">
        <v>86</v>
      </c>
      <c r="B26" s="205"/>
      <c r="C26" s="161" t="s">
        <v>7</v>
      </c>
      <c r="D26" s="178"/>
      <c r="E26" s="161"/>
      <c r="F26" s="88">
        <v>1</v>
      </c>
      <c r="G26" s="89">
        <f t="shared" si="3"/>
        <v>0</v>
      </c>
      <c r="H26" s="83">
        <v>0</v>
      </c>
      <c r="I26" s="89">
        <f t="shared" si="0"/>
        <v>1</v>
      </c>
      <c r="J26" s="90"/>
      <c r="K26" s="91">
        <f t="shared" si="1"/>
        <v>0</v>
      </c>
      <c r="L26" s="176" t="s">
        <v>99</v>
      </c>
      <c r="M26" s="98">
        <f t="shared" si="2"/>
        <v>0</v>
      </c>
      <c r="Y26" s="5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5"/>
      <c r="AZ26" s="5"/>
      <c r="BA26" s="5"/>
      <c r="BB26" s="5"/>
      <c r="BC26" s="5"/>
      <c r="BD26" s="5"/>
      <c r="BK26" s="2"/>
      <c r="BL26" s="2"/>
      <c r="BM26" s="2"/>
      <c r="BN26" s="2"/>
      <c r="BO26" s="2"/>
      <c r="BP26" s="2"/>
    </row>
    <row r="27" spans="1:68" ht="16.5" thickBot="1" x14ac:dyDescent="0.3">
      <c r="A27" s="176" t="s">
        <v>86</v>
      </c>
      <c r="B27" s="205"/>
      <c r="C27" s="139" t="s">
        <v>14</v>
      </c>
      <c r="D27" s="179"/>
      <c r="E27" s="139"/>
      <c r="F27" s="140">
        <v>1</v>
      </c>
      <c r="G27" s="141">
        <f t="shared" si="3"/>
        <v>0</v>
      </c>
      <c r="H27" s="83">
        <v>0</v>
      </c>
      <c r="I27" s="141">
        <f t="shared" si="0"/>
        <v>1</v>
      </c>
      <c r="J27" s="142"/>
      <c r="K27" s="143">
        <f t="shared" si="1"/>
        <v>0</v>
      </c>
      <c r="L27" s="176" t="s">
        <v>99</v>
      </c>
      <c r="M27" s="149">
        <f t="shared" si="2"/>
        <v>0</v>
      </c>
      <c r="Y27" s="5"/>
      <c r="AY27" s="5"/>
      <c r="AZ27" s="5"/>
      <c r="BA27" s="5"/>
      <c r="BB27" s="5"/>
      <c r="BC27" s="5"/>
      <c r="BD27" s="5"/>
      <c r="BK27" s="2"/>
      <c r="BL27" s="2"/>
      <c r="BM27" s="2"/>
      <c r="BN27" s="2"/>
      <c r="BO27" s="2"/>
      <c r="BP27" s="2"/>
    </row>
    <row r="28" spans="1:68" ht="15" customHeight="1" thickBot="1" x14ac:dyDescent="0.3">
      <c r="A28" s="176" t="s">
        <v>86</v>
      </c>
      <c r="B28" s="205" t="s">
        <v>56</v>
      </c>
      <c r="C28" s="144" t="s">
        <v>8</v>
      </c>
      <c r="D28" s="180"/>
      <c r="E28" s="144"/>
      <c r="F28" s="145">
        <v>1</v>
      </c>
      <c r="G28" s="146">
        <f t="shared" si="3"/>
        <v>0</v>
      </c>
      <c r="H28" s="83">
        <v>0</v>
      </c>
      <c r="I28" s="146">
        <f t="shared" si="0"/>
        <v>1</v>
      </c>
      <c r="J28" s="147"/>
      <c r="K28" s="148">
        <f t="shared" si="1"/>
        <v>0</v>
      </c>
      <c r="L28" s="176" t="s">
        <v>99</v>
      </c>
      <c r="M28" s="150">
        <f t="shared" si="2"/>
        <v>0</v>
      </c>
      <c r="Y28" s="5"/>
      <c r="AY28" s="5"/>
      <c r="AZ28" s="5"/>
      <c r="BA28" s="5"/>
      <c r="BB28" s="5"/>
      <c r="BC28" s="5"/>
      <c r="BD28" s="5"/>
      <c r="BK28" s="2"/>
      <c r="BL28" s="2"/>
      <c r="BM28" s="2"/>
      <c r="BN28" s="2"/>
      <c r="BO28" s="2"/>
      <c r="BP28" s="2"/>
    </row>
    <row r="29" spans="1:68" ht="16.5" thickBot="1" x14ac:dyDescent="0.3">
      <c r="A29" s="176" t="s">
        <v>86</v>
      </c>
      <c r="B29" s="205"/>
      <c r="C29" s="161" t="s">
        <v>9</v>
      </c>
      <c r="D29" s="178"/>
      <c r="E29" s="161"/>
      <c r="F29" s="88">
        <v>1</v>
      </c>
      <c r="G29" s="89">
        <f t="shared" si="3"/>
        <v>0</v>
      </c>
      <c r="H29" s="83">
        <v>0</v>
      </c>
      <c r="I29" s="89">
        <f t="shared" si="0"/>
        <v>1</v>
      </c>
      <c r="J29" s="90"/>
      <c r="K29" s="91">
        <f t="shared" si="1"/>
        <v>0</v>
      </c>
      <c r="L29" s="176" t="s">
        <v>99</v>
      </c>
      <c r="M29" s="98">
        <f t="shared" si="2"/>
        <v>0</v>
      </c>
      <c r="Y29" s="5"/>
      <c r="AE29" s="23"/>
      <c r="AF29" s="23"/>
      <c r="AG29" s="23"/>
      <c r="AH29" s="23"/>
      <c r="AI29" s="23"/>
      <c r="AJ29" s="23"/>
      <c r="AY29" s="5"/>
      <c r="AZ29" s="5"/>
      <c r="BA29" s="5"/>
      <c r="BB29" s="5"/>
      <c r="BC29" s="5"/>
      <c r="BD29" s="5"/>
      <c r="BK29" s="2"/>
      <c r="BL29" s="2"/>
      <c r="BM29" s="2"/>
      <c r="BN29" s="2"/>
      <c r="BO29" s="2"/>
      <c r="BP29" s="2"/>
    </row>
    <row r="30" spans="1:68" ht="16.5" thickBot="1" x14ac:dyDescent="0.3">
      <c r="A30" s="176" t="s">
        <v>86</v>
      </c>
      <c r="B30" s="205"/>
      <c r="C30" s="161" t="s">
        <v>10</v>
      </c>
      <c r="D30" s="178"/>
      <c r="E30" s="161"/>
      <c r="F30" s="88">
        <v>1</v>
      </c>
      <c r="G30" s="89">
        <f t="shared" si="3"/>
        <v>0</v>
      </c>
      <c r="H30" s="83">
        <v>0</v>
      </c>
      <c r="I30" s="89">
        <f t="shared" si="0"/>
        <v>1</v>
      </c>
      <c r="J30" s="90"/>
      <c r="K30" s="91">
        <f t="shared" si="1"/>
        <v>0</v>
      </c>
      <c r="L30" s="176" t="s">
        <v>99</v>
      </c>
      <c r="M30" s="98">
        <f t="shared" si="2"/>
        <v>0</v>
      </c>
      <c r="Y30" s="5"/>
      <c r="AY30" s="5"/>
      <c r="AZ30" s="5"/>
      <c r="BA30" s="5"/>
      <c r="BB30" s="5"/>
      <c r="BC30" s="5"/>
      <c r="BD30" s="5"/>
      <c r="BK30" s="2"/>
      <c r="BL30" s="2"/>
      <c r="BM30" s="2"/>
      <c r="BN30" s="2"/>
      <c r="BO30" s="2"/>
      <c r="BP30" s="2"/>
    </row>
    <row r="31" spans="1:68" ht="16.5" thickBot="1" x14ac:dyDescent="0.3">
      <c r="A31" s="176" t="s">
        <v>86</v>
      </c>
      <c r="B31" s="206"/>
      <c r="C31" s="163" t="s">
        <v>11</v>
      </c>
      <c r="D31" s="181"/>
      <c r="E31" s="163"/>
      <c r="F31" s="93">
        <v>1</v>
      </c>
      <c r="G31" s="94">
        <f t="shared" si="3"/>
        <v>0</v>
      </c>
      <c r="H31" s="83">
        <v>0</v>
      </c>
      <c r="I31" s="94">
        <f t="shared" si="0"/>
        <v>1</v>
      </c>
      <c r="J31" s="95"/>
      <c r="K31" s="96">
        <f t="shared" si="1"/>
        <v>0</v>
      </c>
      <c r="L31" s="176" t="s">
        <v>99</v>
      </c>
      <c r="M31" s="99">
        <f t="shared" si="2"/>
        <v>0</v>
      </c>
      <c r="Y31" s="5"/>
      <c r="AY31" s="5"/>
      <c r="AZ31" s="5"/>
      <c r="BA31" s="5"/>
      <c r="BB31" s="5"/>
      <c r="BC31" s="5"/>
      <c r="BD31" s="5"/>
      <c r="BK31" s="2"/>
      <c r="BL31" s="2"/>
      <c r="BM31" s="2"/>
      <c r="BN31" s="2"/>
      <c r="BO31" s="2"/>
      <c r="BP31" s="2"/>
    </row>
    <row r="32" spans="1:68" s="12" customFormat="1" ht="15.75" thickBot="1" x14ac:dyDescent="0.3">
      <c r="A32" s="176" t="s">
        <v>86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76"/>
      <c r="M32" s="15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</row>
    <row r="33" spans="1:68" ht="24" customHeight="1" thickBot="1" x14ac:dyDescent="0.3">
      <c r="A33" s="176" t="s">
        <v>86</v>
      </c>
      <c r="B33" s="1"/>
      <c r="C33" s="31" t="s">
        <v>57</v>
      </c>
      <c r="D33" s="32">
        <f>SUM(D19:D31)</f>
        <v>0</v>
      </c>
      <c r="E33" s="32" t="e">
        <f>K33/D33</f>
        <v>#DIV/0!</v>
      </c>
      <c r="F33" s="32"/>
      <c r="G33" s="32"/>
      <c r="H33" s="32"/>
      <c r="I33" s="32"/>
      <c r="J33" s="32"/>
      <c r="K33" s="33">
        <f>SUM(K19:K31)</f>
        <v>0</v>
      </c>
      <c r="L33" s="176"/>
      <c r="M33" s="39">
        <f>SUM(M19:M31)</f>
        <v>0</v>
      </c>
      <c r="Y33" s="5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5"/>
      <c r="AZ33" s="5"/>
      <c r="BA33" s="5"/>
      <c r="BB33" s="5"/>
      <c r="BC33" s="5"/>
      <c r="BD33" s="5"/>
      <c r="BK33" s="2"/>
      <c r="BL33" s="2"/>
      <c r="BM33" s="2"/>
      <c r="BN33" s="2"/>
      <c r="BO33" s="2"/>
      <c r="BP33" s="2"/>
    </row>
    <row r="34" spans="1:68" ht="15.75" thickBot="1" x14ac:dyDescent="0.3">
      <c r="A34" s="176" t="s">
        <v>86</v>
      </c>
      <c r="B34" s="1"/>
      <c r="C34" s="1"/>
      <c r="D34" s="1"/>
      <c r="E34" s="1"/>
      <c r="F34" s="1"/>
      <c r="G34" s="24"/>
      <c r="H34" s="24"/>
      <c r="I34" s="24"/>
      <c r="J34" s="24"/>
      <c r="K34" s="1"/>
      <c r="L34" s="176"/>
      <c r="M34" s="15"/>
      <c r="Y34" s="5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5"/>
      <c r="AZ34" s="5"/>
      <c r="BA34" s="5"/>
      <c r="BB34" s="5"/>
      <c r="BC34" s="5"/>
      <c r="BD34" s="5"/>
      <c r="BK34" s="2"/>
      <c r="BL34" s="2"/>
      <c r="BM34" s="2"/>
      <c r="BN34" s="2"/>
      <c r="BO34" s="2"/>
      <c r="BP34" s="2"/>
    </row>
    <row r="35" spans="1:68" ht="34.5" customHeight="1" thickBot="1" x14ac:dyDescent="0.3">
      <c r="A35" s="176" t="s">
        <v>86</v>
      </c>
      <c r="B35" s="159" t="s">
        <v>44</v>
      </c>
      <c r="C35" s="160" t="s">
        <v>67</v>
      </c>
      <c r="D35" s="160" t="s">
        <v>15</v>
      </c>
      <c r="E35" s="160" t="s">
        <v>53</v>
      </c>
      <c r="F35" s="160" t="s">
        <v>17</v>
      </c>
      <c r="G35" s="160" t="s">
        <v>18</v>
      </c>
      <c r="H35" s="160" t="s">
        <v>40</v>
      </c>
      <c r="I35" s="160" t="s">
        <v>41</v>
      </c>
      <c r="J35" s="160" t="s">
        <v>51</v>
      </c>
      <c r="K35" s="35" t="s">
        <v>52</v>
      </c>
      <c r="L35" s="176"/>
      <c r="M35" s="38" t="s">
        <v>93</v>
      </c>
      <c r="Y35" s="5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5"/>
      <c r="AZ35" s="5"/>
      <c r="BA35" s="5"/>
      <c r="BB35" s="5"/>
      <c r="BC35" s="5"/>
      <c r="BD35" s="5"/>
      <c r="BK35" s="2"/>
      <c r="BL35" s="2"/>
      <c r="BM35" s="2"/>
      <c r="BN35" s="2"/>
      <c r="BO35" s="2"/>
      <c r="BP35" s="2"/>
    </row>
    <row r="36" spans="1:68" s="12" customFormat="1" ht="16.5" thickBot="1" x14ac:dyDescent="0.3">
      <c r="A36" s="176" t="s">
        <v>86</v>
      </c>
      <c r="B36" s="10"/>
      <c r="C36" s="10"/>
      <c r="D36" s="10"/>
      <c r="E36" s="10"/>
      <c r="F36" s="10"/>
      <c r="G36" s="10"/>
      <c r="H36" s="10"/>
      <c r="I36" s="10"/>
      <c r="J36" s="10"/>
      <c r="K36" s="11"/>
      <c r="L36" s="176"/>
      <c r="M36" s="9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</row>
    <row r="37" spans="1:68" x14ac:dyDescent="0.25">
      <c r="A37" s="176" t="s">
        <v>86</v>
      </c>
      <c r="B37" s="100" t="s">
        <v>37</v>
      </c>
      <c r="C37" s="101" t="s">
        <v>36</v>
      </c>
      <c r="D37" s="177"/>
      <c r="E37" s="82"/>
      <c r="F37" s="102">
        <v>1</v>
      </c>
      <c r="G37" s="103">
        <f t="shared" si="3"/>
        <v>0</v>
      </c>
      <c r="H37" s="102">
        <v>0</v>
      </c>
      <c r="I37" s="103">
        <f>100%-H37</f>
        <v>1</v>
      </c>
      <c r="J37" s="104">
        <f>IF(C37="yes",0,D37*E37*H37*17.7%)</f>
        <v>0</v>
      </c>
      <c r="K37" s="105">
        <f>D37*E37+J37</f>
        <v>0</v>
      </c>
      <c r="L37" s="176" t="s">
        <v>100</v>
      </c>
      <c r="M37" s="123">
        <f>IF($C$12="YES",0,K37*$K$10*F37+K37*G37*$K$11)</f>
        <v>0</v>
      </c>
      <c r="AY37" s="5"/>
      <c r="AZ37" s="5"/>
      <c r="BA37" s="5"/>
      <c r="BB37" s="5"/>
      <c r="BC37" s="5"/>
      <c r="BD37" s="5"/>
      <c r="BK37" s="2"/>
      <c r="BL37" s="2"/>
      <c r="BM37" s="2"/>
      <c r="BN37" s="2"/>
      <c r="BO37" s="2"/>
      <c r="BP37" s="2"/>
    </row>
    <row r="38" spans="1:68" x14ac:dyDescent="0.25">
      <c r="A38" s="176" t="s">
        <v>86</v>
      </c>
      <c r="B38" s="106" t="s">
        <v>38</v>
      </c>
      <c r="C38" s="106" t="s">
        <v>36</v>
      </c>
      <c r="D38" s="178"/>
      <c r="E38" s="87"/>
      <c r="F38" s="107">
        <v>1</v>
      </c>
      <c r="G38" s="108">
        <f t="shared" si="3"/>
        <v>0</v>
      </c>
      <c r="H38" s="107">
        <v>1</v>
      </c>
      <c r="I38" s="108">
        <f>100%-H38</f>
        <v>0</v>
      </c>
      <c r="J38" s="109">
        <f>IF(C38="yes",0,D38*E38*H38*17.7%)</f>
        <v>0</v>
      </c>
      <c r="K38" s="110">
        <f t="shared" ref="K38:K45" si="4">D38*E38+J38</f>
        <v>0</v>
      </c>
      <c r="L38" s="176" t="s">
        <v>100</v>
      </c>
      <c r="M38" s="124">
        <f>IF($C$12="YES",0,K38*$K$10*F38+K38*G38*$K$11)</f>
        <v>0</v>
      </c>
      <c r="P38" s="5"/>
      <c r="AY38" s="5"/>
      <c r="AZ38" s="5"/>
      <c r="BA38" s="5"/>
      <c r="BB38" s="5"/>
      <c r="BC38" s="5"/>
      <c r="BD38" s="5"/>
      <c r="BK38" s="2"/>
      <c r="BL38" s="2"/>
      <c r="BM38" s="2"/>
      <c r="BN38" s="2"/>
      <c r="BO38" s="2"/>
      <c r="BP38" s="2"/>
    </row>
    <row r="39" spans="1:68" ht="15.75" thickBot="1" x14ac:dyDescent="0.3">
      <c r="A39" s="176" t="s">
        <v>86</v>
      </c>
      <c r="B39" s="111" t="s">
        <v>39</v>
      </c>
      <c r="C39" s="112" t="s">
        <v>36</v>
      </c>
      <c r="D39" s="181"/>
      <c r="E39" s="92"/>
      <c r="F39" s="113">
        <v>1</v>
      </c>
      <c r="G39" s="114">
        <f t="shared" si="3"/>
        <v>0</v>
      </c>
      <c r="H39" s="113">
        <v>1</v>
      </c>
      <c r="I39" s="114">
        <f>100%-H39</f>
        <v>0</v>
      </c>
      <c r="J39" s="115">
        <f>IF(C39="yes",0,D39*E39*H39*17.7%)</f>
        <v>0</v>
      </c>
      <c r="K39" s="116">
        <f t="shared" si="4"/>
        <v>0</v>
      </c>
      <c r="L39" s="176" t="s">
        <v>100</v>
      </c>
      <c r="M39" s="125">
        <f>IF($C$12="YES",0,K39*$K$10*F39+K39*G39*$K$11)</f>
        <v>0</v>
      </c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Y39" s="5"/>
      <c r="AZ39" s="5"/>
      <c r="BA39" s="5"/>
      <c r="BB39" s="5"/>
      <c r="BC39" s="5"/>
      <c r="BD39" s="5"/>
      <c r="BK39" s="2"/>
      <c r="BL39" s="2"/>
      <c r="BM39" s="2"/>
      <c r="BN39" s="2"/>
      <c r="BO39" s="2"/>
      <c r="BP39" s="2"/>
    </row>
    <row r="40" spans="1:68" ht="15.75" thickBot="1" x14ac:dyDescent="0.3">
      <c r="A40" s="176" t="s">
        <v>86</v>
      </c>
      <c r="B40" s="1"/>
      <c r="C40" s="1"/>
      <c r="D40" s="1"/>
      <c r="E40" s="1"/>
      <c r="F40" s="1"/>
      <c r="G40" s="24"/>
      <c r="I40" s="22"/>
      <c r="J40" s="24"/>
      <c r="K40" s="1"/>
      <c r="L40" s="176"/>
      <c r="M40" s="15"/>
      <c r="Y40" s="5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5"/>
      <c r="AZ40" s="5"/>
      <c r="BA40" s="5"/>
      <c r="BB40" s="5"/>
      <c r="BC40" s="5"/>
      <c r="BD40" s="5"/>
      <c r="BK40" s="2"/>
      <c r="BL40" s="2"/>
      <c r="BM40" s="2"/>
      <c r="BN40" s="2"/>
      <c r="BO40" s="2"/>
      <c r="BP40" s="2"/>
    </row>
    <row r="41" spans="1:68" ht="24" customHeight="1" thickBot="1" x14ac:dyDescent="0.3">
      <c r="A41" s="176" t="s">
        <v>86</v>
      </c>
      <c r="B41" s="1"/>
      <c r="C41" s="31" t="s">
        <v>69</v>
      </c>
      <c r="D41" s="32">
        <f>SUM(D37:D40)</f>
        <v>0</v>
      </c>
      <c r="E41" s="32" t="e">
        <f>K41/D41</f>
        <v>#DIV/0!</v>
      </c>
      <c r="F41" s="32"/>
      <c r="G41" s="32"/>
      <c r="H41" s="32"/>
      <c r="I41" s="32"/>
      <c r="J41" s="32">
        <f>SUM(J37:J39)</f>
        <v>0</v>
      </c>
      <c r="K41" s="33">
        <f>SUM(K37:K39)</f>
        <v>0</v>
      </c>
      <c r="L41" s="176"/>
      <c r="M41" s="39">
        <f>SUM(M37:M39)</f>
        <v>0</v>
      </c>
      <c r="Y41" s="5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5"/>
      <c r="AZ41" s="5"/>
      <c r="BA41" s="5"/>
      <c r="BB41" s="5"/>
      <c r="BC41" s="5"/>
      <c r="BD41" s="5"/>
      <c r="BK41" s="2"/>
      <c r="BL41" s="2"/>
      <c r="BM41" s="2"/>
      <c r="BN41" s="2"/>
      <c r="BO41" s="2"/>
      <c r="BP41" s="2"/>
    </row>
    <row r="42" spans="1:68" ht="15.75" thickBot="1" x14ac:dyDescent="0.3">
      <c r="A42" s="176" t="s">
        <v>86</v>
      </c>
      <c r="B42" s="1"/>
      <c r="C42" s="1"/>
      <c r="D42" s="1"/>
      <c r="E42" s="1"/>
      <c r="F42" s="1"/>
      <c r="G42" s="24"/>
      <c r="H42" s="24"/>
      <c r="I42" s="24"/>
      <c r="J42" s="24"/>
      <c r="K42" s="1"/>
      <c r="L42" s="176"/>
      <c r="M42" s="15"/>
      <c r="Y42" s="5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5"/>
      <c r="AZ42" s="5"/>
      <c r="BA42" s="5"/>
      <c r="BB42" s="5"/>
      <c r="BC42" s="5"/>
      <c r="BD42" s="5"/>
      <c r="BK42" s="2"/>
      <c r="BL42" s="2"/>
      <c r="BM42" s="2"/>
      <c r="BN42" s="2"/>
      <c r="BO42" s="2"/>
      <c r="BP42" s="2"/>
    </row>
    <row r="43" spans="1:68" ht="15.75" x14ac:dyDescent="0.25">
      <c r="A43" s="176" t="s">
        <v>86</v>
      </c>
      <c r="B43" s="100" t="s">
        <v>37</v>
      </c>
      <c r="C43" s="101" t="s">
        <v>36</v>
      </c>
      <c r="D43" s="177"/>
      <c r="E43" s="82"/>
      <c r="F43" s="102">
        <v>1</v>
      </c>
      <c r="G43" s="103">
        <f t="shared" si="3"/>
        <v>0</v>
      </c>
      <c r="H43" s="102">
        <v>0</v>
      </c>
      <c r="I43" s="103">
        <f>100%-H43</f>
        <v>1</v>
      </c>
      <c r="J43" s="104">
        <f>IF(C43="yes",0,D43*E43*H43*17.7%)</f>
        <v>0</v>
      </c>
      <c r="K43" s="117">
        <f t="shared" si="4"/>
        <v>0</v>
      </c>
      <c r="L43" s="176" t="s">
        <v>101</v>
      </c>
      <c r="M43" s="120">
        <f>IF($C$12="YES",0,K43*$K$10*F43+K43*G43*$K$11)</f>
        <v>0</v>
      </c>
      <c r="AY43" s="5"/>
      <c r="AZ43" s="5"/>
      <c r="BA43" s="5"/>
      <c r="BB43" s="5"/>
      <c r="BC43" s="5"/>
      <c r="BD43" s="5"/>
      <c r="BK43" s="2"/>
      <c r="BL43" s="2"/>
      <c r="BM43" s="2"/>
      <c r="BN43" s="2"/>
      <c r="BO43" s="2"/>
      <c r="BP43" s="2"/>
    </row>
    <row r="44" spans="1:68" ht="15.75" x14ac:dyDescent="0.25">
      <c r="A44" s="176" t="s">
        <v>86</v>
      </c>
      <c r="B44" s="106" t="s">
        <v>38</v>
      </c>
      <c r="C44" s="106" t="s">
        <v>36</v>
      </c>
      <c r="D44" s="178"/>
      <c r="E44" s="87"/>
      <c r="F44" s="107">
        <v>0</v>
      </c>
      <c r="G44" s="108">
        <f t="shared" si="3"/>
        <v>1</v>
      </c>
      <c r="H44" s="107">
        <v>0</v>
      </c>
      <c r="I44" s="108">
        <f>100%-H44</f>
        <v>1</v>
      </c>
      <c r="J44" s="109">
        <f>IF(C44="yes",0,D44*E44*H44*17.7%)</f>
        <v>0</v>
      </c>
      <c r="K44" s="118">
        <f t="shared" si="4"/>
        <v>0</v>
      </c>
      <c r="L44" s="176" t="s">
        <v>101</v>
      </c>
      <c r="M44" s="121">
        <f>IF($C$12="YES",0,K44*$K$10*F44+K44*G44*$K$11)</f>
        <v>0</v>
      </c>
      <c r="AY44" s="5"/>
      <c r="AZ44" s="5"/>
      <c r="BA44" s="5"/>
      <c r="BB44" s="5"/>
      <c r="BC44" s="5"/>
      <c r="BD44" s="5"/>
      <c r="BK44" s="2"/>
      <c r="BL44" s="2"/>
      <c r="BM44" s="2"/>
      <c r="BN44" s="2"/>
      <c r="BO44" s="2"/>
      <c r="BP44" s="2"/>
    </row>
    <row r="45" spans="1:68" ht="16.5" thickBot="1" x14ac:dyDescent="0.3">
      <c r="A45" s="176" t="s">
        <v>86</v>
      </c>
      <c r="B45" s="111" t="s">
        <v>39</v>
      </c>
      <c r="C45" s="112" t="s">
        <v>36</v>
      </c>
      <c r="D45" s="181"/>
      <c r="E45" s="92"/>
      <c r="F45" s="113">
        <v>0</v>
      </c>
      <c r="G45" s="114">
        <f t="shared" si="3"/>
        <v>1</v>
      </c>
      <c r="H45" s="113">
        <v>1</v>
      </c>
      <c r="I45" s="114">
        <f>100%-H45</f>
        <v>0</v>
      </c>
      <c r="J45" s="115">
        <f>IF(C45="yes",0,D45*E45*H45*17.7%)</f>
        <v>0</v>
      </c>
      <c r="K45" s="119">
        <f t="shared" si="4"/>
        <v>0</v>
      </c>
      <c r="L45" s="176" t="s">
        <v>101</v>
      </c>
      <c r="M45" s="122">
        <f>IF($C$12="YES",0,K45*$K$10*F45+K45*G45*$K$11)</f>
        <v>0</v>
      </c>
      <c r="AY45" s="5"/>
      <c r="AZ45" s="5"/>
      <c r="BA45" s="5"/>
      <c r="BB45" s="5"/>
      <c r="BC45" s="5"/>
      <c r="BD45" s="5"/>
      <c r="BK45" s="2"/>
      <c r="BL45" s="2"/>
      <c r="BM45" s="2"/>
      <c r="BN45" s="2"/>
      <c r="BO45" s="2"/>
      <c r="BP45" s="2"/>
    </row>
    <row r="46" spans="1:68" ht="15.75" thickBot="1" x14ac:dyDescent="0.3">
      <c r="A46" s="176" t="s">
        <v>86</v>
      </c>
      <c r="B46" s="1"/>
      <c r="C46" s="1"/>
      <c r="D46" s="1"/>
      <c r="E46" s="1"/>
      <c r="F46" s="1"/>
      <c r="G46" s="24"/>
      <c r="H46" s="24"/>
      <c r="I46" s="24"/>
      <c r="J46" s="24"/>
      <c r="K46" s="1"/>
      <c r="L46" s="176"/>
      <c r="M46" s="15">
        <f>K46*$K$8*F46+K46*G46*$K$9</f>
        <v>0</v>
      </c>
      <c r="Y46" s="5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5"/>
      <c r="AZ46" s="5"/>
      <c r="BA46" s="5"/>
      <c r="BB46" s="5"/>
      <c r="BC46" s="5"/>
      <c r="BD46" s="5"/>
      <c r="BK46" s="2"/>
      <c r="BL46" s="2"/>
      <c r="BM46" s="2"/>
      <c r="BN46" s="2"/>
      <c r="BO46" s="2"/>
      <c r="BP46" s="2"/>
    </row>
    <row r="47" spans="1:68" ht="24" customHeight="1" thickBot="1" x14ac:dyDescent="0.3">
      <c r="A47" s="176" t="s">
        <v>86</v>
      </c>
      <c r="B47" s="1"/>
      <c r="C47" s="31" t="s">
        <v>70</v>
      </c>
      <c r="D47" s="32">
        <f>SUM(D43:D45)</f>
        <v>0</v>
      </c>
      <c r="E47" s="32" t="e">
        <f>K47/D47</f>
        <v>#DIV/0!</v>
      </c>
      <c r="F47" s="32"/>
      <c r="G47" s="32"/>
      <c r="H47" s="32"/>
      <c r="I47" s="32"/>
      <c r="J47" s="32">
        <f>SUM(J43:J45)</f>
        <v>0</v>
      </c>
      <c r="K47" s="33">
        <f>SUM(K43:K45)</f>
        <v>0</v>
      </c>
      <c r="L47" s="176"/>
      <c r="M47" s="39">
        <f>SUM(M43:M45)</f>
        <v>0</v>
      </c>
      <c r="Y47" s="5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5"/>
      <c r="AZ47" s="5"/>
      <c r="BA47" s="5"/>
      <c r="BB47" s="5"/>
      <c r="BC47" s="5"/>
      <c r="BD47" s="5"/>
      <c r="BK47" s="2"/>
      <c r="BL47" s="2"/>
      <c r="BM47" s="2"/>
      <c r="BN47" s="2"/>
      <c r="BO47" s="2"/>
      <c r="BP47" s="2"/>
    </row>
    <row r="48" spans="1:68" ht="15.75" thickBot="1" x14ac:dyDescent="0.3">
      <c r="A48" s="176" t="s">
        <v>86</v>
      </c>
      <c r="B48" s="1"/>
      <c r="C48" s="1"/>
      <c r="D48" s="1"/>
      <c r="E48" s="1"/>
      <c r="F48" s="1"/>
      <c r="G48" s="24"/>
      <c r="H48" s="24"/>
      <c r="I48" s="24"/>
      <c r="J48" s="24"/>
      <c r="K48" s="1"/>
      <c r="L48" s="176"/>
      <c r="M48" s="15"/>
      <c r="Y48" s="5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5"/>
      <c r="AZ48" s="5"/>
      <c r="BA48" s="5"/>
      <c r="BB48" s="5"/>
      <c r="BC48" s="5"/>
      <c r="BD48" s="5"/>
      <c r="BK48" s="2"/>
      <c r="BL48" s="2"/>
      <c r="BM48" s="2"/>
      <c r="BN48" s="2"/>
      <c r="BO48" s="2"/>
      <c r="BP48" s="2"/>
    </row>
    <row r="49" spans="1:68" s="12" customFormat="1" ht="30.75" thickBot="1" x14ac:dyDescent="0.3">
      <c r="A49" s="176" t="s">
        <v>86</v>
      </c>
      <c r="B49" s="194" t="s">
        <v>19</v>
      </c>
      <c r="C49" s="195"/>
      <c r="D49" s="160" t="s">
        <v>50</v>
      </c>
      <c r="E49" s="160" t="s">
        <v>15</v>
      </c>
      <c r="F49" s="160" t="s">
        <v>16</v>
      </c>
      <c r="G49" s="160" t="s">
        <v>60</v>
      </c>
      <c r="H49" s="160" t="s">
        <v>40</v>
      </c>
      <c r="I49" s="160" t="s">
        <v>41</v>
      </c>
      <c r="J49" s="160" t="s">
        <v>51</v>
      </c>
      <c r="K49" s="35" t="s">
        <v>52</v>
      </c>
      <c r="L49" s="176"/>
      <c r="M49" s="38" t="s">
        <v>93</v>
      </c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</row>
    <row r="50" spans="1:68" s="12" customFormat="1" ht="16.5" thickBot="1" x14ac:dyDescent="0.3">
      <c r="A50" s="176" t="s">
        <v>86</v>
      </c>
      <c r="C50" s="10"/>
      <c r="D50" s="10"/>
      <c r="E50" s="10"/>
      <c r="F50" s="10"/>
      <c r="G50" s="10"/>
      <c r="H50" s="10"/>
      <c r="I50" s="10"/>
      <c r="J50" s="10"/>
      <c r="K50" s="11"/>
      <c r="L50" s="176"/>
      <c r="M50" s="9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</row>
    <row r="51" spans="1:68" ht="16.5" thickBot="1" x14ac:dyDescent="0.3">
      <c r="A51" s="176" t="s">
        <v>86</v>
      </c>
      <c r="B51" s="196" t="s">
        <v>0</v>
      </c>
      <c r="C51" s="197"/>
      <c r="D51" s="101" t="s">
        <v>59</v>
      </c>
      <c r="E51" s="126"/>
      <c r="F51" s="127"/>
      <c r="G51" s="82"/>
      <c r="H51" s="102">
        <v>0</v>
      </c>
      <c r="I51" s="103">
        <f t="shared" ref="I51:I57" si="5">100%-H51</f>
        <v>1</v>
      </c>
      <c r="J51" s="104">
        <f>IF(D51="yes",0,G51*H51*17.7%)</f>
        <v>0</v>
      </c>
      <c r="K51" s="117"/>
      <c r="L51" s="176" t="s">
        <v>0</v>
      </c>
      <c r="M51" s="120">
        <f t="shared" ref="M51:M57" si="6">IF($C$12="YES",0,K51*$K$12)</f>
        <v>0</v>
      </c>
      <c r="AY51" s="5"/>
      <c r="AZ51" s="5"/>
      <c r="BA51" s="5"/>
      <c r="BB51" s="5"/>
      <c r="BC51" s="5"/>
      <c r="BD51" s="5"/>
      <c r="BK51" s="2"/>
      <c r="BL51" s="2"/>
      <c r="BM51" s="2"/>
      <c r="BN51" s="2"/>
      <c r="BO51" s="2"/>
      <c r="BP51" s="2"/>
    </row>
    <row r="52" spans="1:68" ht="16.5" thickBot="1" x14ac:dyDescent="0.3">
      <c r="A52" s="176" t="s">
        <v>86</v>
      </c>
      <c r="B52" s="198" t="s">
        <v>47</v>
      </c>
      <c r="C52" s="199"/>
      <c r="D52" s="128" t="s">
        <v>36</v>
      </c>
      <c r="E52" s="87"/>
      <c r="F52" s="129"/>
      <c r="G52" s="130"/>
      <c r="H52" s="102">
        <v>0</v>
      </c>
      <c r="I52" s="108">
        <f t="shared" si="5"/>
        <v>1</v>
      </c>
      <c r="J52" s="109">
        <f>IF(D52="yes",0,E52*F52*H52*17.7%)</f>
        <v>0</v>
      </c>
      <c r="K52" s="118">
        <f>J52+E52*F52</f>
        <v>0</v>
      </c>
      <c r="L52" s="176" t="s">
        <v>89</v>
      </c>
      <c r="M52" s="121">
        <f t="shared" si="6"/>
        <v>0</v>
      </c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Y52" s="5"/>
      <c r="AZ52" s="5"/>
      <c r="BA52" s="5"/>
      <c r="BB52" s="5"/>
      <c r="BC52" s="5"/>
      <c r="BD52" s="5"/>
      <c r="BK52" s="2"/>
      <c r="BL52" s="2"/>
      <c r="BM52" s="2"/>
      <c r="BN52" s="2"/>
      <c r="BO52" s="2"/>
      <c r="BP52" s="2"/>
    </row>
    <row r="53" spans="1:68" ht="16.5" thickBot="1" x14ac:dyDescent="0.3">
      <c r="A53" s="176" t="s">
        <v>86</v>
      </c>
      <c r="B53" s="198" t="s">
        <v>46</v>
      </c>
      <c r="C53" s="199"/>
      <c r="D53" s="128" t="s">
        <v>36</v>
      </c>
      <c r="E53" s="157"/>
      <c r="F53" s="169"/>
      <c r="G53" s="130"/>
      <c r="H53" s="102">
        <v>0</v>
      </c>
      <c r="I53" s="108">
        <f t="shared" si="5"/>
        <v>1</v>
      </c>
      <c r="J53" s="109">
        <f>IF(D53="yes",0,E53*F53*H53*17.7%)</f>
        <v>0</v>
      </c>
      <c r="K53" s="118">
        <f>J53+E53*F53</f>
        <v>0</v>
      </c>
      <c r="L53" s="176" t="s">
        <v>89</v>
      </c>
      <c r="M53" s="121">
        <f t="shared" si="6"/>
        <v>0</v>
      </c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Y53" s="5"/>
      <c r="AZ53" s="5"/>
      <c r="BA53" s="5"/>
      <c r="BB53" s="5"/>
      <c r="BC53" s="5"/>
      <c r="BD53" s="5"/>
      <c r="BK53" s="2"/>
      <c r="BL53" s="2"/>
      <c r="BM53" s="2"/>
      <c r="BN53" s="2"/>
      <c r="BO53" s="2"/>
      <c r="BP53" s="2"/>
    </row>
    <row r="54" spans="1:68" ht="16.5" thickBot="1" x14ac:dyDescent="0.3">
      <c r="A54" s="176" t="s">
        <v>86</v>
      </c>
      <c r="B54" s="198" t="s">
        <v>48</v>
      </c>
      <c r="C54" s="199"/>
      <c r="D54" s="128" t="s">
        <v>36</v>
      </c>
      <c r="E54" s="87"/>
      <c r="F54" s="129"/>
      <c r="G54" s="130"/>
      <c r="H54" s="102">
        <v>0</v>
      </c>
      <c r="I54" s="108">
        <f t="shared" si="5"/>
        <v>1</v>
      </c>
      <c r="J54" s="109">
        <f>IF(D54="yes",0,E54*F54*H54*17.7%)</f>
        <v>0</v>
      </c>
      <c r="K54" s="118">
        <f>J54+E54*F54</f>
        <v>0</v>
      </c>
      <c r="L54" s="176" t="s">
        <v>90</v>
      </c>
      <c r="M54" s="121">
        <f t="shared" si="6"/>
        <v>0</v>
      </c>
      <c r="AY54" s="5"/>
      <c r="AZ54" s="5"/>
      <c r="BA54" s="5"/>
      <c r="BB54" s="5"/>
      <c r="BC54" s="5"/>
      <c r="BD54" s="5"/>
      <c r="BK54" s="2"/>
      <c r="BL54" s="2"/>
      <c r="BM54" s="2"/>
      <c r="BN54" s="2"/>
      <c r="BO54" s="2"/>
      <c r="BP54" s="2"/>
    </row>
    <row r="55" spans="1:68" ht="16.5" thickBot="1" x14ac:dyDescent="0.3">
      <c r="A55" s="176" t="s">
        <v>86</v>
      </c>
      <c r="B55" s="198" t="s">
        <v>49</v>
      </c>
      <c r="C55" s="199"/>
      <c r="D55" s="128" t="s">
        <v>36</v>
      </c>
      <c r="E55" s="87"/>
      <c r="F55" s="129"/>
      <c r="G55" s="130"/>
      <c r="H55" s="102">
        <v>0</v>
      </c>
      <c r="I55" s="108">
        <f t="shared" si="5"/>
        <v>1</v>
      </c>
      <c r="J55" s="109">
        <f>IF(D55="yes",0,E55*F55*H55*17.7%)</f>
        <v>0</v>
      </c>
      <c r="K55" s="118">
        <f>J55+E55*F55</f>
        <v>0</v>
      </c>
      <c r="L55" s="176" t="s">
        <v>90</v>
      </c>
      <c r="M55" s="121">
        <f t="shared" si="6"/>
        <v>0</v>
      </c>
      <c r="AY55" s="5"/>
      <c r="AZ55" s="5"/>
      <c r="BA55" s="5"/>
      <c r="BB55" s="5"/>
      <c r="BC55" s="5"/>
      <c r="BD55" s="5"/>
      <c r="BK55" s="2"/>
      <c r="BL55" s="2"/>
      <c r="BM55" s="2"/>
      <c r="BN55" s="2"/>
      <c r="BO55" s="2"/>
      <c r="BP55" s="2"/>
    </row>
    <row r="56" spans="1:68" ht="16.5" thickBot="1" x14ac:dyDescent="0.3">
      <c r="A56" s="176" t="s">
        <v>86</v>
      </c>
      <c r="B56" s="198" t="s">
        <v>1</v>
      </c>
      <c r="C56" s="199"/>
      <c r="D56" s="128" t="s">
        <v>36</v>
      </c>
      <c r="E56" s="130"/>
      <c r="F56" s="131"/>
      <c r="G56" s="87"/>
      <c r="H56" s="102">
        <v>0</v>
      </c>
      <c r="I56" s="108">
        <f t="shared" si="5"/>
        <v>1</v>
      </c>
      <c r="J56" s="109">
        <f>IF(D56="yes",0,G56*H56*17.7%)</f>
        <v>0</v>
      </c>
      <c r="K56" s="118">
        <f>J56+G56</f>
        <v>0</v>
      </c>
      <c r="L56" s="176" t="s">
        <v>1</v>
      </c>
      <c r="M56" s="121">
        <f t="shared" si="6"/>
        <v>0</v>
      </c>
      <c r="AY56" s="5"/>
      <c r="AZ56" s="5"/>
      <c r="BA56" s="5"/>
      <c r="BB56" s="5"/>
      <c r="BC56" s="5"/>
      <c r="BD56" s="5"/>
      <c r="BK56" s="2"/>
      <c r="BL56" s="2"/>
      <c r="BM56" s="2"/>
      <c r="BN56" s="2"/>
      <c r="BO56" s="2"/>
      <c r="BP56" s="2"/>
    </row>
    <row r="57" spans="1:68" ht="16.5" thickBot="1" x14ac:dyDescent="0.3">
      <c r="A57" s="176" t="s">
        <v>86</v>
      </c>
      <c r="B57" s="200" t="s">
        <v>45</v>
      </c>
      <c r="C57" s="201"/>
      <c r="D57" s="112" t="s">
        <v>59</v>
      </c>
      <c r="E57" s="132"/>
      <c r="F57" s="133"/>
      <c r="G57" s="92"/>
      <c r="H57" s="102">
        <v>0</v>
      </c>
      <c r="I57" s="114">
        <f t="shared" si="5"/>
        <v>1</v>
      </c>
      <c r="J57" s="115">
        <f>IF(D57="yes",0,G57*H57*17.7%)</f>
        <v>0</v>
      </c>
      <c r="K57" s="119">
        <f>J57+G57</f>
        <v>0</v>
      </c>
      <c r="L57" s="176" t="s">
        <v>101</v>
      </c>
      <c r="M57" s="122">
        <f t="shared" si="6"/>
        <v>0</v>
      </c>
      <c r="AY57" s="5"/>
      <c r="AZ57" s="5"/>
      <c r="BA57" s="5"/>
      <c r="BB57" s="5"/>
      <c r="BC57" s="5"/>
      <c r="BD57" s="5"/>
      <c r="BK57" s="2"/>
      <c r="BL57" s="2"/>
      <c r="BM57" s="2"/>
      <c r="BN57" s="2"/>
      <c r="BO57" s="2"/>
      <c r="BP57" s="2"/>
    </row>
    <row r="58" spans="1:68" s="12" customFormat="1" ht="15.75" thickBot="1" x14ac:dyDescent="0.3">
      <c r="A58" s="176" t="s">
        <v>86</v>
      </c>
      <c r="B58" s="13"/>
      <c r="C58" s="13"/>
      <c r="D58" s="14"/>
      <c r="E58" s="14"/>
      <c r="F58" s="14"/>
      <c r="G58" s="14"/>
      <c r="H58" s="14"/>
      <c r="I58" s="14"/>
      <c r="J58" s="14"/>
      <c r="K58" s="15"/>
      <c r="L58" s="176"/>
      <c r="M58" s="9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</row>
    <row r="59" spans="1:68" ht="24" customHeight="1" thickBot="1" x14ac:dyDescent="0.3">
      <c r="A59" s="176" t="s">
        <v>86</v>
      </c>
      <c r="B59" s="1"/>
      <c r="C59" s="31" t="s">
        <v>61</v>
      </c>
      <c r="D59" s="32"/>
      <c r="E59" s="32">
        <f>SUM(E51:E57)</f>
        <v>0</v>
      </c>
      <c r="F59" s="32" t="e">
        <f>(F52*E52+F53*E53+F54*E54+F55*E55+F57*E57)/(E52+E53+E54+E55+E57)</f>
        <v>#DIV/0!</v>
      </c>
      <c r="G59" s="32"/>
      <c r="H59" s="32"/>
      <c r="I59" s="32"/>
      <c r="J59" s="32">
        <f>SUM(J51:J57)</f>
        <v>0</v>
      </c>
      <c r="K59" s="33">
        <f>SUM(K51:K57)</f>
        <v>0</v>
      </c>
      <c r="L59" s="176"/>
      <c r="M59" s="39">
        <f>SUM(M51:M57)</f>
        <v>0</v>
      </c>
      <c r="Y59" s="5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5"/>
      <c r="AZ59" s="5"/>
      <c r="BA59" s="5"/>
      <c r="BB59" s="5"/>
      <c r="BC59" s="5"/>
      <c r="BD59" s="5"/>
      <c r="BK59" s="2"/>
      <c r="BL59" s="2"/>
      <c r="BM59" s="2"/>
      <c r="BN59" s="2"/>
      <c r="BO59" s="2"/>
      <c r="BP59" s="2"/>
    </row>
    <row r="60" spans="1:68" ht="15.75" thickBot="1" x14ac:dyDescent="0.3">
      <c r="A60" s="176" t="s">
        <v>86</v>
      </c>
      <c r="B60" s="1"/>
      <c r="C60" s="1"/>
      <c r="D60" s="1"/>
      <c r="E60" s="1"/>
      <c r="F60" s="1"/>
      <c r="G60" s="24"/>
      <c r="H60" s="24"/>
      <c r="I60" s="24"/>
      <c r="J60" s="24"/>
      <c r="K60" s="1"/>
      <c r="L60" s="176"/>
      <c r="M60" s="15"/>
      <c r="Y60" s="5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5"/>
      <c r="AZ60" s="5"/>
      <c r="BA60" s="5"/>
      <c r="BB60" s="5"/>
      <c r="BC60" s="5"/>
      <c r="BD60" s="5"/>
      <c r="BK60" s="2"/>
      <c r="BL60" s="2"/>
      <c r="BM60" s="2"/>
      <c r="BN60" s="2"/>
      <c r="BO60" s="2"/>
      <c r="BP60" s="2"/>
    </row>
    <row r="61" spans="1:68" s="12" customFormat="1" ht="30.75" thickBot="1" x14ac:dyDescent="0.3">
      <c r="A61" s="176" t="s">
        <v>86</v>
      </c>
      <c r="B61" s="160" t="s">
        <v>68</v>
      </c>
      <c r="C61" s="160" t="s">
        <v>50</v>
      </c>
      <c r="D61" s="160" t="s">
        <v>15</v>
      </c>
      <c r="E61" s="160" t="s">
        <v>62</v>
      </c>
      <c r="F61" s="160" t="s">
        <v>17</v>
      </c>
      <c r="G61" s="160" t="s">
        <v>18</v>
      </c>
      <c r="H61" s="159" t="s">
        <v>40</v>
      </c>
      <c r="I61" s="36" t="s">
        <v>41</v>
      </c>
      <c r="J61" s="160" t="s">
        <v>51</v>
      </c>
      <c r="K61" s="35" t="s">
        <v>52</v>
      </c>
      <c r="L61" s="176"/>
      <c r="M61" s="38" t="s">
        <v>93</v>
      </c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</row>
    <row r="62" spans="1:68" s="12" customFormat="1" ht="16.5" thickBot="1" x14ac:dyDescent="0.3">
      <c r="A62" s="176" t="s">
        <v>86</v>
      </c>
      <c r="B62" s="10"/>
      <c r="C62" s="10"/>
      <c r="D62" s="10"/>
      <c r="E62" s="10"/>
      <c r="F62" s="10"/>
      <c r="G62" s="10"/>
      <c r="H62" s="10"/>
      <c r="I62" s="10"/>
      <c r="J62" s="10"/>
      <c r="K62" s="11"/>
      <c r="L62" s="176"/>
      <c r="M62" s="9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</row>
    <row r="63" spans="1:68" ht="16.5" thickBot="1" x14ac:dyDescent="0.3">
      <c r="A63" s="176" t="s">
        <v>86</v>
      </c>
      <c r="B63" s="16" t="s">
        <v>20</v>
      </c>
      <c r="C63" s="57" t="s">
        <v>36</v>
      </c>
      <c r="D63" s="17"/>
      <c r="E63" s="71"/>
      <c r="F63" s="17"/>
      <c r="G63" s="17"/>
      <c r="H63" s="73">
        <v>0</v>
      </c>
      <c r="I63" s="25">
        <v>1</v>
      </c>
      <c r="J63" s="34">
        <f>IF(C63="yes",0,E63*H63*17.7%)</f>
        <v>0</v>
      </c>
      <c r="K63" s="58">
        <f>E63+J63</f>
        <v>0</v>
      </c>
      <c r="L63" s="176" t="s">
        <v>68</v>
      </c>
      <c r="M63" s="45">
        <v>0</v>
      </c>
      <c r="AY63" s="5"/>
      <c r="AZ63" s="5"/>
      <c r="BA63" s="5"/>
      <c r="BB63" s="5"/>
      <c r="BC63" s="5"/>
      <c r="BD63" s="5"/>
      <c r="BK63" s="2"/>
      <c r="BL63" s="2"/>
      <c r="BM63" s="2"/>
      <c r="BN63" s="2"/>
      <c r="BO63" s="2"/>
      <c r="BP63" s="2"/>
    </row>
    <row r="64" spans="1:68" s="5" customFormat="1" ht="16.5" thickBot="1" x14ac:dyDescent="0.3">
      <c r="A64" s="176" t="s">
        <v>86</v>
      </c>
      <c r="B64" s="13"/>
      <c r="C64" s="13"/>
      <c r="D64" s="14"/>
      <c r="E64" s="41"/>
      <c r="F64" s="14"/>
      <c r="G64" s="14"/>
      <c r="H64" s="42"/>
      <c r="I64" s="42"/>
      <c r="J64" s="41"/>
      <c r="K64" s="59"/>
      <c r="L64" s="176"/>
      <c r="M64" s="40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</row>
    <row r="65" spans="1:68" ht="16.5" thickBot="1" x14ac:dyDescent="0.3">
      <c r="A65" s="176" t="s">
        <v>86</v>
      </c>
      <c r="B65" s="16" t="s">
        <v>26</v>
      </c>
      <c r="C65" s="43"/>
      <c r="D65" s="17"/>
      <c r="E65" s="72"/>
      <c r="F65" s="17"/>
      <c r="G65" s="17"/>
      <c r="H65" s="56"/>
      <c r="I65" s="56"/>
      <c r="J65" s="44"/>
      <c r="K65" s="58">
        <f>E65+J65</f>
        <v>0</v>
      </c>
      <c r="L65" s="176" t="s">
        <v>102</v>
      </c>
      <c r="M65" s="46">
        <v>0</v>
      </c>
      <c r="AY65" s="5"/>
      <c r="AZ65" s="5"/>
      <c r="BA65" s="5"/>
      <c r="BB65" s="5"/>
      <c r="BC65" s="5"/>
      <c r="BD65" s="5"/>
      <c r="BK65" s="2"/>
      <c r="BL65" s="2"/>
      <c r="BM65" s="2"/>
      <c r="BN65" s="2"/>
      <c r="BO65" s="2"/>
      <c r="BP65" s="2"/>
    </row>
    <row r="66" spans="1:68" s="12" customFormat="1" ht="15.75" thickBot="1" x14ac:dyDescent="0.3">
      <c r="A66" s="176" t="s">
        <v>86</v>
      </c>
      <c r="B66" s="13"/>
      <c r="C66" s="13"/>
      <c r="D66" s="14"/>
      <c r="E66" s="14"/>
      <c r="F66" s="14"/>
      <c r="G66" s="14"/>
      <c r="H66" s="14"/>
      <c r="I66" s="14"/>
      <c r="J66" s="14"/>
      <c r="K66" s="15"/>
      <c r="L66" s="176"/>
      <c r="M66" s="9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</row>
    <row r="67" spans="1:68" ht="24" customHeight="1" thickBot="1" x14ac:dyDescent="0.3">
      <c r="A67" s="176" t="s">
        <v>86</v>
      </c>
      <c r="B67" s="1"/>
      <c r="C67" s="31" t="s">
        <v>71</v>
      </c>
      <c r="D67" s="32"/>
      <c r="E67" s="32">
        <f>E65+E63</f>
        <v>0</v>
      </c>
      <c r="F67" s="32"/>
      <c r="G67" s="32"/>
      <c r="H67" s="32"/>
      <c r="I67" s="32"/>
      <c r="J67" s="32">
        <f>J65+J63</f>
        <v>0</v>
      </c>
      <c r="K67" s="33">
        <f>K63+K65</f>
        <v>0</v>
      </c>
      <c r="L67" s="176"/>
      <c r="M67" s="39">
        <f>M65+M63</f>
        <v>0</v>
      </c>
      <c r="Y67" s="5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5"/>
      <c r="AZ67" s="5"/>
      <c r="BA67" s="5"/>
      <c r="BB67" s="5"/>
      <c r="BC67" s="5"/>
      <c r="BD67" s="5"/>
      <c r="BK67" s="2"/>
      <c r="BL67" s="2"/>
      <c r="BM67" s="2"/>
      <c r="BN67" s="2"/>
      <c r="BO67" s="2"/>
      <c r="BP67" s="2"/>
    </row>
    <row r="68" spans="1:68" ht="15.75" thickBot="1" x14ac:dyDescent="0.3">
      <c r="A68" s="176" t="s">
        <v>86</v>
      </c>
      <c r="B68" s="1"/>
      <c r="C68" s="1"/>
      <c r="D68" s="1"/>
      <c r="E68" s="1"/>
      <c r="F68" s="1"/>
      <c r="G68" s="24"/>
      <c r="H68" s="24"/>
      <c r="I68" s="24"/>
      <c r="J68" s="24"/>
      <c r="K68" s="1"/>
      <c r="L68" s="176"/>
      <c r="M68" s="15"/>
      <c r="Y68" s="5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5"/>
      <c r="AZ68" s="5"/>
      <c r="BA68" s="5"/>
      <c r="BB68" s="5"/>
      <c r="BC68" s="5"/>
      <c r="BD68" s="5"/>
      <c r="BK68" s="2"/>
      <c r="BL68" s="2"/>
      <c r="BM68" s="2"/>
      <c r="BN68" s="2"/>
      <c r="BO68" s="2"/>
      <c r="BP68" s="2"/>
    </row>
    <row r="69" spans="1:68" s="12" customFormat="1" ht="30.75" thickBot="1" x14ac:dyDescent="0.3">
      <c r="A69" s="176" t="s">
        <v>86</v>
      </c>
      <c r="B69" s="159" t="s">
        <v>42</v>
      </c>
      <c r="C69" s="160" t="s">
        <v>50</v>
      </c>
      <c r="D69" s="160" t="s">
        <v>15</v>
      </c>
      <c r="E69" s="160" t="s">
        <v>53</v>
      </c>
      <c r="F69" s="160" t="s">
        <v>17</v>
      </c>
      <c r="G69" s="160" t="s">
        <v>18</v>
      </c>
      <c r="H69" s="160" t="s">
        <v>40</v>
      </c>
      <c r="I69" s="160" t="s">
        <v>41</v>
      </c>
      <c r="J69" s="160" t="s">
        <v>51</v>
      </c>
      <c r="K69" s="35" t="s">
        <v>52</v>
      </c>
      <c r="L69" s="176"/>
      <c r="M69" s="38" t="s">
        <v>93</v>
      </c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</row>
    <row r="70" spans="1:68" s="12" customFormat="1" ht="16.5" thickBot="1" x14ac:dyDescent="0.3">
      <c r="A70" s="176" t="s">
        <v>86</v>
      </c>
      <c r="B70" s="10"/>
      <c r="C70" s="10"/>
      <c r="D70" s="10"/>
      <c r="E70" s="10"/>
      <c r="F70" s="10"/>
      <c r="G70" s="10"/>
      <c r="H70" s="10"/>
      <c r="I70" s="10"/>
      <c r="J70" s="10"/>
      <c r="K70" s="11"/>
      <c r="L70" s="176"/>
      <c r="M70" s="9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</row>
    <row r="71" spans="1:68" s="12" customFormat="1" ht="15.75" x14ac:dyDescent="0.25">
      <c r="A71" s="176" t="s">
        <v>86</v>
      </c>
      <c r="B71" s="164" t="s">
        <v>43</v>
      </c>
      <c r="C71" s="134"/>
      <c r="D71" s="82"/>
      <c r="E71" s="170"/>
      <c r="F71" s="102">
        <v>1</v>
      </c>
      <c r="G71" s="103">
        <f>100%-F71</f>
        <v>0</v>
      </c>
      <c r="H71" s="102">
        <v>0</v>
      </c>
      <c r="I71" s="103">
        <f>100%-H71</f>
        <v>1</v>
      </c>
      <c r="J71" s="135"/>
      <c r="K71" s="136">
        <f>D71*E71</f>
        <v>0</v>
      </c>
      <c r="L71" s="176" t="s">
        <v>91</v>
      </c>
      <c r="M71" s="120">
        <f>IF($C$12="YES",0,K71*$K$8*F71+K71*G71*$K$9)</f>
        <v>0</v>
      </c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</row>
    <row r="72" spans="1:68" s="12" customFormat="1" ht="16.5" thickBot="1" x14ac:dyDescent="0.3">
      <c r="A72" s="176" t="s">
        <v>86</v>
      </c>
      <c r="B72" s="162" t="s">
        <v>44</v>
      </c>
      <c r="C72" s="112"/>
      <c r="D72" s="92"/>
      <c r="E72" s="137"/>
      <c r="F72" s="113">
        <v>1</v>
      </c>
      <c r="G72" s="114">
        <f>100%-F72</f>
        <v>0</v>
      </c>
      <c r="H72" s="113"/>
      <c r="I72" s="114">
        <f>100%-H72</f>
        <v>1</v>
      </c>
      <c r="J72" s="115">
        <f>IF(C72="yes",0,D72*E72*H72*17.7%)</f>
        <v>0</v>
      </c>
      <c r="K72" s="138">
        <f>D72*E72+J72</f>
        <v>0</v>
      </c>
      <c r="L72" s="176" t="s">
        <v>91</v>
      </c>
      <c r="M72" s="122">
        <f>IF($C$12="YES",0,K72*$K$10*F72+K72*G72*$K$11)</f>
        <v>0</v>
      </c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</row>
    <row r="73" spans="1:68" s="12" customFormat="1" ht="15.75" thickBot="1" x14ac:dyDescent="0.3">
      <c r="A73" s="176" t="s">
        <v>86</v>
      </c>
      <c r="B73" s="9"/>
      <c r="C73" s="9"/>
      <c r="D73" s="9"/>
      <c r="E73" s="9"/>
      <c r="F73" s="9"/>
      <c r="G73" s="9"/>
      <c r="H73" s="167" t="s">
        <v>84</v>
      </c>
      <c r="I73" s="9"/>
      <c r="J73" s="9"/>
      <c r="K73" s="9"/>
      <c r="L73" s="176"/>
      <c r="M73" s="15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</row>
    <row r="74" spans="1:68" ht="24" customHeight="1" thickBot="1" x14ac:dyDescent="0.3">
      <c r="A74" s="176" t="s">
        <v>86</v>
      </c>
      <c r="B74" s="1"/>
      <c r="C74" s="47" t="s">
        <v>72</v>
      </c>
      <c r="D74" s="48">
        <f>SUM(D64:D72)</f>
        <v>0</v>
      </c>
      <c r="E74" s="48" t="e">
        <f>K74/D74</f>
        <v>#DIV/0!</v>
      </c>
      <c r="F74" s="48"/>
      <c r="G74" s="48"/>
      <c r="H74" s="48"/>
      <c r="I74" s="48"/>
      <c r="J74" s="48"/>
      <c r="K74" s="49">
        <f>SUM(K71:K72)</f>
        <v>0</v>
      </c>
      <c r="L74" s="176"/>
      <c r="M74" s="39">
        <f>SUM(M71:M72)</f>
        <v>0</v>
      </c>
      <c r="Y74" s="5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5"/>
      <c r="AZ74" s="5"/>
      <c r="BA74" s="5"/>
      <c r="BB74" s="5"/>
      <c r="BC74" s="5"/>
      <c r="BD74" s="5"/>
      <c r="BK74" s="2"/>
      <c r="BL74" s="2"/>
      <c r="BM74" s="2"/>
      <c r="BN74" s="2"/>
      <c r="BO74" s="2"/>
      <c r="BP74" s="2"/>
    </row>
    <row r="75" spans="1:68" ht="15.75" thickBot="1" x14ac:dyDescent="0.3">
      <c r="A75" s="176" t="s">
        <v>86</v>
      </c>
      <c r="B75" s="1"/>
      <c r="C75" s="1"/>
      <c r="D75" s="1"/>
      <c r="E75" s="1"/>
      <c r="F75" s="1"/>
      <c r="G75" s="24"/>
      <c r="H75" s="24"/>
      <c r="I75" s="24"/>
      <c r="J75" s="24"/>
      <c r="K75" s="1"/>
      <c r="L75" s="176"/>
      <c r="M75" s="15"/>
      <c r="Y75" s="5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5"/>
      <c r="AZ75" s="5"/>
      <c r="BA75" s="5"/>
      <c r="BB75" s="5"/>
      <c r="BC75" s="5"/>
      <c r="BD75" s="5"/>
      <c r="BK75" s="2"/>
      <c r="BL75" s="2"/>
      <c r="BM75" s="2"/>
      <c r="BN75" s="2"/>
      <c r="BO75" s="2"/>
      <c r="BP75" s="2"/>
    </row>
    <row r="76" spans="1:68" ht="23.25" customHeight="1" thickBot="1" x14ac:dyDescent="0.3">
      <c r="A76" s="176" t="s">
        <v>86</v>
      </c>
      <c r="B76" s="1"/>
      <c r="C76" s="202" t="s">
        <v>63</v>
      </c>
      <c r="D76" s="203"/>
      <c r="E76" s="203"/>
      <c r="F76" s="203"/>
      <c r="G76" s="203"/>
      <c r="H76" s="203"/>
      <c r="I76" s="203"/>
      <c r="J76" s="204"/>
      <c r="K76" s="37">
        <f>K74+K59+K47+K33+K67+K41</f>
        <v>0</v>
      </c>
      <c r="L76" s="176"/>
      <c r="M76" s="50">
        <f>M74+M59+M47+M33+M67+M41</f>
        <v>0</v>
      </c>
      <c r="AY76" s="5"/>
      <c r="AZ76" s="5"/>
      <c r="BA76" s="5"/>
      <c r="BB76" s="5"/>
      <c r="BC76" s="5"/>
      <c r="BD76" s="5"/>
      <c r="BK76" s="2"/>
      <c r="BL76" s="2"/>
      <c r="BM76" s="2"/>
      <c r="BN76" s="2"/>
      <c r="BO76" s="2"/>
      <c r="BP76" s="2"/>
    </row>
    <row r="77" spans="1:68" s="5" customFormat="1" ht="15.75" thickBot="1" x14ac:dyDescent="0.3">
      <c r="A77" s="176" t="s">
        <v>86</v>
      </c>
      <c r="B77" s="3"/>
      <c r="C77" s="3"/>
      <c r="D77" s="3"/>
      <c r="E77" s="3"/>
      <c r="F77" s="3"/>
      <c r="G77" s="3"/>
      <c r="H77" s="3"/>
      <c r="I77" s="3"/>
      <c r="J77" s="3"/>
      <c r="K77" s="4"/>
      <c r="L77" s="176"/>
      <c r="M77" s="9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</row>
    <row r="78" spans="1:68" ht="34.5" customHeight="1" thickBot="1" x14ac:dyDescent="0.3">
      <c r="A78" s="176" t="s">
        <v>86</v>
      </c>
      <c r="B78" s="13"/>
      <c r="C78" s="194" t="s">
        <v>73</v>
      </c>
      <c r="D78" s="195"/>
      <c r="E78" s="195"/>
      <c r="F78" s="195"/>
      <c r="G78" s="195"/>
      <c r="H78" s="168" t="s">
        <v>85</v>
      </c>
      <c r="I78" s="160" t="s">
        <v>41</v>
      </c>
      <c r="J78" s="160" t="s">
        <v>64</v>
      </c>
      <c r="K78" s="35" t="s">
        <v>21</v>
      </c>
      <c r="L78" s="176"/>
      <c r="M78" s="38" t="s">
        <v>93</v>
      </c>
      <c r="Y78" s="5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5"/>
      <c r="AZ78" s="5"/>
      <c r="BA78" s="5"/>
      <c r="BB78" s="5"/>
      <c r="BC78" s="5"/>
      <c r="BD78" s="5"/>
      <c r="BK78" s="2"/>
      <c r="BL78" s="2"/>
      <c r="BM78" s="2"/>
      <c r="BN78" s="2"/>
      <c r="BO78" s="2"/>
      <c r="BP78" s="2"/>
    </row>
    <row r="79" spans="1:68" ht="15.75" thickBot="1" x14ac:dyDescent="0.3">
      <c r="A79" s="176" t="s">
        <v>86</v>
      </c>
      <c r="B79" s="13"/>
      <c r="C79" s="1"/>
      <c r="D79" s="1"/>
      <c r="E79" s="1"/>
      <c r="F79" s="1"/>
      <c r="G79" s="1"/>
      <c r="I79" s="22"/>
      <c r="J79" s="24"/>
      <c r="K79" s="1"/>
      <c r="L79" s="176"/>
      <c r="M79" s="15"/>
      <c r="Y79" s="5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5"/>
      <c r="AZ79" s="5"/>
      <c r="BA79" s="5"/>
      <c r="BB79" s="5"/>
      <c r="BC79" s="5"/>
      <c r="BD79" s="5"/>
      <c r="BK79" s="2"/>
      <c r="BL79" s="2"/>
      <c r="BM79" s="2"/>
      <c r="BN79" s="2"/>
      <c r="BO79" s="2"/>
      <c r="BP79" s="2"/>
    </row>
    <row r="80" spans="1:68" ht="23.25" customHeight="1" thickBot="1" x14ac:dyDescent="0.3">
      <c r="A80" s="176" t="s">
        <v>86</v>
      </c>
      <c r="B80" s="13"/>
      <c r="C80" s="191" t="s">
        <v>74</v>
      </c>
      <c r="D80" s="192"/>
      <c r="E80" s="192"/>
      <c r="F80" s="192"/>
      <c r="G80" s="193"/>
      <c r="H80" s="73">
        <v>1</v>
      </c>
      <c r="I80" s="25">
        <f>100%-H80</f>
        <v>0</v>
      </c>
      <c r="J80" s="74"/>
      <c r="K80" s="75">
        <f>J80*K76</f>
        <v>0</v>
      </c>
      <c r="L80" s="176" t="s">
        <v>91</v>
      </c>
      <c r="M80" s="45">
        <f>IF($C$12="YES",0,K80*K8)</f>
        <v>0</v>
      </c>
      <c r="AY80" s="5"/>
      <c r="AZ80" s="5"/>
      <c r="BA80" s="5"/>
      <c r="BB80" s="5"/>
      <c r="BC80" s="5"/>
      <c r="BD80" s="5"/>
      <c r="BK80" s="2"/>
      <c r="BL80" s="2"/>
      <c r="BM80" s="2"/>
      <c r="BN80" s="2"/>
      <c r="BO80" s="2"/>
      <c r="BP80" s="2"/>
    </row>
    <row r="81" spans="1:68" ht="16.5" thickBot="1" x14ac:dyDescent="0.3">
      <c r="A81" s="176" t="s">
        <v>86</v>
      </c>
      <c r="B81" s="13"/>
      <c r="C81" s="13"/>
      <c r="D81" s="14"/>
      <c r="E81" s="14"/>
      <c r="F81" s="14"/>
      <c r="G81" s="14"/>
      <c r="I81" s="2"/>
      <c r="J81" s="14"/>
      <c r="K81" s="60"/>
      <c r="L81" s="176"/>
      <c r="M81" s="9"/>
      <c r="AY81" s="5"/>
      <c r="AZ81" s="5"/>
      <c r="BA81" s="5"/>
      <c r="BB81" s="5"/>
      <c r="BC81" s="5"/>
      <c r="BD81" s="5"/>
      <c r="BK81" s="2"/>
      <c r="BL81" s="2"/>
      <c r="BM81" s="2"/>
      <c r="BN81" s="2"/>
      <c r="BO81" s="2"/>
      <c r="BP81" s="2"/>
    </row>
    <row r="82" spans="1:68" ht="23.25" customHeight="1" thickBot="1" x14ac:dyDescent="0.3">
      <c r="A82" s="176" t="s">
        <v>86</v>
      </c>
      <c r="B82" s="13"/>
      <c r="C82" s="191" t="s">
        <v>75</v>
      </c>
      <c r="D82" s="192"/>
      <c r="E82" s="192"/>
      <c r="F82" s="192"/>
      <c r="G82" s="193"/>
      <c r="H82" s="73">
        <v>1</v>
      </c>
      <c r="I82" s="25">
        <f>100%-H82</f>
        <v>0</v>
      </c>
      <c r="J82" s="74"/>
      <c r="K82" s="75"/>
      <c r="L82" s="176" t="s">
        <v>101</v>
      </c>
      <c r="M82" s="45">
        <f>IF($C$12="YES",0,K82*K8)</f>
        <v>0</v>
      </c>
      <c r="AY82" s="5"/>
      <c r="AZ82" s="5"/>
      <c r="BA82" s="5"/>
      <c r="BB82" s="5"/>
      <c r="BC82" s="5"/>
      <c r="BD82" s="5"/>
      <c r="BK82" s="2"/>
      <c r="BL82" s="2"/>
      <c r="BM82" s="2"/>
      <c r="BN82" s="2"/>
      <c r="BO82" s="2"/>
      <c r="BP82" s="2"/>
    </row>
    <row r="83" spans="1:68" ht="16.5" thickBot="1" x14ac:dyDescent="0.3">
      <c r="A83" s="176" t="s">
        <v>86</v>
      </c>
      <c r="B83" s="13"/>
      <c r="C83" s="13"/>
      <c r="D83" s="14"/>
      <c r="E83" s="14"/>
      <c r="F83" s="14"/>
      <c r="G83" s="14"/>
      <c r="I83" s="2"/>
      <c r="J83" s="14"/>
      <c r="K83" s="60"/>
      <c r="L83" s="176"/>
      <c r="M83" s="9"/>
      <c r="AY83" s="5"/>
      <c r="AZ83" s="5"/>
      <c r="BA83" s="5"/>
      <c r="BB83" s="5"/>
      <c r="BC83" s="5"/>
      <c r="BD83" s="5"/>
      <c r="BK83" s="2"/>
      <c r="BL83" s="2"/>
      <c r="BM83" s="2"/>
      <c r="BN83" s="2"/>
      <c r="BO83" s="2"/>
      <c r="BP83" s="2"/>
    </row>
    <row r="84" spans="1:68" ht="23.25" customHeight="1" thickBot="1" x14ac:dyDescent="0.3">
      <c r="A84" s="176" t="s">
        <v>86</v>
      </c>
      <c r="B84" s="13"/>
      <c r="C84" s="182" t="s">
        <v>94</v>
      </c>
      <c r="D84" s="183"/>
      <c r="E84" s="183"/>
      <c r="F84" s="183"/>
      <c r="G84" s="184"/>
      <c r="H84" s="73">
        <v>1</v>
      </c>
      <c r="I84" s="25">
        <f>100%-H84</f>
        <v>0</v>
      </c>
      <c r="J84" s="17"/>
      <c r="K84" s="20">
        <f>M76+M80+M82</f>
        <v>0</v>
      </c>
      <c r="L84" s="176" t="s">
        <v>103</v>
      </c>
      <c r="M84" s="9"/>
      <c r="AY84" s="5"/>
      <c r="AZ84" s="5"/>
      <c r="BA84" s="5"/>
      <c r="BB84" s="5"/>
      <c r="BC84" s="5"/>
      <c r="BD84" s="5"/>
      <c r="BK84" s="2"/>
      <c r="BL84" s="2"/>
      <c r="BM84" s="2"/>
      <c r="BN84" s="2"/>
      <c r="BO84" s="2"/>
      <c r="BP84" s="2"/>
    </row>
    <row r="85" spans="1:68" ht="23.25" customHeight="1" thickBot="1" x14ac:dyDescent="0.3">
      <c r="A85" s="176" t="s">
        <v>86</v>
      </c>
      <c r="B85" s="13"/>
      <c r="C85" s="13"/>
      <c r="D85" s="13"/>
      <c r="E85" s="13"/>
      <c r="F85" s="13"/>
      <c r="G85" s="13"/>
      <c r="H85" s="13"/>
      <c r="I85" s="13"/>
      <c r="J85" s="13"/>
      <c r="K85" s="61"/>
      <c r="L85" s="176"/>
      <c r="M85" s="9"/>
      <c r="AY85" s="5"/>
      <c r="AZ85" s="5"/>
      <c r="BA85" s="5"/>
      <c r="BB85" s="5"/>
      <c r="BC85" s="5"/>
      <c r="BD85" s="5"/>
      <c r="BK85" s="2"/>
      <c r="BL85" s="2"/>
      <c r="BM85" s="2"/>
      <c r="BN85" s="2"/>
      <c r="BO85" s="2"/>
      <c r="BP85" s="2"/>
    </row>
    <row r="86" spans="1:68" ht="23.25" customHeight="1" thickBot="1" x14ac:dyDescent="0.3">
      <c r="A86" s="176" t="s">
        <v>86</v>
      </c>
      <c r="B86" s="13"/>
      <c r="C86" s="185" t="s">
        <v>105</v>
      </c>
      <c r="D86" s="186"/>
      <c r="E86" s="186"/>
      <c r="F86" s="186"/>
      <c r="G86" s="187"/>
      <c r="H86" s="52"/>
      <c r="I86" s="52"/>
      <c r="J86" s="52"/>
      <c r="K86" s="62">
        <f>IF(C8="yes",(K19*I19+K20*I20+K21*I21+K22*I22+K23*I23+K24*I24+K25*I25+K26*I26+K27*I27+K28*I28+K29*I29+K30*I30+K31*I31+K71*I71)*5%,0)</f>
        <v>0</v>
      </c>
      <c r="L86" s="176" t="s">
        <v>68</v>
      </c>
      <c r="M86" s="9"/>
      <c r="AY86" s="5"/>
      <c r="AZ86" s="5"/>
      <c r="BA86" s="5"/>
      <c r="BB86" s="5"/>
      <c r="BC86" s="5"/>
      <c r="BD86" s="5"/>
      <c r="BK86" s="2"/>
      <c r="BL86" s="2"/>
      <c r="BM86" s="2"/>
      <c r="BN86" s="2"/>
      <c r="BO86" s="2"/>
      <c r="BP86" s="2"/>
    </row>
    <row r="87" spans="1:68" ht="23.25" customHeight="1" thickBot="1" x14ac:dyDescent="0.3">
      <c r="A87" s="176" t="s">
        <v>86</v>
      </c>
      <c r="B87" s="26"/>
      <c r="C87" s="26"/>
      <c r="D87" s="26"/>
      <c r="E87" s="26"/>
      <c r="F87" s="26"/>
      <c r="G87" s="26"/>
      <c r="H87" s="26"/>
      <c r="I87" s="26"/>
      <c r="J87" s="26"/>
      <c r="K87" s="51"/>
      <c r="L87" s="176"/>
      <c r="M87" s="9"/>
      <c r="AY87" s="5"/>
      <c r="AZ87" s="5"/>
      <c r="BA87" s="5"/>
      <c r="BB87" s="5"/>
      <c r="BC87" s="5"/>
      <c r="BD87" s="5"/>
      <c r="BK87" s="2"/>
      <c r="BL87" s="2"/>
      <c r="BM87" s="2"/>
      <c r="BN87" s="2"/>
      <c r="BO87" s="2"/>
      <c r="BP87" s="2"/>
    </row>
    <row r="88" spans="1:68" ht="24" customHeight="1" thickBot="1" x14ac:dyDescent="0.3">
      <c r="A88" s="176" t="s">
        <v>86</v>
      </c>
      <c r="B88" s="13"/>
      <c r="C88" s="188" t="s">
        <v>96</v>
      </c>
      <c r="D88" s="189"/>
      <c r="E88" s="189"/>
      <c r="F88" s="189"/>
      <c r="G88" s="189"/>
      <c r="H88" s="189"/>
      <c r="I88" s="189"/>
      <c r="J88" s="190"/>
      <c r="K88" s="37">
        <f>K76+K80+K82+K84+K86</f>
        <v>0</v>
      </c>
      <c r="L88" s="176"/>
      <c r="M88" s="9"/>
      <c r="AY88" s="5"/>
      <c r="AZ88" s="5"/>
      <c r="BA88" s="5"/>
      <c r="BB88" s="5"/>
      <c r="BC88" s="5"/>
      <c r="BD88" s="5"/>
      <c r="BK88" s="2"/>
      <c r="BL88" s="2"/>
      <c r="BM88" s="2"/>
      <c r="BN88" s="2"/>
      <c r="BO88" s="2"/>
      <c r="BP88" s="2"/>
    </row>
    <row r="89" spans="1:68" s="5" customFormat="1" ht="24" customHeight="1" thickBot="1" x14ac:dyDescent="0.3">
      <c r="A89" s="176" t="s">
        <v>86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76"/>
      <c r="M89" s="9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</row>
    <row r="90" spans="1:68" ht="42.75" customHeight="1" thickBot="1" x14ac:dyDescent="0.3">
      <c r="A90" s="176" t="s">
        <v>86</v>
      </c>
      <c r="B90" s="13"/>
      <c r="C90" s="188" t="s">
        <v>95</v>
      </c>
      <c r="D90" s="189"/>
      <c r="E90" s="189"/>
      <c r="F90" s="189"/>
      <c r="G90" s="189"/>
      <c r="H90" s="189"/>
      <c r="I90" s="189"/>
      <c r="J90" s="190"/>
      <c r="K90" s="18"/>
      <c r="L90" s="176" t="s">
        <v>104</v>
      </c>
      <c r="M90" s="151" t="str">
        <f>IF(K90&gt;=500000,"HoF Finance needs to be consulted","")</f>
        <v/>
      </c>
      <c r="AY90" s="5"/>
      <c r="AZ90" s="5"/>
      <c r="BA90" s="5"/>
      <c r="BB90" s="5"/>
      <c r="BC90" s="5"/>
      <c r="BD90" s="5"/>
      <c r="BK90" s="2"/>
      <c r="BL90" s="2"/>
      <c r="BM90" s="2"/>
      <c r="BN90" s="2"/>
      <c r="BO90" s="2"/>
      <c r="BP90" s="2"/>
    </row>
    <row r="91" spans="1:68" s="5" customFormat="1" ht="24" customHeight="1" thickBot="1" x14ac:dyDescent="0.3">
      <c r="A91" s="176" t="s">
        <v>86</v>
      </c>
      <c r="B91" s="3"/>
      <c r="C91" s="3"/>
      <c r="D91" s="3"/>
      <c r="E91" s="3"/>
      <c r="F91" s="3"/>
      <c r="G91" s="3"/>
      <c r="H91" s="3"/>
      <c r="I91" s="3"/>
      <c r="J91" s="3"/>
      <c r="K91" s="4"/>
      <c r="L91" s="176"/>
      <c r="M91" s="9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</row>
    <row r="92" spans="1:68" ht="54" customHeight="1" thickBot="1" x14ac:dyDescent="0.3">
      <c r="A92" s="176" t="s">
        <v>86</v>
      </c>
      <c r="B92" s="13"/>
      <c r="C92" s="188" t="s">
        <v>33</v>
      </c>
      <c r="D92" s="189"/>
      <c r="E92" s="189"/>
      <c r="F92" s="189"/>
      <c r="G92" s="189"/>
      <c r="H92" s="189"/>
      <c r="I92" s="189"/>
      <c r="J92" s="190"/>
      <c r="K92" s="20">
        <f>K90-K88</f>
        <v>0</v>
      </c>
      <c r="L92" s="176" t="s">
        <v>33</v>
      </c>
      <c r="M92" s="151" t="str">
        <f>IF(K92&lt;0,"HoF Finance needs to be consulted","Compliance with finance rules, controlling needs to be consulted")</f>
        <v>Compliance with finance rules, controlling needs to be consulted</v>
      </c>
      <c r="AY92" s="5"/>
      <c r="AZ92" s="5"/>
      <c r="BA92" s="5"/>
      <c r="BB92" s="5"/>
      <c r="BC92" s="5"/>
      <c r="BD92" s="5"/>
      <c r="BK92" s="2"/>
      <c r="BL92" s="2"/>
      <c r="BM92" s="2"/>
      <c r="BN92" s="2"/>
      <c r="BO92" s="2"/>
      <c r="BP92" s="2"/>
    </row>
    <row r="93" spans="1:68" ht="15.75" thickBot="1" x14ac:dyDescent="0.3">
      <c r="A93" s="176" t="s">
        <v>86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76"/>
      <c r="M93" s="9"/>
      <c r="AY93" s="5"/>
      <c r="AZ93" s="5"/>
      <c r="BA93" s="5"/>
      <c r="BB93" s="5"/>
      <c r="BC93" s="5"/>
      <c r="BD93" s="5"/>
      <c r="BK93" s="2"/>
      <c r="BL93" s="2"/>
      <c r="BM93" s="2"/>
      <c r="BN93" s="2"/>
      <c r="BO93" s="2"/>
      <c r="BP93" s="2"/>
    </row>
    <row r="94" spans="1:68" s="5" customFormat="1" ht="24" customHeight="1" thickBot="1" x14ac:dyDescent="0.3">
      <c r="A94" s="176" t="s">
        <v>86</v>
      </c>
      <c r="B94" s="3"/>
      <c r="C94" s="3"/>
      <c r="D94" s="3"/>
      <c r="E94" s="3"/>
      <c r="F94" s="3"/>
      <c r="G94" s="3"/>
      <c r="H94" s="3"/>
      <c r="I94" s="3"/>
      <c r="J94" s="54" t="s">
        <v>76</v>
      </c>
      <c r="K94" s="55" t="e">
        <f>K84/K88</f>
        <v>#DIV/0!</v>
      </c>
      <c r="L94" s="176"/>
      <c r="M94" s="3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  <c r="BC94" s="22"/>
      <c r="BD94" s="22"/>
    </row>
    <row r="95" spans="1:68" s="5" customFormat="1" ht="16.5" thickBot="1" x14ac:dyDescent="0.3">
      <c r="A95" s="176" t="s">
        <v>86</v>
      </c>
      <c r="B95" s="3"/>
      <c r="C95" s="3"/>
      <c r="D95" s="3"/>
      <c r="E95" s="3"/>
      <c r="F95" s="3"/>
      <c r="G95" s="3"/>
      <c r="H95" s="3"/>
      <c r="I95" s="3"/>
      <c r="J95" s="19"/>
      <c r="K95" s="53"/>
      <c r="L95" s="176"/>
      <c r="M95" s="3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  <c r="AY95" s="22"/>
      <c r="AZ95" s="22"/>
      <c r="BA95" s="22"/>
      <c r="BB95" s="22"/>
      <c r="BC95" s="22"/>
      <c r="BD95" s="22"/>
    </row>
    <row r="96" spans="1:68" s="5" customFormat="1" ht="24" customHeight="1" thickBot="1" x14ac:dyDescent="0.3">
      <c r="A96" s="176" t="s">
        <v>86</v>
      </c>
      <c r="B96" s="3"/>
      <c r="C96" s="3"/>
      <c r="D96" s="3"/>
      <c r="E96" s="3"/>
      <c r="F96" s="3"/>
      <c r="G96" s="3"/>
      <c r="H96" s="3"/>
      <c r="I96" s="3"/>
      <c r="J96" s="54" t="s">
        <v>77</v>
      </c>
      <c r="K96" s="55" t="e">
        <f>K92/K90</f>
        <v>#DIV/0!</v>
      </c>
      <c r="L96" s="176"/>
      <c r="M96" s="3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</row>
    <row r="97" spans="1:56" s="5" customFormat="1" x14ac:dyDescent="0.25">
      <c r="A97" s="176" t="s">
        <v>86</v>
      </c>
      <c r="B97" s="3"/>
      <c r="C97" s="3"/>
      <c r="D97" s="3"/>
      <c r="E97" s="3"/>
      <c r="F97" s="3"/>
      <c r="G97" s="9"/>
      <c r="H97" s="9"/>
      <c r="I97" s="3"/>
      <c r="J97" s="3"/>
      <c r="K97" s="4"/>
      <c r="L97" s="176"/>
      <c r="M97" s="3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</row>
    <row r="98" spans="1:56" s="5" customFormat="1" ht="16.5" thickBot="1" x14ac:dyDescent="0.3">
      <c r="A98" s="176" t="s">
        <v>86</v>
      </c>
      <c r="B98" s="3"/>
      <c r="C98" s="3"/>
      <c r="D98" s="3"/>
      <c r="E98" s="3"/>
      <c r="F98" s="3"/>
      <c r="G98" s="9"/>
      <c r="H98" s="65"/>
      <c r="I98" s="76" t="s">
        <v>81</v>
      </c>
      <c r="J98" s="76" t="s">
        <v>82</v>
      </c>
      <c r="K98" s="76" t="s">
        <v>83</v>
      </c>
      <c r="L98" s="176"/>
      <c r="M98" s="3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2"/>
      <c r="BD98" s="22"/>
    </row>
    <row r="99" spans="1:56" s="5" customFormat="1" x14ac:dyDescent="0.25">
      <c r="A99" s="176" t="s">
        <v>86</v>
      </c>
      <c r="B99" s="3"/>
      <c r="C99" s="3"/>
      <c r="D99" s="3"/>
      <c r="E99" s="3"/>
      <c r="F99" s="3"/>
      <c r="G99" s="9"/>
      <c r="H99" s="66"/>
      <c r="I99" s="171"/>
      <c r="J99" s="78"/>
      <c r="K99" s="173"/>
      <c r="L99" s="176" t="s">
        <v>104</v>
      </c>
      <c r="M99" s="3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</row>
    <row r="100" spans="1:56" s="5" customFormat="1" x14ac:dyDescent="0.25">
      <c r="A100" s="176" t="s">
        <v>86</v>
      </c>
      <c r="B100" s="3"/>
      <c r="C100" s="3"/>
      <c r="D100" s="3"/>
      <c r="E100" s="3"/>
      <c r="F100" s="3"/>
      <c r="G100" s="9"/>
      <c r="H100" s="66"/>
      <c r="I100" s="172"/>
      <c r="J100" s="78"/>
      <c r="K100" s="174"/>
      <c r="L100" s="176" t="s">
        <v>104</v>
      </c>
      <c r="M100" s="3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  <c r="AY100" s="22"/>
      <c r="AZ100" s="22"/>
      <c r="BA100" s="22"/>
      <c r="BB100" s="22"/>
      <c r="BC100" s="22"/>
      <c r="BD100" s="22"/>
    </row>
    <row r="101" spans="1:56" s="5" customFormat="1" x14ac:dyDescent="0.25">
      <c r="A101" s="176" t="s">
        <v>86</v>
      </c>
      <c r="B101" s="3"/>
      <c r="C101" s="3"/>
      <c r="D101" s="3"/>
      <c r="E101" s="3"/>
      <c r="F101" s="3"/>
      <c r="G101" s="9"/>
      <c r="H101" s="66"/>
      <c r="I101" s="172"/>
      <c r="J101" s="78"/>
      <c r="K101" s="174"/>
      <c r="L101" s="176" t="s">
        <v>104</v>
      </c>
      <c r="M101" s="3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  <c r="AY101" s="22"/>
      <c r="AZ101" s="22"/>
      <c r="BA101" s="22"/>
      <c r="BB101" s="22"/>
      <c r="BC101" s="22"/>
      <c r="BD101" s="22"/>
    </row>
    <row r="102" spans="1:56" s="5" customFormat="1" x14ac:dyDescent="0.25">
      <c r="A102" s="176" t="s">
        <v>86</v>
      </c>
      <c r="B102" s="3"/>
      <c r="C102" s="3"/>
      <c r="D102" s="3"/>
      <c r="E102" s="3"/>
      <c r="F102" s="3"/>
      <c r="G102" s="9"/>
      <c r="H102" s="66"/>
      <c r="I102" s="172"/>
      <c r="J102" s="78"/>
      <c r="K102" s="174"/>
      <c r="L102" s="176" t="s">
        <v>104</v>
      </c>
      <c r="M102" s="3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  <c r="AY102" s="22"/>
      <c r="AZ102" s="22"/>
      <c r="BA102" s="22"/>
      <c r="BB102" s="22"/>
      <c r="BC102" s="22"/>
      <c r="BD102" s="22"/>
    </row>
    <row r="103" spans="1:56" s="5" customFormat="1" x14ac:dyDescent="0.25">
      <c r="A103" s="176" t="s">
        <v>86</v>
      </c>
      <c r="B103" s="3"/>
      <c r="C103" s="3"/>
      <c r="D103" s="3"/>
      <c r="E103" s="3"/>
      <c r="F103" s="3"/>
      <c r="G103" s="9"/>
      <c r="H103" s="66"/>
      <c r="I103" s="172"/>
      <c r="J103" s="78"/>
      <c r="K103" s="174"/>
      <c r="L103" s="176" t="s">
        <v>104</v>
      </c>
      <c r="M103" s="3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  <c r="AY103" s="22"/>
      <c r="AZ103" s="22"/>
      <c r="BA103" s="22"/>
      <c r="BB103" s="22"/>
      <c r="BC103" s="22"/>
      <c r="BD103" s="22"/>
    </row>
    <row r="104" spans="1:56" s="5" customFormat="1" x14ac:dyDescent="0.25">
      <c r="A104" s="176" t="s">
        <v>86</v>
      </c>
      <c r="B104" s="3"/>
      <c r="C104" s="3"/>
      <c r="D104" s="3"/>
      <c r="E104" s="3"/>
      <c r="F104" s="3"/>
      <c r="G104" s="9"/>
      <c r="H104" s="66"/>
      <c r="I104" s="172"/>
      <c r="J104" s="78"/>
      <c r="K104" s="174"/>
      <c r="L104" s="176" t="s">
        <v>104</v>
      </c>
      <c r="M104" s="3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  <c r="AY104" s="22"/>
      <c r="AZ104" s="22"/>
      <c r="BA104" s="22"/>
      <c r="BB104" s="22"/>
      <c r="BC104" s="22"/>
      <c r="BD104" s="22"/>
    </row>
    <row r="105" spans="1:56" s="5" customFormat="1" x14ac:dyDescent="0.25">
      <c r="A105" s="176" t="s">
        <v>86</v>
      </c>
      <c r="B105" s="3"/>
      <c r="C105" s="3"/>
      <c r="D105" s="3"/>
      <c r="E105" s="3"/>
      <c r="F105" s="3"/>
      <c r="G105" s="9"/>
      <c r="H105" s="66"/>
      <c r="I105" s="172"/>
      <c r="J105" s="78"/>
      <c r="K105" s="174"/>
      <c r="L105" s="176" t="s">
        <v>104</v>
      </c>
      <c r="M105" s="3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  <c r="AY105" s="22"/>
      <c r="AZ105" s="22"/>
      <c r="BA105" s="22"/>
      <c r="BB105" s="22"/>
      <c r="BC105" s="22"/>
      <c r="BD105" s="22"/>
    </row>
    <row r="106" spans="1:56" s="5" customFormat="1" x14ac:dyDescent="0.25">
      <c r="A106" s="176" t="s">
        <v>86</v>
      </c>
      <c r="B106" s="3"/>
      <c r="C106" s="3"/>
      <c r="D106" s="3"/>
      <c r="E106" s="3"/>
      <c r="F106" s="3"/>
      <c r="G106" s="9"/>
      <c r="H106" s="66"/>
      <c r="I106" s="172"/>
      <c r="J106" s="78"/>
      <c r="K106" s="174"/>
      <c r="L106" s="176" t="s">
        <v>104</v>
      </c>
      <c r="M106" s="3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  <c r="AY106" s="22"/>
      <c r="AZ106" s="22"/>
      <c r="BA106" s="22"/>
      <c r="BB106" s="22"/>
      <c r="BC106" s="22"/>
      <c r="BD106" s="22"/>
    </row>
    <row r="107" spans="1:56" s="5" customFormat="1" x14ac:dyDescent="0.25">
      <c r="A107" s="176" t="s">
        <v>86</v>
      </c>
      <c r="B107" s="3"/>
      <c r="C107" s="3"/>
      <c r="D107" s="3"/>
      <c r="E107" s="3"/>
      <c r="F107" s="3"/>
      <c r="G107" s="9"/>
      <c r="H107" s="66"/>
      <c r="I107" s="172"/>
      <c r="J107" s="78"/>
      <c r="K107" s="174"/>
      <c r="L107" s="176" t="s">
        <v>104</v>
      </c>
      <c r="M107" s="3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  <c r="AY107" s="22"/>
      <c r="AZ107" s="22"/>
      <c r="BA107" s="22"/>
      <c r="BB107" s="22"/>
      <c r="BC107" s="22"/>
      <c r="BD107" s="22"/>
    </row>
    <row r="108" spans="1:56" s="5" customFormat="1" x14ac:dyDescent="0.25">
      <c r="A108" s="176" t="s">
        <v>86</v>
      </c>
      <c r="B108" s="3"/>
      <c r="C108" s="3"/>
      <c r="D108" s="3"/>
      <c r="E108" s="3"/>
      <c r="F108" s="3"/>
      <c r="G108" s="9"/>
      <c r="H108" s="66"/>
      <c r="I108" s="172"/>
      <c r="J108" s="78"/>
      <c r="K108" s="175"/>
      <c r="L108" s="176" t="s">
        <v>104</v>
      </c>
      <c r="M108" s="3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</row>
    <row r="109" spans="1:56" s="5" customFormat="1" x14ac:dyDescent="0.25">
      <c r="A109" s="176" t="s">
        <v>86</v>
      </c>
      <c r="B109" s="3"/>
      <c r="C109" s="3"/>
      <c r="D109" s="3"/>
      <c r="E109" s="3"/>
      <c r="F109" s="3"/>
      <c r="G109" s="9"/>
      <c r="H109" s="66"/>
      <c r="I109" s="77" t="s">
        <v>79</v>
      </c>
      <c r="J109" s="78"/>
      <c r="K109" s="77">
        <f t="shared" ref="K109:K116" si="7">$K$92*J109</f>
        <v>0</v>
      </c>
      <c r="L109" s="176" t="s">
        <v>104</v>
      </c>
      <c r="M109" s="3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</row>
    <row r="110" spans="1:56" s="5" customFormat="1" x14ac:dyDescent="0.25">
      <c r="A110" s="176" t="s">
        <v>86</v>
      </c>
      <c r="B110" s="3"/>
      <c r="C110" s="3"/>
      <c r="D110" s="3"/>
      <c r="E110" s="3"/>
      <c r="F110" s="3"/>
      <c r="G110" s="9"/>
      <c r="H110" s="66"/>
      <c r="I110" s="77" t="s">
        <v>79</v>
      </c>
      <c r="J110" s="78"/>
      <c r="K110" s="77">
        <f t="shared" si="7"/>
        <v>0</v>
      </c>
      <c r="L110" s="176" t="s">
        <v>104</v>
      </c>
      <c r="M110" s="3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</row>
    <row r="111" spans="1:56" s="5" customFormat="1" x14ac:dyDescent="0.25">
      <c r="A111" s="176" t="s">
        <v>86</v>
      </c>
      <c r="B111" s="3"/>
      <c r="C111" s="3"/>
      <c r="D111" s="3"/>
      <c r="E111" s="3"/>
      <c r="F111" s="3"/>
      <c r="G111" s="9"/>
      <c r="H111" s="66"/>
      <c r="I111" s="77" t="s">
        <v>79</v>
      </c>
      <c r="J111" s="78"/>
      <c r="K111" s="77">
        <f t="shared" si="7"/>
        <v>0</v>
      </c>
      <c r="L111" s="176" t="s">
        <v>104</v>
      </c>
      <c r="M111" s="3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</row>
    <row r="112" spans="1:56" s="5" customFormat="1" x14ac:dyDescent="0.25">
      <c r="A112" s="176" t="s">
        <v>86</v>
      </c>
      <c r="B112" s="3"/>
      <c r="C112" s="3"/>
      <c r="D112" s="3"/>
      <c r="E112" s="3"/>
      <c r="F112" s="3"/>
      <c r="G112" s="9"/>
      <c r="H112" s="66"/>
      <c r="I112" s="77" t="s">
        <v>79</v>
      </c>
      <c r="J112" s="78"/>
      <c r="K112" s="77">
        <f t="shared" si="7"/>
        <v>0</v>
      </c>
      <c r="L112" s="176" t="s">
        <v>104</v>
      </c>
      <c r="M112" s="3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  <c r="AY112" s="22"/>
      <c r="AZ112" s="22"/>
      <c r="BA112" s="22"/>
      <c r="BB112" s="22"/>
      <c r="BC112" s="22"/>
      <c r="BD112" s="22"/>
    </row>
    <row r="113" spans="1:56" s="5" customFormat="1" x14ac:dyDescent="0.25">
      <c r="A113" s="176" t="s">
        <v>86</v>
      </c>
      <c r="B113" s="3"/>
      <c r="C113" s="3"/>
      <c r="D113" s="3"/>
      <c r="E113" s="3"/>
      <c r="F113" s="3"/>
      <c r="G113" s="9"/>
      <c r="H113" s="66"/>
      <c r="I113" s="77" t="s">
        <v>79</v>
      </c>
      <c r="J113" s="78"/>
      <c r="K113" s="77">
        <f t="shared" si="7"/>
        <v>0</v>
      </c>
      <c r="L113" s="176" t="s">
        <v>104</v>
      </c>
      <c r="M113" s="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  <c r="BB113" s="22"/>
      <c r="BC113" s="22"/>
      <c r="BD113" s="22"/>
    </row>
    <row r="114" spans="1:56" s="5" customFormat="1" x14ac:dyDescent="0.25">
      <c r="A114" s="176" t="s">
        <v>86</v>
      </c>
      <c r="B114" s="3"/>
      <c r="C114" s="3"/>
      <c r="D114" s="3"/>
      <c r="E114" s="3"/>
      <c r="F114" s="3"/>
      <c r="G114" s="9"/>
      <c r="H114" s="66"/>
      <c r="I114" s="77" t="s">
        <v>79</v>
      </c>
      <c r="J114" s="78"/>
      <c r="K114" s="77">
        <f t="shared" si="7"/>
        <v>0</v>
      </c>
      <c r="L114" s="176" t="s">
        <v>104</v>
      </c>
      <c r="M114" s="3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  <c r="AY114" s="22"/>
      <c r="AZ114" s="22"/>
      <c r="BA114" s="22"/>
      <c r="BB114" s="22"/>
      <c r="BC114" s="22"/>
      <c r="BD114" s="22"/>
    </row>
    <row r="115" spans="1:56" s="5" customFormat="1" x14ac:dyDescent="0.25">
      <c r="A115" s="176" t="s">
        <v>86</v>
      </c>
      <c r="B115" s="3"/>
      <c r="C115" s="3"/>
      <c r="D115" s="3"/>
      <c r="E115" s="3"/>
      <c r="F115" s="3"/>
      <c r="G115" s="9"/>
      <c r="H115" s="66"/>
      <c r="I115" s="77" t="s">
        <v>79</v>
      </c>
      <c r="J115" s="78"/>
      <c r="K115" s="77">
        <f t="shared" si="7"/>
        <v>0</v>
      </c>
      <c r="L115" s="176" t="s">
        <v>104</v>
      </c>
      <c r="M115" s="3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  <c r="AY115" s="22"/>
      <c r="AZ115" s="22"/>
      <c r="BA115" s="22"/>
      <c r="BB115" s="22"/>
      <c r="BC115" s="22"/>
      <c r="BD115" s="22"/>
    </row>
    <row r="116" spans="1:56" s="5" customFormat="1" x14ac:dyDescent="0.25">
      <c r="A116" s="176" t="s">
        <v>86</v>
      </c>
      <c r="B116" s="3"/>
      <c r="C116" s="3"/>
      <c r="D116" s="3"/>
      <c r="E116" s="3"/>
      <c r="F116" s="3"/>
      <c r="G116" s="9"/>
      <c r="H116" s="66"/>
      <c r="I116" s="79" t="s">
        <v>79</v>
      </c>
      <c r="J116" s="80"/>
      <c r="K116" s="81">
        <f t="shared" si="7"/>
        <v>0</v>
      </c>
      <c r="L116" s="176" t="s">
        <v>104</v>
      </c>
      <c r="M116" s="3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  <c r="AY116" s="22"/>
      <c r="AZ116" s="22"/>
      <c r="BA116" s="22"/>
      <c r="BB116" s="22"/>
      <c r="BC116" s="22"/>
      <c r="BD116" s="22"/>
    </row>
    <row r="117" spans="1:56" s="5" customFormat="1" x14ac:dyDescent="0.25">
      <c r="A117" s="176" t="s">
        <v>86</v>
      </c>
      <c r="B117" s="3"/>
      <c r="C117" s="3"/>
      <c r="D117" s="3"/>
      <c r="E117" s="3"/>
      <c r="F117" s="3"/>
      <c r="G117" s="3"/>
      <c r="H117" s="3"/>
      <c r="I117" s="3"/>
      <c r="J117" s="3"/>
      <c r="K117" s="4"/>
      <c r="L117" s="176"/>
      <c r="M117" s="3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22"/>
      <c r="AZ117" s="22"/>
      <c r="BA117" s="22"/>
      <c r="BB117" s="22"/>
      <c r="BC117" s="22"/>
      <c r="BD117" s="22"/>
    </row>
    <row r="118" spans="1:56" s="5" customFormat="1" x14ac:dyDescent="0.25">
      <c r="A118" s="176" t="s">
        <v>86</v>
      </c>
      <c r="B118" s="3"/>
      <c r="C118" s="3"/>
      <c r="D118" s="3"/>
      <c r="E118" s="3"/>
      <c r="F118" s="3"/>
      <c r="G118" s="3"/>
      <c r="H118" s="3"/>
      <c r="I118" s="3"/>
      <c r="J118" s="3"/>
      <c r="K118" s="4"/>
      <c r="L118" s="176"/>
      <c r="M118" s="3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  <c r="AY118" s="22"/>
      <c r="AZ118" s="22"/>
      <c r="BA118" s="22"/>
      <c r="BB118" s="22"/>
      <c r="BC118" s="22"/>
      <c r="BD118" s="22"/>
    </row>
    <row r="119" spans="1:56" s="5" customFormat="1" x14ac:dyDescent="0.25">
      <c r="A119" s="176" t="s">
        <v>86</v>
      </c>
      <c r="B119" s="3"/>
      <c r="C119" s="3"/>
      <c r="D119" s="3"/>
      <c r="E119" s="3"/>
      <c r="F119" s="3"/>
      <c r="G119" s="3"/>
      <c r="H119" s="3"/>
      <c r="I119" s="3"/>
      <c r="J119" s="3"/>
      <c r="K119" s="4"/>
      <c r="L119" s="176"/>
      <c r="M119" s="3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  <c r="AY119" s="22"/>
      <c r="AZ119" s="22"/>
      <c r="BA119" s="22"/>
      <c r="BB119" s="22"/>
      <c r="BC119" s="22"/>
      <c r="BD119" s="22"/>
    </row>
    <row r="120" spans="1:56" s="5" customFormat="1" x14ac:dyDescent="0.25">
      <c r="A120" s="176" t="s">
        <v>86</v>
      </c>
      <c r="B120" s="3"/>
      <c r="C120" s="3"/>
      <c r="D120" s="3"/>
      <c r="E120" s="3"/>
      <c r="F120" s="3"/>
      <c r="G120" s="3"/>
      <c r="H120" s="3"/>
      <c r="I120" s="3"/>
      <c r="J120" s="3"/>
      <c r="K120" s="4"/>
      <c r="L120" s="176"/>
      <c r="M120" s="3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  <c r="AY120" s="22"/>
      <c r="AZ120" s="22"/>
      <c r="BA120" s="22"/>
      <c r="BB120" s="22"/>
      <c r="BC120" s="22"/>
      <c r="BD120" s="22"/>
    </row>
    <row r="121" spans="1:56" s="5" customFormat="1" x14ac:dyDescent="0.25">
      <c r="A121" s="176" t="s">
        <v>86</v>
      </c>
      <c r="B121" s="3"/>
      <c r="C121" s="3"/>
      <c r="D121" s="3"/>
      <c r="E121" s="3"/>
      <c r="F121" s="3"/>
      <c r="G121" s="3"/>
      <c r="H121" s="3"/>
      <c r="I121" s="3"/>
      <c r="J121" s="3"/>
      <c r="K121" s="4"/>
      <c r="L121" s="176"/>
      <c r="M121" s="3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  <c r="AY121" s="22"/>
      <c r="AZ121" s="22"/>
      <c r="BA121" s="22"/>
      <c r="BB121" s="22"/>
      <c r="BC121" s="22"/>
      <c r="BD121" s="22"/>
    </row>
    <row r="122" spans="1:56" s="5" customFormat="1" x14ac:dyDescent="0.25">
      <c r="A122" s="176" t="s">
        <v>86</v>
      </c>
      <c r="B122" s="3"/>
      <c r="C122" s="3"/>
      <c r="D122" s="3"/>
      <c r="E122" s="3"/>
      <c r="F122" s="3"/>
      <c r="G122" s="3"/>
      <c r="H122" s="3"/>
      <c r="I122" s="3"/>
      <c r="J122" s="3"/>
      <c r="K122" s="4"/>
      <c r="L122" s="176"/>
      <c r="M122" s="3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  <c r="AY122" s="22"/>
      <c r="AZ122" s="22"/>
      <c r="BA122" s="22"/>
      <c r="BB122" s="22"/>
      <c r="BC122" s="22"/>
      <c r="BD122" s="22"/>
    </row>
    <row r="123" spans="1:56" s="5" customFormat="1" x14ac:dyDescent="0.25">
      <c r="A123" s="176" t="s">
        <v>86</v>
      </c>
      <c r="B123" s="3"/>
      <c r="C123" s="3"/>
      <c r="D123" s="3"/>
      <c r="E123" s="3"/>
      <c r="F123" s="3"/>
      <c r="G123" s="3"/>
      <c r="H123" s="3"/>
      <c r="I123" s="3"/>
      <c r="J123" s="3"/>
      <c r="K123" s="4"/>
      <c r="L123" s="176"/>
      <c r="M123" s="3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  <c r="AY123" s="22"/>
      <c r="AZ123" s="22"/>
      <c r="BA123" s="22"/>
      <c r="BB123" s="22"/>
      <c r="BC123" s="22"/>
      <c r="BD123" s="22"/>
    </row>
    <row r="124" spans="1:56" s="5" customFormat="1" x14ac:dyDescent="0.25">
      <c r="A124" s="176" t="s">
        <v>86</v>
      </c>
      <c r="B124" s="3"/>
      <c r="C124" s="3"/>
      <c r="D124" s="3"/>
      <c r="E124" s="3"/>
      <c r="F124" s="3"/>
      <c r="G124" s="3"/>
      <c r="H124" s="3"/>
      <c r="I124" s="3"/>
      <c r="J124" s="3"/>
      <c r="K124" s="4"/>
      <c r="L124" s="176"/>
      <c r="M124" s="3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  <c r="AY124" s="22"/>
      <c r="AZ124" s="22"/>
      <c r="BA124" s="22"/>
      <c r="BB124" s="22"/>
      <c r="BC124" s="22"/>
      <c r="BD124" s="22"/>
    </row>
    <row r="125" spans="1:56" s="5" customFormat="1" x14ac:dyDescent="0.25">
      <c r="A125" s="176" t="s">
        <v>86</v>
      </c>
      <c r="B125" s="3"/>
      <c r="C125" s="3"/>
      <c r="D125" s="3"/>
      <c r="E125" s="3"/>
      <c r="F125" s="3"/>
      <c r="G125" s="3"/>
      <c r="H125" s="3"/>
      <c r="I125" s="3"/>
      <c r="J125" s="3"/>
      <c r="K125" s="4"/>
      <c r="L125" s="176"/>
      <c r="M125" s="3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  <c r="AY125" s="22"/>
      <c r="AZ125" s="22"/>
      <c r="BA125" s="22"/>
      <c r="BB125" s="22"/>
      <c r="BC125" s="22"/>
      <c r="BD125" s="22"/>
    </row>
    <row r="126" spans="1:56" s="5" customFormat="1" x14ac:dyDescent="0.25">
      <c r="A126" s="176" t="s">
        <v>86</v>
      </c>
      <c r="B126" s="3"/>
      <c r="C126" s="3"/>
      <c r="D126" s="3"/>
      <c r="E126" s="3"/>
      <c r="F126" s="3"/>
      <c r="G126" s="3"/>
      <c r="H126" s="3"/>
      <c r="I126" s="3"/>
      <c r="J126" s="3"/>
      <c r="K126" s="4"/>
      <c r="L126" s="176"/>
      <c r="M126" s="3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  <c r="AY126" s="22"/>
      <c r="AZ126" s="22"/>
      <c r="BA126" s="22"/>
      <c r="BB126" s="22"/>
      <c r="BC126" s="22"/>
      <c r="BD126" s="22"/>
    </row>
    <row r="127" spans="1:56" s="5" customFormat="1" x14ac:dyDescent="0.25">
      <c r="A127" s="176" t="s">
        <v>86</v>
      </c>
      <c r="B127" s="3"/>
      <c r="C127" s="3"/>
      <c r="D127" s="3"/>
      <c r="E127" s="3"/>
      <c r="F127" s="3"/>
      <c r="G127" s="3"/>
      <c r="H127" s="3"/>
      <c r="I127" s="3"/>
      <c r="J127" s="3"/>
      <c r="K127" s="4"/>
      <c r="L127" s="176"/>
      <c r="M127" s="3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  <c r="AY127" s="22"/>
      <c r="AZ127" s="22"/>
      <c r="BA127" s="22"/>
      <c r="BB127" s="22"/>
      <c r="BC127" s="22"/>
      <c r="BD127" s="22"/>
    </row>
    <row r="128" spans="1:56" s="5" customFormat="1" x14ac:dyDescent="0.25">
      <c r="A128" s="176"/>
      <c r="B128" s="3"/>
      <c r="C128" s="3"/>
      <c r="D128" s="3"/>
      <c r="E128" s="3"/>
      <c r="F128" s="3"/>
      <c r="G128" s="3"/>
      <c r="H128" s="3"/>
      <c r="I128" s="3"/>
      <c r="J128" s="3"/>
      <c r="K128" s="4"/>
      <c r="L128" s="176"/>
      <c r="M128" s="3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  <c r="AY128" s="22"/>
      <c r="AZ128" s="22"/>
      <c r="BA128" s="22"/>
      <c r="BB128" s="22"/>
      <c r="BC128" s="22"/>
      <c r="BD128" s="22"/>
    </row>
    <row r="129" spans="1:56" s="5" customFormat="1" x14ac:dyDescent="0.25">
      <c r="A129" s="176"/>
      <c r="B129" s="3"/>
      <c r="C129" s="3"/>
      <c r="D129" s="3"/>
      <c r="E129" s="3"/>
      <c r="F129" s="3"/>
      <c r="G129" s="3"/>
      <c r="H129" s="3"/>
      <c r="I129" s="3"/>
      <c r="J129" s="3"/>
      <c r="K129" s="4"/>
      <c r="L129" s="176"/>
      <c r="M129" s="3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  <c r="AY129" s="22"/>
      <c r="AZ129" s="22"/>
      <c r="BA129" s="22"/>
      <c r="BB129" s="22"/>
      <c r="BC129" s="22"/>
      <c r="BD129" s="22"/>
    </row>
    <row r="130" spans="1:56" s="5" customFormat="1" x14ac:dyDescent="0.25">
      <c r="A130" s="176"/>
      <c r="B130" s="3"/>
      <c r="C130" s="3"/>
      <c r="D130" s="3"/>
      <c r="E130" s="3"/>
      <c r="F130" s="3"/>
      <c r="G130" s="3"/>
      <c r="H130" s="3"/>
      <c r="I130" s="3"/>
      <c r="J130" s="3"/>
      <c r="K130" s="4"/>
      <c r="L130" s="176"/>
      <c r="M130" s="3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  <c r="AY130" s="22"/>
      <c r="AZ130" s="22"/>
      <c r="BA130" s="22"/>
      <c r="BB130" s="22"/>
      <c r="BC130" s="22"/>
      <c r="BD130" s="22"/>
    </row>
    <row r="131" spans="1:56" s="5" customFormat="1" x14ac:dyDescent="0.25">
      <c r="A131" s="176"/>
      <c r="B131" s="3"/>
      <c r="C131" s="3"/>
      <c r="D131" s="3"/>
      <c r="E131" s="3"/>
      <c r="F131" s="3"/>
      <c r="G131" s="3"/>
      <c r="H131" s="3"/>
      <c r="I131" s="3"/>
      <c r="J131" s="3"/>
      <c r="K131" s="4"/>
      <c r="L131" s="176"/>
      <c r="M131" s="3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  <c r="AY131" s="22"/>
      <c r="AZ131" s="22"/>
      <c r="BA131" s="22"/>
      <c r="BB131" s="22"/>
      <c r="BC131" s="22"/>
      <c r="BD131" s="22"/>
    </row>
    <row r="132" spans="1:56" s="5" customFormat="1" x14ac:dyDescent="0.25">
      <c r="A132" s="176"/>
      <c r="B132" s="3"/>
      <c r="C132" s="3"/>
      <c r="D132" s="3"/>
      <c r="E132" s="3"/>
      <c r="F132" s="3"/>
      <c r="G132" s="3"/>
      <c r="H132" s="3"/>
      <c r="I132" s="3"/>
      <c r="J132" s="3"/>
      <c r="K132" s="4"/>
      <c r="L132" s="176"/>
      <c r="M132" s="3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  <c r="AY132" s="22"/>
      <c r="AZ132" s="22"/>
      <c r="BA132" s="22"/>
      <c r="BB132" s="22"/>
      <c r="BC132" s="22"/>
      <c r="BD132" s="22"/>
    </row>
    <row r="133" spans="1:56" s="5" customFormat="1" x14ac:dyDescent="0.25">
      <c r="A133" s="176"/>
      <c r="B133" s="3"/>
      <c r="C133" s="3"/>
      <c r="D133" s="3"/>
      <c r="E133" s="3"/>
      <c r="F133" s="3"/>
      <c r="G133" s="3"/>
      <c r="H133" s="3"/>
      <c r="I133" s="3"/>
      <c r="J133" s="3"/>
      <c r="K133" s="4"/>
      <c r="L133" s="176"/>
      <c r="M133" s="3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  <c r="AY133" s="22"/>
      <c r="AZ133" s="22"/>
      <c r="BA133" s="22"/>
      <c r="BB133" s="22"/>
      <c r="BC133" s="22"/>
      <c r="BD133" s="22"/>
    </row>
    <row r="134" spans="1:56" s="5" customFormat="1" x14ac:dyDescent="0.25">
      <c r="A134" s="176"/>
      <c r="B134" s="3"/>
      <c r="C134" s="3"/>
      <c r="D134" s="3"/>
      <c r="E134" s="3"/>
      <c r="F134" s="3"/>
      <c r="G134" s="3"/>
      <c r="H134" s="3"/>
      <c r="I134" s="3"/>
      <c r="J134" s="3"/>
      <c r="K134" s="4"/>
      <c r="L134" s="176"/>
      <c r="M134" s="3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  <c r="AY134" s="22"/>
      <c r="AZ134" s="22"/>
      <c r="BA134" s="22"/>
      <c r="BB134" s="22"/>
      <c r="BC134" s="22"/>
      <c r="BD134" s="22"/>
    </row>
    <row r="135" spans="1:56" s="5" customFormat="1" x14ac:dyDescent="0.25">
      <c r="A135" s="176"/>
      <c r="B135" s="3"/>
      <c r="C135" s="3"/>
      <c r="D135" s="3"/>
      <c r="E135" s="3"/>
      <c r="F135" s="3"/>
      <c r="G135" s="3"/>
      <c r="H135" s="3"/>
      <c r="I135" s="3"/>
      <c r="J135" s="3"/>
      <c r="K135" s="4"/>
      <c r="L135" s="176"/>
      <c r="M135" s="3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  <c r="AY135" s="22"/>
      <c r="AZ135" s="22"/>
      <c r="BA135" s="22"/>
      <c r="BB135" s="22"/>
      <c r="BC135" s="22"/>
      <c r="BD135" s="22"/>
    </row>
    <row r="136" spans="1:56" s="5" customFormat="1" x14ac:dyDescent="0.25">
      <c r="A136" s="176"/>
      <c r="B136" s="3"/>
      <c r="C136" s="3"/>
      <c r="D136" s="3"/>
      <c r="E136" s="3"/>
      <c r="F136" s="3"/>
      <c r="G136" s="3"/>
      <c r="H136" s="3"/>
      <c r="I136" s="3"/>
      <c r="J136" s="3"/>
      <c r="K136" s="4"/>
      <c r="L136" s="176"/>
      <c r="M136" s="3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  <c r="AY136" s="22"/>
      <c r="AZ136" s="22"/>
      <c r="BA136" s="22"/>
      <c r="BB136" s="22"/>
      <c r="BC136" s="22"/>
      <c r="BD136" s="22"/>
    </row>
    <row r="137" spans="1:56" s="5" customFormat="1" x14ac:dyDescent="0.25">
      <c r="A137" s="176"/>
      <c r="B137" s="3"/>
      <c r="C137" s="3"/>
      <c r="D137" s="3"/>
      <c r="E137" s="3"/>
      <c r="F137" s="3"/>
      <c r="G137" s="3"/>
      <c r="H137" s="3"/>
      <c r="I137" s="3"/>
      <c r="J137" s="3"/>
      <c r="K137" s="4"/>
      <c r="L137" s="176"/>
      <c r="M137" s="3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  <c r="AY137" s="22"/>
      <c r="AZ137" s="22"/>
      <c r="BA137" s="22"/>
      <c r="BB137" s="22"/>
      <c r="BC137" s="22"/>
      <c r="BD137" s="22"/>
    </row>
    <row r="138" spans="1:56" s="5" customFormat="1" x14ac:dyDescent="0.25">
      <c r="A138" s="176"/>
      <c r="B138" s="3"/>
      <c r="C138" s="3"/>
      <c r="D138" s="3"/>
      <c r="E138" s="3"/>
      <c r="F138" s="3"/>
      <c r="G138" s="3"/>
      <c r="H138" s="3"/>
      <c r="I138" s="3"/>
      <c r="J138" s="3"/>
      <c r="K138" s="4"/>
      <c r="L138" s="176"/>
      <c r="M138" s="3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  <c r="AY138" s="22"/>
      <c r="AZ138" s="22"/>
      <c r="BA138" s="22"/>
      <c r="BB138" s="22"/>
      <c r="BC138" s="22"/>
      <c r="BD138" s="22"/>
    </row>
    <row r="139" spans="1:56" s="5" customFormat="1" x14ac:dyDescent="0.25">
      <c r="A139" s="176"/>
      <c r="B139" s="3"/>
      <c r="C139" s="3"/>
      <c r="D139" s="3"/>
      <c r="E139" s="3"/>
      <c r="F139" s="3"/>
      <c r="G139" s="3"/>
      <c r="H139" s="3"/>
      <c r="I139" s="3"/>
      <c r="J139" s="3"/>
      <c r="K139" s="4"/>
      <c r="L139" s="176"/>
      <c r="M139" s="3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  <c r="AY139" s="22"/>
      <c r="AZ139" s="22"/>
      <c r="BA139" s="22"/>
      <c r="BB139" s="22"/>
      <c r="BC139" s="22"/>
      <c r="BD139" s="22"/>
    </row>
    <row r="140" spans="1:56" s="5" customFormat="1" x14ac:dyDescent="0.25">
      <c r="A140" s="176"/>
      <c r="B140" s="3"/>
      <c r="C140" s="3"/>
      <c r="D140" s="3"/>
      <c r="E140" s="3"/>
      <c r="F140" s="3"/>
      <c r="G140" s="3"/>
      <c r="H140" s="3"/>
      <c r="I140" s="3"/>
      <c r="J140" s="3"/>
      <c r="K140" s="4"/>
      <c r="L140" s="176"/>
      <c r="M140" s="3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  <c r="AY140" s="22"/>
      <c r="AZ140" s="22"/>
      <c r="BA140" s="22"/>
      <c r="BB140" s="22"/>
      <c r="BC140" s="22"/>
      <c r="BD140" s="22"/>
    </row>
    <row r="141" spans="1:56" s="5" customFormat="1" x14ac:dyDescent="0.25">
      <c r="A141" s="176"/>
      <c r="B141" s="3"/>
      <c r="C141" s="3"/>
      <c r="D141" s="3"/>
      <c r="E141" s="3"/>
      <c r="F141" s="3"/>
      <c r="G141" s="3"/>
      <c r="H141" s="3"/>
      <c r="I141" s="3"/>
      <c r="J141" s="3"/>
      <c r="K141" s="4"/>
      <c r="L141" s="176"/>
      <c r="M141" s="3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  <c r="AY141" s="22"/>
      <c r="AZ141" s="22"/>
      <c r="BA141" s="22"/>
      <c r="BB141" s="22"/>
      <c r="BC141" s="22"/>
      <c r="BD141" s="22"/>
    </row>
    <row r="142" spans="1:56" s="5" customFormat="1" x14ac:dyDescent="0.25">
      <c r="A142" s="176"/>
      <c r="B142" s="3"/>
      <c r="C142" s="3"/>
      <c r="D142" s="3"/>
      <c r="E142" s="3"/>
      <c r="F142" s="3"/>
      <c r="G142" s="3"/>
      <c r="H142" s="3"/>
      <c r="I142" s="3"/>
      <c r="J142" s="3"/>
      <c r="K142" s="4"/>
      <c r="L142" s="176"/>
      <c r="M142" s="3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  <c r="AY142" s="22"/>
      <c r="AZ142" s="22"/>
      <c r="BA142" s="22"/>
      <c r="BB142" s="22"/>
      <c r="BC142" s="22"/>
      <c r="BD142" s="22"/>
    </row>
    <row r="143" spans="1:56" s="5" customFormat="1" x14ac:dyDescent="0.25">
      <c r="A143" s="176"/>
      <c r="B143" s="3"/>
      <c r="C143" s="3"/>
      <c r="D143" s="3"/>
      <c r="E143" s="3"/>
      <c r="F143" s="3"/>
      <c r="G143" s="3"/>
      <c r="H143" s="3"/>
      <c r="I143" s="3"/>
      <c r="J143" s="3"/>
      <c r="K143" s="4"/>
      <c r="L143" s="176"/>
      <c r="M143" s="3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  <c r="AY143" s="22"/>
      <c r="AZ143" s="22"/>
      <c r="BA143" s="22"/>
      <c r="BB143" s="22"/>
      <c r="BC143" s="22"/>
      <c r="BD143" s="22"/>
    </row>
    <row r="144" spans="1:56" s="5" customFormat="1" x14ac:dyDescent="0.25">
      <c r="A144" s="176"/>
      <c r="B144" s="3"/>
      <c r="C144" s="3"/>
      <c r="D144" s="3"/>
      <c r="E144" s="3"/>
      <c r="F144" s="3"/>
      <c r="G144" s="3"/>
      <c r="H144" s="3"/>
      <c r="I144" s="3"/>
      <c r="J144" s="3"/>
      <c r="K144" s="4"/>
      <c r="L144" s="176"/>
      <c r="M144" s="3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  <c r="AY144" s="22"/>
      <c r="AZ144" s="22"/>
      <c r="BA144" s="22"/>
      <c r="BB144" s="22"/>
      <c r="BC144" s="22"/>
      <c r="BD144" s="22"/>
    </row>
    <row r="145" spans="1:56" s="5" customFormat="1" x14ac:dyDescent="0.25">
      <c r="A145" s="176"/>
      <c r="B145" s="3"/>
      <c r="C145" s="3"/>
      <c r="D145" s="3"/>
      <c r="E145" s="3"/>
      <c r="F145" s="3"/>
      <c r="G145" s="3"/>
      <c r="H145" s="3"/>
      <c r="I145" s="3"/>
      <c r="J145" s="3"/>
      <c r="K145" s="4"/>
      <c r="L145" s="176"/>
      <c r="M145" s="3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  <c r="AY145" s="22"/>
      <c r="AZ145" s="22"/>
      <c r="BA145" s="22"/>
      <c r="BB145" s="22"/>
      <c r="BC145" s="22"/>
      <c r="BD145" s="22"/>
    </row>
    <row r="146" spans="1:56" s="5" customFormat="1" x14ac:dyDescent="0.25">
      <c r="A146" s="176"/>
      <c r="B146" s="3"/>
      <c r="C146" s="3"/>
      <c r="D146" s="3"/>
      <c r="E146" s="3"/>
      <c r="F146" s="3"/>
      <c r="G146" s="3"/>
      <c r="H146" s="3"/>
      <c r="I146" s="3"/>
      <c r="J146" s="3"/>
      <c r="K146" s="4"/>
      <c r="L146" s="176"/>
      <c r="M146" s="3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  <c r="AY146" s="22"/>
      <c r="AZ146" s="22"/>
      <c r="BA146" s="22"/>
      <c r="BB146" s="22"/>
      <c r="BC146" s="22"/>
      <c r="BD146" s="22"/>
    </row>
    <row r="147" spans="1:56" s="5" customFormat="1" x14ac:dyDescent="0.25">
      <c r="A147" s="176"/>
      <c r="B147" s="3"/>
      <c r="C147" s="3"/>
      <c r="D147" s="3"/>
      <c r="E147" s="3"/>
      <c r="F147" s="3"/>
      <c r="G147" s="3"/>
      <c r="H147" s="3"/>
      <c r="I147" s="3"/>
      <c r="J147" s="3"/>
      <c r="K147" s="4"/>
      <c r="L147" s="176"/>
      <c r="M147" s="3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  <c r="AY147" s="22"/>
      <c r="AZ147" s="22"/>
      <c r="BA147" s="22"/>
      <c r="BB147" s="22"/>
      <c r="BC147" s="22"/>
      <c r="BD147" s="22"/>
    </row>
    <row r="148" spans="1:56" s="5" customFormat="1" x14ac:dyDescent="0.25">
      <c r="A148" s="176"/>
      <c r="B148" s="3"/>
      <c r="C148" s="3"/>
      <c r="D148" s="3"/>
      <c r="E148" s="3"/>
      <c r="F148" s="3"/>
      <c r="G148" s="3"/>
      <c r="H148" s="3"/>
      <c r="I148" s="3"/>
      <c r="J148" s="3"/>
      <c r="K148" s="4"/>
      <c r="L148" s="176"/>
      <c r="M148" s="3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  <c r="AY148" s="22"/>
      <c r="AZ148" s="22"/>
      <c r="BA148" s="22"/>
      <c r="BB148" s="22"/>
      <c r="BC148" s="22"/>
      <c r="BD148" s="22"/>
    </row>
    <row r="149" spans="1:56" s="5" customFormat="1" x14ac:dyDescent="0.25">
      <c r="A149" s="176"/>
      <c r="B149" s="3"/>
      <c r="C149" s="3"/>
      <c r="D149" s="3"/>
      <c r="E149" s="3"/>
      <c r="F149" s="3"/>
      <c r="G149" s="3"/>
      <c r="H149" s="3"/>
      <c r="I149" s="3"/>
      <c r="J149" s="3"/>
      <c r="K149" s="4"/>
      <c r="L149" s="176"/>
      <c r="M149" s="3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  <c r="AY149" s="22"/>
      <c r="AZ149" s="22"/>
      <c r="BA149" s="22"/>
      <c r="BB149" s="22"/>
      <c r="BC149" s="22"/>
      <c r="BD149" s="22"/>
    </row>
    <row r="150" spans="1:56" s="5" customFormat="1" x14ac:dyDescent="0.25">
      <c r="A150" s="176"/>
      <c r="B150" s="3"/>
      <c r="C150" s="3"/>
      <c r="D150" s="3"/>
      <c r="E150" s="3"/>
      <c r="F150" s="3"/>
      <c r="G150" s="3"/>
      <c r="H150" s="3"/>
      <c r="I150" s="3"/>
      <c r="J150" s="3"/>
      <c r="K150" s="4"/>
      <c r="L150" s="176"/>
      <c r="M150" s="3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  <c r="AY150" s="22"/>
      <c r="AZ150" s="22"/>
      <c r="BA150" s="22"/>
      <c r="BB150" s="22"/>
      <c r="BC150" s="22"/>
      <c r="BD150" s="22"/>
    </row>
    <row r="151" spans="1:56" s="5" customFormat="1" x14ac:dyDescent="0.25">
      <c r="A151" s="176"/>
      <c r="B151" s="3"/>
      <c r="C151" s="3"/>
      <c r="D151" s="3"/>
      <c r="E151" s="3"/>
      <c r="F151" s="3"/>
      <c r="G151" s="3"/>
      <c r="H151" s="3"/>
      <c r="I151" s="3"/>
      <c r="J151" s="3"/>
      <c r="K151" s="4"/>
      <c r="L151" s="176"/>
      <c r="M151" s="3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  <c r="AY151" s="22"/>
      <c r="AZ151" s="22"/>
      <c r="BA151" s="22"/>
      <c r="BB151" s="22"/>
      <c r="BC151" s="22"/>
      <c r="BD151" s="22"/>
    </row>
    <row r="152" spans="1:56" s="5" customFormat="1" x14ac:dyDescent="0.25">
      <c r="A152" s="176"/>
      <c r="B152" s="3"/>
      <c r="C152" s="3"/>
      <c r="D152" s="3"/>
      <c r="E152" s="3"/>
      <c r="F152" s="3"/>
      <c r="G152" s="3"/>
      <c r="H152" s="3"/>
      <c r="I152" s="3"/>
      <c r="J152" s="3"/>
      <c r="K152" s="4"/>
      <c r="L152" s="176"/>
      <c r="M152" s="3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  <c r="AY152" s="22"/>
      <c r="AZ152" s="22"/>
      <c r="BA152" s="22"/>
      <c r="BB152" s="22"/>
      <c r="BC152" s="22"/>
      <c r="BD152" s="22"/>
    </row>
    <row r="153" spans="1:56" s="5" customFormat="1" x14ac:dyDescent="0.25">
      <c r="A153" s="176"/>
      <c r="B153" s="3"/>
      <c r="C153" s="3"/>
      <c r="D153" s="3"/>
      <c r="E153" s="3"/>
      <c r="F153" s="3"/>
      <c r="G153" s="3"/>
      <c r="H153" s="3"/>
      <c r="I153" s="3"/>
      <c r="J153" s="3"/>
      <c r="K153" s="4"/>
      <c r="L153" s="176"/>
      <c r="M153" s="3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  <c r="AY153" s="22"/>
      <c r="AZ153" s="22"/>
      <c r="BA153" s="22"/>
      <c r="BB153" s="22"/>
      <c r="BC153" s="22"/>
      <c r="BD153" s="22"/>
    </row>
    <row r="154" spans="1:56" s="5" customFormat="1" x14ac:dyDescent="0.25">
      <c r="A154" s="176"/>
      <c r="B154" s="3"/>
      <c r="C154" s="3"/>
      <c r="D154" s="3"/>
      <c r="E154" s="3"/>
      <c r="F154" s="3"/>
      <c r="G154" s="3"/>
      <c r="H154" s="3"/>
      <c r="I154" s="3"/>
      <c r="J154" s="3"/>
      <c r="K154" s="4"/>
      <c r="L154" s="176"/>
      <c r="M154" s="3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  <c r="AY154" s="22"/>
      <c r="AZ154" s="22"/>
      <c r="BA154" s="22"/>
      <c r="BB154" s="22"/>
      <c r="BC154" s="22"/>
      <c r="BD154" s="22"/>
    </row>
    <row r="155" spans="1:56" s="5" customFormat="1" x14ac:dyDescent="0.25">
      <c r="A155" s="176"/>
      <c r="B155" s="3"/>
      <c r="C155" s="3"/>
      <c r="D155" s="3"/>
      <c r="E155" s="3"/>
      <c r="F155" s="3"/>
      <c r="G155" s="3"/>
      <c r="H155" s="3"/>
      <c r="I155" s="3"/>
      <c r="J155" s="3"/>
      <c r="K155" s="4"/>
      <c r="L155" s="176"/>
      <c r="M155" s="3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  <c r="AY155" s="22"/>
      <c r="AZ155" s="22"/>
      <c r="BA155" s="22"/>
      <c r="BB155" s="22"/>
      <c r="BC155" s="22"/>
      <c r="BD155" s="22"/>
    </row>
    <row r="156" spans="1:56" s="5" customFormat="1" x14ac:dyDescent="0.25">
      <c r="A156" s="176"/>
      <c r="B156" s="3"/>
      <c r="C156" s="3"/>
      <c r="D156" s="3"/>
      <c r="E156" s="3"/>
      <c r="F156" s="3"/>
      <c r="G156" s="3"/>
      <c r="H156" s="3"/>
      <c r="I156" s="3"/>
      <c r="J156" s="3"/>
      <c r="K156" s="4"/>
      <c r="L156" s="176"/>
      <c r="M156" s="3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  <c r="AY156" s="22"/>
      <c r="AZ156" s="22"/>
      <c r="BA156" s="22"/>
      <c r="BB156" s="22"/>
      <c r="BC156" s="22"/>
      <c r="BD156" s="22"/>
    </row>
    <row r="157" spans="1:56" s="5" customFormat="1" x14ac:dyDescent="0.25">
      <c r="A157" s="176"/>
      <c r="B157" s="3"/>
      <c r="C157" s="3"/>
      <c r="D157" s="3"/>
      <c r="E157" s="3"/>
      <c r="F157" s="3"/>
      <c r="G157" s="3"/>
      <c r="H157" s="3"/>
      <c r="I157" s="3"/>
      <c r="J157" s="3"/>
      <c r="K157" s="4"/>
      <c r="L157" s="176"/>
      <c r="M157" s="3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  <c r="AY157" s="22"/>
      <c r="AZ157" s="22"/>
      <c r="BA157" s="22"/>
      <c r="BB157" s="22"/>
      <c r="BC157" s="22"/>
      <c r="BD157" s="22"/>
    </row>
    <row r="158" spans="1:56" s="5" customFormat="1" x14ac:dyDescent="0.25">
      <c r="A158" s="176"/>
      <c r="B158" s="3"/>
      <c r="C158" s="3"/>
      <c r="D158" s="3"/>
      <c r="E158" s="3"/>
      <c r="F158" s="3"/>
      <c r="G158" s="3"/>
      <c r="H158" s="3"/>
      <c r="I158" s="3"/>
      <c r="J158" s="3"/>
      <c r="K158" s="4"/>
      <c r="L158" s="176"/>
      <c r="M158" s="3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  <c r="AY158" s="22"/>
      <c r="AZ158" s="22"/>
      <c r="BA158" s="22"/>
      <c r="BB158" s="22"/>
      <c r="BC158" s="22"/>
      <c r="BD158" s="22"/>
    </row>
    <row r="159" spans="1:56" s="5" customFormat="1" x14ac:dyDescent="0.25">
      <c r="A159" s="176"/>
      <c r="B159" s="3"/>
      <c r="C159" s="3"/>
      <c r="D159" s="3"/>
      <c r="E159" s="3"/>
      <c r="F159" s="3"/>
      <c r="G159" s="3"/>
      <c r="H159" s="3"/>
      <c r="I159" s="3"/>
      <c r="J159" s="3"/>
      <c r="K159" s="4"/>
      <c r="L159" s="176"/>
      <c r="M159" s="3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  <c r="AY159" s="22"/>
      <c r="AZ159" s="22"/>
      <c r="BA159" s="22"/>
      <c r="BB159" s="22"/>
      <c r="BC159" s="22"/>
      <c r="BD159" s="22"/>
    </row>
    <row r="160" spans="1:56" s="5" customFormat="1" x14ac:dyDescent="0.25">
      <c r="A160" s="176"/>
      <c r="B160" s="3"/>
      <c r="C160" s="3"/>
      <c r="D160" s="3"/>
      <c r="E160" s="3"/>
      <c r="F160" s="3"/>
      <c r="G160" s="3"/>
      <c r="H160" s="3"/>
      <c r="I160" s="3"/>
      <c r="J160" s="3"/>
      <c r="K160" s="4"/>
      <c r="L160" s="176"/>
      <c r="M160" s="3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  <c r="AX160" s="22"/>
      <c r="AY160" s="22"/>
      <c r="AZ160" s="22"/>
      <c r="BA160" s="22"/>
      <c r="BB160" s="22"/>
      <c r="BC160" s="22"/>
      <c r="BD160" s="22"/>
    </row>
    <row r="161" spans="1:56" s="5" customFormat="1" x14ac:dyDescent="0.25">
      <c r="A161" s="176"/>
      <c r="B161" s="3"/>
      <c r="C161" s="3"/>
      <c r="D161" s="3"/>
      <c r="E161" s="3"/>
      <c r="F161" s="3"/>
      <c r="G161" s="3"/>
      <c r="H161" s="3"/>
      <c r="I161" s="3"/>
      <c r="J161" s="3"/>
      <c r="K161" s="4"/>
      <c r="L161" s="176"/>
      <c r="M161" s="3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  <c r="AY161" s="22"/>
      <c r="AZ161" s="22"/>
      <c r="BA161" s="22"/>
      <c r="BB161" s="22"/>
      <c r="BC161" s="22"/>
      <c r="BD161" s="22"/>
    </row>
    <row r="162" spans="1:56" s="5" customFormat="1" x14ac:dyDescent="0.25">
      <c r="A162" s="176"/>
      <c r="B162" s="3"/>
      <c r="C162" s="3"/>
      <c r="D162" s="3"/>
      <c r="E162" s="3"/>
      <c r="F162" s="3"/>
      <c r="G162" s="3"/>
      <c r="H162" s="3"/>
      <c r="I162" s="3"/>
      <c r="J162" s="3"/>
      <c r="K162" s="4"/>
      <c r="L162" s="176"/>
      <c r="M162" s="3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/>
      <c r="AY162" s="22"/>
      <c r="AZ162" s="22"/>
      <c r="BA162" s="22"/>
      <c r="BB162" s="22"/>
      <c r="BC162" s="22"/>
      <c r="BD162" s="22"/>
    </row>
    <row r="163" spans="1:56" s="5" customFormat="1" x14ac:dyDescent="0.25">
      <c r="A163" s="176"/>
      <c r="B163" s="3"/>
      <c r="C163" s="3"/>
      <c r="D163" s="3"/>
      <c r="E163" s="3"/>
      <c r="F163" s="3"/>
      <c r="G163" s="3"/>
      <c r="H163" s="3"/>
      <c r="I163" s="3"/>
      <c r="J163" s="3"/>
      <c r="K163" s="4"/>
      <c r="L163" s="176"/>
      <c r="M163" s="3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  <c r="AX163" s="22"/>
      <c r="AY163" s="22"/>
      <c r="AZ163" s="22"/>
      <c r="BA163" s="22"/>
      <c r="BB163" s="22"/>
      <c r="BC163" s="22"/>
      <c r="BD163" s="22"/>
    </row>
    <row r="164" spans="1:56" s="5" customFormat="1" x14ac:dyDescent="0.25">
      <c r="A164" s="176"/>
      <c r="B164" s="3"/>
      <c r="C164" s="3"/>
      <c r="D164" s="3"/>
      <c r="E164" s="3"/>
      <c r="F164" s="3"/>
      <c r="G164" s="3"/>
      <c r="H164" s="3"/>
      <c r="I164" s="3"/>
      <c r="J164" s="3"/>
      <c r="K164" s="4"/>
      <c r="L164" s="176"/>
      <c r="M164" s="3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  <c r="AX164" s="22"/>
      <c r="AY164" s="22"/>
      <c r="AZ164" s="22"/>
      <c r="BA164" s="22"/>
      <c r="BB164" s="22"/>
      <c r="BC164" s="22"/>
      <c r="BD164" s="22"/>
    </row>
    <row r="165" spans="1:56" s="5" customFormat="1" x14ac:dyDescent="0.25">
      <c r="A165" s="176"/>
      <c r="B165" s="3"/>
      <c r="C165" s="3"/>
      <c r="D165" s="3"/>
      <c r="E165" s="3"/>
      <c r="F165" s="3"/>
      <c r="G165" s="3"/>
      <c r="H165" s="3"/>
      <c r="I165" s="3"/>
      <c r="J165" s="3"/>
      <c r="K165" s="4"/>
      <c r="L165" s="176"/>
      <c r="M165" s="3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  <c r="AY165" s="22"/>
      <c r="AZ165" s="22"/>
      <c r="BA165" s="22"/>
      <c r="BB165" s="22"/>
      <c r="BC165" s="22"/>
      <c r="BD165" s="22"/>
    </row>
    <row r="166" spans="1:56" s="5" customFormat="1" x14ac:dyDescent="0.25">
      <c r="A166" s="176"/>
      <c r="B166" s="3"/>
      <c r="C166" s="3"/>
      <c r="D166" s="3"/>
      <c r="E166" s="3"/>
      <c r="F166" s="3"/>
      <c r="G166" s="3"/>
      <c r="H166" s="3"/>
      <c r="I166" s="3"/>
      <c r="J166" s="3"/>
      <c r="K166" s="4"/>
      <c r="L166" s="176"/>
      <c r="M166" s="3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/>
      <c r="AY166" s="22"/>
      <c r="AZ166" s="22"/>
      <c r="BA166" s="22"/>
      <c r="BB166" s="22"/>
      <c r="BC166" s="22"/>
      <c r="BD166" s="22"/>
    </row>
    <row r="167" spans="1:56" s="5" customFormat="1" x14ac:dyDescent="0.25">
      <c r="A167" s="176"/>
      <c r="B167" s="3"/>
      <c r="C167" s="3"/>
      <c r="D167" s="3"/>
      <c r="E167" s="3"/>
      <c r="F167" s="3"/>
      <c r="G167" s="3"/>
      <c r="H167" s="3"/>
      <c r="I167" s="3"/>
      <c r="J167" s="3"/>
      <c r="K167" s="4"/>
      <c r="L167" s="176"/>
      <c r="M167" s="3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2"/>
      <c r="AY167" s="22"/>
      <c r="AZ167" s="22"/>
      <c r="BA167" s="22"/>
      <c r="BB167" s="22"/>
      <c r="BC167" s="22"/>
      <c r="BD167" s="22"/>
    </row>
    <row r="168" spans="1:56" s="5" customFormat="1" x14ac:dyDescent="0.25">
      <c r="A168" s="176"/>
      <c r="B168" s="3"/>
      <c r="C168" s="3"/>
      <c r="D168" s="3"/>
      <c r="E168" s="3"/>
      <c r="F168" s="3"/>
      <c r="G168" s="3"/>
      <c r="H168" s="3"/>
      <c r="I168" s="3"/>
      <c r="J168" s="3"/>
      <c r="K168" s="4"/>
      <c r="L168" s="176"/>
      <c r="M168" s="3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/>
      <c r="AY168" s="22"/>
      <c r="AZ168" s="22"/>
      <c r="BA168" s="22"/>
      <c r="BB168" s="22"/>
      <c r="BC168" s="22"/>
      <c r="BD168" s="22"/>
    </row>
    <row r="169" spans="1:56" s="5" customFormat="1" x14ac:dyDescent="0.25">
      <c r="A169" s="176"/>
      <c r="B169" s="3"/>
      <c r="C169" s="3"/>
      <c r="D169" s="3"/>
      <c r="E169" s="3"/>
      <c r="F169" s="3"/>
      <c r="G169" s="3"/>
      <c r="H169" s="3"/>
      <c r="I169" s="3"/>
      <c r="J169" s="3"/>
      <c r="K169" s="4"/>
      <c r="L169" s="176"/>
      <c r="M169" s="3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  <c r="AY169" s="22"/>
      <c r="AZ169" s="22"/>
      <c r="BA169" s="22"/>
      <c r="BB169" s="22"/>
      <c r="BC169" s="22"/>
      <c r="BD169" s="22"/>
    </row>
    <row r="170" spans="1:56" s="5" customFormat="1" x14ac:dyDescent="0.25">
      <c r="A170" s="176"/>
      <c r="B170" s="3"/>
      <c r="C170" s="3"/>
      <c r="D170" s="3"/>
      <c r="E170" s="3"/>
      <c r="F170" s="3"/>
      <c r="G170" s="3"/>
      <c r="H170" s="3"/>
      <c r="I170" s="3"/>
      <c r="J170" s="3"/>
      <c r="K170" s="4"/>
      <c r="L170" s="176"/>
      <c r="M170" s="3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/>
      <c r="AY170" s="22"/>
      <c r="AZ170" s="22"/>
      <c r="BA170" s="22"/>
      <c r="BB170" s="22"/>
      <c r="BC170" s="22"/>
      <c r="BD170" s="22"/>
    </row>
    <row r="171" spans="1:56" s="5" customFormat="1" x14ac:dyDescent="0.25">
      <c r="A171" s="176"/>
      <c r="B171" s="3"/>
      <c r="C171" s="3"/>
      <c r="D171" s="3"/>
      <c r="E171" s="3"/>
      <c r="F171" s="3"/>
      <c r="G171" s="3"/>
      <c r="H171" s="3"/>
      <c r="I171" s="3"/>
      <c r="J171" s="3"/>
      <c r="K171" s="4"/>
      <c r="L171" s="176"/>
      <c r="M171" s="3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  <c r="AX171" s="22"/>
      <c r="AY171" s="22"/>
      <c r="AZ171" s="22"/>
      <c r="BA171" s="22"/>
      <c r="BB171" s="22"/>
      <c r="BC171" s="22"/>
      <c r="BD171" s="22"/>
    </row>
    <row r="172" spans="1:56" s="5" customFormat="1" x14ac:dyDescent="0.25">
      <c r="A172" s="176"/>
      <c r="B172" s="3"/>
      <c r="C172" s="3"/>
      <c r="D172" s="3"/>
      <c r="E172" s="3"/>
      <c r="F172" s="3"/>
      <c r="G172" s="3"/>
      <c r="H172" s="3"/>
      <c r="I172" s="3"/>
      <c r="J172" s="3"/>
      <c r="K172" s="4"/>
      <c r="L172" s="176"/>
      <c r="M172" s="3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  <c r="AX172" s="22"/>
      <c r="AY172" s="22"/>
      <c r="AZ172" s="22"/>
      <c r="BA172" s="22"/>
      <c r="BB172" s="22"/>
      <c r="BC172" s="22"/>
      <c r="BD172" s="22"/>
    </row>
    <row r="173" spans="1:56" s="5" customFormat="1" x14ac:dyDescent="0.25">
      <c r="A173" s="176"/>
      <c r="B173" s="3"/>
      <c r="C173" s="3"/>
      <c r="D173" s="3"/>
      <c r="E173" s="3"/>
      <c r="F173" s="3"/>
      <c r="G173" s="3"/>
      <c r="H173" s="3"/>
      <c r="I173" s="3"/>
      <c r="J173" s="3"/>
      <c r="K173" s="4"/>
      <c r="L173" s="176"/>
      <c r="M173" s="3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  <c r="AX173" s="22"/>
      <c r="AY173" s="22"/>
      <c r="AZ173" s="22"/>
      <c r="BA173" s="22"/>
      <c r="BB173" s="22"/>
      <c r="BC173" s="22"/>
      <c r="BD173" s="22"/>
    </row>
    <row r="174" spans="1:56" s="5" customFormat="1" x14ac:dyDescent="0.25">
      <c r="A174" s="176"/>
      <c r="B174" s="3"/>
      <c r="C174" s="3"/>
      <c r="D174" s="3"/>
      <c r="E174" s="3"/>
      <c r="F174" s="3"/>
      <c r="G174" s="3"/>
      <c r="H174" s="3"/>
      <c r="I174" s="3"/>
      <c r="J174" s="3"/>
      <c r="K174" s="4"/>
      <c r="L174" s="176"/>
      <c r="M174" s="3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  <c r="AX174" s="22"/>
      <c r="AY174" s="22"/>
      <c r="AZ174" s="22"/>
      <c r="BA174" s="22"/>
      <c r="BB174" s="22"/>
      <c r="BC174" s="22"/>
      <c r="BD174" s="22"/>
    </row>
    <row r="175" spans="1:56" s="5" customFormat="1" x14ac:dyDescent="0.25">
      <c r="A175" s="176"/>
      <c r="B175" s="3"/>
      <c r="C175" s="3"/>
      <c r="D175" s="3"/>
      <c r="E175" s="3"/>
      <c r="F175" s="3"/>
      <c r="G175" s="3"/>
      <c r="H175" s="3"/>
      <c r="I175" s="3"/>
      <c r="J175" s="3"/>
      <c r="K175" s="4"/>
      <c r="L175" s="176"/>
      <c r="M175" s="3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  <c r="AX175" s="22"/>
      <c r="AY175" s="22"/>
      <c r="AZ175" s="22"/>
      <c r="BA175" s="22"/>
      <c r="BB175" s="22"/>
      <c r="BC175" s="22"/>
      <c r="BD175" s="22"/>
    </row>
    <row r="176" spans="1:56" s="5" customFormat="1" x14ac:dyDescent="0.25">
      <c r="A176" s="176"/>
      <c r="B176" s="3"/>
      <c r="C176" s="3"/>
      <c r="D176" s="3"/>
      <c r="E176" s="3"/>
      <c r="F176" s="3"/>
      <c r="G176" s="3"/>
      <c r="H176" s="3"/>
      <c r="I176" s="3"/>
      <c r="J176" s="3"/>
      <c r="K176" s="4"/>
      <c r="L176" s="176"/>
      <c r="M176" s="3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2"/>
      <c r="AY176" s="22"/>
      <c r="AZ176" s="22"/>
      <c r="BA176" s="22"/>
      <c r="BB176" s="22"/>
      <c r="BC176" s="22"/>
      <c r="BD176" s="22"/>
    </row>
    <row r="177" spans="1:56" s="5" customFormat="1" x14ac:dyDescent="0.25">
      <c r="A177" s="176"/>
      <c r="B177" s="3"/>
      <c r="C177" s="3"/>
      <c r="D177" s="3"/>
      <c r="E177" s="3"/>
      <c r="F177" s="3"/>
      <c r="G177" s="3"/>
      <c r="H177" s="3"/>
      <c r="I177" s="3"/>
      <c r="J177" s="3"/>
      <c r="K177" s="4"/>
      <c r="L177" s="176"/>
      <c r="M177" s="3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  <c r="AY177" s="22"/>
      <c r="AZ177" s="22"/>
      <c r="BA177" s="22"/>
      <c r="BB177" s="22"/>
      <c r="BC177" s="22"/>
      <c r="BD177" s="22"/>
    </row>
    <row r="178" spans="1:56" s="5" customFormat="1" x14ac:dyDescent="0.25">
      <c r="A178" s="176"/>
      <c r="B178" s="3"/>
      <c r="C178" s="3"/>
      <c r="D178" s="3"/>
      <c r="E178" s="3"/>
      <c r="F178" s="3"/>
      <c r="G178" s="3"/>
      <c r="H178" s="3"/>
      <c r="I178" s="3"/>
      <c r="J178" s="3"/>
      <c r="K178" s="4"/>
      <c r="L178" s="176"/>
      <c r="M178" s="3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  <c r="AX178" s="22"/>
      <c r="AY178" s="22"/>
      <c r="AZ178" s="22"/>
      <c r="BA178" s="22"/>
      <c r="BB178" s="22"/>
      <c r="BC178" s="22"/>
      <c r="BD178" s="22"/>
    </row>
    <row r="179" spans="1:56" s="5" customFormat="1" x14ac:dyDescent="0.25">
      <c r="A179" s="176"/>
      <c r="B179" s="3"/>
      <c r="C179" s="3"/>
      <c r="D179" s="3"/>
      <c r="E179" s="3"/>
      <c r="F179" s="3"/>
      <c r="G179" s="3"/>
      <c r="H179" s="3"/>
      <c r="I179" s="3"/>
      <c r="J179" s="3"/>
      <c r="K179" s="4"/>
      <c r="L179" s="176"/>
      <c r="M179" s="3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  <c r="AX179" s="22"/>
      <c r="AY179" s="22"/>
      <c r="AZ179" s="22"/>
      <c r="BA179" s="22"/>
      <c r="BB179" s="22"/>
      <c r="BC179" s="22"/>
      <c r="BD179" s="22"/>
    </row>
    <row r="180" spans="1:56" s="5" customFormat="1" x14ac:dyDescent="0.25">
      <c r="A180" s="176"/>
      <c r="B180" s="3"/>
      <c r="C180" s="3"/>
      <c r="D180" s="3"/>
      <c r="E180" s="3"/>
      <c r="F180" s="3"/>
      <c r="G180" s="3"/>
      <c r="H180" s="3"/>
      <c r="I180" s="3"/>
      <c r="J180" s="3"/>
      <c r="K180" s="4"/>
      <c r="L180" s="176"/>
      <c r="M180" s="3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  <c r="AX180" s="22"/>
      <c r="AY180" s="22"/>
      <c r="AZ180" s="22"/>
      <c r="BA180" s="22"/>
      <c r="BB180" s="22"/>
      <c r="BC180" s="22"/>
      <c r="BD180" s="22"/>
    </row>
    <row r="181" spans="1:56" s="5" customFormat="1" x14ac:dyDescent="0.25">
      <c r="A181" s="176"/>
      <c r="B181" s="3"/>
      <c r="C181" s="3"/>
      <c r="D181" s="3"/>
      <c r="E181" s="3"/>
      <c r="F181" s="3"/>
      <c r="G181" s="3"/>
      <c r="H181" s="3"/>
      <c r="I181" s="3"/>
      <c r="J181" s="3"/>
      <c r="K181" s="4"/>
      <c r="L181" s="176"/>
      <c r="M181" s="3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  <c r="AX181" s="22"/>
      <c r="AY181" s="22"/>
      <c r="AZ181" s="22"/>
      <c r="BA181" s="22"/>
      <c r="BB181" s="22"/>
      <c r="BC181" s="22"/>
      <c r="BD181" s="22"/>
    </row>
    <row r="182" spans="1:56" s="5" customFormat="1" x14ac:dyDescent="0.25">
      <c r="A182" s="176"/>
      <c r="B182" s="3"/>
      <c r="C182" s="3"/>
      <c r="D182" s="3"/>
      <c r="E182" s="3"/>
      <c r="F182" s="3"/>
      <c r="G182" s="3"/>
      <c r="H182" s="3"/>
      <c r="I182" s="3"/>
      <c r="J182" s="3"/>
      <c r="K182" s="4"/>
      <c r="L182" s="176"/>
      <c r="M182" s="3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22"/>
      <c r="AW182" s="22"/>
      <c r="AX182" s="22"/>
      <c r="AY182" s="22"/>
      <c r="AZ182" s="22"/>
      <c r="BA182" s="22"/>
      <c r="BB182" s="22"/>
      <c r="BC182" s="22"/>
      <c r="BD182" s="22"/>
    </row>
    <row r="183" spans="1:56" s="5" customFormat="1" x14ac:dyDescent="0.25">
      <c r="A183" s="176"/>
      <c r="B183" s="3"/>
      <c r="C183" s="3"/>
      <c r="D183" s="3"/>
      <c r="E183" s="3"/>
      <c r="F183" s="3"/>
      <c r="G183" s="3"/>
      <c r="H183" s="3"/>
      <c r="I183" s="3"/>
      <c r="J183" s="3"/>
      <c r="K183" s="4"/>
      <c r="L183" s="176"/>
      <c r="M183" s="3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  <c r="AX183" s="22"/>
      <c r="AY183" s="22"/>
      <c r="AZ183" s="22"/>
      <c r="BA183" s="22"/>
      <c r="BB183" s="22"/>
      <c r="BC183" s="22"/>
      <c r="BD183" s="22"/>
    </row>
    <row r="184" spans="1:56" s="5" customFormat="1" x14ac:dyDescent="0.25">
      <c r="A184" s="176"/>
      <c r="B184" s="3"/>
      <c r="C184" s="3"/>
      <c r="D184" s="3"/>
      <c r="E184" s="3"/>
      <c r="F184" s="3"/>
      <c r="G184" s="3"/>
      <c r="H184" s="3"/>
      <c r="I184" s="3"/>
      <c r="J184" s="3"/>
      <c r="K184" s="4"/>
      <c r="L184" s="176"/>
      <c r="M184" s="3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  <c r="AX184" s="22"/>
      <c r="AY184" s="22"/>
      <c r="AZ184" s="22"/>
      <c r="BA184" s="22"/>
      <c r="BB184" s="22"/>
      <c r="BC184" s="22"/>
      <c r="BD184" s="22"/>
    </row>
    <row r="185" spans="1:56" s="5" customFormat="1" x14ac:dyDescent="0.25">
      <c r="A185" s="176"/>
      <c r="B185" s="3"/>
      <c r="C185" s="3"/>
      <c r="D185" s="3"/>
      <c r="E185" s="3"/>
      <c r="F185" s="3"/>
      <c r="G185" s="3"/>
      <c r="H185" s="3"/>
      <c r="I185" s="3"/>
      <c r="J185" s="3"/>
      <c r="K185" s="4"/>
      <c r="L185" s="176"/>
      <c r="M185" s="3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  <c r="AX185" s="22"/>
      <c r="AY185" s="22"/>
      <c r="AZ185" s="22"/>
      <c r="BA185" s="22"/>
      <c r="BB185" s="22"/>
      <c r="BC185" s="22"/>
      <c r="BD185" s="22"/>
    </row>
    <row r="186" spans="1:56" s="5" customFormat="1" x14ac:dyDescent="0.25">
      <c r="A186" s="176"/>
      <c r="B186" s="3"/>
      <c r="C186" s="3"/>
      <c r="D186" s="3"/>
      <c r="E186" s="3"/>
      <c r="F186" s="3"/>
      <c r="G186" s="3"/>
      <c r="H186" s="3"/>
      <c r="I186" s="3"/>
      <c r="J186" s="3"/>
      <c r="K186" s="4"/>
      <c r="L186" s="176"/>
      <c r="M186" s="3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  <c r="AX186" s="22"/>
      <c r="AY186" s="22"/>
      <c r="AZ186" s="22"/>
      <c r="BA186" s="22"/>
      <c r="BB186" s="22"/>
      <c r="BC186" s="22"/>
      <c r="BD186" s="22"/>
    </row>
    <row r="187" spans="1:56" s="5" customFormat="1" x14ac:dyDescent="0.25">
      <c r="A187" s="176"/>
      <c r="B187" s="3"/>
      <c r="C187" s="3"/>
      <c r="D187" s="3"/>
      <c r="E187" s="3"/>
      <c r="F187" s="3"/>
      <c r="G187" s="3"/>
      <c r="H187" s="3"/>
      <c r="I187" s="3"/>
      <c r="J187" s="3"/>
      <c r="K187" s="4"/>
      <c r="L187" s="176"/>
      <c r="M187" s="3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  <c r="AX187" s="22"/>
      <c r="AY187" s="22"/>
      <c r="AZ187" s="22"/>
      <c r="BA187" s="22"/>
      <c r="BB187" s="22"/>
      <c r="BC187" s="22"/>
      <c r="BD187" s="22"/>
    </row>
    <row r="188" spans="1:56" s="5" customFormat="1" x14ac:dyDescent="0.25">
      <c r="A188" s="176"/>
      <c r="B188" s="3"/>
      <c r="C188" s="3"/>
      <c r="D188" s="3"/>
      <c r="E188" s="3"/>
      <c r="F188" s="3"/>
      <c r="G188" s="3"/>
      <c r="H188" s="3"/>
      <c r="I188" s="3"/>
      <c r="J188" s="3"/>
      <c r="K188" s="4"/>
      <c r="L188" s="176"/>
      <c r="M188" s="3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22"/>
      <c r="AW188" s="22"/>
      <c r="AX188" s="22"/>
      <c r="AY188" s="22"/>
      <c r="AZ188" s="22"/>
      <c r="BA188" s="22"/>
      <c r="BB188" s="22"/>
      <c r="BC188" s="22"/>
      <c r="BD188" s="22"/>
    </row>
    <row r="189" spans="1:56" s="5" customFormat="1" x14ac:dyDescent="0.25">
      <c r="A189" s="176"/>
      <c r="B189" s="3"/>
      <c r="C189" s="3"/>
      <c r="D189" s="3"/>
      <c r="E189" s="3"/>
      <c r="F189" s="3"/>
      <c r="G189" s="3"/>
      <c r="H189" s="3"/>
      <c r="I189" s="3"/>
      <c r="J189" s="3"/>
      <c r="K189" s="4"/>
      <c r="L189" s="176"/>
      <c r="M189" s="3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  <c r="AY189" s="22"/>
      <c r="AZ189" s="22"/>
      <c r="BA189" s="22"/>
      <c r="BB189" s="22"/>
      <c r="BC189" s="22"/>
      <c r="BD189" s="22"/>
    </row>
    <row r="190" spans="1:56" s="5" customFormat="1" x14ac:dyDescent="0.25">
      <c r="A190" s="176"/>
      <c r="B190" s="3"/>
      <c r="C190" s="3"/>
      <c r="D190" s="3"/>
      <c r="E190" s="3"/>
      <c r="F190" s="3"/>
      <c r="G190" s="3"/>
      <c r="H190" s="3"/>
      <c r="I190" s="3"/>
      <c r="J190" s="3"/>
      <c r="K190" s="4"/>
      <c r="L190" s="176"/>
      <c r="M190" s="3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  <c r="AY190" s="22"/>
      <c r="AZ190" s="22"/>
      <c r="BA190" s="22"/>
      <c r="BB190" s="22"/>
      <c r="BC190" s="22"/>
      <c r="BD190" s="22"/>
    </row>
    <row r="191" spans="1:56" s="5" customFormat="1" x14ac:dyDescent="0.25">
      <c r="A191" s="176"/>
      <c r="B191" s="3"/>
      <c r="C191" s="3"/>
      <c r="D191" s="3"/>
      <c r="E191" s="3"/>
      <c r="F191" s="3"/>
      <c r="G191" s="3"/>
      <c r="H191" s="3"/>
      <c r="I191" s="3"/>
      <c r="J191" s="3"/>
      <c r="K191" s="4"/>
      <c r="L191" s="176"/>
      <c r="M191" s="3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  <c r="AY191" s="22"/>
      <c r="AZ191" s="22"/>
      <c r="BA191" s="22"/>
      <c r="BB191" s="22"/>
      <c r="BC191" s="22"/>
      <c r="BD191" s="22"/>
    </row>
    <row r="192" spans="1:56" s="5" customFormat="1" x14ac:dyDescent="0.25">
      <c r="A192" s="176"/>
      <c r="B192" s="3"/>
      <c r="C192" s="3"/>
      <c r="D192" s="3"/>
      <c r="E192" s="3"/>
      <c r="F192" s="3"/>
      <c r="G192" s="3"/>
      <c r="H192" s="3"/>
      <c r="I192" s="3"/>
      <c r="J192" s="3"/>
      <c r="K192" s="4"/>
      <c r="L192" s="176"/>
      <c r="M192" s="3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  <c r="AY192" s="22"/>
      <c r="AZ192" s="22"/>
      <c r="BA192" s="22"/>
      <c r="BB192" s="22"/>
      <c r="BC192" s="22"/>
      <c r="BD192" s="22"/>
    </row>
    <row r="193" spans="1:56" s="5" customFormat="1" x14ac:dyDescent="0.25">
      <c r="A193" s="176"/>
      <c r="B193" s="3"/>
      <c r="C193" s="3"/>
      <c r="D193" s="3"/>
      <c r="E193" s="3"/>
      <c r="F193" s="3"/>
      <c r="G193" s="3"/>
      <c r="H193" s="3"/>
      <c r="I193" s="3"/>
      <c r="J193" s="3"/>
      <c r="K193" s="4"/>
      <c r="L193" s="176"/>
      <c r="M193" s="3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  <c r="AY193" s="22"/>
      <c r="AZ193" s="22"/>
      <c r="BA193" s="22"/>
      <c r="BB193" s="22"/>
      <c r="BC193" s="22"/>
      <c r="BD193" s="22"/>
    </row>
    <row r="194" spans="1:56" s="5" customFormat="1" x14ac:dyDescent="0.25">
      <c r="A194" s="176"/>
      <c r="B194" s="3"/>
      <c r="C194" s="3"/>
      <c r="D194" s="3"/>
      <c r="E194" s="3"/>
      <c r="F194" s="3"/>
      <c r="G194" s="3"/>
      <c r="H194" s="3"/>
      <c r="I194" s="3"/>
      <c r="J194" s="3"/>
      <c r="K194" s="4"/>
      <c r="L194" s="176"/>
      <c r="M194" s="3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  <c r="AY194" s="22"/>
      <c r="AZ194" s="22"/>
      <c r="BA194" s="22"/>
      <c r="BB194" s="22"/>
      <c r="BC194" s="22"/>
      <c r="BD194" s="22"/>
    </row>
    <row r="195" spans="1:56" s="5" customFormat="1" x14ac:dyDescent="0.25">
      <c r="A195" s="176"/>
      <c r="B195" s="3"/>
      <c r="C195" s="3"/>
      <c r="D195" s="3"/>
      <c r="E195" s="3"/>
      <c r="F195" s="3"/>
      <c r="G195" s="3"/>
      <c r="H195" s="3"/>
      <c r="I195" s="3"/>
      <c r="J195" s="3"/>
      <c r="K195" s="4"/>
      <c r="L195" s="176"/>
      <c r="M195" s="3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  <c r="AY195" s="22"/>
      <c r="AZ195" s="22"/>
      <c r="BA195" s="22"/>
      <c r="BB195" s="22"/>
      <c r="BC195" s="22"/>
      <c r="BD195" s="22"/>
    </row>
    <row r="196" spans="1:56" s="5" customFormat="1" x14ac:dyDescent="0.25">
      <c r="A196" s="176"/>
      <c r="B196" s="3"/>
      <c r="C196" s="3"/>
      <c r="D196" s="3"/>
      <c r="E196" s="3"/>
      <c r="F196" s="3"/>
      <c r="G196" s="3"/>
      <c r="H196" s="3"/>
      <c r="I196" s="3"/>
      <c r="J196" s="3"/>
      <c r="K196" s="4"/>
      <c r="L196" s="176"/>
      <c r="M196" s="3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  <c r="AX196" s="22"/>
      <c r="AY196" s="22"/>
      <c r="AZ196" s="22"/>
      <c r="BA196" s="22"/>
      <c r="BB196" s="22"/>
      <c r="BC196" s="22"/>
      <c r="BD196" s="22"/>
    </row>
    <row r="197" spans="1:56" s="5" customFormat="1" x14ac:dyDescent="0.25">
      <c r="A197" s="176"/>
      <c r="B197" s="3"/>
      <c r="C197" s="3"/>
      <c r="D197" s="3"/>
      <c r="E197" s="3"/>
      <c r="F197" s="3"/>
      <c r="G197" s="3"/>
      <c r="H197" s="3"/>
      <c r="I197" s="3"/>
      <c r="J197" s="3"/>
      <c r="K197" s="4"/>
      <c r="L197" s="176"/>
      <c r="M197" s="3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  <c r="AX197" s="22"/>
      <c r="AY197" s="22"/>
      <c r="AZ197" s="22"/>
      <c r="BA197" s="22"/>
      <c r="BB197" s="22"/>
      <c r="BC197" s="22"/>
      <c r="BD197" s="22"/>
    </row>
    <row r="198" spans="1:56" s="5" customFormat="1" x14ac:dyDescent="0.25">
      <c r="A198" s="176"/>
      <c r="B198" s="3"/>
      <c r="C198" s="3"/>
      <c r="D198" s="3"/>
      <c r="E198" s="3"/>
      <c r="F198" s="3"/>
      <c r="G198" s="3"/>
      <c r="H198" s="3"/>
      <c r="I198" s="3"/>
      <c r="J198" s="3"/>
      <c r="K198" s="4"/>
      <c r="L198" s="176"/>
      <c r="M198" s="3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2"/>
      <c r="AY198" s="22"/>
      <c r="AZ198" s="22"/>
      <c r="BA198" s="22"/>
      <c r="BB198" s="22"/>
      <c r="BC198" s="22"/>
      <c r="BD198" s="22"/>
    </row>
    <row r="199" spans="1:56" s="5" customFormat="1" x14ac:dyDescent="0.25">
      <c r="A199" s="176"/>
      <c r="B199" s="3"/>
      <c r="C199" s="3"/>
      <c r="D199" s="3"/>
      <c r="E199" s="3"/>
      <c r="F199" s="3"/>
      <c r="G199" s="3"/>
      <c r="H199" s="3"/>
      <c r="I199" s="3"/>
      <c r="J199" s="3"/>
      <c r="K199" s="4"/>
      <c r="L199" s="176"/>
      <c r="M199" s="3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  <c r="AX199" s="22"/>
      <c r="AY199" s="22"/>
      <c r="AZ199" s="22"/>
      <c r="BA199" s="22"/>
      <c r="BB199" s="22"/>
      <c r="BC199" s="22"/>
      <c r="BD199" s="22"/>
    </row>
    <row r="200" spans="1:56" s="5" customFormat="1" x14ac:dyDescent="0.25">
      <c r="A200" s="176"/>
      <c r="B200" s="3"/>
      <c r="C200" s="3"/>
      <c r="D200" s="3"/>
      <c r="E200" s="3"/>
      <c r="F200" s="3"/>
      <c r="G200" s="3"/>
      <c r="H200" s="3"/>
      <c r="I200" s="3"/>
      <c r="J200" s="3"/>
      <c r="K200" s="4"/>
      <c r="L200" s="176"/>
      <c r="M200" s="3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2"/>
      <c r="AY200" s="22"/>
      <c r="AZ200" s="22"/>
      <c r="BA200" s="22"/>
      <c r="BB200" s="22"/>
      <c r="BC200" s="22"/>
      <c r="BD200" s="22"/>
    </row>
    <row r="201" spans="1:56" s="5" customFormat="1" x14ac:dyDescent="0.25">
      <c r="A201" s="176"/>
      <c r="B201" s="3"/>
      <c r="C201" s="3"/>
      <c r="D201" s="3"/>
      <c r="E201" s="3"/>
      <c r="F201" s="3"/>
      <c r="G201" s="3"/>
      <c r="H201" s="3"/>
      <c r="I201" s="3"/>
      <c r="J201" s="3"/>
      <c r="K201" s="4"/>
      <c r="L201" s="176"/>
      <c r="M201" s="3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  <c r="AI201" s="22"/>
      <c r="AJ201" s="22"/>
      <c r="AK201" s="22"/>
      <c r="AL201" s="22"/>
      <c r="AM201" s="22"/>
      <c r="AN201" s="22"/>
      <c r="AO201" s="22"/>
      <c r="AP201" s="22"/>
      <c r="AQ201" s="22"/>
      <c r="AR201" s="22"/>
      <c r="AS201" s="22"/>
      <c r="AT201" s="22"/>
      <c r="AU201" s="22"/>
      <c r="AV201" s="22"/>
      <c r="AW201" s="22"/>
      <c r="AX201" s="22"/>
      <c r="AY201" s="22"/>
      <c r="AZ201" s="22"/>
      <c r="BA201" s="22"/>
      <c r="BB201" s="22"/>
      <c r="BC201" s="22"/>
      <c r="BD201" s="22"/>
    </row>
    <row r="202" spans="1:56" s="5" customFormat="1" x14ac:dyDescent="0.25">
      <c r="A202" s="176"/>
      <c r="B202" s="3"/>
      <c r="C202" s="3"/>
      <c r="D202" s="3"/>
      <c r="E202" s="3"/>
      <c r="F202" s="3"/>
      <c r="G202" s="3"/>
      <c r="H202" s="3"/>
      <c r="I202" s="3"/>
      <c r="J202" s="3"/>
      <c r="K202" s="4"/>
      <c r="L202" s="176"/>
      <c r="M202" s="3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22"/>
      <c r="AI202" s="22"/>
      <c r="AJ202" s="22"/>
      <c r="AK202" s="22"/>
      <c r="AL202" s="22"/>
      <c r="AM202" s="22"/>
      <c r="AN202" s="22"/>
      <c r="AO202" s="22"/>
      <c r="AP202" s="22"/>
      <c r="AQ202" s="22"/>
      <c r="AR202" s="22"/>
      <c r="AS202" s="22"/>
      <c r="AT202" s="22"/>
      <c r="AU202" s="22"/>
      <c r="AV202" s="22"/>
      <c r="AW202" s="22"/>
      <c r="AX202" s="22"/>
      <c r="AY202" s="22"/>
      <c r="AZ202" s="22"/>
      <c r="BA202" s="22"/>
      <c r="BB202" s="22"/>
      <c r="BC202" s="22"/>
      <c r="BD202" s="22"/>
    </row>
    <row r="203" spans="1:56" s="5" customFormat="1" x14ac:dyDescent="0.25">
      <c r="A203" s="176"/>
      <c r="B203" s="3"/>
      <c r="C203" s="3"/>
      <c r="D203" s="3"/>
      <c r="E203" s="3"/>
      <c r="F203" s="3"/>
      <c r="G203" s="3"/>
      <c r="H203" s="3"/>
      <c r="I203" s="3"/>
      <c r="J203" s="3"/>
      <c r="K203" s="4"/>
      <c r="L203" s="176"/>
      <c r="M203" s="3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  <c r="AH203" s="22"/>
      <c r="AI203" s="22"/>
      <c r="AJ203" s="22"/>
      <c r="AK203" s="22"/>
      <c r="AL203" s="22"/>
      <c r="AM203" s="22"/>
      <c r="AN203" s="22"/>
      <c r="AO203" s="22"/>
      <c r="AP203" s="22"/>
      <c r="AQ203" s="22"/>
      <c r="AR203" s="22"/>
      <c r="AS203" s="22"/>
      <c r="AT203" s="22"/>
      <c r="AU203" s="22"/>
      <c r="AV203" s="22"/>
      <c r="AW203" s="22"/>
      <c r="AX203" s="22"/>
      <c r="AY203" s="22"/>
      <c r="AZ203" s="22"/>
      <c r="BA203" s="22"/>
      <c r="BB203" s="22"/>
      <c r="BC203" s="22"/>
      <c r="BD203" s="22"/>
    </row>
    <row r="204" spans="1:56" s="5" customFormat="1" x14ac:dyDescent="0.25">
      <c r="A204" s="176"/>
      <c r="B204" s="3"/>
      <c r="C204" s="3"/>
      <c r="D204" s="3"/>
      <c r="E204" s="3"/>
      <c r="F204" s="3"/>
      <c r="G204" s="3"/>
      <c r="H204" s="3"/>
      <c r="I204" s="3"/>
      <c r="J204" s="3"/>
      <c r="K204" s="4"/>
      <c r="L204" s="176"/>
      <c r="M204" s="3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  <c r="AH204" s="22"/>
      <c r="AI204" s="22"/>
      <c r="AJ204" s="22"/>
      <c r="AK204" s="22"/>
      <c r="AL204" s="22"/>
      <c r="AM204" s="22"/>
      <c r="AN204" s="22"/>
      <c r="AO204" s="22"/>
      <c r="AP204" s="22"/>
      <c r="AQ204" s="22"/>
      <c r="AR204" s="22"/>
      <c r="AS204" s="22"/>
      <c r="AT204" s="22"/>
      <c r="AU204" s="22"/>
      <c r="AV204" s="22"/>
      <c r="AW204" s="22"/>
      <c r="AX204" s="22"/>
      <c r="AY204" s="22"/>
      <c r="AZ204" s="22"/>
      <c r="BA204" s="22"/>
      <c r="BB204" s="22"/>
      <c r="BC204" s="22"/>
      <c r="BD204" s="22"/>
    </row>
    <row r="205" spans="1:56" s="5" customFormat="1" x14ac:dyDescent="0.25">
      <c r="A205" s="176"/>
      <c r="B205" s="3"/>
      <c r="C205" s="3"/>
      <c r="D205" s="3"/>
      <c r="E205" s="3"/>
      <c r="F205" s="3"/>
      <c r="G205" s="3"/>
      <c r="H205" s="3"/>
      <c r="I205" s="3"/>
      <c r="J205" s="3"/>
      <c r="K205" s="4"/>
      <c r="L205" s="176"/>
      <c r="M205" s="3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22"/>
      <c r="AI205" s="22"/>
      <c r="AJ205" s="22"/>
      <c r="AK205" s="22"/>
      <c r="AL205" s="22"/>
      <c r="AM205" s="22"/>
      <c r="AN205" s="22"/>
      <c r="AO205" s="22"/>
      <c r="AP205" s="22"/>
      <c r="AQ205" s="22"/>
      <c r="AR205" s="22"/>
      <c r="AS205" s="22"/>
      <c r="AT205" s="22"/>
      <c r="AU205" s="22"/>
      <c r="AV205" s="22"/>
      <c r="AW205" s="22"/>
      <c r="AX205" s="22"/>
      <c r="AY205" s="22"/>
      <c r="AZ205" s="22"/>
      <c r="BA205" s="22"/>
      <c r="BB205" s="22"/>
      <c r="BC205" s="22"/>
      <c r="BD205" s="22"/>
    </row>
    <row r="206" spans="1:56" s="5" customFormat="1" x14ac:dyDescent="0.25">
      <c r="A206" s="176"/>
      <c r="B206" s="3"/>
      <c r="C206" s="3"/>
      <c r="D206" s="3"/>
      <c r="E206" s="3"/>
      <c r="F206" s="3"/>
      <c r="G206" s="3"/>
      <c r="H206" s="3"/>
      <c r="I206" s="3"/>
      <c r="J206" s="3"/>
      <c r="K206" s="4"/>
      <c r="L206" s="176"/>
      <c r="M206" s="3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  <c r="AU206" s="22"/>
      <c r="AV206" s="22"/>
      <c r="AW206" s="22"/>
      <c r="AX206" s="22"/>
      <c r="AY206" s="22"/>
      <c r="AZ206" s="22"/>
      <c r="BA206" s="22"/>
      <c r="BB206" s="22"/>
      <c r="BC206" s="22"/>
      <c r="BD206" s="22"/>
    </row>
    <row r="207" spans="1:56" s="5" customFormat="1" x14ac:dyDescent="0.25">
      <c r="A207" s="176"/>
      <c r="B207" s="3"/>
      <c r="C207" s="3"/>
      <c r="D207" s="3"/>
      <c r="E207" s="3"/>
      <c r="F207" s="3"/>
      <c r="G207" s="3"/>
      <c r="H207" s="3"/>
      <c r="I207" s="3"/>
      <c r="J207" s="3"/>
      <c r="K207" s="4"/>
      <c r="L207" s="176"/>
      <c r="M207" s="3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  <c r="AX207" s="22"/>
      <c r="AY207" s="22"/>
      <c r="AZ207" s="22"/>
      <c r="BA207" s="22"/>
      <c r="BB207" s="22"/>
      <c r="BC207" s="22"/>
      <c r="BD207" s="22"/>
    </row>
    <row r="208" spans="1:56" s="5" customFormat="1" x14ac:dyDescent="0.25">
      <c r="A208" s="176"/>
      <c r="B208" s="3"/>
      <c r="C208" s="3"/>
      <c r="D208" s="3"/>
      <c r="E208" s="3"/>
      <c r="F208" s="3"/>
      <c r="G208" s="3"/>
      <c r="H208" s="3"/>
      <c r="I208" s="3"/>
      <c r="J208" s="3"/>
      <c r="K208" s="4"/>
      <c r="L208" s="176"/>
      <c r="M208" s="3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  <c r="AH208" s="22"/>
      <c r="AI208" s="22"/>
      <c r="AJ208" s="22"/>
      <c r="AK208" s="22"/>
      <c r="AL208" s="22"/>
      <c r="AM208" s="22"/>
      <c r="AN208" s="22"/>
      <c r="AO208" s="22"/>
      <c r="AP208" s="22"/>
      <c r="AQ208" s="22"/>
      <c r="AR208" s="22"/>
      <c r="AS208" s="22"/>
      <c r="AT208" s="22"/>
      <c r="AU208" s="22"/>
      <c r="AV208" s="22"/>
      <c r="AW208" s="22"/>
      <c r="AX208" s="22"/>
      <c r="AY208" s="22"/>
      <c r="AZ208" s="22"/>
      <c r="BA208" s="22"/>
      <c r="BB208" s="22"/>
      <c r="BC208" s="22"/>
      <c r="BD208" s="22"/>
    </row>
    <row r="209" spans="1:56" s="5" customFormat="1" x14ac:dyDescent="0.25">
      <c r="A209" s="176"/>
      <c r="B209" s="3"/>
      <c r="C209" s="3"/>
      <c r="D209" s="3"/>
      <c r="E209" s="3"/>
      <c r="F209" s="3"/>
      <c r="G209" s="3"/>
      <c r="H209" s="3"/>
      <c r="I209" s="3"/>
      <c r="J209" s="3"/>
      <c r="K209" s="4"/>
      <c r="L209" s="176"/>
      <c r="M209" s="3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  <c r="AQ209" s="22"/>
      <c r="AR209" s="22"/>
      <c r="AS209" s="22"/>
      <c r="AT209" s="22"/>
      <c r="AU209" s="22"/>
      <c r="AV209" s="22"/>
      <c r="AW209" s="22"/>
      <c r="AX209" s="22"/>
      <c r="AY209" s="22"/>
      <c r="AZ209" s="22"/>
      <c r="BA209" s="22"/>
      <c r="BB209" s="22"/>
      <c r="BC209" s="22"/>
      <c r="BD209" s="22"/>
    </row>
    <row r="210" spans="1:56" s="5" customFormat="1" x14ac:dyDescent="0.25">
      <c r="A210" s="176"/>
      <c r="B210" s="3"/>
      <c r="C210" s="3"/>
      <c r="D210" s="3"/>
      <c r="E210" s="3"/>
      <c r="F210" s="3"/>
      <c r="G210" s="3"/>
      <c r="H210" s="3"/>
      <c r="I210" s="3"/>
      <c r="J210" s="3"/>
      <c r="K210" s="4"/>
      <c r="L210" s="176"/>
      <c r="M210" s="3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22"/>
      <c r="AI210" s="22"/>
      <c r="AJ210" s="22"/>
      <c r="AK210" s="22"/>
      <c r="AL210" s="22"/>
      <c r="AM210" s="22"/>
      <c r="AN210" s="22"/>
      <c r="AO210" s="22"/>
      <c r="AP210" s="22"/>
      <c r="AQ210" s="22"/>
      <c r="AR210" s="22"/>
      <c r="AS210" s="22"/>
      <c r="AT210" s="22"/>
      <c r="AU210" s="22"/>
      <c r="AV210" s="22"/>
      <c r="AW210" s="22"/>
      <c r="AX210" s="22"/>
      <c r="AY210" s="22"/>
      <c r="AZ210" s="22"/>
      <c r="BA210" s="22"/>
      <c r="BB210" s="22"/>
      <c r="BC210" s="22"/>
      <c r="BD210" s="22"/>
    </row>
    <row r="211" spans="1:56" s="5" customFormat="1" x14ac:dyDescent="0.25">
      <c r="A211" s="176"/>
      <c r="B211" s="3"/>
      <c r="C211" s="3"/>
      <c r="D211" s="3"/>
      <c r="E211" s="3"/>
      <c r="F211" s="3"/>
      <c r="G211" s="3"/>
      <c r="H211" s="3"/>
      <c r="I211" s="3"/>
      <c r="J211" s="3"/>
      <c r="K211" s="4"/>
      <c r="L211" s="176"/>
      <c r="M211" s="3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22"/>
      <c r="AI211" s="22"/>
      <c r="AJ211" s="22"/>
      <c r="AK211" s="22"/>
      <c r="AL211" s="22"/>
      <c r="AM211" s="22"/>
      <c r="AN211" s="22"/>
      <c r="AO211" s="22"/>
      <c r="AP211" s="22"/>
      <c r="AQ211" s="22"/>
      <c r="AR211" s="22"/>
      <c r="AS211" s="22"/>
      <c r="AT211" s="22"/>
      <c r="AU211" s="22"/>
      <c r="AV211" s="22"/>
      <c r="AW211" s="22"/>
      <c r="AX211" s="22"/>
      <c r="AY211" s="22"/>
      <c r="AZ211" s="22"/>
      <c r="BA211" s="22"/>
      <c r="BB211" s="22"/>
      <c r="BC211" s="22"/>
      <c r="BD211" s="22"/>
    </row>
    <row r="212" spans="1:56" s="5" customFormat="1" x14ac:dyDescent="0.25">
      <c r="A212" s="176"/>
      <c r="B212" s="3"/>
      <c r="C212" s="3"/>
      <c r="D212" s="3"/>
      <c r="E212" s="3"/>
      <c r="F212" s="3"/>
      <c r="G212" s="3"/>
      <c r="H212" s="3"/>
      <c r="I212" s="3"/>
      <c r="J212" s="3"/>
      <c r="K212" s="4"/>
      <c r="L212" s="176"/>
      <c r="M212" s="3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  <c r="AH212" s="22"/>
      <c r="AI212" s="22"/>
      <c r="AJ212" s="22"/>
      <c r="AK212" s="22"/>
      <c r="AL212" s="22"/>
      <c r="AM212" s="22"/>
      <c r="AN212" s="22"/>
      <c r="AO212" s="22"/>
      <c r="AP212" s="22"/>
      <c r="AQ212" s="22"/>
      <c r="AR212" s="22"/>
      <c r="AS212" s="22"/>
      <c r="AT212" s="22"/>
      <c r="AU212" s="22"/>
      <c r="AV212" s="22"/>
      <c r="AW212" s="22"/>
      <c r="AX212" s="22"/>
      <c r="AY212" s="22"/>
      <c r="AZ212" s="22"/>
      <c r="BA212" s="22"/>
      <c r="BB212" s="22"/>
      <c r="BC212" s="22"/>
      <c r="BD212" s="22"/>
    </row>
    <row r="213" spans="1:56" s="5" customFormat="1" x14ac:dyDescent="0.25">
      <c r="A213" s="176"/>
      <c r="B213" s="3"/>
      <c r="C213" s="3"/>
      <c r="D213" s="3"/>
      <c r="E213" s="3"/>
      <c r="F213" s="3"/>
      <c r="G213" s="3"/>
      <c r="H213" s="3"/>
      <c r="I213" s="3"/>
      <c r="J213" s="3"/>
      <c r="K213" s="4"/>
      <c r="L213" s="176"/>
      <c r="M213" s="3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  <c r="AQ213" s="22"/>
      <c r="AR213" s="22"/>
      <c r="AS213" s="22"/>
      <c r="AT213" s="22"/>
      <c r="AU213" s="22"/>
      <c r="AV213" s="22"/>
      <c r="AW213" s="22"/>
      <c r="AX213" s="22"/>
      <c r="AY213" s="22"/>
      <c r="AZ213" s="22"/>
      <c r="BA213" s="22"/>
      <c r="BB213" s="22"/>
      <c r="BC213" s="22"/>
      <c r="BD213" s="22"/>
    </row>
    <row r="214" spans="1:56" s="5" customFormat="1" x14ac:dyDescent="0.25">
      <c r="A214" s="176"/>
      <c r="B214" s="3"/>
      <c r="C214" s="3"/>
      <c r="D214" s="3"/>
      <c r="E214" s="3"/>
      <c r="F214" s="3"/>
      <c r="G214" s="3"/>
      <c r="H214" s="3"/>
      <c r="I214" s="3"/>
      <c r="J214" s="3"/>
      <c r="K214" s="4"/>
      <c r="L214" s="176"/>
      <c r="M214" s="3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22"/>
      <c r="AI214" s="22"/>
      <c r="AJ214" s="22"/>
      <c r="AK214" s="22"/>
      <c r="AL214" s="22"/>
      <c r="AM214" s="22"/>
      <c r="AN214" s="22"/>
      <c r="AO214" s="22"/>
      <c r="AP214" s="22"/>
      <c r="AQ214" s="22"/>
      <c r="AR214" s="22"/>
      <c r="AS214" s="22"/>
      <c r="AT214" s="22"/>
      <c r="AU214" s="22"/>
      <c r="AV214" s="22"/>
      <c r="AW214" s="22"/>
      <c r="AX214" s="22"/>
      <c r="AY214" s="22"/>
      <c r="AZ214" s="22"/>
      <c r="BA214" s="22"/>
      <c r="BB214" s="22"/>
      <c r="BC214" s="22"/>
      <c r="BD214" s="22"/>
    </row>
    <row r="215" spans="1:56" s="5" customFormat="1" x14ac:dyDescent="0.25">
      <c r="A215" s="176"/>
      <c r="B215" s="3"/>
      <c r="C215" s="3"/>
      <c r="D215" s="3"/>
      <c r="E215" s="3"/>
      <c r="F215" s="3"/>
      <c r="G215" s="3"/>
      <c r="H215" s="3"/>
      <c r="I215" s="3"/>
      <c r="J215" s="3"/>
      <c r="K215" s="4"/>
      <c r="L215" s="176"/>
      <c r="M215" s="3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  <c r="AH215" s="22"/>
      <c r="AI215" s="22"/>
      <c r="AJ215" s="22"/>
      <c r="AK215" s="22"/>
      <c r="AL215" s="22"/>
      <c r="AM215" s="22"/>
      <c r="AN215" s="22"/>
      <c r="AO215" s="22"/>
      <c r="AP215" s="22"/>
      <c r="AQ215" s="22"/>
      <c r="AR215" s="22"/>
      <c r="AS215" s="22"/>
      <c r="AT215" s="22"/>
      <c r="AU215" s="22"/>
      <c r="AV215" s="22"/>
      <c r="AW215" s="22"/>
      <c r="AX215" s="22"/>
      <c r="AY215" s="22"/>
      <c r="AZ215" s="22"/>
      <c r="BA215" s="22"/>
      <c r="BB215" s="22"/>
      <c r="BC215" s="22"/>
      <c r="BD215" s="22"/>
    </row>
    <row r="216" spans="1:56" s="5" customFormat="1" x14ac:dyDescent="0.25">
      <c r="A216" s="176"/>
      <c r="B216" s="3"/>
      <c r="C216" s="3"/>
      <c r="D216" s="3"/>
      <c r="E216" s="3"/>
      <c r="F216" s="3"/>
      <c r="G216" s="3"/>
      <c r="H216" s="3"/>
      <c r="I216" s="3"/>
      <c r="J216" s="3"/>
      <c r="K216" s="4"/>
      <c r="L216" s="176"/>
      <c r="M216" s="3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22"/>
      <c r="AI216" s="22"/>
      <c r="AJ216" s="22"/>
      <c r="AK216" s="22"/>
      <c r="AL216" s="22"/>
      <c r="AM216" s="22"/>
      <c r="AN216" s="22"/>
      <c r="AO216" s="22"/>
      <c r="AP216" s="22"/>
      <c r="AQ216" s="22"/>
      <c r="AR216" s="22"/>
      <c r="AS216" s="22"/>
      <c r="AT216" s="22"/>
      <c r="AU216" s="22"/>
      <c r="AV216" s="22"/>
      <c r="AW216" s="22"/>
      <c r="AX216" s="22"/>
      <c r="AY216" s="22"/>
      <c r="AZ216" s="22"/>
      <c r="BA216" s="22"/>
      <c r="BB216" s="22"/>
      <c r="BC216" s="22"/>
      <c r="BD216" s="22"/>
    </row>
    <row r="217" spans="1:56" s="5" customFormat="1" x14ac:dyDescent="0.25">
      <c r="A217" s="176"/>
      <c r="B217" s="3"/>
      <c r="C217" s="3"/>
      <c r="D217" s="3"/>
      <c r="E217" s="3"/>
      <c r="F217" s="3"/>
      <c r="G217" s="3"/>
      <c r="H217" s="3"/>
      <c r="I217" s="3"/>
      <c r="J217" s="3"/>
      <c r="K217" s="4"/>
      <c r="L217" s="176"/>
      <c r="M217" s="3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22"/>
      <c r="AI217" s="22"/>
      <c r="AJ217" s="22"/>
      <c r="AK217" s="22"/>
      <c r="AL217" s="22"/>
      <c r="AM217" s="22"/>
      <c r="AN217" s="22"/>
      <c r="AO217" s="22"/>
      <c r="AP217" s="22"/>
      <c r="AQ217" s="22"/>
      <c r="AR217" s="22"/>
      <c r="AS217" s="22"/>
      <c r="AT217" s="22"/>
      <c r="AU217" s="22"/>
      <c r="AV217" s="22"/>
      <c r="AW217" s="22"/>
      <c r="AX217" s="22"/>
      <c r="AY217" s="22"/>
      <c r="AZ217" s="22"/>
      <c r="BA217" s="22"/>
      <c r="BB217" s="22"/>
      <c r="BC217" s="22"/>
      <c r="BD217" s="22"/>
    </row>
    <row r="218" spans="1:56" s="5" customFormat="1" x14ac:dyDescent="0.25">
      <c r="A218" s="176"/>
      <c r="B218" s="3"/>
      <c r="C218" s="3"/>
      <c r="D218" s="3"/>
      <c r="E218" s="3"/>
      <c r="F218" s="3"/>
      <c r="G218" s="3"/>
      <c r="H218" s="3"/>
      <c r="I218" s="3"/>
      <c r="J218" s="3"/>
      <c r="K218" s="4"/>
      <c r="L218" s="176"/>
      <c r="M218" s="3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22"/>
      <c r="AI218" s="22"/>
      <c r="AJ218" s="22"/>
      <c r="AK218" s="22"/>
      <c r="AL218" s="22"/>
      <c r="AM218" s="22"/>
      <c r="AN218" s="22"/>
      <c r="AO218" s="22"/>
      <c r="AP218" s="22"/>
      <c r="AQ218" s="22"/>
      <c r="AR218" s="22"/>
      <c r="AS218" s="22"/>
      <c r="AT218" s="22"/>
      <c r="AU218" s="22"/>
      <c r="AV218" s="22"/>
      <c r="AW218" s="22"/>
      <c r="AX218" s="22"/>
      <c r="AY218" s="22"/>
      <c r="AZ218" s="22"/>
      <c r="BA218" s="22"/>
      <c r="BB218" s="22"/>
      <c r="BC218" s="22"/>
      <c r="BD218" s="22"/>
    </row>
    <row r="219" spans="1:56" s="5" customFormat="1" x14ac:dyDescent="0.25">
      <c r="A219" s="176"/>
      <c r="B219" s="3"/>
      <c r="C219" s="3"/>
      <c r="D219" s="3"/>
      <c r="E219" s="3"/>
      <c r="F219" s="3"/>
      <c r="G219" s="3"/>
      <c r="H219" s="3"/>
      <c r="I219" s="3"/>
      <c r="J219" s="3"/>
      <c r="K219" s="4"/>
      <c r="L219" s="176"/>
      <c r="M219" s="3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  <c r="AN219" s="22"/>
      <c r="AO219" s="22"/>
      <c r="AP219" s="22"/>
      <c r="AQ219" s="22"/>
      <c r="AR219" s="22"/>
      <c r="AS219" s="22"/>
      <c r="AT219" s="22"/>
      <c r="AU219" s="22"/>
      <c r="AV219" s="22"/>
      <c r="AW219" s="22"/>
      <c r="AX219" s="22"/>
      <c r="AY219" s="22"/>
      <c r="AZ219" s="22"/>
      <c r="BA219" s="22"/>
      <c r="BB219" s="22"/>
      <c r="BC219" s="22"/>
      <c r="BD219" s="22"/>
    </row>
    <row r="220" spans="1:56" s="5" customFormat="1" x14ac:dyDescent="0.25">
      <c r="A220" s="176"/>
      <c r="B220" s="3"/>
      <c r="C220" s="3"/>
      <c r="D220" s="3"/>
      <c r="E220" s="3"/>
      <c r="F220" s="3"/>
      <c r="G220" s="3"/>
      <c r="H220" s="3"/>
      <c r="I220" s="3"/>
      <c r="J220" s="3"/>
      <c r="K220" s="4"/>
      <c r="L220" s="176"/>
      <c r="M220" s="3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22"/>
      <c r="AI220" s="22"/>
      <c r="AJ220" s="22"/>
      <c r="AK220" s="22"/>
      <c r="AL220" s="22"/>
      <c r="AM220" s="22"/>
      <c r="AN220" s="22"/>
      <c r="AO220" s="22"/>
      <c r="AP220" s="22"/>
      <c r="AQ220" s="22"/>
      <c r="AR220" s="22"/>
      <c r="AS220" s="22"/>
      <c r="AT220" s="22"/>
      <c r="AU220" s="22"/>
      <c r="AV220" s="22"/>
      <c r="AW220" s="22"/>
      <c r="AX220" s="22"/>
      <c r="AY220" s="22"/>
      <c r="AZ220" s="22"/>
      <c r="BA220" s="22"/>
      <c r="BB220" s="22"/>
      <c r="BC220" s="22"/>
      <c r="BD220" s="22"/>
    </row>
    <row r="221" spans="1:56" s="5" customFormat="1" x14ac:dyDescent="0.25">
      <c r="A221" s="176"/>
      <c r="B221" s="3"/>
      <c r="C221" s="3"/>
      <c r="D221" s="3"/>
      <c r="E221" s="3"/>
      <c r="F221" s="3"/>
      <c r="G221" s="3"/>
      <c r="H221" s="3"/>
      <c r="I221" s="3"/>
      <c r="J221" s="3"/>
      <c r="K221" s="4"/>
      <c r="L221" s="176"/>
      <c r="M221" s="3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  <c r="AI221" s="22"/>
      <c r="AJ221" s="22"/>
      <c r="AK221" s="22"/>
      <c r="AL221" s="22"/>
      <c r="AM221" s="22"/>
      <c r="AN221" s="22"/>
      <c r="AO221" s="22"/>
      <c r="AP221" s="22"/>
      <c r="AQ221" s="22"/>
      <c r="AR221" s="22"/>
      <c r="AS221" s="22"/>
      <c r="AT221" s="22"/>
      <c r="AU221" s="22"/>
      <c r="AV221" s="22"/>
      <c r="AW221" s="22"/>
      <c r="AX221" s="22"/>
      <c r="AY221" s="22"/>
      <c r="AZ221" s="22"/>
      <c r="BA221" s="22"/>
      <c r="BB221" s="22"/>
      <c r="BC221" s="22"/>
      <c r="BD221" s="22"/>
    </row>
    <row r="222" spans="1:56" s="5" customFormat="1" x14ac:dyDescent="0.25">
      <c r="A222" s="176"/>
      <c r="B222" s="3"/>
      <c r="C222" s="3"/>
      <c r="D222" s="3"/>
      <c r="E222" s="3"/>
      <c r="F222" s="3"/>
      <c r="G222" s="3"/>
      <c r="H222" s="3"/>
      <c r="I222" s="3"/>
      <c r="J222" s="3"/>
      <c r="K222" s="4"/>
      <c r="L222" s="176"/>
      <c r="M222" s="3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  <c r="AN222" s="22"/>
      <c r="AO222" s="22"/>
      <c r="AP222" s="22"/>
      <c r="AQ222" s="22"/>
      <c r="AR222" s="22"/>
      <c r="AS222" s="22"/>
      <c r="AT222" s="22"/>
      <c r="AU222" s="22"/>
      <c r="AV222" s="22"/>
      <c r="AW222" s="22"/>
      <c r="AX222" s="22"/>
      <c r="AY222" s="22"/>
      <c r="AZ222" s="22"/>
      <c r="BA222" s="22"/>
      <c r="BB222" s="22"/>
      <c r="BC222" s="22"/>
      <c r="BD222" s="22"/>
    </row>
    <row r="223" spans="1:56" s="5" customFormat="1" x14ac:dyDescent="0.25">
      <c r="A223" s="176"/>
      <c r="B223" s="3"/>
      <c r="C223" s="3"/>
      <c r="D223" s="3"/>
      <c r="E223" s="3"/>
      <c r="F223" s="3"/>
      <c r="G223" s="3"/>
      <c r="H223" s="3"/>
      <c r="I223" s="3"/>
      <c r="J223" s="3"/>
      <c r="K223" s="4"/>
      <c r="L223" s="176"/>
      <c r="M223" s="3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22"/>
      <c r="AL223" s="22"/>
      <c r="AM223" s="22"/>
      <c r="AN223" s="22"/>
      <c r="AO223" s="22"/>
      <c r="AP223" s="22"/>
      <c r="AQ223" s="22"/>
      <c r="AR223" s="22"/>
      <c r="AS223" s="22"/>
      <c r="AT223" s="22"/>
      <c r="AU223" s="22"/>
      <c r="AV223" s="22"/>
      <c r="AW223" s="22"/>
      <c r="AX223" s="22"/>
      <c r="AY223" s="22"/>
      <c r="AZ223" s="22"/>
      <c r="BA223" s="22"/>
      <c r="BB223" s="22"/>
      <c r="BC223" s="22"/>
      <c r="BD223" s="22"/>
    </row>
    <row r="224" spans="1:56" s="5" customFormat="1" x14ac:dyDescent="0.25">
      <c r="A224" s="176"/>
      <c r="B224" s="3"/>
      <c r="C224" s="3"/>
      <c r="D224" s="3"/>
      <c r="E224" s="3"/>
      <c r="F224" s="3"/>
      <c r="G224" s="3"/>
      <c r="H224" s="3"/>
      <c r="I224" s="3"/>
      <c r="J224" s="3"/>
      <c r="K224" s="4"/>
      <c r="L224" s="176"/>
      <c r="M224" s="3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  <c r="AK224" s="22"/>
      <c r="AL224" s="22"/>
      <c r="AM224" s="22"/>
      <c r="AN224" s="22"/>
      <c r="AO224" s="22"/>
      <c r="AP224" s="22"/>
      <c r="AQ224" s="22"/>
      <c r="AR224" s="22"/>
      <c r="AS224" s="22"/>
      <c r="AT224" s="22"/>
      <c r="AU224" s="22"/>
      <c r="AV224" s="22"/>
      <c r="AW224" s="22"/>
      <c r="AX224" s="22"/>
      <c r="AY224" s="22"/>
      <c r="AZ224" s="22"/>
      <c r="BA224" s="22"/>
      <c r="BB224" s="22"/>
      <c r="BC224" s="22"/>
      <c r="BD224" s="22"/>
    </row>
    <row r="225" spans="1:56" s="5" customFormat="1" x14ac:dyDescent="0.25">
      <c r="A225" s="176"/>
      <c r="B225" s="3"/>
      <c r="C225" s="3"/>
      <c r="D225" s="3"/>
      <c r="E225" s="3"/>
      <c r="F225" s="3"/>
      <c r="G225" s="3"/>
      <c r="H225" s="3"/>
      <c r="I225" s="3"/>
      <c r="J225" s="3"/>
      <c r="K225" s="4"/>
      <c r="L225" s="176"/>
      <c r="M225" s="3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  <c r="AM225" s="22"/>
      <c r="AN225" s="22"/>
      <c r="AO225" s="22"/>
      <c r="AP225" s="22"/>
      <c r="AQ225" s="22"/>
      <c r="AR225" s="22"/>
      <c r="AS225" s="22"/>
      <c r="AT225" s="22"/>
      <c r="AU225" s="22"/>
      <c r="AV225" s="22"/>
      <c r="AW225" s="22"/>
      <c r="AX225" s="22"/>
      <c r="AY225" s="22"/>
      <c r="AZ225" s="22"/>
      <c r="BA225" s="22"/>
      <c r="BB225" s="22"/>
      <c r="BC225" s="22"/>
      <c r="BD225" s="22"/>
    </row>
    <row r="226" spans="1:56" s="5" customFormat="1" x14ac:dyDescent="0.25">
      <c r="A226" s="176"/>
      <c r="B226" s="3"/>
      <c r="C226" s="3"/>
      <c r="D226" s="3"/>
      <c r="E226" s="3"/>
      <c r="F226" s="3"/>
      <c r="G226" s="3"/>
      <c r="H226" s="3"/>
      <c r="I226" s="3"/>
      <c r="J226" s="3"/>
      <c r="K226" s="4"/>
      <c r="L226" s="176"/>
      <c r="M226" s="3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  <c r="AN226" s="22"/>
      <c r="AO226" s="22"/>
      <c r="AP226" s="22"/>
      <c r="AQ226" s="22"/>
      <c r="AR226" s="22"/>
      <c r="AS226" s="22"/>
      <c r="AT226" s="22"/>
      <c r="AU226" s="22"/>
      <c r="AV226" s="22"/>
      <c r="AW226" s="22"/>
      <c r="AX226" s="22"/>
      <c r="AY226" s="22"/>
      <c r="AZ226" s="22"/>
      <c r="BA226" s="22"/>
      <c r="BB226" s="22"/>
      <c r="BC226" s="22"/>
      <c r="BD226" s="22"/>
    </row>
    <row r="227" spans="1:56" s="5" customFormat="1" x14ac:dyDescent="0.25">
      <c r="A227" s="176"/>
      <c r="B227" s="3"/>
      <c r="C227" s="3"/>
      <c r="D227" s="3"/>
      <c r="E227" s="3"/>
      <c r="F227" s="3"/>
      <c r="G227" s="3"/>
      <c r="H227" s="3"/>
      <c r="I227" s="3"/>
      <c r="J227" s="3"/>
      <c r="K227" s="4"/>
      <c r="L227" s="176"/>
      <c r="M227" s="3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  <c r="AN227" s="22"/>
      <c r="AO227" s="22"/>
      <c r="AP227" s="22"/>
      <c r="AQ227" s="22"/>
      <c r="AR227" s="22"/>
      <c r="AS227" s="22"/>
      <c r="AT227" s="22"/>
      <c r="AU227" s="22"/>
      <c r="AV227" s="22"/>
      <c r="AW227" s="22"/>
      <c r="AX227" s="22"/>
      <c r="AY227" s="22"/>
      <c r="AZ227" s="22"/>
      <c r="BA227" s="22"/>
      <c r="BB227" s="22"/>
      <c r="BC227" s="22"/>
      <c r="BD227" s="22"/>
    </row>
    <row r="228" spans="1:56" s="5" customFormat="1" x14ac:dyDescent="0.25">
      <c r="A228" s="176"/>
      <c r="B228" s="3"/>
      <c r="C228" s="3"/>
      <c r="D228" s="3"/>
      <c r="E228" s="3"/>
      <c r="F228" s="3"/>
      <c r="G228" s="3"/>
      <c r="H228" s="3"/>
      <c r="I228" s="3"/>
      <c r="J228" s="3"/>
      <c r="K228" s="4"/>
      <c r="L228" s="176"/>
      <c r="M228" s="3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  <c r="AQ228" s="22"/>
      <c r="AR228" s="22"/>
      <c r="AS228" s="22"/>
      <c r="AT228" s="22"/>
      <c r="AU228" s="22"/>
      <c r="AV228" s="22"/>
      <c r="AW228" s="22"/>
      <c r="AX228" s="22"/>
      <c r="AY228" s="22"/>
      <c r="AZ228" s="22"/>
      <c r="BA228" s="22"/>
      <c r="BB228" s="22"/>
      <c r="BC228" s="22"/>
      <c r="BD228" s="22"/>
    </row>
    <row r="229" spans="1:56" s="5" customFormat="1" x14ac:dyDescent="0.25">
      <c r="A229" s="176"/>
      <c r="B229" s="3"/>
      <c r="C229" s="3"/>
      <c r="D229" s="3"/>
      <c r="E229" s="3"/>
      <c r="F229" s="3"/>
      <c r="G229" s="3"/>
      <c r="H229" s="3"/>
      <c r="I229" s="3"/>
      <c r="J229" s="3"/>
      <c r="K229" s="4"/>
      <c r="L229" s="176"/>
      <c r="M229" s="3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22"/>
      <c r="AI229" s="22"/>
      <c r="AJ229" s="22"/>
      <c r="AK229" s="22"/>
      <c r="AL229" s="22"/>
      <c r="AM229" s="22"/>
      <c r="AN229" s="22"/>
      <c r="AO229" s="22"/>
      <c r="AP229" s="22"/>
      <c r="AQ229" s="22"/>
      <c r="AR229" s="22"/>
      <c r="AS229" s="22"/>
      <c r="AT229" s="22"/>
      <c r="AU229" s="22"/>
      <c r="AV229" s="22"/>
      <c r="AW229" s="22"/>
      <c r="AX229" s="22"/>
      <c r="AY229" s="22"/>
      <c r="AZ229" s="22"/>
      <c r="BA229" s="22"/>
      <c r="BB229" s="22"/>
      <c r="BC229" s="22"/>
      <c r="BD229" s="22"/>
    </row>
    <row r="230" spans="1:56" s="5" customFormat="1" x14ac:dyDescent="0.25">
      <c r="A230" s="176"/>
      <c r="B230" s="3"/>
      <c r="C230" s="3"/>
      <c r="D230" s="3"/>
      <c r="E230" s="3"/>
      <c r="F230" s="3"/>
      <c r="G230" s="3"/>
      <c r="H230" s="3"/>
      <c r="I230" s="3"/>
      <c r="J230" s="3"/>
      <c r="K230" s="4"/>
      <c r="L230" s="176"/>
      <c r="M230" s="3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22"/>
      <c r="AI230" s="22"/>
      <c r="AJ230" s="22"/>
      <c r="AK230" s="22"/>
      <c r="AL230" s="22"/>
      <c r="AM230" s="22"/>
      <c r="AN230" s="22"/>
      <c r="AO230" s="22"/>
      <c r="AP230" s="22"/>
      <c r="AQ230" s="22"/>
      <c r="AR230" s="22"/>
      <c r="AS230" s="22"/>
      <c r="AT230" s="22"/>
      <c r="AU230" s="22"/>
      <c r="AV230" s="22"/>
      <c r="AW230" s="22"/>
      <c r="AX230" s="22"/>
      <c r="AY230" s="22"/>
      <c r="AZ230" s="22"/>
      <c r="BA230" s="22"/>
      <c r="BB230" s="22"/>
      <c r="BC230" s="22"/>
      <c r="BD230" s="22"/>
    </row>
    <row r="231" spans="1:56" s="5" customFormat="1" x14ac:dyDescent="0.25">
      <c r="A231" s="176"/>
      <c r="B231" s="3"/>
      <c r="C231" s="3"/>
      <c r="D231" s="3"/>
      <c r="E231" s="3"/>
      <c r="F231" s="3"/>
      <c r="G231" s="3"/>
      <c r="H231" s="3"/>
      <c r="I231" s="3"/>
      <c r="J231" s="3"/>
      <c r="K231" s="4"/>
      <c r="L231" s="176"/>
      <c r="M231" s="3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22"/>
      <c r="AI231" s="22"/>
      <c r="AJ231" s="22"/>
      <c r="AK231" s="22"/>
      <c r="AL231" s="22"/>
      <c r="AM231" s="22"/>
      <c r="AN231" s="22"/>
      <c r="AO231" s="22"/>
      <c r="AP231" s="22"/>
      <c r="AQ231" s="22"/>
      <c r="AR231" s="22"/>
      <c r="AS231" s="22"/>
      <c r="AT231" s="22"/>
      <c r="AU231" s="22"/>
      <c r="AV231" s="22"/>
      <c r="AW231" s="22"/>
      <c r="AX231" s="22"/>
      <c r="AY231" s="22"/>
      <c r="AZ231" s="22"/>
      <c r="BA231" s="22"/>
      <c r="BB231" s="22"/>
      <c r="BC231" s="22"/>
      <c r="BD231" s="22"/>
    </row>
    <row r="232" spans="1:56" s="5" customFormat="1" x14ac:dyDescent="0.25">
      <c r="A232" s="176"/>
      <c r="B232" s="3"/>
      <c r="C232" s="3"/>
      <c r="D232" s="3"/>
      <c r="E232" s="3"/>
      <c r="F232" s="3"/>
      <c r="G232" s="3"/>
      <c r="H232" s="3"/>
      <c r="I232" s="3"/>
      <c r="J232" s="3"/>
      <c r="K232" s="4"/>
      <c r="L232" s="176"/>
      <c r="M232" s="3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22"/>
      <c r="AI232" s="22"/>
      <c r="AJ232" s="22"/>
      <c r="AK232" s="22"/>
      <c r="AL232" s="22"/>
      <c r="AM232" s="22"/>
      <c r="AN232" s="22"/>
      <c r="AO232" s="22"/>
      <c r="AP232" s="22"/>
      <c r="AQ232" s="22"/>
      <c r="AR232" s="22"/>
      <c r="AS232" s="22"/>
      <c r="AT232" s="22"/>
      <c r="AU232" s="22"/>
      <c r="AV232" s="22"/>
      <c r="AW232" s="22"/>
      <c r="AX232" s="22"/>
      <c r="AY232" s="22"/>
      <c r="AZ232" s="22"/>
      <c r="BA232" s="22"/>
      <c r="BB232" s="22"/>
      <c r="BC232" s="22"/>
      <c r="BD232" s="22"/>
    </row>
    <row r="233" spans="1:56" s="5" customFormat="1" x14ac:dyDescent="0.25">
      <c r="A233" s="176"/>
      <c r="B233" s="3"/>
      <c r="C233" s="3"/>
      <c r="D233" s="3"/>
      <c r="E233" s="3"/>
      <c r="F233" s="3"/>
      <c r="G233" s="3"/>
      <c r="H233" s="3"/>
      <c r="I233" s="3"/>
      <c r="J233" s="3"/>
      <c r="K233" s="4"/>
      <c r="L233" s="176"/>
      <c r="M233" s="3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22"/>
      <c r="AI233" s="22"/>
      <c r="AJ233" s="22"/>
      <c r="AK233" s="22"/>
      <c r="AL233" s="22"/>
      <c r="AM233" s="22"/>
      <c r="AN233" s="22"/>
      <c r="AO233" s="22"/>
      <c r="AP233" s="22"/>
      <c r="AQ233" s="22"/>
      <c r="AR233" s="22"/>
      <c r="AS233" s="22"/>
      <c r="AT233" s="22"/>
      <c r="AU233" s="22"/>
      <c r="AV233" s="22"/>
      <c r="AW233" s="22"/>
      <c r="AX233" s="22"/>
      <c r="AY233" s="22"/>
      <c r="AZ233" s="22"/>
      <c r="BA233" s="22"/>
      <c r="BB233" s="22"/>
      <c r="BC233" s="22"/>
      <c r="BD233" s="22"/>
    </row>
    <row r="234" spans="1:56" s="5" customFormat="1" x14ac:dyDescent="0.25">
      <c r="A234" s="176"/>
      <c r="B234" s="3"/>
      <c r="C234" s="3"/>
      <c r="D234" s="3"/>
      <c r="E234" s="3"/>
      <c r="F234" s="3"/>
      <c r="G234" s="3"/>
      <c r="H234" s="3"/>
      <c r="I234" s="3"/>
      <c r="J234" s="3"/>
      <c r="K234" s="4"/>
      <c r="L234" s="176"/>
      <c r="M234" s="3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22"/>
      <c r="AI234" s="22"/>
      <c r="AJ234" s="22"/>
      <c r="AK234" s="22"/>
      <c r="AL234" s="22"/>
      <c r="AM234" s="22"/>
      <c r="AN234" s="22"/>
      <c r="AO234" s="22"/>
      <c r="AP234" s="22"/>
      <c r="AQ234" s="22"/>
      <c r="AR234" s="22"/>
      <c r="AS234" s="22"/>
      <c r="AT234" s="22"/>
      <c r="AU234" s="22"/>
      <c r="AV234" s="22"/>
      <c r="AW234" s="22"/>
      <c r="AX234" s="22"/>
      <c r="AY234" s="22"/>
      <c r="AZ234" s="22"/>
      <c r="BA234" s="22"/>
      <c r="BB234" s="22"/>
      <c r="BC234" s="22"/>
      <c r="BD234" s="22"/>
    </row>
    <row r="235" spans="1:56" s="5" customFormat="1" x14ac:dyDescent="0.25">
      <c r="A235" s="176"/>
      <c r="B235" s="3"/>
      <c r="C235" s="3"/>
      <c r="D235" s="3"/>
      <c r="E235" s="3"/>
      <c r="F235" s="3"/>
      <c r="G235" s="3"/>
      <c r="H235" s="3"/>
      <c r="I235" s="3"/>
      <c r="J235" s="3"/>
      <c r="K235" s="4"/>
      <c r="L235" s="176"/>
      <c r="M235" s="3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22"/>
      <c r="AI235" s="22"/>
      <c r="AJ235" s="22"/>
      <c r="AK235" s="22"/>
      <c r="AL235" s="22"/>
      <c r="AM235" s="22"/>
      <c r="AN235" s="22"/>
      <c r="AO235" s="22"/>
      <c r="AP235" s="22"/>
      <c r="AQ235" s="22"/>
      <c r="AR235" s="22"/>
      <c r="AS235" s="22"/>
      <c r="AT235" s="22"/>
      <c r="AU235" s="22"/>
      <c r="AV235" s="22"/>
      <c r="AW235" s="22"/>
      <c r="AX235" s="22"/>
      <c r="AY235" s="22"/>
      <c r="AZ235" s="22"/>
      <c r="BA235" s="22"/>
      <c r="BB235" s="22"/>
      <c r="BC235" s="22"/>
      <c r="BD235" s="22"/>
    </row>
    <row r="236" spans="1:56" s="5" customFormat="1" x14ac:dyDescent="0.25">
      <c r="A236" s="176"/>
      <c r="B236" s="3"/>
      <c r="C236" s="3"/>
      <c r="D236" s="3"/>
      <c r="E236" s="3"/>
      <c r="F236" s="3"/>
      <c r="G236" s="3"/>
      <c r="H236" s="3"/>
      <c r="I236" s="3"/>
      <c r="J236" s="3"/>
      <c r="K236" s="4"/>
      <c r="L236" s="176"/>
      <c r="M236" s="3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  <c r="AH236" s="22"/>
      <c r="AI236" s="22"/>
      <c r="AJ236" s="22"/>
      <c r="AK236" s="22"/>
      <c r="AL236" s="22"/>
      <c r="AM236" s="22"/>
      <c r="AN236" s="22"/>
      <c r="AO236" s="22"/>
      <c r="AP236" s="22"/>
      <c r="AQ236" s="22"/>
      <c r="AR236" s="22"/>
      <c r="AS236" s="22"/>
      <c r="AT236" s="22"/>
      <c r="AU236" s="22"/>
      <c r="AV236" s="22"/>
      <c r="AW236" s="22"/>
      <c r="AX236" s="22"/>
      <c r="AY236" s="22"/>
      <c r="AZ236" s="22"/>
      <c r="BA236" s="22"/>
      <c r="BB236" s="22"/>
      <c r="BC236" s="22"/>
      <c r="BD236" s="22"/>
    </row>
    <row r="237" spans="1:56" s="5" customFormat="1" x14ac:dyDescent="0.25">
      <c r="A237" s="176"/>
      <c r="B237" s="3"/>
      <c r="C237" s="3"/>
      <c r="D237" s="3"/>
      <c r="E237" s="3"/>
      <c r="F237" s="3"/>
      <c r="G237" s="3"/>
      <c r="H237" s="3"/>
      <c r="I237" s="3"/>
      <c r="J237" s="3"/>
      <c r="K237" s="4"/>
      <c r="L237" s="176"/>
      <c r="M237" s="3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2"/>
      <c r="AI237" s="22"/>
      <c r="AJ237" s="22"/>
      <c r="AK237" s="22"/>
      <c r="AL237" s="22"/>
      <c r="AM237" s="22"/>
      <c r="AN237" s="22"/>
      <c r="AO237" s="22"/>
      <c r="AP237" s="22"/>
      <c r="AQ237" s="22"/>
      <c r="AR237" s="22"/>
      <c r="AS237" s="22"/>
      <c r="AT237" s="22"/>
      <c r="AU237" s="22"/>
      <c r="AV237" s="22"/>
      <c r="AW237" s="22"/>
      <c r="AX237" s="22"/>
      <c r="AY237" s="22"/>
      <c r="AZ237" s="22"/>
      <c r="BA237" s="22"/>
      <c r="BB237" s="22"/>
      <c r="BC237" s="22"/>
      <c r="BD237" s="22"/>
    </row>
    <row r="238" spans="1:56" s="5" customFormat="1" x14ac:dyDescent="0.25">
      <c r="A238" s="176"/>
      <c r="B238" s="3"/>
      <c r="C238" s="3"/>
      <c r="D238" s="3"/>
      <c r="E238" s="3"/>
      <c r="F238" s="3"/>
      <c r="G238" s="3"/>
      <c r="H238" s="3"/>
      <c r="I238" s="3"/>
      <c r="J238" s="3"/>
      <c r="K238" s="4"/>
      <c r="L238" s="176"/>
      <c r="M238" s="3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22"/>
      <c r="AI238" s="22"/>
      <c r="AJ238" s="22"/>
      <c r="AK238" s="22"/>
      <c r="AL238" s="22"/>
      <c r="AM238" s="22"/>
      <c r="AN238" s="22"/>
      <c r="AO238" s="22"/>
      <c r="AP238" s="22"/>
      <c r="AQ238" s="22"/>
      <c r="AR238" s="22"/>
      <c r="AS238" s="22"/>
      <c r="AT238" s="22"/>
      <c r="AU238" s="22"/>
      <c r="AV238" s="22"/>
      <c r="AW238" s="22"/>
      <c r="AX238" s="22"/>
      <c r="AY238" s="22"/>
      <c r="AZ238" s="22"/>
      <c r="BA238" s="22"/>
      <c r="BB238" s="22"/>
      <c r="BC238" s="22"/>
      <c r="BD238" s="22"/>
    </row>
    <row r="239" spans="1:56" s="5" customFormat="1" x14ac:dyDescent="0.25">
      <c r="A239" s="176"/>
      <c r="B239" s="3"/>
      <c r="C239" s="3"/>
      <c r="D239" s="3"/>
      <c r="E239" s="3"/>
      <c r="F239" s="3"/>
      <c r="G239" s="3"/>
      <c r="H239" s="3"/>
      <c r="I239" s="3"/>
      <c r="J239" s="3"/>
      <c r="K239" s="4"/>
      <c r="L239" s="176"/>
      <c r="M239" s="3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22"/>
      <c r="AI239" s="22"/>
      <c r="AJ239" s="22"/>
      <c r="AK239" s="22"/>
      <c r="AL239" s="22"/>
      <c r="AM239" s="22"/>
      <c r="AN239" s="22"/>
      <c r="AO239" s="22"/>
      <c r="AP239" s="22"/>
      <c r="AQ239" s="22"/>
      <c r="AR239" s="22"/>
      <c r="AS239" s="22"/>
      <c r="AT239" s="22"/>
      <c r="AU239" s="22"/>
      <c r="AV239" s="22"/>
      <c r="AW239" s="22"/>
      <c r="AX239" s="22"/>
      <c r="AY239" s="22"/>
      <c r="AZ239" s="22"/>
      <c r="BA239" s="22"/>
      <c r="BB239" s="22"/>
      <c r="BC239" s="22"/>
      <c r="BD239" s="22"/>
    </row>
    <row r="240" spans="1:56" s="5" customFormat="1" x14ac:dyDescent="0.25">
      <c r="A240" s="176"/>
      <c r="B240" s="3"/>
      <c r="C240" s="3"/>
      <c r="D240" s="3"/>
      <c r="E240" s="3"/>
      <c r="F240" s="3"/>
      <c r="G240" s="3"/>
      <c r="H240" s="3"/>
      <c r="I240" s="3"/>
      <c r="J240" s="3"/>
      <c r="K240" s="4"/>
      <c r="L240" s="176"/>
      <c r="M240" s="3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22"/>
      <c r="AI240" s="22"/>
      <c r="AJ240" s="22"/>
      <c r="AK240" s="22"/>
      <c r="AL240" s="22"/>
      <c r="AM240" s="22"/>
      <c r="AN240" s="22"/>
      <c r="AO240" s="22"/>
      <c r="AP240" s="22"/>
      <c r="AQ240" s="22"/>
      <c r="AR240" s="22"/>
      <c r="AS240" s="22"/>
      <c r="AT240" s="22"/>
      <c r="AU240" s="22"/>
      <c r="AV240" s="22"/>
      <c r="AW240" s="22"/>
      <c r="AX240" s="22"/>
      <c r="AY240" s="22"/>
      <c r="AZ240" s="22"/>
      <c r="BA240" s="22"/>
      <c r="BB240" s="22"/>
      <c r="BC240" s="22"/>
      <c r="BD240" s="22"/>
    </row>
    <row r="241" spans="1:56" s="5" customFormat="1" x14ac:dyDescent="0.25">
      <c r="A241" s="176"/>
      <c r="B241" s="3"/>
      <c r="C241" s="3"/>
      <c r="D241" s="3"/>
      <c r="E241" s="3"/>
      <c r="F241" s="3"/>
      <c r="G241" s="3"/>
      <c r="H241" s="3"/>
      <c r="I241" s="3"/>
      <c r="J241" s="3"/>
      <c r="K241" s="4"/>
      <c r="L241" s="176"/>
      <c r="M241" s="3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  <c r="AH241" s="22"/>
      <c r="AI241" s="22"/>
      <c r="AJ241" s="22"/>
      <c r="AK241" s="22"/>
      <c r="AL241" s="22"/>
      <c r="AM241" s="22"/>
      <c r="AN241" s="22"/>
      <c r="AO241" s="22"/>
      <c r="AP241" s="22"/>
      <c r="AQ241" s="22"/>
      <c r="AR241" s="22"/>
      <c r="AS241" s="22"/>
      <c r="AT241" s="22"/>
      <c r="AU241" s="22"/>
      <c r="AV241" s="22"/>
      <c r="AW241" s="22"/>
      <c r="AX241" s="22"/>
      <c r="AY241" s="22"/>
      <c r="AZ241" s="22"/>
      <c r="BA241" s="22"/>
      <c r="BB241" s="22"/>
      <c r="BC241" s="22"/>
      <c r="BD241" s="22"/>
    </row>
    <row r="242" spans="1:56" s="5" customFormat="1" x14ac:dyDescent="0.25">
      <c r="A242" s="176"/>
      <c r="B242" s="3"/>
      <c r="C242" s="3"/>
      <c r="D242" s="3"/>
      <c r="E242" s="3"/>
      <c r="F242" s="3"/>
      <c r="G242" s="3"/>
      <c r="H242" s="3"/>
      <c r="I242" s="3"/>
      <c r="J242" s="3"/>
      <c r="K242" s="4"/>
      <c r="L242" s="176"/>
      <c r="M242" s="3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  <c r="AH242" s="22"/>
      <c r="AI242" s="22"/>
      <c r="AJ242" s="22"/>
      <c r="AK242" s="22"/>
      <c r="AL242" s="22"/>
      <c r="AM242" s="22"/>
      <c r="AN242" s="22"/>
      <c r="AO242" s="22"/>
      <c r="AP242" s="22"/>
      <c r="AQ242" s="22"/>
      <c r="AR242" s="22"/>
      <c r="AS242" s="22"/>
      <c r="AT242" s="22"/>
      <c r="AU242" s="22"/>
      <c r="AV242" s="22"/>
      <c r="AW242" s="22"/>
      <c r="AX242" s="22"/>
      <c r="AY242" s="22"/>
      <c r="AZ242" s="22"/>
      <c r="BA242" s="22"/>
      <c r="BB242" s="22"/>
      <c r="BC242" s="22"/>
      <c r="BD242" s="22"/>
    </row>
    <row r="243" spans="1:56" s="5" customFormat="1" x14ac:dyDescent="0.25">
      <c r="A243" s="176"/>
      <c r="B243" s="3"/>
      <c r="C243" s="3"/>
      <c r="D243" s="3"/>
      <c r="E243" s="3"/>
      <c r="F243" s="3"/>
      <c r="G243" s="3"/>
      <c r="H243" s="3"/>
      <c r="I243" s="3"/>
      <c r="J243" s="3"/>
      <c r="K243" s="4"/>
      <c r="L243" s="176"/>
      <c r="M243" s="3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  <c r="AN243" s="22"/>
      <c r="AO243" s="22"/>
      <c r="AP243" s="22"/>
      <c r="AQ243" s="22"/>
      <c r="AR243" s="22"/>
      <c r="AS243" s="22"/>
      <c r="AT243" s="22"/>
      <c r="AU243" s="22"/>
      <c r="AV243" s="22"/>
      <c r="AW243" s="22"/>
      <c r="AX243" s="22"/>
      <c r="AY243" s="22"/>
      <c r="AZ243" s="22"/>
      <c r="BA243" s="22"/>
      <c r="BB243" s="22"/>
      <c r="BC243" s="22"/>
      <c r="BD243" s="22"/>
    </row>
    <row r="244" spans="1:56" s="5" customFormat="1" x14ac:dyDescent="0.25">
      <c r="A244" s="176"/>
      <c r="B244" s="3"/>
      <c r="C244" s="3"/>
      <c r="D244" s="3"/>
      <c r="E244" s="3"/>
      <c r="F244" s="3"/>
      <c r="G244" s="3"/>
      <c r="H244" s="3"/>
      <c r="I244" s="3"/>
      <c r="J244" s="3"/>
      <c r="K244" s="4"/>
      <c r="L244" s="176"/>
      <c r="M244" s="3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22"/>
      <c r="AI244" s="22"/>
      <c r="AJ244" s="22"/>
      <c r="AK244" s="22"/>
      <c r="AL244" s="22"/>
      <c r="AM244" s="22"/>
      <c r="AN244" s="22"/>
      <c r="AO244" s="22"/>
      <c r="AP244" s="22"/>
      <c r="AQ244" s="22"/>
      <c r="AR244" s="22"/>
      <c r="AS244" s="22"/>
      <c r="AT244" s="22"/>
      <c r="AU244" s="22"/>
      <c r="AV244" s="22"/>
      <c r="AW244" s="22"/>
      <c r="AX244" s="22"/>
      <c r="AY244" s="22"/>
      <c r="AZ244" s="22"/>
      <c r="BA244" s="22"/>
      <c r="BB244" s="22"/>
      <c r="BC244" s="22"/>
      <c r="BD244" s="22"/>
    </row>
    <row r="245" spans="1:56" s="5" customFormat="1" x14ac:dyDescent="0.25">
      <c r="A245" s="176"/>
      <c r="B245" s="3"/>
      <c r="C245" s="3"/>
      <c r="D245" s="3"/>
      <c r="E245" s="3"/>
      <c r="F245" s="3"/>
      <c r="G245" s="3"/>
      <c r="H245" s="3"/>
      <c r="I245" s="3"/>
      <c r="J245" s="3"/>
      <c r="K245" s="4"/>
      <c r="L245" s="176"/>
      <c r="M245" s="3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22"/>
      <c r="AI245" s="22"/>
      <c r="AJ245" s="22"/>
      <c r="AK245" s="22"/>
      <c r="AL245" s="22"/>
      <c r="AM245" s="22"/>
      <c r="AN245" s="22"/>
      <c r="AO245" s="22"/>
      <c r="AP245" s="22"/>
      <c r="AQ245" s="22"/>
      <c r="AR245" s="22"/>
      <c r="AS245" s="22"/>
      <c r="AT245" s="22"/>
      <c r="AU245" s="22"/>
      <c r="AV245" s="22"/>
      <c r="AW245" s="22"/>
      <c r="AX245" s="22"/>
      <c r="AY245" s="22"/>
      <c r="AZ245" s="22"/>
      <c r="BA245" s="22"/>
      <c r="BB245" s="22"/>
      <c r="BC245" s="22"/>
      <c r="BD245" s="22"/>
    </row>
    <row r="246" spans="1:56" s="5" customFormat="1" x14ac:dyDescent="0.25">
      <c r="A246" s="176"/>
      <c r="B246" s="3"/>
      <c r="C246" s="3"/>
      <c r="D246" s="3"/>
      <c r="E246" s="3"/>
      <c r="F246" s="3"/>
      <c r="G246" s="3"/>
      <c r="H246" s="3"/>
      <c r="I246" s="3"/>
      <c r="J246" s="3"/>
      <c r="K246" s="4"/>
      <c r="L246" s="176"/>
      <c r="M246" s="3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22"/>
      <c r="AI246" s="22"/>
      <c r="AJ246" s="22"/>
      <c r="AK246" s="22"/>
      <c r="AL246" s="22"/>
      <c r="AM246" s="22"/>
      <c r="AN246" s="22"/>
      <c r="AO246" s="22"/>
      <c r="AP246" s="22"/>
      <c r="AQ246" s="22"/>
      <c r="AR246" s="22"/>
      <c r="AS246" s="22"/>
      <c r="AT246" s="22"/>
      <c r="AU246" s="22"/>
      <c r="AV246" s="22"/>
      <c r="AW246" s="22"/>
      <c r="AX246" s="22"/>
      <c r="AY246" s="22"/>
      <c r="AZ246" s="22"/>
      <c r="BA246" s="22"/>
      <c r="BB246" s="22"/>
      <c r="BC246" s="22"/>
      <c r="BD246" s="22"/>
    </row>
    <row r="247" spans="1:56" s="5" customFormat="1" x14ac:dyDescent="0.25">
      <c r="A247" s="176"/>
      <c r="B247" s="3"/>
      <c r="C247" s="3"/>
      <c r="D247" s="3"/>
      <c r="E247" s="3"/>
      <c r="F247" s="3"/>
      <c r="G247" s="3"/>
      <c r="H247" s="3"/>
      <c r="I247" s="3"/>
      <c r="J247" s="3"/>
      <c r="K247" s="4"/>
      <c r="L247" s="176"/>
      <c r="M247" s="3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22"/>
      <c r="AI247" s="22"/>
      <c r="AJ247" s="22"/>
      <c r="AK247" s="22"/>
      <c r="AL247" s="22"/>
      <c r="AM247" s="22"/>
      <c r="AN247" s="22"/>
      <c r="AO247" s="22"/>
      <c r="AP247" s="22"/>
      <c r="AQ247" s="22"/>
      <c r="AR247" s="22"/>
      <c r="AS247" s="22"/>
      <c r="AT247" s="22"/>
      <c r="AU247" s="22"/>
      <c r="AV247" s="22"/>
      <c r="AW247" s="22"/>
      <c r="AX247" s="22"/>
      <c r="AY247" s="22"/>
      <c r="AZ247" s="22"/>
      <c r="BA247" s="22"/>
      <c r="BB247" s="22"/>
      <c r="BC247" s="22"/>
      <c r="BD247" s="22"/>
    </row>
    <row r="248" spans="1:56" s="5" customFormat="1" x14ac:dyDescent="0.25">
      <c r="A248" s="176"/>
      <c r="B248" s="3"/>
      <c r="C248" s="3"/>
      <c r="D248" s="3"/>
      <c r="E248" s="3"/>
      <c r="F248" s="3"/>
      <c r="G248" s="3"/>
      <c r="H248" s="3"/>
      <c r="I248" s="3"/>
      <c r="J248" s="3"/>
      <c r="K248" s="4"/>
      <c r="L248" s="176"/>
      <c r="M248" s="3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  <c r="AH248" s="22"/>
      <c r="AI248" s="22"/>
      <c r="AJ248" s="22"/>
      <c r="AK248" s="22"/>
      <c r="AL248" s="22"/>
      <c r="AM248" s="22"/>
      <c r="AN248" s="22"/>
      <c r="AO248" s="22"/>
      <c r="AP248" s="22"/>
      <c r="AQ248" s="22"/>
      <c r="AR248" s="22"/>
      <c r="AS248" s="22"/>
      <c r="AT248" s="22"/>
      <c r="AU248" s="22"/>
      <c r="AV248" s="22"/>
      <c r="AW248" s="22"/>
      <c r="AX248" s="22"/>
      <c r="AY248" s="22"/>
      <c r="AZ248" s="22"/>
      <c r="BA248" s="22"/>
      <c r="BB248" s="22"/>
      <c r="BC248" s="22"/>
      <c r="BD248" s="22"/>
    </row>
    <row r="249" spans="1:56" s="5" customFormat="1" x14ac:dyDescent="0.25">
      <c r="A249" s="176"/>
      <c r="B249" s="3"/>
      <c r="C249" s="3"/>
      <c r="D249" s="3"/>
      <c r="E249" s="3"/>
      <c r="F249" s="3"/>
      <c r="G249" s="3"/>
      <c r="H249" s="3"/>
      <c r="I249" s="3"/>
      <c r="J249" s="3"/>
      <c r="K249" s="4"/>
      <c r="L249" s="176"/>
      <c r="M249" s="3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22"/>
      <c r="AI249" s="22"/>
      <c r="AJ249" s="22"/>
      <c r="AK249" s="22"/>
      <c r="AL249" s="22"/>
      <c r="AM249" s="22"/>
      <c r="AN249" s="22"/>
      <c r="AO249" s="22"/>
      <c r="AP249" s="22"/>
      <c r="AQ249" s="22"/>
      <c r="AR249" s="22"/>
      <c r="AS249" s="22"/>
      <c r="AT249" s="22"/>
      <c r="AU249" s="22"/>
      <c r="AV249" s="22"/>
      <c r="AW249" s="22"/>
      <c r="AX249" s="22"/>
      <c r="AY249" s="22"/>
      <c r="AZ249" s="22"/>
      <c r="BA249" s="22"/>
      <c r="BB249" s="22"/>
      <c r="BC249" s="22"/>
      <c r="BD249" s="22"/>
    </row>
    <row r="250" spans="1:56" s="5" customFormat="1" x14ac:dyDescent="0.25">
      <c r="A250" s="176"/>
      <c r="B250" s="3"/>
      <c r="C250" s="3"/>
      <c r="D250" s="3"/>
      <c r="E250" s="3"/>
      <c r="F250" s="3"/>
      <c r="G250" s="3"/>
      <c r="H250" s="3"/>
      <c r="I250" s="3"/>
      <c r="J250" s="3"/>
      <c r="K250" s="4"/>
      <c r="L250" s="176"/>
      <c r="M250" s="3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22"/>
      <c r="AI250" s="22"/>
      <c r="AJ250" s="22"/>
      <c r="AK250" s="22"/>
      <c r="AL250" s="22"/>
      <c r="AM250" s="22"/>
      <c r="AN250" s="22"/>
      <c r="AO250" s="22"/>
      <c r="AP250" s="22"/>
      <c r="AQ250" s="22"/>
      <c r="AR250" s="22"/>
      <c r="AS250" s="22"/>
      <c r="AT250" s="22"/>
      <c r="AU250" s="22"/>
      <c r="AV250" s="22"/>
      <c r="AW250" s="22"/>
      <c r="AX250" s="22"/>
      <c r="AY250" s="22"/>
      <c r="AZ250" s="22"/>
      <c r="BA250" s="22"/>
      <c r="BB250" s="22"/>
      <c r="BC250" s="22"/>
      <c r="BD250" s="22"/>
    </row>
    <row r="251" spans="1:56" s="5" customFormat="1" x14ac:dyDescent="0.25">
      <c r="A251"/>
      <c r="B251" s="3"/>
      <c r="C251" s="3"/>
      <c r="D251" s="3"/>
      <c r="E251" s="3"/>
      <c r="F251" s="3"/>
      <c r="G251" s="3"/>
      <c r="H251" s="3"/>
      <c r="I251" s="3"/>
      <c r="J251" s="3"/>
      <c r="K251" s="4"/>
      <c r="L251"/>
      <c r="M251" s="3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22"/>
      <c r="AI251" s="22"/>
      <c r="AJ251" s="22"/>
      <c r="AK251" s="22"/>
      <c r="AL251" s="22"/>
      <c r="AM251" s="22"/>
      <c r="AN251" s="22"/>
      <c r="AO251" s="22"/>
      <c r="AP251" s="22"/>
      <c r="AQ251" s="22"/>
      <c r="AR251" s="22"/>
      <c r="AS251" s="22"/>
      <c r="AT251" s="22"/>
      <c r="AU251" s="22"/>
      <c r="AV251" s="22"/>
      <c r="AW251" s="22"/>
      <c r="AX251" s="22"/>
      <c r="AY251" s="22"/>
      <c r="AZ251" s="22"/>
      <c r="BA251" s="22"/>
      <c r="BB251" s="22"/>
      <c r="BC251" s="22"/>
      <c r="BD251" s="22"/>
    </row>
    <row r="252" spans="1:56" s="5" customFormat="1" x14ac:dyDescent="0.25">
      <c r="A252"/>
      <c r="B252" s="3"/>
      <c r="C252" s="3"/>
      <c r="D252" s="3"/>
      <c r="E252" s="3"/>
      <c r="F252" s="3"/>
      <c r="G252" s="3"/>
      <c r="H252" s="3"/>
      <c r="I252" s="3"/>
      <c r="J252" s="3"/>
      <c r="K252" s="4"/>
      <c r="L252"/>
      <c r="M252" s="3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22"/>
      <c r="AI252" s="22"/>
      <c r="AJ252" s="22"/>
      <c r="AK252" s="22"/>
      <c r="AL252" s="22"/>
      <c r="AM252" s="22"/>
      <c r="AN252" s="22"/>
      <c r="AO252" s="22"/>
      <c r="AP252" s="22"/>
      <c r="AQ252" s="22"/>
      <c r="AR252" s="22"/>
      <c r="AS252" s="22"/>
      <c r="AT252" s="22"/>
      <c r="AU252" s="22"/>
      <c r="AV252" s="22"/>
      <c r="AW252" s="22"/>
      <c r="AX252" s="22"/>
      <c r="AY252" s="22"/>
      <c r="AZ252" s="22"/>
      <c r="BA252" s="22"/>
      <c r="BB252" s="22"/>
      <c r="BC252" s="22"/>
      <c r="BD252" s="22"/>
    </row>
    <row r="253" spans="1:56" s="5" customFormat="1" x14ac:dyDescent="0.25">
      <c r="A253"/>
      <c r="B253" s="3"/>
      <c r="C253" s="3"/>
      <c r="D253" s="3"/>
      <c r="E253" s="3"/>
      <c r="F253" s="3"/>
      <c r="G253" s="3"/>
      <c r="H253" s="3"/>
      <c r="I253" s="3"/>
      <c r="J253" s="3"/>
      <c r="K253" s="4"/>
      <c r="L253"/>
      <c r="M253" s="3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  <c r="AN253" s="22"/>
      <c r="AO253" s="22"/>
      <c r="AP253" s="22"/>
      <c r="AQ253" s="22"/>
      <c r="AR253" s="22"/>
      <c r="AS253" s="22"/>
      <c r="AT253" s="22"/>
      <c r="AU253" s="22"/>
      <c r="AV253" s="22"/>
      <c r="AW253" s="22"/>
      <c r="AX253" s="22"/>
      <c r="AY253" s="22"/>
      <c r="AZ253" s="22"/>
      <c r="BA253" s="22"/>
      <c r="BB253" s="22"/>
      <c r="BC253" s="22"/>
      <c r="BD253" s="22"/>
    </row>
    <row r="254" spans="1:56" s="5" customFormat="1" x14ac:dyDescent="0.25">
      <c r="A254"/>
      <c r="B254" s="3"/>
      <c r="C254" s="3"/>
      <c r="D254" s="3"/>
      <c r="E254" s="3"/>
      <c r="F254" s="3"/>
      <c r="G254" s="3"/>
      <c r="H254" s="3"/>
      <c r="I254" s="3"/>
      <c r="J254" s="3"/>
      <c r="K254" s="4"/>
      <c r="L254"/>
      <c r="M254" s="3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  <c r="AG254" s="22"/>
      <c r="AH254" s="22"/>
      <c r="AI254" s="22"/>
      <c r="AJ254" s="22"/>
      <c r="AK254" s="22"/>
      <c r="AL254" s="22"/>
      <c r="AM254" s="22"/>
      <c r="AN254" s="22"/>
      <c r="AO254" s="22"/>
      <c r="AP254" s="22"/>
      <c r="AQ254" s="22"/>
      <c r="AR254" s="22"/>
      <c r="AS254" s="22"/>
      <c r="AT254" s="22"/>
      <c r="AU254" s="22"/>
      <c r="AV254" s="22"/>
      <c r="AW254" s="22"/>
      <c r="AX254" s="22"/>
      <c r="AY254" s="22"/>
      <c r="AZ254" s="22"/>
      <c r="BA254" s="22"/>
      <c r="BB254" s="22"/>
      <c r="BC254" s="22"/>
      <c r="BD254" s="22"/>
    </row>
    <row r="255" spans="1:56" s="5" customFormat="1" x14ac:dyDescent="0.25">
      <c r="A255"/>
      <c r="B255" s="3"/>
      <c r="C255" s="3"/>
      <c r="D255" s="3"/>
      <c r="E255" s="3"/>
      <c r="F255" s="3"/>
      <c r="G255" s="3"/>
      <c r="H255" s="3"/>
      <c r="I255" s="3"/>
      <c r="J255" s="3"/>
      <c r="K255" s="4"/>
      <c r="L255"/>
      <c r="M255" s="3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22"/>
      <c r="AI255" s="22"/>
      <c r="AJ255" s="22"/>
      <c r="AK255" s="22"/>
      <c r="AL255" s="22"/>
      <c r="AM255" s="22"/>
      <c r="AN255" s="22"/>
      <c r="AO255" s="22"/>
      <c r="AP255" s="22"/>
      <c r="AQ255" s="22"/>
      <c r="AR255" s="22"/>
      <c r="AS255" s="22"/>
      <c r="AT255" s="22"/>
      <c r="AU255" s="22"/>
      <c r="AV255" s="22"/>
      <c r="AW255" s="22"/>
      <c r="AX255" s="22"/>
      <c r="AY255" s="22"/>
      <c r="AZ255" s="22"/>
      <c r="BA255" s="22"/>
      <c r="BB255" s="22"/>
      <c r="BC255" s="22"/>
      <c r="BD255" s="22"/>
    </row>
    <row r="256" spans="1:56" s="5" customFormat="1" x14ac:dyDescent="0.25">
      <c r="A256"/>
      <c r="B256" s="3"/>
      <c r="C256" s="3"/>
      <c r="D256" s="3"/>
      <c r="E256" s="3"/>
      <c r="F256" s="3"/>
      <c r="G256" s="3"/>
      <c r="H256" s="3"/>
      <c r="I256" s="3"/>
      <c r="J256" s="3"/>
      <c r="K256" s="4"/>
      <c r="L256"/>
      <c r="M256" s="3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  <c r="AG256" s="22"/>
      <c r="AH256" s="22"/>
      <c r="AI256" s="22"/>
      <c r="AJ256" s="22"/>
      <c r="AK256" s="22"/>
      <c r="AL256" s="22"/>
      <c r="AM256" s="22"/>
      <c r="AN256" s="22"/>
      <c r="AO256" s="22"/>
      <c r="AP256" s="22"/>
      <c r="AQ256" s="22"/>
      <c r="AR256" s="22"/>
      <c r="AS256" s="22"/>
      <c r="AT256" s="22"/>
      <c r="AU256" s="22"/>
      <c r="AV256" s="22"/>
      <c r="AW256" s="22"/>
      <c r="AX256" s="22"/>
      <c r="AY256" s="22"/>
      <c r="AZ256" s="22"/>
      <c r="BA256" s="22"/>
      <c r="BB256" s="22"/>
      <c r="BC256" s="22"/>
      <c r="BD256" s="22"/>
    </row>
    <row r="257" spans="1:56" s="5" customFormat="1" x14ac:dyDescent="0.25">
      <c r="A257"/>
      <c r="B257" s="3"/>
      <c r="C257" s="3"/>
      <c r="D257" s="3"/>
      <c r="E257" s="3"/>
      <c r="F257" s="3"/>
      <c r="G257" s="3"/>
      <c r="H257" s="3"/>
      <c r="I257" s="3"/>
      <c r="J257" s="3"/>
      <c r="K257" s="4"/>
      <c r="L257"/>
      <c r="M257" s="3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F257" s="22"/>
      <c r="AG257" s="22"/>
      <c r="AH257" s="22"/>
      <c r="AI257" s="22"/>
      <c r="AJ257" s="22"/>
      <c r="AK257" s="22"/>
      <c r="AL257" s="22"/>
      <c r="AM257" s="22"/>
      <c r="AN257" s="22"/>
      <c r="AO257" s="22"/>
      <c r="AP257" s="22"/>
      <c r="AQ257" s="22"/>
      <c r="AR257" s="22"/>
      <c r="AS257" s="22"/>
      <c r="AT257" s="22"/>
      <c r="AU257" s="22"/>
      <c r="AV257" s="22"/>
      <c r="AW257" s="22"/>
      <c r="AX257" s="22"/>
      <c r="AY257" s="22"/>
      <c r="AZ257" s="22"/>
      <c r="BA257" s="22"/>
      <c r="BB257" s="22"/>
      <c r="BC257" s="22"/>
      <c r="BD257" s="22"/>
    </row>
    <row r="258" spans="1:56" s="5" customFormat="1" x14ac:dyDescent="0.25">
      <c r="A258"/>
      <c r="B258" s="3"/>
      <c r="C258" s="3"/>
      <c r="D258" s="3"/>
      <c r="E258" s="3"/>
      <c r="F258" s="3"/>
      <c r="G258" s="3"/>
      <c r="H258" s="3"/>
      <c r="I258" s="3"/>
      <c r="J258" s="3"/>
      <c r="K258" s="4"/>
      <c r="L258"/>
      <c r="M258" s="3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  <c r="AG258" s="22"/>
      <c r="AH258" s="22"/>
      <c r="AI258" s="22"/>
      <c r="AJ258" s="22"/>
      <c r="AK258" s="22"/>
      <c r="AL258" s="22"/>
      <c r="AM258" s="22"/>
      <c r="AN258" s="22"/>
      <c r="AO258" s="22"/>
      <c r="AP258" s="22"/>
      <c r="AQ258" s="22"/>
      <c r="AR258" s="22"/>
      <c r="AS258" s="22"/>
      <c r="AT258" s="22"/>
      <c r="AU258" s="22"/>
      <c r="AV258" s="22"/>
      <c r="AW258" s="22"/>
      <c r="AX258" s="22"/>
      <c r="AY258" s="22"/>
      <c r="AZ258" s="22"/>
      <c r="BA258" s="22"/>
      <c r="BB258" s="22"/>
      <c r="BC258" s="22"/>
      <c r="BD258" s="22"/>
    </row>
    <row r="259" spans="1:56" s="5" customFormat="1" x14ac:dyDescent="0.25">
      <c r="A259"/>
      <c r="B259" s="3"/>
      <c r="C259" s="3"/>
      <c r="D259" s="3"/>
      <c r="E259" s="3"/>
      <c r="F259" s="3"/>
      <c r="G259" s="3"/>
      <c r="H259" s="3"/>
      <c r="I259" s="3"/>
      <c r="J259" s="3"/>
      <c r="K259" s="4"/>
      <c r="L259"/>
      <c r="M259" s="3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F259" s="22"/>
      <c r="AG259" s="22"/>
      <c r="AH259" s="22"/>
      <c r="AI259" s="22"/>
      <c r="AJ259" s="22"/>
      <c r="AK259" s="22"/>
      <c r="AL259" s="22"/>
      <c r="AM259" s="22"/>
      <c r="AN259" s="22"/>
      <c r="AO259" s="22"/>
      <c r="AP259" s="22"/>
      <c r="AQ259" s="22"/>
      <c r="AR259" s="22"/>
      <c r="AS259" s="22"/>
      <c r="AT259" s="22"/>
      <c r="AU259" s="22"/>
      <c r="AV259" s="22"/>
      <c r="AW259" s="22"/>
      <c r="AX259" s="22"/>
      <c r="AY259" s="22"/>
      <c r="AZ259" s="22"/>
      <c r="BA259" s="22"/>
      <c r="BB259" s="22"/>
      <c r="BC259" s="22"/>
      <c r="BD259" s="22"/>
    </row>
    <row r="260" spans="1:56" s="5" customFormat="1" x14ac:dyDescent="0.25">
      <c r="A260"/>
      <c r="B260" s="3"/>
      <c r="C260" s="3"/>
      <c r="D260" s="3"/>
      <c r="E260" s="3"/>
      <c r="F260" s="3"/>
      <c r="G260" s="3"/>
      <c r="H260" s="3"/>
      <c r="I260" s="3"/>
      <c r="J260" s="3"/>
      <c r="K260" s="4"/>
      <c r="L260"/>
      <c r="M260" s="3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F260" s="22"/>
      <c r="AG260" s="22"/>
      <c r="AH260" s="22"/>
      <c r="AI260" s="22"/>
      <c r="AJ260" s="22"/>
      <c r="AK260" s="22"/>
      <c r="AL260" s="22"/>
      <c r="AM260" s="22"/>
      <c r="AN260" s="22"/>
      <c r="AO260" s="22"/>
      <c r="AP260" s="22"/>
      <c r="AQ260" s="22"/>
      <c r="AR260" s="22"/>
      <c r="AS260" s="22"/>
      <c r="AT260" s="22"/>
      <c r="AU260" s="22"/>
      <c r="AV260" s="22"/>
      <c r="AW260" s="22"/>
      <c r="AX260" s="22"/>
      <c r="AY260" s="22"/>
      <c r="AZ260" s="22"/>
      <c r="BA260" s="22"/>
      <c r="BB260" s="22"/>
      <c r="BC260" s="22"/>
      <c r="BD260" s="22"/>
    </row>
  </sheetData>
  <mergeCells count="23">
    <mergeCell ref="B28:B31"/>
    <mergeCell ref="B2:B4"/>
    <mergeCell ref="J7:K7"/>
    <mergeCell ref="B15:K15"/>
    <mergeCell ref="B19:B22"/>
    <mergeCell ref="B23:B27"/>
    <mergeCell ref="C82:G82"/>
    <mergeCell ref="B49:C49"/>
    <mergeCell ref="B51:C51"/>
    <mergeCell ref="B52:C52"/>
    <mergeCell ref="B53:C53"/>
    <mergeCell ref="B54:C54"/>
    <mergeCell ref="B55:C55"/>
    <mergeCell ref="B56:C56"/>
    <mergeCell ref="B57:C57"/>
    <mergeCell ref="C76:J76"/>
    <mergeCell ref="C78:G78"/>
    <mergeCell ref="C80:G80"/>
    <mergeCell ref="C84:G84"/>
    <mergeCell ref="C86:G86"/>
    <mergeCell ref="C88:J88"/>
    <mergeCell ref="C90:J90"/>
    <mergeCell ref="C92:J92"/>
  </mergeCells>
  <conditionalFormatting sqref="K92">
    <cfRule type="colorScale" priority="10">
      <colorScale>
        <cfvo type="num" val="0"/>
        <cfvo type="num" val="0"/>
        <color rgb="FFFF7128"/>
        <color rgb="FF00B050"/>
      </colorScale>
    </cfRule>
    <cfRule type="colorScale" priority="11">
      <colorScale>
        <cfvo type="num" val="0"/>
        <cfvo type="max"/>
        <color rgb="FF00B050"/>
        <color rgb="FF00B050"/>
      </colorScale>
    </cfRule>
    <cfRule type="colorScale" priority="12">
      <colorScale>
        <cfvo type="num" val="0"/>
        <cfvo type="max"/>
        <color rgb="FF00B050"/>
        <color rgb="FFFFEF9C"/>
      </colorScale>
    </cfRule>
  </conditionalFormatting>
  <conditionalFormatting sqref="K90">
    <cfRule type="colorScale" priority="9">
      <colorScale>
        <cfvo type="num" val="0"/>
        <cfvo type="num" val="500000"/>
        <color theme="0"/>
        <color rgb="FFFF7101"/>
      </colorScale>
    </cfRule>
  </conditionalFormatting>
  <conditionalFormatting sqref="C4">
    <cfRule type="expression" dxfId="7" priority="8">
      <formula>$C$2="Multi client"</formula>
    </cfRule>
  </conditionalFormatting>
  <conditionalFormatting sqref="M90">
    <cfRule type="expression" dxfId="6" priority="5">
      <formula>$K$90&lt;500000</formula>
    </cfRule>
  </conditionalFormatting>
  <conditionalFormatting sqref="I98:K98 I109:K116">
    <cfRule type="expression" dxfId="5" priority="6">
      <formula>$C$2="Single client"</formula>
    </cfRule>
    <cfRule type="expression" dxfId="4" priority="7">
      <formula>$C$2="Single client"</formula>
    </cfRule>
  </conditionalFormatting>
  <conditionalFormatting sqref="I99:I108">
    <cfRule type="expression" dxfId="3" priority="1">
      <formula>$C$2="Single client"</formula>
    </cfRule>
    <cfRule type="expression" dxfId="2" priority="2">
      <formula>$C$2="Single client"</formula>
    </cfRule>
  </conditionalFormatting>
  <conditionalFormatting sqref="J99:K108">
    <cfRule type="expression" dxfId="1" priority="3">
      <formula>$C$2="Single client"</formula>
    </cfRule>
    <cfRule type="expression" dxfId="0" priority="4">
      <formula>$C$2="Single client"</formula>
    </cfRule>
  </conditionalFormatting>
  <dataValidations count="4">
    <dataValidation type="list" allowBlank="1" showInputMessage="1" showErrorMessage="1" sqref="C37:C39 C43:C45 D51:D57 C63 C72 C8 C12">
      <formula1>YESNO</formula1>
    </dataValidation>
    <dataValidation type="list" allowBlank="1" showInputMessage="1" showErrorMessage="1" sqref="C2">
      <formula1>Mono_client</formula1>
    </dataValidation>
    <dataValidation type="list" allowBlank="1" showInputMessage="1" showErrorMessage="1" sqref="C4 I109:I116">
      <formula1>Listeclients</formula1>
    </dataValidation>
    <dataValidation type="list" allowBlank="1" showInputMessage="1" showErrorMessage="1" sqref="I99:I108">
      <formula1>Client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License Cop P&amp;L</vt:lpstr>
      <vt:lpstr>License Lil P&amp;L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GOUGNARD</dc:creator>
  <cp:lastModifiedBy>Jean-Eric</cp:lastModifiedBy>
  <dcterms:created xsi:type="dcterms:W3CDTF">2014-11-10T12:25:49Z</dcterms:created>
  <dcterms:modified xsi:type="dcterms:W3CDTF">2015-01-16T15:11:32Z</dcterms:modified>
</cp:coreProperties>
</file>