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FA08713-0597-458A-A4B1-3E1A42338660}" xr6:coauthVersionLast="45" xr6:coauthVersionMax="45" xr10:uidLastSave="{00000000-0000-0000-0000-000000000000}"/>
  <bookViews>
    <workbookView xWindow="-120" yWindow="-120" windowWidth="24240" windowHeight="13740" xr2:uid="{FB01025D-5E4A-4F4A-A190-E18B3B737ADA}"/>
  </bookViews>
  <sheets>
    <sheet name="CA" sheetId="1" r:id="rId1"/>
    <sheet name="REMIS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J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J3" i="1" l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K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<sst xmlns="http://schemas.openxmlformats.org/spreadsheetml/2006/main" count="54" uniqueCount="22">
  <si>
    <t>KEY</t>
  </si>
  <si>
    <t>ID COMMANDE</t>
  </si>
  <si>
    <t>Pays</t>
  </si>
  <si>
    <t>Pays corrigé</t>
  </si>
  <si>
    <t>Détail</t>
  </si>
  <si>
    <t>TYPE</t>
  </si>
  <si>
    <t>QUANTITÉ</t>
  </si>
  <si>
    <t>TTC AVR</t>
  </si>
  <si>
    <t>REMISE</t>
  </si>
  <si>
    <t>TTC APR</t>
  </si>
  <si>
    <t>HT/CA</t>
  </si>
  <si>
    <t>DEVISES</t>
  </si>
  <si>
    <t>GrÃ¨ce</t>
  </si>
  <si>
    <t>Grèce</t>
  </si>
  <si>
    <t>Accessoire</t>
  </si>
  <si>
    <t>€</t>
  </si>
  <si>
    <t>Original</t>
  </si>
  <si>
    <t>Belgique</t>
  </si>
  <si>
    <t>PRODUIT 1</t>
  </si>
  <si>
    <t>PRODUIT 2</t>
  </si>
  <si>
    <t>Order No</t>
  </si>
  <si>
    <t>Total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</si>
</sst>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4"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1A7E84-1FBD-404C-80F0-8D1B8BC673C2}" name="Table2" displayName="Table2" ref="A1:L9" totalsRowShown="0">
  <autoFilter ref="A1:L9" xr:uid="{706B2DCA-F304-4D4B-8816-8994CDDFD3E0}"/>
  <tableColumns count="12">
    <tableColumn id="1" xr3:uid="{BF08853D-3D24-4113-8FAC-0AE71BA2062C}" name="KEY"/>
    <tableColumn id="2" xr3:uid="{26CD8945-82AE-4996-BED0-241C53421A3B}" name="ID COMMANDE"/>
    <tableColumn id="3" xr3:uid="{29CD900B-7D6A-454C-844C-98F6F33F7D94}" name="Pays"/>
    <tableColumn id="4" xr3:uid="{D0C79D10-DA42-4FA3-B7FF-A27B4007048D}" name="Pays corrigé"/>
    <tableColumn id="5" xr3:uid="{E3E96543-F737-4887-8002-9990E2B6BA32}" name="Détail"/>
    <tableColumn id="6" xr3:uid="{6E3E5753-227D-4227-8DF1-E4299A2A4C62}" name="TYPE"/>
    <tableColumn id="7" xr3:uid="{076FC8B6-0AF4-4466-8904-EE8466FF63C7}" name="QUANTITÉ"/>
    <tableColumn id="8" xr3:uid="{A229C51D-29B4-4C49-878A-8B5E09555536}" name="TTC AVR" dataDxfId="3"/>
    <tableColumn id="9" xr3:uid="{0BF83F1F-EBD1-47CB-9929-AF8EFAA5A7F6}" name="REMISE" dataDxfId="2">
      <calculatedColumnFormula array="1">IF(COUNTIF(B$2:Table2[[#This Row],[ID COMMANDE]],Table2[[#This Row],[ID COMMANDE]])&gt;1,0,VLOOKUP($B2,Table1[],2,FALSE))</calculatedColumnFormula>
    </tableColumn>
    <tableColumn id="10" xr3:uid="{AD97D6BC-3CDF-40C7-9F53-DBF7FB17328E}" name="TTC APR" dataDxfId="1">
      <calculatedColumnFormula>H2-I2</calculatedColumnFormula>
    </tableColumn>
    <tableColumn id="11" xr3:uid="{453866D9-126F-4DDB-84E4-4D2722814D13}" name="HT/CA" dataDxfId="0">
      <calculatedColumnFormula>J2/1.21</calculatedColumnFormula>
    </tableColumn>
    <tableColumn id="12" xr3:uid="{156F00A0-7DEB-426C-B313-1F0C364C6B31}" name="DEVI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58C40E-BD22-47FC-88C4-9CEDD690AA4D}" name="Table1" displayName="Table1" ref="A1:B3" totalsRowShown="0" headerRowCellStyle="Normal" dataCellStyle="Normal">
  <autoFilter ref="A1:B3" xr:uid="{3A6C37C3-94E6-4258-98A4-5C19B4A8F7EA}"/>
  <tableColumns count="2">
    <tableColumn id="1" xr3:uid="{D2C17E58-C902-4987-B75F-A15C35A99440}" name="Order No" dataCellStyle="Normal"/>
    <tableColumn id="2" xr3:uid="{2BE62A80-C745-490B-816A-D9075609EC7A}" name="Total discounts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ABC2-039C-417F-AF43-98389DB8F8FD}">
  <dimension ref="A1:L9"/>
  <sheetViews>
    <sheetView tabSelected="1" workbookViewId="0">
      <selection activeCell="I2" sqref="I2"/>
    </sheetView>
  </sheetViews>
  <sheetFormatPr defaultColWidth="11.42578125" defaultRowHeight="15" x14ac:dyDescent="0.25"/>
  <cols>
    <col min="1" max="1" width="6.28515625" customWidth="1"/>
    <col min="2" max="2" width="16.42578125" customWidth="1"/>
    <col min="3" max="3" width="8.85546875" bestFit="1" customWidth="1"/>
    <col min="4" max="4" width="13.7109375" customWidth="1"/>
    <col min="5" max="5" width="10.28515625" bestFit="1" customWidth="1"/>
    <col min="6" max="6" width="10.42578125" bestFit="1" customWidth="1"/>
    <col min="7" max="7" width="12.140625" customWidth="1"/>
    <col min="8" max="8" width="10.42578125" customWidth="1"/>
    <col min="9" max="9" width="9.5703125" customWidth="1"/>
    <col min="10" max="10" width="10.28515625" customWidth="1"/>
    <col min="11" max="11" width="12.7109375" bestFit="1" customWidth="1"/>
    <col min="12" max="12" width="10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B2">
        <v>1</v>
      </c>
      <c r="C2" t="s">
        <v>12</v>
      </c>
      <c r="D2" t="s">
        <v>13</v>
      </c>
      <c r="E2" t="s">
        <v>18</v>
      </c>
      <c r="F2" t="s">
        <v>14</v>
      </c>
      <c r="G2">
        <v>2</v>
      </c>
      <c r="H2" s="1">
        <v>13.8</v>
      </c>
      <c r="I2" s="1" cm="1">
        <f t="array" ref="I2">IF(COUNTIF(B$2:Table2[[#This Row],[ID COMMANDE]],Table2[[#This Row],[ID COMMANDE]])&gt;1,0,VLOOKUP($B2,Table1[],2,FALSE))</f>
        <v>10.72</v>
      </c>
      <c r="J2" s="1">
        <f>H2-I2</f>
        <v>3.08</v>
      </c>
      <c r="K2" s="1">
        <f>J2/1.24</f>
        <v>2.4838709677419355</v>
      </c>
      <c r="L2" t="s">
        <v>15</v>
      </c>
    </row>
    <row r="3" spans="1:12" x14ac:dyDescent="0.25">
      <c r="B3">
        <v>1</v>
      </c>
      <c r="C3" t="s">
        <v>12</v>
      </c>
      <c r="D3" t="s">
        <v>13</v>
      </c>
      <c r="E3" t="s">
        <v>19</v>
      </c>
      <c r="F3" t="s">
        <v>16</v>
      </c>
      <c r="G3">
        <v>1</v>
      </c>
      <c r="H3" s="1">
        <v>13.27</v>
      </c>
      <c r="I3" s="1" cm="1">
        <f t="array" ref="I3">IF(COUNTIF(B$2:Table2[[#This Row],[ID COMMANDE]],Table2[[#This Row],[ID COMMANDE]])&gt;1,0,VLOOKUP($B3,Table1[],2,FALSE))</f>
        <v>0</v>
      </c>
      <c r="J3" s="1">
        <f t="shared" ref="J3:J9" si="0">H3-I3</f>
        <v>13.27</v>
      </c>
      <c r="K3" s="1">
        <f t="shared" ref="K3:K5" si="1">J3/1.24</f>
        <v>10.701612903225806</v>
      </c>
      <c r="L3" t="s">
        <v>15</v>
      </c>
    </row>
    <row r="4" spans="1:12" x14ac:dyDescent="0.25">
      <c r="B4">
        <v>1</v>
      </c>
      <c r="C4" t="s">
        <v>12</v>
      </c>
      <c r="D4" t="s">
        <v>13</v>
      </c>
      <c r="E4" t="s">
        <v>19</v>
      </c>
      <c r="F4" t="s">
        <v>16</v>
      </c>
      <c r="G4">
        <v>1</v>
      </c>
      <c r="H4" s="1">
        <v>13.27</v>
      </c>
      <c r="I4" s="1" cm="1">
        <f t="array" ref="I4">IF(COUNTIF(B$2:Table2[[#This Row],[ID COMMANDE]],Table2[[#This Row],[ID COMMANDE]])&gt;1,0,VLOOKUP($B4,Table1[],2,FALSE))</f>
        <v>0</v>
      </c>
      <c r="J4" s="1">
        <f t="shared" si="0"/>
        <v>13.27</v>
      </c>
      <c r="K4" s="1">
        <f t="shared" si="1"/>
        <v>10.701612903225806</v>
      </c>
      <c r="L4" t="s">
        <v>15</v>
      </c>
    </row>
    <row r="5" spans="1:12" x14ac:dyDescent="0.25">
      <c r="B5">
        <v>1</v>
      </c>
      <c r="C5" t="s">
        <v>12</v>
      </c>
      <c r="D5" t="s">
        <v>13</v>
      </c>
      <c r="E5" t="s">
        <v>19</v>
      </c>
      <c r="F5" t="s">
        <v>16</v>
      </c>
      <c r="G5">
        <v>1</v>
      </c>
      <c r="H5" s="1">
        <v>13.27</v>
      </c>
      <c r="I5" s="1" cm="1">
        <f t="array" ref="I5">IF(COUNTIF(B$2:Table2[[#This Row],[ID COMMANDE]],Table2[[#This Row],[ID COMMANDE]])&gt;1,0,VLOOKUP($B5,Table1[],2,FALSE))</f>
        <v>0</v>
      </c>
      <c r="J5" s="1">
        <f t="shared" si="0"/>
        <v>13.27</v>
      </c>
      <c r="K5" s="1">
        <f t="shared" si="1"/>
        <v>10.701612903225806</v>
      </c>
      <c r="L5" t="s">
        <v>15</v>
      </c>
    </row>
    <row r="6" spans="1:12" x14ac:dyDescent="0.25">
      <c r="B6">
        <v>2</v>
      </c>
      <c r="C6" t="s">
        <v>17</v>
      </c>
      <c r="D6" t="s">
        <v>17</v>
      </c>
      <c r="E6" t="s">
        <v>18</v>
      </c>
      <c r="F6" t="s">
        <v>14</v>
      </c>
      <c r="G6">
        <v>2</v>
      </c>
      <c r="H6" s="1">
        <v>13.8</v>
      </c>
      <c r="I6" s="1" cm="1">
        <f t="array" ref="I6">IF(COUNTIF(B$2:Table2[[#This Row],[ID COMMANDE]],Table2[[#This Row],[ID COMMANDE]])&gt;1,0,VLOOKUP($B6,Table1[],2,FALSE))</f>
        <v>10.72</v>
      </c>
      <c r="J6" s="1">
        <f t="shared" si="0"/>
        <v>3.08</v>
      </c>
      <c r="K6" s="1">
        <f>J6/1.21</f>
        <v>2.5454545454545454</v>
      </c>
      <c r="L6" t="s">
        <v>15</v>
      </c>
    </row>
    <row r="7" spans="1:12" x14ac:dyDescent="0.25">
      <c r="B7">
        <v>2</v>
      </c>
      <c r="C7" t="s">
        <v>17</v>
      </c>
      <c r="D7" t="s">
        <v>17</v>
      </c>
      <c r="E7" t="s">
        <v>19</v>
      </c>
      <c r="F7" t="s">
        <v>16</v>
      </c>
      <c r="G7">
        <v>1</v>
      </c>
      <c r="H7" s="1">
        <v>0</v>
      </c>
      <c r="I7" s="1" cm="1">
        <f t="array" ref="I7">IF(COUNTIF(B$2:Table2[[#This Row],[ID COMMANDE]],Table2[[#This Row],[ID COMMANDE]])&gt;1,0,VLOOKUP($B7,Table1[],2,FALSE))</f>
        <v>0</v>
      </c>
      <c r="J7" s="1">
        <f t="shared" si="0"/>
        <v>0</v>
      </c>
      <c r="K7" s="1">
        <f t="shared" ref="K7:K9" si="2">J7/1.21</f>
        <v>0</v>
      </c>
      <c r="L7" t="s">
        <v>15</v>
      </c>
    </row>
    <row r="8" spans="1:12" x14ac:dyDescent="0.25">
      <c r="B8">
        <v>2</v>
      </c>
      <c r="C8" t="s">
        <v>17</v>
      </c>
      <c r="D8" t="s">
        <v>17</v>
      </c>
      <c r="E8" t="s">
        <v>19</v>
      </c>
      <c r="F8" t="s">
        <v>16</v>
      </c>
      <c r="G8">
        <v>1</v>
      </c>
      <c r="H8" s="1">
        <v>19.899999999999999</v>
      </c>
      <c r="I8" s="1" cm="1">
        <f t="array" ref="I8">IF(COUNTIF(B$2:Table2[[#This Row],[ID COMMANDE]],Table2[[#This Row],[ID COMMANDE]])&gt;1,0,VLOOKUP($B8,Table1[],2,FALSE))</f>
        <v>0</v>
      </c>
      <c r="J8" s="1">
        <f t="shared" si="0"/>
        <v>19.899999999999999</v>
      </c>
      <c r="K8" s="1">
        <f t="shared" si="2"/>
        <v>16.446280991735538</v>
      </c>
      <c r="L8" t="s">
        <v>15</v>
      </c>
    </row>
    <row r="9" spans="1:12" x14ac:dyDescent="0.25">
      <c r="B9">
        <v>2</v>
      </c>
      <c r="C9" t="s">
        <v>17</v>
      </c>
      <c r="D9" t="s">
        <v>17</v>
      </c>
      <c r="E9" t="s">
        <v>19</v>
      </c>
      <c r="F9" t="s">
        <v>16</v>
      </c>
      <c r="G9">
        <v>1</v>
      </c>
      <c r="H9" s="1">
        <v>19.899999999999999</v>
      </c>
      <c r="I9" s="1" cm="1">
        <f t="array" ref="I9">IF(COUNTIF(B$2:Table2[[#This Row],[ID COMMANDE]],Table2[[#This Row],[ID COMMANDE]])&gt;1,0,VLOOKUP($B9,Table1[],2,FALSE))</f>
        <v>0</v>
      </c>
      <c r="J9" s="1">
        <f t="shared" si="0"/>
        <v>19.899999999999999</v>
      </c>
      <c r="K9" s="1">
        <f t="shared" si="2"/>
        <v>16.446280991735538</v>
      </c>
      <c r="L9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C48EB-314C-460B-8790-526B7FC733CF}">
  <dimension ref="A1:B3"/>
  <sheetViews>
    <sheetView workbookViewId="0">
      <selection activeCell="G4" sqref="G4"/>
    </sheetView>
  </sheetViews>
  <sheetFormatPr defaultColWidth="11.42578125" defaultRowHeight="15" x14ac:dyDescent="0.25"/>
  <cols>
    <col min="2" max="2" width="16.42578125" customWidth="1"/>
  </cols>
  <sheetData>
    <row r="1" spans="1:2" x14ac:dyDescent="0.25">
      <c r="A1" t="s">
        <v>20</v>
      </c>
      <c r="B1" t="s">
        <v>21</v>
      </c>
    </row>
    <row r="2" spans="1:2" x14ac:dyDescent="0.25">
      <c r="A2">
        <v>1</v>
      </c>
      <c r="B2">
        <v>10.72</v>
      </c>
    </row>
    <row r="3" spans="1:2" x14ac:dyDescent="0.25">
      <c r="A3">
        <v>2</v>
      </c>
      <c r="B3">
        <v>10.72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</vt:lpstr>
      <vt:lpstr>REMISES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BATCHAIEV</dc:creator>
  <cp:lastModifiedBy>Jean-Eric Pelouas</cp:lastModifiedBy>
  <dcterms:created xsi:type="dcterms:W3CDTF">2019-10-10T10:44:02Z</dcterms:created>
  <dcterms:modified xsi:type="dcterms:W3CDTF">2019-10-10T11:54:28Z</dcterms:modified>
</cp:coreProperties>
</file>