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600" yWindow="90" windowWidth="19440" windowHeight="4425"/>
  </bookViews>
  <sheets>
    <sheet name="Feuil1" sheetId="1" r:id="rId1"/>
    <sheet name="Feuil2" sheetId="2" r:id="rId2"/>
    <sheet name="Feuil3" sheetId="3" r:id="rId3"/>
  </sheets>
  <calcPr calcId="145621"/>
  <pivotCaches>
    <pivotCache cacheId="13" r:id="rId4"/>
  </pivotCaches>
</workbook>
</file>

<file path=xl/calcChain.xml><?xml version="1.0" encoding="utf-8"?>
<calcChain xmlns="http://schemas.openxmlformats.org/spreadsheetml/2006/main">
  <c r="O22" i="1" l="1"/>
  <c r="N22" i="1"/>
  <c r="O21" i="1"/>
  <c r="N21" i="1"/>
  <c r="O20" i="1"/>
  <c r="N20" i="1"/>
  <c r="O19" i="1"/>
  <c r="N19" i="1"/>
  <c r="O18" i="1"/>
  <c r="N18" i="1"/>
  <c r="M22" i="1"/>
  <c r="L22" i="1"/>
  <c r="M21" i="1"/>
  <c r="L21" i="1"/>
  <c r="M20" i="1"/>
  <c r="L20" i="1"/>
  <c r="M19" i="1"/>
  <c r="L19" i="1"/>
  <c r="M18" i="1"/>
  <c r="M24" i="1" s="1"/>
  <c r="L18" i="1"/>
  <c r="L24" i="1" s="1"/>
  <c r="K19" i="1"/>
  <c r="K20" i="1"/>
  <c r="K21" i="1"/>
  <c r="K22" i="1"/>
  <c r="K18" i="1"/>
  <c r="J19" i="1"/>
  <c r="J20" i="1"/>
  <c r="J21" i="1"/>
  <c r="J22" i="1"/>
  <c r="J18" i="1"/>
  <c r="H20" i="1"/>
  <c r="H19" i="1"/>
  <c r="O24" i="1"/>
  <c r="N24" i="1"/>
  <c r="H18" i="1"/>
  <c r="O6" i="1"/>
  <c r="O5" i="1"/>
  <c r="O4" i="1"/>
  <c r="O3" i="1"/>
  <c r="O2" i="1"/>
  <c r="M6" i="1"/>
  <c r="M5" i="1"/>
  <c r="M4" i="1"/>
  <c r="M3" i="1"/>
  <c r="M2" i="1"/>
  <c r="K3" i="1"/>
  <c r="K4" i="1"/>
  <c r="K5" i="1"/>
  <c r="K6" i="1"/>
  <c r="K2" i="1"/>
  <c r="N6" i="1"/>
  <c r="N5" i="1"/>
  <c r="N4" i="1"/>
  <c r="N3" i="1"/>
  <c r="N2" i="1"/>
  <c r="L6" i="1"/>
  <c r="L5" i="1"/>
  <c r="L4" i="1"/>
  <c r="L3" i="1"/>
  <c r="L2" i="1"/>
  <c r="J3" i="1"/>
  <c r="J4" i="1"/>
  <c r="J5" i="1"/>
  <c r="J6" i="1"/>
  <c r="J2" i="1"/>
  <c r="K24" i="1" l="1"/>
  <c r="J27" i="1" s="1"/>
  <c r="J24" i="1"/>
  <c r="J26" i="1" s="1"/>
  <c r="M8" i="1"/>
  <c r="L8" i="1"/>
  <c r="K8" i="1"/>
  <c r="O8" i="1"/>
  <c r="J8" i="1"/>
  <c r="N8" i="1"/>
  <c r="J10" i="1" l="1"/>
  <c r="J11" i="1"/>
  <c r="H4" i="1"/>
  <c r="H3" i="1"/>
  <c r="H2" i="1"/>
</calcChain>
</file>

<file path=xl/sharedStrings.xml><?xml version="1.0" encoding="utf-8"?>
<sst xmlns="http://schemas.openxmlformats.org/spreadsheetml/2006/main" count="46" uniqueCount="26">
  <si>
    <t>Dates</t>
  </si>
  <si>
    <t>N° Téléphones</t>
  </si>
  <si>
    <t>Durées</t>
  </si>
  <si>
    <t>Janvier</t>
  </si>
  <si>
    <t>AAA</t>
  </si>
  <si>
    <t>BBB</t>
  </si>
  <si>
    <t>Février</t>
  </si>
  <si>
    <t>Mars</t>
  </si>
  <si>
    <t>total</t>
  </si>
  <si>
    <t>Colonne1</t>
  </si>
  <si>
    <t>Étiquettes de lignes</t>
  </si>
  <si>
    <t>Total général</t>
  </si>
  <si>
    <t xml:space="preserve">Nombre </t>
  </si>
  <si>
    <t xml:space="preserve">Durées </t>
  </si>
  <si>
    <t>Warning!</t>
  </si>
  <si>
    <t>Cela suppose que les valeurs de colonne1</t>
  </si>
  <si>
    <t>soient identiques.</t>
  </si>
  <si>
    <t>Étiquettes de colonnes</t>
  </si>
  <si>
    <t xml:space="preserve">Total Nombre </t>
  </si>
  <si>
    <t xml:space="preserve">Total Durées </t>
  </si>
  <si>
    <t>janv</t>
  </si>
  <si>
    <t>févr</t>
  </si>
  <si>
    <t>mars</t>
  </si>
  <si>
    <t>Regroupement par date (mois)</t>
  </si>
  <si>
    <t>*</t>
  </si>
  <si>
    <t>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</si>
</sst>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164" fontId="2" fillId="0" borderId="0" xfId="0" applyNumberFormat="1" applyFont="1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591.681449189811" createdVersion="4" refreshedVersion="4" minRefreshableVersion="3" recordCount="8">
  <cacheSource type="worksheet">
    <worksheetSource name="Tableau1"/>
  </cacheSource>
  <cacheFields count="4">
    <cacheField name="Dates" numFmtId="14">
      <sharedItems containsSemiMixedTypes="0" containsNonDate="0" containsDate="1" containsString="0" minDate="2013-01-01T00:00:00" maxDate="2013-03-06T00:00:00" count="8">
        <d v="2013-01-01T00:00:00"/>
        <d v="2013-01-02T00:00:00"/>
        <d v="2013-01-15T00:00:00"/>
        <d v="2013-01-20T00:00:00"/>
        <d v="2013-02-01T00:00:00"/>
        <d v="2013-02-03T00:00:00"/>
        <d v="2013-03-02T00:00:00"/>
        <d v="2013-03-05T00:00:00"/>
      </sharedItems>
      <fieldGroup base="0">
        <rangePr groupBy="months" startDate="2013-01-01T00:00:00" endDate="2013-03-06T00:00:00"/>
        <groupItems count="14">
          <s v="&lt;01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3/2013"/>
        </groupItems>
      </fieldGroup>
    </cacheField>
    <cacheField name="N° Téléphones" numFmtId="164">
      <sharedItems containsSemiMixedTypes="0" containsString="0" containsNumber="1" containsInteger="1" minValue="123456789" maxValue="2222222222" count="5">
        <n v="123456789"/>
        <n v="1111111111"/>
        <n v="299523665"/>
        <n v="252364789"/>
        <n v="2222222222"/>
      </sharedItems>
    </cacheField>
    <cacheField name="Durées" numFmtId="0">
      <sharedItems containsSemiMixedTypes="0" containsString="0" containsNumber="1" containsInteger="1" minValue="60" maxValue="856"/>
    </cacheField>
    <cacheField name="Colonne1" numFmtId="0">
      <sharedItems count="3">
        <s v="AAA"/>
        <s v="BBB"/>
        <s v="AAA  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60"/>
    <x v="0"/>
  </r>
  <r>
    <x v="1"/>
    <x v="1"/>
    <n v="125"/>
    <x v="0"/>
  </r>
  <r>
    <x v="2"/>
    <x v="2"/>
    <n v="584"/>
    <x v="0"/>
  </r>
  <r>
    <x v="3"/>
    <x v="1"/>
    <n v="257"/>
    <x v="1"/>
  </r>
  <r>
    <x v="4"/>
    <x v="3"/>
    <n v="310"/>
    <x v="0"/>
  </r>
  <r>
    <x v="5"/>
    <x v="3"/>
    <n v="111"/>
    <x v="0"/>
  </r>
  <r>
    <x v="6"/>
    <x v="0"/>
    <n v="507"/>
    <x v="0"/>
  </r>
  <r>
    <x v="7"/>
    <x v="4"/>
    <n v="85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M31:U39" firstHeaderRow="1" firstDataRow="3" firstDataCol="1" rowPageCount="1" colPageCount="1"/>
  <pivotFields count="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numFmtId="164" showAll="0">
      <items count="6">
        <item x="0"/>
        <item x="3"/>
        <item x="2"/>
        <item x="1"/>
        <item x="4"/>
        <item t="default"/>
      </items>
    </pivotField>
    <pivotField dataField="1" showAll="0"/>
    <pivotField axis="axisPage" showAll="0">
      <items count="4">
        <item x="0"/>
        <item m="1" x="2"/>
        <item x="1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0"/>
    <field x="-2"/>
  </colFields>
  <colItems count="8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1">
    <pageField fld="3" item="0" hier="-1"/>
  </pageFields>
  <dataFields count="2">
    <dataField name="Nombre " fld="2" subtotal="count" baseField="1" baseItem="0"/>
    <dataField name="Durées 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" totalsRowShown="0">
  <autoFilter ref="A1:D9"/>
  <tableColumns count="4">
    <tableColumn id="1" name="Dates" dataDxfId="2"/>
    <tableColumn id="2" name="N° Téléphones" dataDxfId="1"/>
    <tableColumn id="3" name="Durées" dataDxfId="0"/>
    <tableColumn id="4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tabSelected="1" topLeftCell="E16" zoomScale="85" zoomScaleNormal="85" workbookViewId="0">
      <selection activeCell="K32" sqref="K32"/>
    </sheetView>
  </sheetViews>
  <sheetFormatPr baseColWidth="10" defaultRowHeight="15" x14ac:dyDescent="0.25"/>
  <cols>
    <col min="1" max="1" width="15.7109375" style="2" customWidth="1"/>
    <col min="2" max="2" width="15.7109375" style="3" customWidth="1"/>
    <col min="3" max="3" width="11.42578125" style="4"/>
    <col min="6" max="6" width="21" style="1" bestFit="1" customWidth="1"/>
    <col min="7" max="9" width="0" hidden="1" customWidth="1"/>
    <col min="13" max="13" width="21" bestFit="1" customWidth="1"/>
    <col min="14" max="14" width="23.85546875" customWidth="1"/>
    <col min="15" max="15" width="7.7109375" bestFit="1" customWidth="1"/>
    <col min="16" max="16" width="8.7109375" customWidth="1"/>
    <col min="17" max="17" width="7.7109375" customWidth="1"/>
    <col min="18" max="18" width="8.7109375" customWidth="1"/>
    <col min="19" max="19" width="7.7109375" customWidth="1"/>
    <col min="20" max="20" width="13.5703125" customWidth="1"/>
    <col min="21" max="21" width="12.5703125" customWidth="1"/>
    <col min="22" max="22" width="10.85546875" customWidth="1"/>
    <col min="23" max="23" width="7.7109375" customWidth="1"/>
    <col min="24" max="24" width="10.85546875" customWidth="1"/>
    <col min="25" max="25" width="7.7109375" customWidth="1"/>
    <col min="26" max="26" width="10.85546875" customWidth="1"/>
    <col min="27" max="27" width="7.7109375" customWidth="1"/>
    <col min="28" max="28" width="13.5703125" bestFit="1" customWidth="1"/>
    <col min="29" max="29" width="12.5703125" bestFit="1" customWidth="1"/>
  </cols>
  <sheetData>
    <row r="1" spans="1:15" x14ac:dyDescent="0.25">
      <c r="A1" s="2" t="s">
        <v>0</v>
      </c>
      <c r="B1" s="3" t="s">
        <v>1</v>
      </c>
      <c r="C1" s="4" t="s">
        <v>2</v>
      </c>
      <c r="D1" t="s">
        <v>9</v>
      </c>
      <c r="F1" s="1" t="s">
        <v>4</v>
      </c>
      <c r="G1" s="7" t="s">
        <v>3</v>
      </c>
      <c r="H1" s="7"/>
      <c r="J1" s="6" t="s">
        <v>3</v>
      </c>
      <c r="K1" s="6"/>
      <c r="L1" s="6" t="s">
        <v>6</v>
      </c>
      <c r="M1" s="6"/>
      <c r="N1" s="6" t="s">
        <v>7</v>
      </c>
      <c r="O1" s="6"/>
    </row>
    <row r="2" spans="1:15" x14ac:dyDescent="0.25">
      <c r="A2" s="2">
        <v>41275</v>
      </c>
      <c r="B2" s="3">
        <v>123456789</v>
      </c>
      <c r="C2" s="4">
        <v>60</v>
      </c>
      <c r="D2" t="s">
        <v>4</v>
      </c>
      <c r="F2" s="1">
        <v>123456789</v>
      </c>
      <c r="G2">
        <v>2</v>
      </c>
      <c r="H2">
        <f>C3+C5</f>
        <v>382</v>
      </c>
      <c r="J2" s="5">
        <f>SUMPRODUCT((MONTH($A$2:$A$9)=MONTH(1&amp;J$1))*(MID($D$2:$D$9,1,3)=$F$1)*($B$2:$B$9=$F2))</f>
        <v>1</v>
      </c>
      <c r="K2" s="5">
        <f>SUMPRODUCT((MONTH($A$2:$A$9)=MONTH(1&amp;J$1))*(MID($D$2:$D$9,1,3)=$F$1)*($B$2:$B$9=$F2),($C$2:$C$9))</f>
        <v>60</v>
      </c>
      <c r="L2" s="5">
        <f>SUMPRODUCT((MONTH($A$2:$A$9)=MONTH(1&amp;L$1))*(MID($D$2:$D$9,1,3)=$F$1)*($B$2:$B$9=$F2))</f>
        <v>0</v>
      </c>
      <c r="M2" s="5">
        <f>SUMPRODUCT((MONTH($A$2:$A$9)=MONTH(1&amp;L$1))*(MID($D$2:$D$9,1,3)=$F$1)*($B$2:$B$9=$F2),($C$2:$C$9))</f>
        <v>0</v>
      </c>
      <c r="N2" s="5">
        <f>SUMPRODUCT((MONTH($A$2:$A$9)=MONTH(1&amp;N$1))*(MID($D$2:$D$9,1,3)=$F$1)*($B$2:$B$9=$F2))</f>
        <v>1</v>
      </c>
      <c r="O2" s="5">
        <f>SUMPRODUCT((MONTH($A$2:$A$9)=MONTH(1&amp;N$1))*(MID($D$2:$D$9,1,3)=$F$1)*($B$2:$B$9=$F2),($C$2:$C$9))</f>
        <v>507</v>
      </c>
    </row>
    <row r="3" spans="1:15" x14ac:dyDescent="0.25">
      <c r="A3" s="2">
        <v>41276</v>
      </c>
      <c r="B3" s="3">
        <v>1111111111</v>
      </c>
      <c r="C3" s="4">
        <v>125</v>
      </c>
      <c r="D3" t="s">
        <v>4</v>
      </c>
      <c r="F3" s="1">
        <v>1111111111</v>
      </c>
      <c r="G3">
        <v>1</v>
      </c>
      <c r="H3">
        <f>C2</f>
        <v>60</v>
      </c>
      <c r="J3" s="5">
        <f t="shared" ref="J3:N6" si="0">SUMPRODUCT((MONTH($A$2:$A$9)=MONTH(1&amp;J$1))*(MID($D$2:$D$9,1,3)=$F$1)*($B$2:$B$9=$F3))</f>
        <v>1</v>
      </c>
      <c r="K3" s="5">
        <f t="shared" ref="K3:M6" si="1">SUMPRODUCT((MONTH($A$2:$A$9)=MONTH(1&amp;J$1))*(MID($D$2:$D$9,1,3)=$F$1)*($B$2:$B$9=$F3),($C$2:$C$9))</f>
        <v>125</v>
      </c>
      <c r="L3" s="5">
        <f t="shared" si="0"/>
        <v>0</v>
      </c>
      <c r="M3" s="5">
        <f t="shared" si="1"/>
        <v>0</v>
      </c>
      <c r="N3" s="5">
        <f t="shared" si="0"/>
        <v>0</v>
      </c>
      <c r="O3" s="5">
        <f t="shared" ref="O3" si="2">SUMPRODUCT((MONTH($A$2:$A$9)=MONTH(1&amp;N$1))*(MID($D$2:$D$9,1,3)=$F$1)*($B$2:$B$9=$F3),($C$2:$C$9))</f>
        <v>0</v>
      </c>
    </row>
    <row r="4" spans="1:15" x14ac:dyDescent="0.25">
      <c r="A4" s="2">
        <v>41289</v>
      </c>
      <c r="B4" s="3">
        <v>299523665</v>
      </c>
      <c r="C4" s="4">
        <v>584</v>
      </c>
      <c r="D4" t="s">
        <v>4</v>
      </c>
      <c r="F4" s="1">
        <v>299523665</v>
      </c>
      <c r="G4">
        <v>1</v>
      </c>
      <c r="H4">
        <f>C4</f>
        <v>584</v>
      </c>
      <c r="J4" s="5">
        <f t="shared" si="0"/>
        <v>1</v>
      </c>
      <c r="K4" s="5">
        <f t="shared" si="1"/>
        <v>584</v>
      </c>
      <c r="L4" s="5">
        <f t="shared" si="0"/>
        <v>0</v>
      </c>
      <c r="M4" s="5">
        <f t="shared" si="1"/>
        <v>0</v>
      </c>
      <c r="N4" s="5">
        <f t="shared" si="0"/>
        <v>0</v>
      </c>
      <c r="O4" s="5">
        <f t="shared" ref="O4" si="3">SUMPRODUCT((MONTH($A$2:$A$9)=MONTH(1&amp;N$1))*(MID($D$2:$D$9,1,3)=$F$1)*($B$2:$B$9=$F4),($C$2:$C$9))</f>
        <v>0</v>
      </c>
    </row>
    <row r="5" spans="1:15" x14ac:dyDescent="0.25">
      <c r="A5" s="2">
        <v>41294</v>
      </c>
      <c r="B5" s="3">
        <v>1111111111</v>
      </c>
      <c r="C5" s="4">
        <v>257</v>
      </c>
      <c r="D5" t="s">
        <v>5</v>
      </c>
      <c r="F5" s="3">
        <v>252364789</v>
      </c>
      <c r="J5" s="5">
        <f t="shared" si="0"/>
        <v>0</v>
      </c>
      <c r="K5" s="5">
        <f t="shared" si="1"/>
        <v>0</v>
      </c>
      <c r="L5" s="5">
        <f t="shared" si="0"/>
        <v>2</v>
      </c>
      <c r="M5" s="5">
        <f t="shared" si="1"/>
        <v>421</v>
      </c>
      <c r="N5" s="5">
        <f t="shared" si="0"/>
        <v>0</v>
      </c>
      <c r="O5" s="5">
        <f t="shared" ref="O5" si="4">SUMPRODUCT((MONTH($A$2:$A$9)=MONTH(1&amp;N$1))*(MID($D$2:$D$9,1,3)=$F$1)*($B$2:$B$9=$F5),($C$2:$C$9))</f>
        <v>0</v>
      </c>
    </row>
    <row r="6" spans="1:15" x14ac:dyDescent="0.25">
      <c r="A6" s="2">
        <v>41306</v>
      </c>
      <c r="B6" s="3">
        <v>252364789</v>
      </c>
      <c r="C6" s="4">
        <v>310</v>
      </c>
      <c r="D6" t="s">
        <v>4</v>
      </c>
      <c r="F6" s="1">
        <v>2222222222</v>
      </c>
      <c r="J6" s="5">
        <f t="shared" si="0"/>
        <v>0</v>
      </c>
      <c r="K6" s="5">
        <f t="shared" si="1"/>
        <v>0</v>
      </c>
      <c r="L6" s="5">
        <f t="shared" si="0"/>
        <v>0</v>
      </c>
      <c r="M6" s="5">
        <f t="shared" si="1"/>
        <v>0</v>
      </c>
      <c r="N6" s="5">
        <f t="shared" si="0"/>
        <v>1</v>
      </c>
      <c r="O6" s="5">
        <f t="shared" ref="O6" si="5">SUMPRODUCT((MONTH($A$2:$A$9)=MONTH(1&amp;N$1))*(MID($D$2:$D$9,1,3)=$F$1)*($B$2:$B$9=$F6),($C$2:$C$9))</f>
        <v>856</v>
      </c>
    </row>
    <row r="7" spans="1:15" x14ac:dyDescent="0.25">
      <c r="A7" s="2">
        <v>41308</v>
      </c>
      <c r="B7" s="3">
        <v>252364789</v>
      </c>
      <c r="C7" s="4">
        <v>111</v>
      </c>
      <c r="D7" t="s">
        <v>4</v>
      </c>
    </row>
    <row r="8" spans="1:15" x14ac:dyDescent="0.25">
      <c r="A8" s="2">
        <v>41335</v>
      </c>
      <c r="B8" s="3">
        <v>123456789</v>
      </c>
      <c r="C8" s="4">
        <v>507</v>
      </c>
      <c r="D8" t="s">
        <v>4</v>
      </c>
      <c r="F8" s="1" t="s">
        <v>8</v>
      </c>
      <c r="J8" s="5">
        <f t="shared" ref="J8:O8" si="6">SUM(J2:J6)</f>
        <v>3</v>
      </c>
      <c r="K8" s="5">
        <f t="shared" si="6"/>
        <v>769</v>
      </c>
      <c r="L8" s="5">
        <f t="shared" si="6"/>
        <v>2</v>
      </c>
      <c r="M8" s="5">
        <f t="shared" si="6"/>
        <v>421</v>
      </c>
      <c r="N8" s="5">
        <f t="shared" si="6"/>
        <v>2</v>
      </c>
      <c r="O8" s="5">
        <f t="shared" si="6"/>
        <v>1363</v>
      </c>
    </row>
    <row r="9" spans="1:15" x14ac:dyDescent="0.25">
      <c r="A9" s="2">
        <v>41338</v>
      </c>
      <c r="B9" s="3">
        <v>2222222222</v>
      </c>
      <c r="C9" s="4">
        <v>856</v>
      </c>
      <c r="D9" t="s">
        <v>4</v>
      </c>
    </row>
    <row r="10" spans="1:15" x14ac:dyDescent="0.25">
      <c r="F10"/>
      <c r="J10">
        <f>SUM(J8,L8,N8)</f>
        <v>7</v>
      </c>
    </row>
    <row r="11" spans="1:15" x14ac:dyDescent="0.25">
      <c r="F11"/>
      <c r="J11">
        <f>SUM(K8,M8,O8)</f>
        <v>2553</v>
      </c>
    </row>
    <row r="12" spans="1:15" x14ac:dyDescent="0.25">
      <c r="F12"/>
    </row>
    <row r="13" spans="1:15" x14ac:dyDescent="0.25">
      <c r="F13"/>
    </row>
    <row r="14" spans="1:15" x14ac:dyDescent="0.25">
      <c r="F14"/>
    </row>
    <row r="15" spans="1:15" x14ac:dyDescent="0.25">
      <c r="F15"/>
    </row>
    <row r="17" spans="2:21" x14ac:dyDescent="0.25">
      <c r="F17" s="1" t="s">
        <v>5</v>
      </c>
      <c r="G17" s="7" t="s">
        <v>3</v>
      </c>
      <c r="H17" s="7"/>
      <c r="J17" s="6" t="s">
        <v>3</v>
      </c>
      <c r="K17" s="6"/>
      <c r="L17" s="6" t="s">
        <v>6</v>
      </c>
      <c r="M17" s="6"/>
      <c r="N17" s="6" t="s">
        <v>7</v>
      </c>
      <c r="O17" s="6"/>
    </row>
    <row r="18" spans="2:21" x14ac:dyDescent="0.25">
      <c r="F18" s="1">
        <v>123456789</v>
      </c>
      <c r="G18">
        <v>2</v>
      </c>
      <c r="H18">
        <f>C19+C21</f>
        <v>0</v>
      </c>
      <c r="J18" s="5">
        <f>SUMPRODUCT((MONTH($A$2:$A$9)=MONTH(1&amp;J$17))*(MID($D$2:$D$9,1,3)=$F$17)*($B$2:$B$9=$F18))</f>
        <v>0</v>
      </c>
      <c r="K18" s="5">
        <f>SUMPRODUCT((MONTH($A$2:$A$9)=MONTH(1&amp;J$17))*(MID($D$2:$D$9,1,3)=$F$17)*($B$2:$B$9=$F18),($C$2:$C$9))</f>
        <v>0</v>
      </c>
      <c r="L18" s="5">
        <f>SUMPRODUCT((MONTH($A$2:$A$9)=MONTH(1&amp;L$17))*(MID($D$2:$D$9,1,3)=$F$17)*($B$2:$B$9=$F18))</f>
        <v>0</v>
      </c>
      <c r="M18" s="5">
        <f>SUMPRODUCT((MONTH($A$2:$A$9)=MONTH(1&amp;L$17))*(MID($D$2:$D$9,1,3)=$F$17)*($B$2:$B$9=$F18),($C$2:$C$9))</f>
        <v>0</v>
      </c>
      <c r="N18" s="5">
        <f>SUMPRODUCT((MONTH($A$2:$A$9)=MONTH(1&amp;N$17))*(MID($D$2:$D$9,1,3)=$F$17)*($B$2:$B$9=$F18))</f>
        <v>0</v>
      </c>
      <c r="O18" s="5">
        <f>SUMPRODUCT((MONTH($A$2:$A$9)=MONTH(1&amp;N$17))*(MID($D$2:$D$9,1,3)=$F$17)*($B$2:$B$9=$F18),($C$2:$C$9))</f>
        <v>0</v>
      </c>
    </row>
    <row r="19" spans="2:21" x14ac:dyDescent="0.25">
      <c r="F19" s="1">
        <v>1111111111</v>
      </c>
      <c r="G19">
        <v>1</v>
      </c>
      <c r="H19">
        <f>C18</f>
        <v>0</v>
      </c>
      <c r="J19" s="5">
        <f t="shared" ref="J19:N22" si="7">SUMPRODUCT((MONTH($A$2:$A$9)=MONTH(1&amp;J$17))*(MID($D$2:$D$9,1,3)=$F$17)*($B$2:$B$9=$F19))</f>
        <v>1</v>
      </c>
      <c r="K19" s="5">
        <f t="shared" ref="K19:M22" si="8">SUMPRODUCT((MONTH($A$2:$A$9)=MONTH(1&amp;J$17))*(MID($D$2:$D$9,1,3)=$F$17)*($B$2:$B$9=$F19),($C$2:$C$9))</f>
        <v>257</v>
      </c>
      <c r="L19" s="5">
        <f t="shared" si="7"/>
        <v>0</v>
      </c>
      <c r="M19" s="5">
        <f t="shared" si="8"/>
        <v>0</v>
      </c>
      <c r="N19" s="5">
        <f t="shared" si="7"/>
        <v>0</v>
      </c>
      <c r="O19" s="5">
        <f t="shared" ref="O19" si="9">SUMPRODUCT((MONTH($A$2:$A$9)=MONTH(1&amp;N$17))*(MID($D$2:$D$9,1,3)=$F$17)*($B$2:$B$9=$F19),($C$2:$C$9))</f>
        <v>0</v>
      </c>
    </row>
    <row r="20" spans="2:21" x14ac:dyDescent="0.25">
      <c r="F20" s="1">
        <v>299523665</v>
      </c>
      <c r="G20">
        <v>1</v>
      </c>
      <c r="H20">
        <f>C20</f>
        <v>0</v>
      </c>
      <c r="J20" s="5">
        <f t="shared" si="7"/>
        <v>0</v>
      </c>
      <c r="K20" s="5">
        <f t="shared" si="8"/>
        <v>0</v>
      </c>
      <c r="L20" s="5">
        <f t="shared" si="7"/>
        <v>0</v>
      </c>
      <c r="M20" s="5">
        <f t="shared" si="8"/>
        <v>0</v>
      </c>
      <c r="N20" s="5">
        <f t="shared" si="7"/>
        <v>0</v>
      </c>
      <c r="O20" s="5">
        <f t="shared" ref="O20" si="10">SUMPRODUCT((MONTH($A$2:$A$9)=MONTH(1&amp;N$17))*(MID($D$2:$D$9,1,3)=$F$17)*($B$2:$B$9=$F20),($C$2:$C$9))</f>
        <v>0</v>
      </c>
    </row>
    <row r="21" spans="2:21" x14ac:dyDescent="0.25">
      <c r="F21" s="3">
        <v>252364789</v>
      </c>
      <c r="J21" s="5">
        <f t="shared" si="7"/>
        <v>0</v>
      </c>
      <c r="K21" s="5">
        <f t="shared" si="8"/>
        <v>0</v>
      </c>
      <c r="L21" s="5">
        <f t="shared" si="7"/>
        <v>0</v>
      </c>
      <c r="M21" s="5">
        <f t="shared" si="8"/>
        <v>0</v>
      </c>
      <c r="N21" s="5">
        <f t="shared" si="7"/>
        <v>0</v>
      </c>
      <c r="O21" s="5">
        <f t="shared" ref="O21" si="11">SUMPRODUCT((MONTH($A$2:$A$9)=MONTH(1&amp;N$17))*(MID($D$2:$D$9,1,3)=$F$17)*($B$2:$B$9=$F21),($C$2:$C$9))</f>
        <v>0</v>
      </c>
    </row>
    <row r="22" spans="2:21" x14ac:dyDescent="0.25">
      <c r="B22"/>
      <c r="F22" s="1">
        <v>2222222222</v>
      </c>
      <c r="J22" s="5">
        <f t="shared" si="7"/>
        <v>0</v>
      </c>
      <c r="K22" s="5">
        <f t="shared" si="8"/>
        <v>0</v>
      </c>
      <c r="L22" s="5">
        <f t="shared" si="7"/>
        <v>0</v>
      </c>
      <c r="M22" s="5">
        <f t="shared" si="8"/>
        <v>0</v>
      </c>
      <c r="N22" s="5">
        <f t="shared" si="7"/>
        <v>0</v>
      </c>
      <c r="O22" s="5">
        <f t="shared" ref="O22" si="12">SUMPRODUCT((MONTH($A$2:$A$9)=MONTH(1&amp;N$17))*(MID($D$2:$D$9,1,3)=$F$17)*($B$2:$B$9=$F22),($C$2:$C$9))</f>
        <v>0</v>
      </c>
    </row>
    <row r="23" spans="2:21" x14ac:dyDescent="0.25">
      <c r="B23"/>
    </row>
    <row r="24" spans="2:21" x14ac:dyDescent="0.25">
      <c r="B24"/>
      <c r="F24" s="1" t="s">
        <v>8</v>
      </c>
      <c r="J24" s="5">
        <f t="shared" ref="J24:O24" si="13">SUM(J18:J22)</f>
        <v>1</v>
      </c>
      <c r="K24" s="5">
        <f t="shared" si="13"/>
        <v>257</v>
      </c>
      <c r="L24" s="5">
        <f t="shared" si="13"/>
        <v>0</v>
      </c>
      <c r="M24" s="5">
        <f t="shared" si="13"/>
        <v>0</v>
      </c>
      <c r="N24" s="5">
        <f t="shared" si="13"/>
        <v>0</v>
      </c>
      <c r="O24" s="5">
        <f t="shared" si="13"/>
        <v>0</v>
      </c>
    </row>
    <row r="26" spans="2:21" x14ac:dyDescent="0.25">
      <c r="J26">
        <f>SUM(J24,L24,N24)</f>
        <v>1</v>
      </c>
    </row>
    <row r="27" spans="2:21" x14ac:dyDescent="0.25">
      <c r="J27">
        <f>SUM(K24,M24,O24)</f>
        <v>257</v>
      </c>
    </row>
    <row r="29" spans="2:21" x14ac:dyDescent="0.25">
      <c r="M29" s="8" t="s">
        <v>9</v>
      </c>
      <c r="N29" t="s">
        <v>4</v>
      </c>
    </row>
    <row r="30" spans="2:21" x14ac:dyDescent="0.25">
      <c r="M30" s="1"/>
    </row>
    <row r="31" spans="2:21" x14ac:dyDescent="0.25">
      <c r="N31" s="8" t="s">
        <v>17</v>
      </c>
    </row>
    <row r="32" spans="2:21" x14ac:dyDescent="0.25">
      <c r="N32" s="12" t="s">
        <v>20</v>
      </c>
      <c r="P32" s="12" t="s">
        <v>21</v>
      </c>
      <c r="R32" s="12" t="s">
        <v>22</v>
      </c>
      <c r="T32" s="12" t="s">
        <v>18</v>
      </c>
      <c r="U32" s="12" t="s">
        <v>19</v>
      </c>
    </row>
    <row r="33" spans="5:21" x14ac:dyDescent="0.25">
      <c r="M33" s="8" t="s">
        <v>10</v>
      </c>
      <c r="N33" t="s">
        <v>12</v>
      </c>
      <c r="O33" t="s">
        <v>13</v>
      </c>
      <c r="P33" t="s">
        <v>12</v>
      </c>
      <c r="Q33" t="s">
        <v>13</v>
      </c>
      <c r="R33" t="s">
        <v>12</v>
      </c>
      <c r="S33" t="s">
        <v>13</v>
      </c>
    </row>
    <row r="34" spans="5:21" x14ac:dyDescent="0.25">
      <c r="M34" s="9">
        <v>123456789</v>
      </c>
      <c r="N34" s="10">
        <v>1</v>
      </c>
      <c r="O34" s="10">
        <v>60</v>
      </c>
      <c r="P34" s="10"/>
      <c r="Q34" s="10"/>
      <c r="R34" s="10">
        <v>1</v>
      </c>
      <c r="S34" s="10">
        <v>507</v>
      </c>
      <c r="T34" s="10">
        <v>2</v>
      </c>
      <c r="U34" s="10">
        <v>567</v>
      </c>
    </row>
    <row r="35" spans="5:21" x14ac:dyDescent="0.25">
      <c r="M35" s="9">
        <v>252364789</v>
      </c>
      <c r="N35" s="10"/>
      <c r="O35" s="10"/>
      <c r="P35" s="10">
        <v>2</v>
      </c>
      <c r="Q35" s="10">
        <v>421</v>
      </c>
      <c r="R35" s="10"/>
      <c r="S35" s="10"/>
      <c r="T35" s="10">
        <v>2</v>
      </c>
      <c r="U35" s="10">
        <v>421</v>
      </c>
    </row>
    <row r="36" spans="5:21" x14ac:dyDescent="0.25">
      <c r="M36" s="9">
        <v>299523665</v>
      </c>
      <c r="N36" s="10">
        <v>1</v>
      </c>
      <c r="O36" s="10">
        <v>584</v>
      </c>
      <c r="P36" s="10"/>
      <c r="Q36" s="10"/>
      <c r="R36" s="10"/>
      <c r="S36" s="10"/>
      <c r="T36" s="10">
        <v>1</v>
      </c>
      <c r="U36" s="10">
        <v>584</v>
      </c>
    </row>
    <row r="37" spans="5:21" x14ac:dyDescent="0.25">
      <c r="F37" s="11" t="s">
        <v>14</v>
      </c>
      <c r="M37" s="9">
        <v>1111111111</v>
      </c>
      <c r="N37" s="10">
        <v>1</v>
      </c>
      <c r="O37" s="10">
        <v>125</v>
      </c>
      <c r="P37" s="10"/>
      <c r="Q37" s="10"/>
      <c r="R37" s="10"/>
      <c r="S37" s="10"/>
      <c r="T37" s="10">
        <v>1</v>
      </c>
      <c r="U37" s="10">
        <v>125</v>
      </c>
    </row>
    <row r="38" spans="5:21" x14ac:dyDescent="0.25">
      <c r="E38" s="13" t="s">
        <v>24</v>
      </c>
      <c r="F38" s="11" t="s">
        <v>15</v>
      </c>
      <c r="M38" s="9">
        <v>2222222222</v>
      </c>
      <c r="N38" s="10"/>
      <c r="O38" s="10"/>
      <c r="P38" s="10"/>
      <c r="Q38" s="10"/>
      <c r="R38" s="10">
        <v>1</v>
      </c>
      <c r="S38" s="10">
        <v>856</v>
      </c>
      <c r="T38" s="10">
        <v>1</v>
      </c>
      <c r="U38" s="10">
        <v>856</v>
      </c>
    </row>
    <row r="39" spans="5:21" x14ac:dyDescent="0.25">
      <c r="E39" s="13"/>
      <c r="F39" s="11" t="s">
        <v>16</v>
      </c>
      <c r="M39" s="9" t="s">
        <v>11</v>
      </c>
      <c r="N39" s="10">
        <v>3</v>
      </c>
      <c r="O39" s="10">
        <v>769</v>
      </c>
      <c r="P39" s="10">
        <v>2</v>
      </c>
      <c r="Q39" s="10">
        <v>421</v>
      </c>
      <c r="R39" s="10">
        <v>2</v>
      </c>
      <c r="S39" s="10">
        <v>1363</v>
      </c>
      <c r="T39" s="10">
        <v>7</v>
      </c>
      <c r="U39" s="10">
        <v>2553</v>
      </c>
    </row>
    <row r="40" spans="5:21" x14ac:dyDescent="0.25">
      <c r="E40" s="13" t="s">
        <v>25</v>
      </c>
      <c r="F40" s="11" t="s">
        <v>23</v>
      </c>
    </row>
    <row r="41" spans="5:21" x14ac:dyDescent="0.25">
      <c r="F41"/>
    </row>
    <row r="42" spans="5:21" x14ac:dyDescent="0.25">
      <c r="F42"/>
    </row>
    <row r="43" spans="5:21" x14ac:dyDescent="0.25">
      <c r="F43"/>
    </row>
    <row r="44" spans="5:21" x14ac:dyDescent="0.25">
      <c r="F44"/>
    </row>
    <row r="45" spans="5:21" x14ac:dyDescent="0.25">
      <c r="F45"/>
    </row>
    <row r="46" spans="5:21" x14ac:dyDescent="0.25">
      <c r="F46"/>
    </row>
    <row r="47" spans="5:21" x14ac:dyDescent="0.25">
      <c r="F47"/>
    </row>
    <row r="48" spans="5:21" x14ac:dyDescent="0.25">
      <c r="F48"/>
    </row>
  </sheetData>
  <mergeCells count="2">
    <mergeCell ref="G1:H1"/>
    <mergeCell ref="G17:H17"/>
  </mergeCell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Jean-Eric Pelouas</cp:lastModifiedBy>
  <dcterms:created xsi:type="dcterms:W3CDTF">2013-11-04T20:17:58Z</dcterms:created>
  <dcterms:modified xsi:type="dcterms:W3CDTF">2013-11-13T15:25:26Z</dcterms:modified>
</cp:coreProperties>
</file>