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600" yWindow="45" windowWidth="18915" windowHeight="9495" activeTab="1"/>
  </bookViews>
  <sheets>
    <sheet name="Calculs" sheetId="1" r:id="rId1"/>
    <sheet name="Présentation" sheetId="5" r:id="rId2"/>
  </sheets>
  <calcPr calcId="145621"/>
</workbook>
</file>

<file path=xl/calcChain.xml><?xml version="1.0" encoding="utf-8"?>
<calcChain xmlns="http://schemas.openxmlformats.org/spreadsheetml/2006/main">
  <c r="W21" i="1" l="1"/>
  <c r="W22" i="1"/>
  <c r="W23" i="1"/>
  <c r="W24" i="1"/>
  <c r="W20" i="1"/>
  <c r="AB20" i="1" s="1"/>
  <c r="AB24" i="1"/>
  <c r="AB23" i="1"/>
  <c r="AB22" i="1"/>
  <c r="AB21" i="1"/>
  <c r="W17" i="1"/>
  <c r="AB17" i="1" s="1"/>
  <c r="W4" i="1"/>
  <c r="AB4" i="1" s="1"/>
  <c r="W5" i="1"/>
  <c r="AB5" i="1" s="1"/>
  <c r="W6" i="1"/>
  <c r="AB6" i="1" s="1"/>
  <c r="W7" i="1"/>
  <c r="AB7" i="1" s="1"/>
  <c r="W8" i="1"/>
  <c r="AB8" i="1" s="1"/>
  <c r="W9" i="1"/>
  <c r="AB9" i="1" s="1"/>
  <c r="W10" i="1"/>
  <c r="AB10" i="1" s="1"/>
  <c r="W11" i="1"/>
  <c r="AB11" i="1" s="1"/>
  <c r="W12" i="1"/>
  <c r="AB12" i="1" s="1"/>
  <c r="W13" i="1"/>
  <c r="AB13" i="1" s="1"/>
  <c r="W14" i="1"/>
  <c r="AB14" i="1" s="1"/>
  <c r="W3" i="1"/>
  <c r="AB3" i="1" s="1"/>
  <c r="L14" i="1"/>
  <c r="L9" i="1"/>
  <c r="L4" i="1"/>
  <c r="H4" i="1"/>
  <c r="K15" i="1"/>
  <c r="K16" i="1" s="1"/>
  <c r="K17" i="1" s="1"/>
  <c r="K18" i="1" s="1"/>
  <c r="K10" i="1"/>
  <c r="K11" i="1" s="1"/>
  <c r="K12" i="1" s="1"/>
  <c r="K13" i="1" s="1"/>
  <c r="K5" i="1"/>
  <c r="K6" i="1" s="1"/>
  <c r="K7" i="1" s="1"/>
  <c r="K8" i="1" s="1"/>
  <c r="L3" i="1"/>
  <c r="G5" i="1"/>
  <c r="L15" i="1" s="1"/>
  <c r="G6" i="1" l="1"/>
  <c r="G7" i="1" s="1"/>
  <c r="G8" i="1" s="1"/>
  <c r="H7" i="1"/>
  <c r="H5" i="1"/>
  <c r="L8" i="1"/>
  <c r="L6" i="1"/>
  <c r="L12" i="1"/>
  <c r="L10" i="1"/>
  <c r="L18" i="1"/>
  <c r="L16" i="1"/>
  <c r="O3" i="1" a="1"/>
  <c r="Q3" i="1" s="1"/>
  <c r="H6" i="1"/>
  <c r="L7" i="1"/>
  <c r="L5" i="1"/>
  <c r="L11" i="1"/>
  <c r="L17" i="1"/>
  <c r="S3" i="1"/>
  <c r="L13" i="1" l="1"/>
  <c r="H8" i="1"/>
  <c r="H9" i="1" s="1"/>
  <c r="S4" i="1"/>
  <c r="S6" i="1"/>
  <c r="S8" i="1"/>
  <c r="S10" i="1"/>
  <c r="S12" i="1"/>
  <c r="S14" i="1"/>
  <c r="S5" i="1"/>
  <c r="S7" i="1"/>
  <c r="S9" i="1"/>
  <c r="S11" i="1"/>
  <c r="S13" i="1"/>
  <c r="O3" i="1"/>
  <c r="P3" i="1"/>
  <c r="R3" i="1"/>
  <c r="Q5" i="1"/>
  <c r="Q6" i="1"/>
  <c r="Q7" i="1"/>
  <c r="Q8" i="1"/>
  <c r="Q9" i="1"/>
  <c r="Q10" i="1"/>
  <c r="Q11" i="1"/>
  <c r="Q12" i="1"/>
  <c r="Q13" i="1"/>
  <c r="Q14" i="1"/>
  <c r="Q4" i="1"/>
  <c r="Q15" i="1" l="1"/>
  <c r="R5" i="1"/>
  <c r="R6" i="1"/>
  <c r="R7" i="1"/>
  <c r="R8" i="1"/>
  <c r="R9" i="1"/>
  <c r="R10" i="1"/>
  <c r="R11" i="1"/>
  <c r="R12" i="1"/>
  <c r="R13" i="1"/>
  <c r="R14" i="1"/>
  <c r="R4" i="1"/>
  <c r="R15" i="1" s="1"/>
  <c r="O5" i="1"/>
  <c r="O7" i="1"/>
  <c r="O9" i="1"/>
  <c r="O11" i="1"/>
  <c r="O13" i="1"/>
  <c r="O4" i="1"/>
  <c r="O6" i="1"/>
  <c r="O8" i="1"/>
  <c r="O10" i="1"/>
  <c r="O12" i="1"/>
  <c r="O14" i="1"/>
  <c r="P5" i="1"/>
  <c r="P6" i="1"/>
  <c r="P7" i="1"/>
  <c r="P8" i="1"/>
  <c r="P9" i="1"/>
  <c r="P10" i="1"/>
  <c r="P11" i="1"/>
  <c r="P12" i="1"/>
  <c r="P13" i="1"/>
  <c r="P14" i="1"/>
  <c r="P4" i="1"/>
  <c r="P15" i="1" s="1"/>
  <c r="S15" i="1"/>
  <c r="O15" i="1" l="1"/>
</calcChain>
</file>

<file path=xl/sharedStrings.xml><?xml version="1.0" encoding="utf-8"?>
<sst xmlns="http://schemas.openxmlformats.org/spreadsheetml/2006/main" count="135" uniqueCount="63">
  <si>
    <t>ETAT RECAPITULATIF DES ENTRETIENS DE FIN DE CARRIERE</t>
  </si>
  <si>
    <t>SITE</t>
  </si>
  <si>
    <t>NOM</t>
  </si>
  <si>
    <t>PRENOM</t>
  </si>
  <si>
    <t>POSTE</t>
  </si>
  <si>
    <t>DATE DE DEPART ENVISAGEE</t>
  </si>
  <si>
    <t>Mireille</t>
  </si>
  <si>
    <t>employée administrative</t>
  </si>
  <si>
    <t>mécanicien</t>
  </si>
  <si>
    <t>GISELE</t>
  </si>
  <si>
    <t>chef comptable</t>
  </si>
  <si>
    <t>Jean Luc</t>
  </si>
  <si>
    <t>chef d'atelier</t>
  </si>
  <si>
    <t>Pascal</t>
  </si>
  <si>
    <t>réceptionnaire</t>
  </si>
  <si>
    <t>DANIELLE</t>
  </si>
  <si>
    <t>comptable</t>
  </si>
  <si>
    <t>Serge</t>
  </si>
  <si>
    <t>Jean-Luc</t>
  </si>
  <si>
    <t>magasinier</t>
  </si>
  <si>
    <t>Alain</t>
  </si>
  <si>
    <t>livreur-coursier</t>
  </si>
  <si>
    <t>GERALD</t>
  </si>
  <si>
    <t>Viviane</t>
  </si>
  <si>
    <t>PHILIPPE</t>
  </si>
  <si>
    <t>ALAIN</t>
  </si>
  <si>
    <t>JEAN-CLAUDE</t>
  </si>
  <si>
    <t>mécanicien-électricien</t>
  </si>
  <si>
    <t>JOCELYNE</t>
  </si>
  <si>
    <t>FRANCIS</t>
  </si>
  <si>
    <t>carrossier</t>
  </si>
  <si>
    <t>BERNARD</t>
  </si>
  <si>
    <t>OLIVE</t>
  </si>
  <si>
    <t>PIEL</t>
  </si>
  <si>
    <t>POIS</t>
  </si>
  <si>
    <t>LOKI</t>
  </si>
  <si>
    <t>TAIRO</t>
  </si>
  <si>
    <t>MALI</t>
  </si>
  <si>
    <t>ORANGE</t>
  </si>
  <si>
    <t>SUAVE</t>
  </si>
  <si>
    <t>VLEMA</t>
  </si>
  <si>
    <t>PATA</t>
  </si>
  <si>
    <t>MIN</t>
  </si>
  <si>
    <t>STROM</t>
  </si>
  <si>
    <t>LAGALE</t>
  </si>
  <si>
    <t>PELLE</t>
  </si>
  <si>
    <t>LAGIER</t>
  </si>
  <si>
    <t>TROLU</t>
  </si>
  <si>
    <t>CAVANA</t>
  </si>
  <si>
    <t>TIGRA</t>
  </si>
  <si>
    <t>nb départs</t>
  </si>
  <si>
    <t>année</t>
  </si>
  <si>
    <t>total</t>
  </si>
  <si>
    <t>site</t>
  </si>
  <si>
    <t>responsable magasin</t>
  </si>
  <si>
    <t>poste</t>
  </si>
  <si>
    <t>Danielle</t>
  </si>
  <si>
    <t>Gérald</t>
  </si>
  <si>
    <t>Gisèle</t>
  </si>
  <si>
    <t>Pois</t>
  </si>
  <si>
    <t>Site 1</t>
  </si>
  <si>
    <t>Site 10</t>
  </si>
  <si>
    <t>Site 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</si>
</sst>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164" formatCode="0;;"/>
    <numFmt numFmtId="165" formatCode="mmm\ yy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Wingdings 3"/>
      <family val="1"/>
      <charset val="2"/>
    </font>
    <font>
      <sz val="11"/>
      <color rgb="FF0070C0"/>
      <name val="Wingdings 2"/>
      <family val="1"/>
      <charset val="2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4">
    <xf numFmtId="0" fontId="0" fillId="0" borderId="0"/>
    <xf numFmtId="0" fontId="2" fillId="0" borderId="0"/>
    <xf numFmtId="44" fontId="2" fillId="0" borderId="0" applyFont="0" applyFill="0" applyBorder="0" applyAlignment="0" applyProtection="0"/>
    <xf numFmtId="0" fontId="1" fillId="0" borderId="0"/>
  </cellStyleXfs>
  <cellXfs count="34">
    <xf numFmtId="0" fontId="0" fillId="0" borderId="0" xfId="0"/>
    <xf numFmtId="0" fontId="2" fillId="0" borderId="0" xfId="1"/>
    <xf numFmtId="0" fontId="3" fillId="0" borderId="1" xfId="1" applyFont="1" applyBorder="1" applyAlignment="1"/>
    <xf numFmtId="0" fontId="4" fillId="0" borderId="1" xfId="3" applyFont="1" applyFill="1" applyBorder="1" applyAlignment="1">
      <alignment vertical="center"/>
    </xf>
    <xf numFmtId="0" fontId="2" fillId="0" borderId="1" xfId="1" applyBorder="1" applyAlignment="1"/>
    <xf numFmtId="17" fontId="2" fillId="0" borderId="1" xfId="1" applyNumberFormat="1" applyBorder="1" applyAlignment="1"/>
    <xf numFmtId="0" fontId="2" fillId="0" borderId="0" xfId="1" applyBorder="1" applyAlignment="1"/>
    <xf numFmtId="0" fontId="5" fillId="3" borderId="0" xfId="0" applyFont="1" applyFill="1"/>
    <xf numFmtId="0" fontId="0" fillId="3" borderId="0" xfId="0" applyFill="1"/>
    <xf numFmtId="164" fontId="0" fillId="3" borderId="0" xfId="0" applyNumberFormat="1" applyFill="1"/>
    <xf numFmtId="0" fontId="3" fillId="3" borderId="0" xfId="1" applyFont="1" applyFill="1" applyBorder="1" applyAlignment="1"/>
    <xf numFmtId="0" fontId="0" fillId="3" borderId="0" xfId="0" applyFont="1" applyFill="1"/>
    <xf numFmtId="0" fontId="4" fillId="0" borderId="0" xfId="3" applyFont="1" applyFill="1" applyBorder="1" applyAlignment="1">
      <alignment vertical="center"/>
    </xf>
    <xf numFmtId="165" fontId="0" fillId="0" borderId="0" xfId="0" applyNumberFormat="1"/>
    <xf numFmtId="0" fontId="6" fillId="0" borderId="0" xfId="0" applyFont="1"/>
    <xf numFmtId="0" fontId="0" fillId="0" borderId="0" xfId="0" applyAlignment="1"/>
    <xf numFmtId="0" fontId="0" fillId="0" borderId="0" xfId="0" applyBorder="1"/>
    <xf numFmtId="0" fontId="8" fillId="0" borderId="0" xfId="0" applyFont="1" applyBorder="1"/>
    <xf numFmtId="0" fontId="4" fillId="0" borderId="5" xfId="3" applyFont="1" applyFill="1" applyBorder="1" applyAlignment="1">
      <alignment vertical="center"/>
    </xf>
    <xf numFmtId="0" fontId="4" fillId="0" borderId="6" xfId="3" applyFont="1" applyFill="1" applyBorder="1" applyAlignment="1">
      <alignment vertical="center"/>
    </xf>
    <xf numFmtId="0" fontId="5" fillId="0" borderId="4" xfId="0" applyFont="1" applyBorder="1" applyAlignment="1">
      <alignment horizontal="left"/>
    </xf>
    <xf numFmtId="0" fontId="7" fillId="0" borderId="4" xfId="0" applyFont="1" applyBorder="1" applyAlignment="1"/>
    <xf numFmtId="0" fontId="0" fillId="0" borderId="4" xfId="0" applyBorder="1"/>
    <xf numFmtId="0" fontId="4" fillId="0" borderId="7" xfId="3" applyFont="1" applyFill="1" applyBorder="1" applyAlignment="1">
      <alignment vertical="center"/>
    </xf>
    <xf numFmtId="0" fontId="4" fillId="0" borderId="8" xfId="3" applyFont="1" applyFill="1" applyBorder="1" applyAlignment="1">
      <alignment vertical="center"/>
    </xf>
    <xf numFmtId="0" fontId="2" fillId="0" borderId="9" xfId="1" applyFont="1" applyBorder="1" applyAlignment="1"/>
    <xf numFmtId="0" fontId="4" fillId="0" borderId="10" xfId="3" applyFont="1" applyFill="1" applyBorder="1" applyAlignment="1">
      <alignment vertical="center"/>
    </xf>
    <xf numFmtId="0" fontId="4" fillId="0" borderId="11" xfId="3" applyFont="1" applyFill="1" applyBorder="1" applyAlignment="1">
      <alignment vertical="center"/>
    </xf>
    <xf numFmtId="0" fontId="2" fillId="0" borderId="12" xfId="1" applyFont="1" applyBorder="1" applyAlignment="1"/>
    <xf numFmtId="0" fontId="4" fillId="0" borderId="13" xfId="3" applyFont="1" applyFill="1" applyBorder="1" applyAlignment="1">
      <alignment vertical="center"/>
    </xf>
    <xf numFmtId="0" fontId="2" fillId="0" borderId="14" xfId="1" applyFont="1" applyBorder="1" applyAlignment="1"/>
    <xf numFmtId="0" fontId="2" fillId="0" borderId="15" xfId="1" applyFont="1" applyBorder="1" applyAlignment="1"/>
    <xf numFmtId="0" fontId="3" fillId="2" borderId="3" xfId="1" applyFont="1" applyFill="1" applyBorder="1" applyAlignment="1">
      <alignment horizontal="center"/>
    </xf>
    <xf numFmtId="0" fontId="3" fillId="2" borderId="2" xfId="1" applyFont="1" applyFill="1" applyBorder="1" applyAlignment="1">
      <alignment horizontal="center"/>
    </xf>
  </cellXfs>
  <cellStyles count="4">
    <cellStyle name="Monétaire 2" xfId="2"/>
    <cellStyle name="Normal" xfId="0" builtinId="0"/>
    <cellStyle name="Normal 2" xfId="3"/>
    <cellStyle name="Normal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Calculs!$H$3</c:f>
              <c:strCache>
                <c:ptCount val="1"/>
                <c:pt idx="0">
                  <c:v>nb départs</c:v>
                </c:pt>
              </c:strCache>
            </c:strRef>
          </c:tx>
          <c:invertIfNegative val="0"/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Calculs!$G$4:$G$9</c:f>
              <c:strCache>
                <c:ptCount val="6"/>
                <c:pt idx="0">
                  <c:v>2014</c:v>
                </c:pt>
                <c:pt idx="1">
                  <c:v>2015</c:v>
                </c:pt>
                <c:pt idx="2">
                  <c:v>2016</c:v>
                </c:pt>
                <c:pt idx="3">
                  <c:v>2017</c:v>
                </c:pt>
                <c:pt idx="4">
                  <c:v>2018</c:v>
                </c:pt>
                <c:pt idx="5">
                  <c:v>total</c:v>
                </c:pt>
              </c:strCache>
            </c:strRef>
          </c:cat>
          <c:val>
            <c:numRef>
              <c:f>Calculs!$H$4:$H$9</c:f>
              <c:numCache>
                <c:formatCode>0;;</c:formatCode>
                <c:ptCount val="6"/>
                <c:pt idx="0">
                  <c:v>4</c:v>
                </c:pt>
                <c:pt idx="1">
                  <c:v>2</c:v>
                </c:pt>
                <c:pt idx="2">
                  <c:v>2</c:v>
                </c:pt>
                <c:pt idx="3">
                  <c:v>6</c:v>
                </c:pt>
                <c:pt idx="4">
                  <c:v>4</c:v>
                </c:pt>
                <c:pt idx="5" formatCode="General">
                  <c:v>18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96307072"/>
        <c:axId val="96308608"/>
      </c:barChart>
      <c:catAx>
        <c:axId val="96307072"/>
        <c:scaling>
          <c:orientation val="minMax"/>
        </c:scaling>
        <c:delete val="0"/>
        <c:axPos val="b"/>
        <c:majorTickMark val="out"/>
        <c:minorTickMark val="none"/>
        <c:tickLblPos val="nextTo"/>
        <c:crossAx val="96308608"/>
        <c:crosses val="autoZero"/>
        <c:auto val="1"/>
        <c:lblAlgn val="ctr"/>
        <c:lblOffset val="100"/>
        <c:noMultiLvlLbl val="0"/>
      </c:catAx>
      <c:valAx>
        <c:axId val="96308608"/>
        <c:scaling>
          <c:orientation val="minMax"/>
        </c:scaling>
        <c:delete val="0"/>
        <c:axPos val="l"/>
        <c:majorGridlines/>
        <c:numFmt formatCode="0;;" sourceLinked="1"/>
        <c:majorTickMark val="out"/>
        <c:minorTickMark val="none"/>
        <c:tickLblPos val="nextTo"/>
        <c:crossAx val="96307072"/>
        <c:crosses val="autoZero"/>
        <c:crossBetween val="between"/>
        <c:majorUnit val="4"/>
        <c:minorUnit val="2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4011811023622046E-2"/>
          <c:y val="7.4290748258543801E-2"/>
          <c:w val="0.9115393700787402"/>
          <c:h val="0.74760864234531232"/>
        </c:manualLayout>
      </c:layout>
      <c:barChart>
        <c:barDir val="col"/>
        <c:grouping val="clustered"/>
        <c:varyColors val="0"/>
        <c:ser>
          <c:idx val="2"/>
          <c:order val="0"/>
          <c:tx>
            <c:strRef>
              <c:f>Calculs!$L$3</c:f>
              <c:strCache>
                <c:ptCount val="1"/>
                <c:pt idx="0">
                  <c:v>nb départs</c:v>
                </c:pt>
              </c:strCache>
            </c:strRef>
          </c:tx>
          <c:spPr>
            <a:solidFill>
              <a:schemeClr val="accent1"/>
            </a:solidFill>
          </c:spPr>
          <c:invertIfNegative val="0"/>
          <c:cat>
            <c:multiLvlStrRef>
              <c:f>Calculs!$J$4:$K$18</c:f>
              <c:multiLvlStrCache>
                <c:ptCount val="15"/>
                <c:lvl>
                  <c:pt idx="0">
                    <c:v>2014</c:v>
                  </c:pt>
                  <c:pt idx="1">
                    <c:v>2015</c:v>
                  </c:pt>
                  <c:pt idx="2">
                    <c:v>2016</c:v>
                  </c:pt>
                  <c:pt idx="3">
                    <c:v>2017</c:v>
                  </c:pt>
                  <c:pt idx="4">
                    <c:v>2018</c:v>
                  </c:pt>
                  <c:pt idx="5">
                    <c:v>2014</c:v>
                  </c:pt>
                  <c:pt idx="6">
                    <c:v>2015</c:v>
                  </c:pt>
                  <c:pt idx="7">
                    <c:v>2016</c:v>
                  </c:pt>
                  <c:pt idx="8">
                    <c:v>2017</c:v>
                  </c:pt>
                  <c:pt idx="9">
                    <c:v>2018</c:v>
                  </c:pt>
                  <c:pt idx="10">
                    <c:v>2014</c:v>
                  </c:pt>
                  <c:pt idx="11">
                    <c:v>2015</c:v>
                  </c:pt>
                  <c:pt idx="12">
                    <c:v>2016</c:v>
                  </c:pt>
                  <c:pt idx="13">
                    <c:v>2017</c:v>
                  </c:pt>
                  <c:pt idx="14">
                    <c:v>2018</c:v>
                  </c:pt>
                </c:lvl>
                <c:lvl>
                  <c:pt idx="0">
                    <c:v>1</c:v>
                  </c:pt>
                  <c:pt idx="5">
                    <c:v>10</c:v>
                  </c:pt>
                  <c:pt idx="10">
                    <c:v>11</c:v>
                  </c:pt>
                </c:lvl>
              </c:multiLvlStrCache>
            </c:multiLvlStrRef>
          </c:cat>
          <c:val>
            <c:numRef>
              <c:f>Calculs!$L$4:$L$18</c:f>
              <c:numCache>
                <c:formatCode>0;;</c:formatCode>
                <c:ptCount val="15"/>
                <c:pt idx="0">
                  <c:v>4</c:v>
                </c:pt>
                <c:pt idx="1">
                  <c:v>1</c:v>
                </c:pt>
                <c:pt idx="2">
                  <c:v>1</c:v>
                </c:pt>
                <c:pt idx="3">
                  <c:v>4</c:v>
                </c:pt>
                <c:pt idx="4">
                  <c:v>2</c:v>
                </c:pt>
                <c:pt idx="5">
                  <c:v>0</c:v>
                </c:pt>
                <c:pt idx="6">
                  <c:v>1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1</c:v>
                </c:pt>
                <c:pt idx="13">
                  <c:v>2</c:v>
                </c:pt>
                <c:pt idx="14">
                  <c:v>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96332800"/>
        <c:axId val="97854208"/>
      </c:barChart>
      <c:catAx>
        <c:axId val="96332800"/>
        <c:scaling>
          <c:orientation val="minMax"/>
        </c:scaling>
        <c:delete val="0"/>
        <c:axPos val="b"/>
        <c:majorTickMark val="out"/>
        <c:minorTickMark val="none"/>
        <c:tickLblPos val="nextTo"/>
        <c:crossAx val="97854208"/>
        <c:crosses val="autoZero"/>
        <c:auto val="1"/>
        <c:lblAlgn val="ctr"/>
        <c:lblOffset val="100"/>
        <c:noMultiLvlLbl val="0"/>
      </c:catAx>
      <c:valAx>
        <c:axId val="97854208"/>
        <c:scaling>
          <c:orientation val="minMax"/>
        </c:scaling>
        <c:delete val="0"/>
        <c:axPos val="l"/>
        <c:majorGridlines/>
        <c:numFmt formatCode="0;;" sourceLinked="1"/>
        <c:majorTickMark val="out"/>
        <c:minorTickMark val="none"/>
        <c:tickLblPos val="nextTo"/>
        <c:crossAx val="96332800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781050</xdr:colOff>
      <xdr:row>22</xdr:row>
      <xdr:rowOff>161925</xdr:rowOff>
    </xdr:from>
    <xdr:to>
      <xdr:col>4</xdr:col>
      <xdr:colOff>1466850</xdr:colOff>
      <xdr:row>37</xdr:row>
      <xdr:rowOff>47625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38100</xdr:colOff>
      <xdr:row>23</xdr:row>
      <xdr:rowOff>0</xdr:rowOff>
    </xdr:from>
    <xdr:to>
      <xdr:col>12</xdr:col>
      <xdr:colOff>533400</xdr:colOff>
      <xdr:row>37</xdr:row>
      <xdr:rowOff>85725</xdr:rowOff>
    </xdr:to>
    <xdr:graphicFrame macro="">
      <xdr:nvGraphicFramePr>
        <xdr:cNvPr id="11" name="Graphique 10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609600</xdr:colOff>
          <xdr:row>1</xdr:row>
          <xdr:rowOff>85725</xdr:rowOff>
        </xdr:from>
        <xdr:to>
          <xdr:col>10</xdr:col>
          <xdr:colOff>733425</xdr:colOff>
          <xdr:row>26</xdr:row>
          <xdr:rowOff>133350</xdr:rowOff>
        </xdr:to>
        <xdr:pic>
          <xdr:nvPicPr>
            <xdr:cNvPr id="4" name="Image 3"/>
            <xdr:cNvPicPr>
              <a:picLocks noChangeAspect="1" noChangeArrowheads="1"/>
              <a:extLst>
                <a:ext uri="{84589F7E-364E-4C9E-8A38-B11213B215E9}">
                  <a14:cameraTool cellRange="Calculs!$X$1:$AG$25" spid="_x0000_s5126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609600" y="276225"/>
              <a:ext cx="7743825" cy="4810125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43"/>
  <sheetViews>
    <sheetView showGridLines="0" topLeftCell="F1" zoomScaleNormal="100" workbookViewId="0">
      <selection activeCell="H17" sqref="H17"/>
    </sheetView>
  </sheetViews>
  <sheetFormatPr baseColWidth="10" defaultRowHeight="15" x14ac:dyDescent="0.25"/>
  <cols>
    <col min="2" max="2" width="16.7109375" customWidth="1"/>
    <col min="3" max="3" width="18" bestFit="1" customWidth="1"/>
    <col min="4" max="4" width="23.5703125" bestFit="1" customWidth="1"/>
    <col min="5" max="5" width="26.140625" bestFit="1" customWidth="1"/>
    <col min="7" max="7" width="6.5703125" bestFit="1" customWidth="1"/>
    <col min="8" max="8" width="10.42578125" bestFit="1" customWidth="1"/>
    <col min="10" max="10" width="4.28515625" bestFit="1" customWidth="1"/>
    <col min="11" max="11" width="6.5703125" bestFit="1" customWidth="1"/>
    <col min="12" max="12" width="10.42578125" bestFit="1" customWidth="1"/>
    <col min="14" max="14" width="23.5703125" bestFit="1" customWidth="1"/>
    <col min="15" max="19" width="5" bestFit="1" customWidth="1"/>
    <col min="21" max="21" width="2.7109375" customWidth="1"/>
    <col min="22" max="22" width="7.7109375" bestFit="1" customWidth="1"/>
    <col min="23" max="23" width="3" bestFit="1" customWidth="1"/>
    <col min="24" max="24" width="2.7109375" customWidth="1"/>
    <col min="25" max="26" width="8.5703125" bestFit="1" customWidth="1"/>
    <col min="27" max="27" width="23.5703125" bestFit="1" customWidth="1"/>
    <col min="28" max="28" width="14.42578125" customWidth="1"/>
    <col min="29" max="31" width="13.7109375" customWidth="1"/>
    <col min="32" max="32" width="14.28515625" customWidth="1"/>
    <col min="33" max="33" width="2.7109375" customWidth="1"/>
  </cols>
  <sheetData>
    <row r="1" spans="1:33" ht="15.75" thickBot="1" x14ac:dyDescent="0.3">
      <c r="A1" s="32" t="s">
        <v>0</v>
      </c>
      <c r="B1" s="33"/>
      <c r="C1" s="33"/>
      <c r="D1" s="33"/>
      <c r="E1" s="33"/>
      <c r="AB1" s="14"/>
    </row>
    <row r="2" spans="1:33" ht="15.75" x14ac:dyDescent="0.25">
      <c r="A2" s="1"/>
      <c r="B2" s="1"/>
      <c r="C2" s="1"/>
      <c r="D2" s="1"/>
      <c r="E2" s="1"/>
      <c r="Y2" s="17" t="s">
        <v>60</v>
      </c>
      <c r="Z2" s="16"/>
      <c r="AA2" s="16"/>
      <c r="AB2" s="20">
        <v>2014</v>
      </c>
      <c r="AC2" s="20">
        <v>2015</v>
      </c>
      <c r="AD2" s="20">
        <v>2016</v>
      </c>
      <c r="AE2" s="20">
        <v>2017</v>
      </c>
      <c r="AF2" s="20">
        <v>2018</v>
      </c>
      <c r="AG2" s="15"/>
    </row>
    <row r="3" spans="1:33" x14ac:dyDescent="0.25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G3" s="10" t="s">
        <v>51</v>
      </c>
      <c r="H3" s="10" t="s">
        <v>50</v>
      </c>
      <c r="J3" s="7" t="s">
        <v>53</v>
      </c>
      <c r="K3" s="7" t="s">
        <v>51</v>
      </c>
      <c r="L3" s="7" t="str">
        <f>H3</f>
        <v>nb départs</v>
      </c>
      <c r="N3" s="7" t="s">
        <v>55</v>
      </c>
      <c r="O3" s="7">
        <f t="array" ref="O3:S3">TRANSPOSE(G4:G8)</f>
        <v>2014</v>
      </c>
      <c r="P3" s="7">
        <v>2015</v>
      </c>
      <c r="Q3" s="7">
        <v>2016</v>
      </c>
      <c r="R3" s="7">
        <v>2017</v>
      </c>
      <c r="S3" s="7">
        <v>2018</v>
      </c>
      <c r="V3" s="13">
        <v>43374</v>
      </c>
      <c r="W3">
        <f>DATEDIF(DATE(2014,1,1),V3,"m")+1</f>
        <v>58</v>
      </c>
      <c r="Y3" s="23" t="s">
        <v>32</v>
      </c>
      <c r="Z3" s="24" t="s">
        <v>6</v>
      </c>
      <c r="AA3" s="25" t="s">
        <v>7</v>
      </c>
      <c r="AB3" s="21" t="str">
        <f t="shared" ref="AB3:AB14" si="0">REPT(CHAR(161),W3)</f>
        <v>¡¡¡¡¡¡¡¡¡¡¡¡¡¡¡¡¡¡¡¡¡¡¡¡¡¡¡¡¡¡¡¡¡¡¡¡¡¡¡¡¡¡¡¡¡¡¡¡¡¡¡¡¡¡¡¡¡¡</v>
      </c>
      <c r="AC3" s="22"/>
      <c r="AD3" s="22"/>
      <c r="AE3" s="22"/>
      <c r="AF3" s="22"/>
    </row>
    <row r="4" spans="1:33" x14ac:dyDescent="0.25">
      <c r="A4" s="3">
        <v>1</v>
      </c>
      <c r="B4" s="3" t="s">
        <v>32</v>
      </c>
      <c r="C4" s="3" t="s">
        <v>6</v>
      </c>
      <c r="D4" s="4" t="s">
        <v>7</v>
      </c>
      <c r="E4" s="5">
        <v>43374</v>
      </c>
      <c r="G4" s="8">
        <v>2014</v>
      </c>
      <c r="H4" s="9">
        <f>SUMPRODUCT((YEAR($E$4:$E$21)=$G4)*1)</f>
        <v>4</v>
      </c>
      <c r="J4" s="8">
        <v>1</v>
      </c>
      <c r="K4" s="8">
        <v>2014</v>
      </c>
      <c r="L4" s="9">
        <f>SUMPRODUCT((YEAR($E$4:$E$21)=$G4)*($A$4:$A$21=$J$4)*1)</f>
        <v>4</v>
      </c>
      <c r="N4" s="8" t="s">
        <v>30</v>
      </c>
      <c r="O4" s="9">
        <f>SUMPRODUCT((YEAR($E$4:$E$21)=O$3)*($D$4:$D$21=$N4)*1)</f>
        <v>0</v>
      </c>
      <c r="P4" s="9">
        <f t="shared" ref="P4:S14" si="1">SUMPRODUCT((YEAR($E$4:$E$21)=P$3)*($D$4:$D$21=$N4)*1)</f>
        <v>0</v>
      </c>
      <c r="Q4" s="9">
        <f t="shared" si="1"/>
        <v>0</v>
      </c>
      <c r="R4" s="9">
        <f t="shared" si="1"/>
        <v>1</v>
      </c>
      <c r="S4" s="9">
        <f t="shared" si="1"/>
        <v>0</v>
      </c>
      <c r="V4" s="13">
        <v>43101</v>
      </c>
      <c r="W4">
        <f t="shared" ref="W4:W14" si="2">DATEDIF(DATE(2014,1,1),V4,"m")+1</f>
        <v>49</v>
      </c>
      <c r="Y4" s="23" t="s">
        <v>33</v>
      </c>
      <c r="Z4" s="24" t="s">
        <v>59</v>
      </c>
      <c r="AA4" s="25" t="s">
        <v>8</v>
      </c>
      <c r="AB4" s="21" t="str">
        <f t="shared" si="0"/>
        <v>¡¡¡¡¡¡¡¡¡¡¡¡¡¡¡¡¡¡¡¡¡¡¡¡¡¡¡¡¡¡¡¡¡¡¡¡¡¡¡¡¡¡¡¡¡¡¡¡¡</v>
      </c>
      <c r="AC4" s="22"/>
      <c r="AD4" s="22"/>
      <c r="AE4" s="22"/>
      <c r="AF4" s="22"/>
    </row>
    <row r="5" spans="1:33" x14ac:dyDescent="0.25">
      <c r="A5" s="3">
        <v>1</v>
      </c>
      <c r="B5" s="3" t="s">
        <v>33</v>
      </c>
      <c r="C5" s="3" t="s">
        <v>34</v>
      </c>
      <c r="D5" s="4" t="s">
        <v>8</v>
      </c>
      <c r="E5" s="5">
        <v>43101</v>
      </c>
      <c r="G5" s="8">
        <f>G4+1</f>
        <v>2015</v>
      </c>
      <c r="H5" s="9">
        <f t="shared" ref="H5:H8" si="3">SUMPRODUCT((YEAR($E$4:$E$21)=$G5)*1)</f>
        <v>2</v>
      </c>
      <c r="J5" s="8"/>
      <c r="K5" s="8">
        <f>K4+1</f>
        <v>2015</v>
      </c>
      <c r="L5" s="9">
        <f t="shared" ref="L5:L8" si="4">SUMPRODUCT((YEAR($E$4:$E$21)=$G5)*($A$4:$A$21=$J$4)*1)</f>
        <v>1</v>
      </c>
      <c r="N5" s="8" t="s">
        <v>10</v>
      </c>
      <c r="O5" s="9">
        <f t="shared" ref="O5:O14" si="5">SUMPRODUCT((YEAR($E$4:$E$21)=O$3)*($D$4:$D$21=$N5)*1)</f>
        <v>0</v>
      </c>
      <c r="P5" s="9">
        <f t="shared" si="1"/>
        <v>0</v>
      </c>
      <c r="Q5" s="9">
        <f t="shared" si="1"/>
        <v>0</v>
      </c>
      <c r="R5" s="9">
        <f t="shared" si="1"/>
        <v>1</v>
      </c>
      <c r="S5" s="9">
        <f t="shared" si="1"/>
        <v>0</v>
      </c>
      <c r="V5" s="13">
        <v>43070</v>
      </c>
      <c r="W5">
        <f t="shared" si="2"/>
        <v>48</v>
      </c>
      <c r="Y5" s="23" t="s">
        <v>35</v>
      </c>
      <c r="Z5" s="24" t="s">
        <v>58</v>
      </c>
      <c r="AA5" s="25" t="s">
        <v>10</v>
      </c>
      <c r="AB5" s="21" t="str">
        <f t="shared" si="0"/>
        <v>¡¡¡¡¡¡¡¡¡¡¡¡¡¡¡¡¡¡¡¡¡¡¡¡¡¡¡¡¡¡¡¡¡¡¡¡¡¡¡¡¡¡¡¡¡¡¡¡</v>
      </c>
      <c r="AC5" s="22"/>
      <c r="AD5" s="22"/>
      <c r="AE5" s="22"/>
      <c r="AF5" s="22"/>
    </row>
    <row r="6" spans="1:33" x14ac:dyDescent="0.25">
      <c r="A6" s="3">
        <v>1</v>
      </c>
      <c r="B6" s="3" t="s">
        <v>35</v>
      </c>
      <c r="C6" s="3" t="s">
        <v>9</v>
      </c>
      <c r="D6" s="4" t="s">
        <v>10</v>
      </c>
      <c r="E6" s="5">
        <v>43070</v>
      </c>
      <c r="G6" s="8">
        <f t="shared" ref="G6:G8" si="6">G5+1</f>
        <v>2016</v>
      </c>
      <c r="H6" s="9">
        <f t="shared" si="3"/>
        <v>2</v>
      </c>
      <c r="J6" s="8"/>
      <c r="K6" s="8">
        <f t="shared" ref="K6:K8" si="7">K5+1</f>
        <v>2016</v>
      </c>
      <c r="L6" s="9">
        <f t="shared" si="4"/>
        <v>1</v>
      </c>
      <c r="N6" s="8" t="s">
        <v>12</v>
      </c>
      <c r="O6" s="9">
        <f t="shared" si="5"/>
        <v>0</v>
      </c>
      <c r="P6" s="9">
        <f t="shared" si="1"/>
        <v>1</v>
      </c>
      <c r="Q6" s="9">
        <f t="shared" si="1"/>
        <v>0</v>
      </c>
      <c r="R6" s="9">
        <f t="shared" si="1"/>
        <v>1</v>
      </c>
      <c r="S6" s="9">
        <f t="shared" si="1"/>
        <v>0</v>
      </c>
      <c r="V6" s="13">
        <v>42826</v>
      </c>
      <c r="W6">
        <f t="shared" si="2"/>
        <v>40</v>
      </c>
      <c r="Y6" s="23" t="s">
        <v>36</v>
      </c>
      <c r="Z6" s="24" t="s">
        <v>11</v>
      </c>
      <c r="AA6" s="25" t="s">
        <v>12</v>
      </c>
      <c r="AB6" s="21" t="str">
        <f t="shared" si="0"/>
        <v>¡¡¡¡¡¡¡¡¡¡¡¡¡¡¡¡¡¡¡¡¡¡¡¡¡¡¡¡¡¡¡¡¡¡¡¡¡¡¡¡</v>
      </c>
      <c r="AC6" s="22"/>
      <c r="AD6" s="22"/>
      <c r="AE6" s="22"/>
      <c r="AF6" s="22"/>
    </row>
    <row r="7" spans="1:33" x14ac:dyDescent="0.25">
      <c r="A7" s="3">
        <v>1</v>
      </c>
      <c r="B7" s="3" t="s">
        <v>36</v>
      </c>
      <c r="C7" s="3" t="s">
        <v>11</v>
      </c>
      <c r="D7" s="4" t="s">
        <v>12</v>
      </c>
      <c r="E7" s="5">
        <v>42826</v>
      </c>
      <c r="G7" s="8">
        <f t="shared" si="6"/>
        <v>2017</v>
      </c>
      <c r="H7" s="9">
        <f t="shared" si="3"/>
        <v>6</v>
      </c>
      <c r="J7" s="8"/>
      <c r="K7" s="8">
        <f t="shared" si="7"/>
        <v>2017</v>
      </c>
      <c r="L7" s="9">
        <f t="shared" si="4"/>
        <v>4</v>
      </c>
      <c r="N7" s="8" t="s">
        <v>16</v>
      </c>
      <c r="O7" s="9">
        <f t="shared" si="5"/>
        <v>0</v>
      </c>
      <c r="P7" s="9">
        <f t="shared" si="1"/>
        <v>0</v>
      </c>
      <c r="Q7" s="9">
        <f t="shared" si="1"/>
        <v>0</v>
      </c>
      <c r="R7" s="9">
        <f t="shared" si="1"/>
        <v>1</v>
      </c>
      <c r="S7" s="9">
        <f t="shared" si="1"/>
        <v>0</v>
      </c>
      <c r="V7" s="13">
        <v>42887</v>
      </c>
      <c r="W7">
        <f t="shared" si="2"/>
        <v>42</v>
      </c>
      <c r="Y7" s="23" t="s">
        <v>22</v>
      </c>
      <c r="Z7" s="24" t="s">
        <v>13</v>
      </c>
      <c r="AA7" s="25" t="s">
        <v>14</v>
      </c>
      <c r="AB7" s="21" t="str">
        <f t="shared" si="0"/>
        <v>¡¡¡¡¡¡¡¡¡¡¡¡¡¡¡¡¡¡¡¡¡¡¡¡¡¡¡¡¡¡¡¡¡¡¡¡¡¡¡¡¡¡</v>
      </c>
      <c r="AC7" s="22"/>
      <c r="AD7" s="22"/>
      <c r="AE7" s="22"/>
      <c r="AF7" s="22"/>
    </row>
    <row r="8" spans="1:33" x14ac:dyDescent="0.25">
      <c r="A8" s="3">
        <v>1</v>
      </c>
      <c r="B8" s="3" t="s">
        <v>22</v>
      </c>
      <c r="C8" s="3" t="s">
        <v>13</v>
      </c>
      <c r="D8" s="4" t="s">
        <v>14</v>
      </c>
      <c r="E8" s="5">
        <v>42887</v>
      </c>
      <c r="G8" s="8">
        <f t="shared" si="6"/>
        <v>2018</v>
      </c>
      <c r="H8" s="9">
        <f t="shared" si="3"/>
        <v>4</v>
      </c>
      <c r="J8" s="8"/>
      <c r="K8" s="8">
        <f t="shared" si="7"/>
        <v>2018</v>
      </c>
      <c r="L8" s="9">
        <f t="shared" si="4"/>
        <v>2</v>
      </c>
      <c r="N8" s="8" t="s">
        <v>7</v>
      </c>
      <c r="O8" s="9">
        <f t="shared" si="5"/>
        <v>1</v>
      </c>
      <c r="P8" s="9">
        <f t="shared" si="1"/>
        <v>0</v>
      </c>
      <c r="Q8" s="9">
        <f t="shared" si="1"/>
        <v>0</v>
      </c>
      <c r="R8" s="9">
        <f t="shared" si="1"/>
        <v>0</v>
      </c>
      <c r="S8" s="9">
        <f t="shared" si="1"/>
        <v>2</v>
      </c>
      <c r="V8" s="13">
        <v>42826</v>
      </c>
      <c r="W8">
        <f t="shared" si="2"/>
        <v>40</v>
      </c>
      <c r="Y8" s="23" t="s">
        <v>37</v>
      </c>
      <c r="Z8" s="24" t="s">
        <v>56</v>
      </c>
      <c r="AA8" s="25" t="s">
        <v>16</v>
      </c>
      <c r="AB8" s="21" t="str">
        <f t="shared" si="0"/>
        <v>¡¡¡¡¡¡¡¡¡¡¡¡¡¡¡¡¡¡¡¡¡¡¡¡¡¡¡¡¡¡¡¡¡¡¡¡¡¡¡¡</v>
      </c>
      <c r="AC8" s="22"/>
      <c r="AD8" s="22"/>
      <c r="AE8" s="22"/>
      <c r="AF8" s="22"/>
    </row>
    <row r="9" spans="1:33" x14ac:dyDescent="0.25">
      <c r="A9" s="3">
        <v>1</v>
      </c>
      <c r="B9" s="3" t="s">
        <v>37</v>
      </c>
      <c r="C9" s="3" t="s">
        <v>15</v>
      </c>
      <c r="D9" s="4" t="s">
        <v>16</v>
      </c>
      <c r="E9" s="5">
        <v>42826</v>
      </c>
      <c r="G9" s="11" t="s">
        <v>52</v>
      </c>
      <c r="H9" s="8">
        <f>SUM(H4:H8)</f>
        <v>18</v>
      </c>
      <c r="J9" s="8">
        <v>10</v>
      </c>
      <c r="K9" s="8">
        <v>2014</v>
      </c>
      <c r="L9" s="9">
        <f>SUMPRODUCT((YEAR($E$4:$E$21)=$G4)*($A$4:$A$21=$J$9)*1)</f>
        <v>0</v>
      </c>
      <c r="N9" s="8" t="s">
        <v>21</v>
      </c>
      <c r="O9" s="9">
        <f t="shared" si="5"/>
        <v>1</v>
      </c>
      <c r="P9" s="9">
        <f t="shared" si="1"/>
        <v>0</v>
      </c>
      <c r="Q9" s="9">
        <f t="shared" si="1"/>
        <v>1</v>
      </c>
      <c r="R9" s="9">
        <f t="shared" si="1"/>
        <v>0</v>
      </c>
      <c r="S9" s="9">
        <f t="shared" si="1"/>
        <v>0</v>
      </c>
      <c r="V9" s="13">
        <v>42461</v>
      </c>
      <c r="W9">
        <f t="shared" si="2"/>
        <v>28</v>
      </c>
      <c r="Y9" s="23" t="s">
        <v>38</v>
      </c>
      <c r="Z9" s="24" t="s">
        <v>11</v>
      </c>
      <c r="AA9" s="25" t="s">
        <v>8</v>
      </c>
      <c r="AB9" s="21" t="str">
        <f t="shared" si="0"/>
        <v>¡¡¡¡¡¡¡¡¡¡¡¡¡¡¡¡¡¡¡¡¡¡¡¡¡¡¡¡</v>
      </c>
      <c r="AC9" s="22"/>
      <c r="AD9" s="22"/>
      <c r="AE9" s="22"/>
      <c r="AF9" s="22"/>
    </row>
    <row r="10" spans="1:33" x14ac:dyDescent="0.25">
      <c r="A10" s="3">
        <v>1</v>
      </c>
      <c r="B10" s="3" t="s">
        <v>38</v>
      </c>
      <c r="C10" s="3" t="s">
        <v>11</v>
      </c>
      <c r="D10" s="4" t="s">
        <v>8</v>
      </c>
      <c r="E10" s="5">
        <v>42461</v>
      </c>
      <c r="J10" s="8"/>
      <c r="K10" s="8">
        <f>K9+1</f>
        <v>2015</v>
      </c>
      <c r="L10" s="9">
        <f t="shared" ref="L10:L13" si="8">SUMPRODUCT((YEAR($E$4:$E$21)=$G5)*($A$4:$A$21=$J$9)*1)</f>
        <v>1</v>
      </c>
      <c r="N10" s="8" t="s">
        <v>19</v>
      </c>
      <c r="O10" s="9">
        <f t="shared" si="5"/>
        <v>1</v>
      </c>
      <c r="P10" s="9">
        <f t="shared" si="1"/>
        <v>1</v>
      </c>
      <c r="Q10" s="9">
        <f t="shared" si="1"/>
        <v>0</v>
      </c>
      <c r="R10" s="9">
        <f t="shared" si="1"/>
        <v>0</v>
      </c>
      <c r="S10" s="9">
        <f t="shared" si="1"/>
        <v>0</v>
      </c>
      <c r="V10" s="13">
        <v>41791</v>
      </c>
      <c r="W10">
        <f t="shared" si="2"/>
        <v>6</v>
      </c>
      <c r="Y10" s="23" t="s">
        <v>39</v>
      </c>
      <c r="Z10" s="24" t="s">
        <v>17</v>
      </c>
      <c r="AA10" s="25" t="s">
        <v>54</v>
      </c>
      <c r="AB10" s="21" t="str">
        <f t="shared" si="0"/>
        <v>¡¡¡¡¡¡</v>
      </c>
      <c r="AC10" s="22"/>
      <c r="AD10" s="22"/>
      <c r="AE10" s="22"/>
      <c r="AF10" s="22"/>
    </row>
    <row r="11" spans="1:33" x14ac:dyDescent="0.25">
      <c r="A11" s="3">
        <v>1</v>
      </c>
      <c r="B11" s="3" t="s">
        <v>39</v>
      </c>
      <c r="C11" s="3" t="s">
        <v>17</v>
      </c>
      <c r="D11" s="4" t="s">
        <v>54</v>
      </c>
      <c r="E11" s="5">
        <v>41791</v>
      </c>
      <c r="J11" s="8"/>
      <c r="K11" s="8">
        <f t="shared" ref="K11:K13" si="9">K10+1</f>
        <v>2016</v>
      </c>
      <c r="L11" s="9">
        <f t="shared" si="8"/>
        <v>0</v>
      </c>
      <c r="N11" s="8" t="s">
        <v>8</v>
      </c>
      <c r="O11" s="9">
        <f t="shared" si="5"/>
        <v>0</v>
      </c>
      <c r="P11" s="9">
        <f t="shared" si="1"/>
        <v>0</v>
      </c>
      <c r="Q11" s="9">
        <f t="shared" si="1"/>
        <v>1</v>
      </c>
      <c r="R11" s="9">
        <f t="shared" si="1"/>
        <v>0</v>
      </c>
      <c r="S11" s="9">
        <f t="shared" si="1"/>
        <v>2</v>
      </c>
      <c r="V11" s="13">
        <v>42005</v>
      </c>
      <c r="W11">
        <f t="shared" si="2"/>
        <v>13</v>
      </c>
      <c r="Y11" s="23" t="s">
        <v>40</v>
      </c>
      <c r="Z11" s="24" t="s">
        <v>18</v>
      </c>
      <c r="AA11" s="25" t="s">
        <v>19</v>
      </c>
      <c r="AB11" s="21" t="str">
        <f t="shared" si="0"/>
        <v>¡¡¡¡¡¡¡¡¡¡¡¡¡</v>
      </c>
      <c r="AC11" s="22"/>
      <c r="AD11" s="22"/>
      <c r="AE11" s="22"/>
      <c r="AF11" s="22"/>
    </row>
    <row r="12" spans="1:33" x14ac:dyDescent="0.25">
      <c r="A12" s="3">
        <v>1</v>
      </c>
      <c r="B12" s="3" t="s">
        <v>40</v>
      </c>
      <c r="C12" s="3" t="s">
        <v>18</v>
      </c>
      <c r="D12" s="4" t="s">
        <v>19</v>
      </c>
      <c r="E12" s="5">
        <v>42005</v>
      </c>
      <c r="J12" s="8"/>
      <c r="K12" s="8">
        <f t="shared" si="9"/>
        <v>2017</v>
      </c>
      <c r="L12" s="9">
        <f t="shared" si="8"/>
        <v>0</v>
      </c>
      <c r="N12" s="8" t="s">
        <v>27</v>
      </c>
      <c r="O12" s="9">
        <f t="shared" si="5"/>
        <v>0</v>
      </c>
      <c r="P12" s="9">
        <f t="shared" si="1"/>
        <v>0</v>
      </c>
      <c r="Q12" s="9">
        <f t="shared" si="1"/>
        <v>0</v>
      </c>
      <c r="R12" s="9">
        <f t="shared" si="1"/>
        <v>1</v>
      </c>
      <c r="S12" s="9">
        <f t="shared" si="1"/>
        <v>0</v>
      </c>
      <c r="V12" s="13">
        <v>41944</v>
      </c>
      <c r="W12">
        <f t="shared" si="2"/>
        <v>11</v>
      </c>
      <c r="Y12" s="23" t="s">
        <v>41</v>
      </c>
      <c r="Z12" s="24" t="s">
        <v>20</v>
      </c>
      <c r="AA12" s="25" t="s">
        <v>21</v>
      </c>
      <c r="AB12" s="21" t="str">
        <f t="shared" si="0"/>
        <v>¡¡¡¡¡¡¡¡¡¡¡</v>
      </c>
      <c r="AC12" s="22"/>
      <c r="AD12" s="22"/>
      <c r="AE12" s="22"/>
      <c r="AF12" s="22"/>
    </row>
    <row r="13" spans="1:33" x14ac:dyDescent="0.25">
      <c r="A13" s="3">
        <v>1</v>
      </c>
      <c r="B13" s="3" t="s">
        <v>41</v>
      </c>
      <c r="C13" s="3" t="s">
        <v>20</v>
      </c>
      <c r="D13" s="4" t="s">
        <v>21</v>
      </c>
      <c r="E13" s="5">
        <v>41944</v>
      </c>
      <c r="J13" s="8"/>
      <c r="K13" s="8">
        <f t="shared" si="9"/>
        <v>2018</v>
      </c>
      <c r="L13" s="9">
        <f t="shared" si="8"/>
        <v>0</v>
      </c>
      <c r="N13" s="8" t="s">
        <v>14</v>
      </c>
      <c r="O13" s="9">
        <f t="shared" si="5"/>
        <v>0</v>
      </c>
      <c r="P13" s="9">
        <f t="shared" si="1"/>
        <v>0</v>
      </c>
      <c r="Q13" s="9">
        <f t="shared" si="1"/>
        <v>0</v>
      </c>
      <c r="R13" s="9">
        <f t="shared" si="1"/>
        <v>1</v>
      </c>
      <c r="S13" s="9">
        <f t="shared" si="1"/>
        <v>0</v>
      </c>
      <c r="V13" s="13">
        <v>41791</v>
      </c>
      <c r="W13">
        <f t="shared" si="2"/>
        <v>6</v>
      </c>
      <c r="Y13" s="23" t="s">
        <v>42</v>
      </c>
      <c r="Z13" s="24" t="s">
        <v>57</v>
      </c>
      <c r="AA13" s="25" t="s">
        <v>19</v>
      </c>
      <c r="AB13" s="21" t="str">
        <f t="shared" si="0"/>
        <v>¡¡¡¡¡¡</v>
      </c>
      <c r="AC13" s="22"/>
      <c r="AD13" s="22"/>
      <c r="AE13" s="22"/>
      <c r="AF13" s="22"/>
    </row>
    <row r="14" spans="1:33" x14ac:dyDescent="0.25">
      <c r="A14" s="3">
        <v>1</v>
      </c>
      <c r="B14" s="3" t="s">
        <v>42</v>
      </c>
      <c r="C14" s="3" t="s">
        <v>22</v>
      </c>
      <c r="D14" s="4" t="s">
        <v>19</v>
      </c>
      <c r="E14" s="5">
        <v>41791</v>
      </c>
      <c r="J14" s="8">
        <v>11</v>
      </c>
      <c r="K14" s="8">
        <v>2014</v>
      </c>
      <c r="L14" s="9">
        <f>SUMPRODUCT((YEAR($E$4:$E$21)=$G4)*($A$4:$A$21=$J$14)*1)</f>
        <v>0</v>
      </c>
      <c r="N14" s="8" t="s">
        <v>54</v>
      </c>
      <c r="O14" s="9">
        <f t="shared" si="5"/>
        <v>1</v>
      </c>
      <c r="P14" s="9">
        <f t="shared" si="1"/>
        <v>0</v>
      </c>
      <c r="Q14" s="9">
        <f t="shared" si="1"/>
        <v>0</v>
      </c>
      <c r="R14" s="9">
        <f t="shared" si="1"/>
        <v>0</v>
      </c>
      <c r="S14" s="9">
        <f t="shared" si="1"/>
        <v>0</v>
      </c>
      <c r="V14" s="13">
        <v>41730</v>
      </c>
      <c r="W14">
        <f t="shared" si="2"/>
        <v>4</v>
      </c>
      <c r="Y14" s="23" t="s">
        <v>43</v>
      </c>
      <c r="Z14" s="24" t="s">
        <v>23</v>
      </c>
      <c r="AA14" s="25" t="s">
        <v>7</v>
      </c>
      <c r="AB14" s="21" t="str">
        <f t="shared" si="0"/>
        <v>¡¡¡¡</v>
      </c>
      <c r="AC14" s="22"/>
      <c r="AD14" s="22"/>
      <c r="AE14" s="22"/>
      <c r="AF14" s="22"/>
    </row>
    <row r="15" spans="1:33" x14ac:dyDescent="0.25">
      <c r="A15" s="3">
        <v>1</v>
      </c>
      <c r="B15" s="3" t="s">
        <v>43</v>
      </c>
      <c r="C15" s="3" t="s">
        <v>23</v>
      </c>
      <c r="D15" s="4" t="s">
        <v>7</v>
      </c>
      <c r="E15" s="5">
        <v>41730</v>
      </c>
      <c r="J15" s="8"/>
      <c r="K15" s="8">
        <f>K14+1</f>
        <v>2015</v>
      </c>
      <c r="L15" s="9">
        <f t="shared" ref="L15:L18" si="10">SUMPRODUCT((YEAR($E$4:$E$21)=$G5)*($A$4:$A$21=$J$14)*1)</f>
        <v>0</v>
      </c>
      <c r="N15" s="8" t="s">
        <v>52</v>
      </c>
      <c r="O15" s="9">
        <f>SUM(O4:O14)</f>
        <v>4</v>
      </c>
      <c r="P15" s="9">
        <f t="shared" ref="P15:S15" si="11">SUM(P4:P14)</f>
        <v>2</v>
      </c>
      <c r="Q15" s="9">
        <f t="shared" si="11"/>
        <v>2</v>
      </c>
      <c r="R15" s="9">
        <f t="shared" si="11"/>
        <v>6</v>
      </c>
      <c r="S15" s="9">
        <f t="shared" si="11"/>
        <v>4</v>
      </c>
    </row>
    <row r="16" spans="1:33" ht="15.75" x14ac:dyDescent="0.25">
      <c r="A16" s="3">
        <v>10</v>
      </c>
      <c r="B16" s="3" t="s">
        <v>44</v>
      </c>
      <c r="C16" s="3" t="s">
        <v>24</v>
      </c>
      <c r="D16" s="4" t="s">
        <v>12</v>
      </c>
      <c r="E16" s="5">
        <v>42064</v>
      </c>
      <c r="J16" s="8"/>
      <c r="K16" s="8">
        <f t="shared" ref="K16:K18" si="12">K15+1</f>
        <v>2016</v>
      </c>
      <c r="L16" s="9">
        <f t="shared" si="10"/>
        <v>1</v>
      </c>
      <c r="Y16" s="17" t="s">
        <v>61</v>
      </c>
      <c r="Z16" s="16"/>
      <c r="AA16" s="16"/>
      <c r="AB16" s="20">
        <v>2014</v>
      </c>
      <c r="AC16" s="20">
        <v>2015</v>
      </c>
      <c r="AD16" s="20">
        <v>2016</v>
      </c>
      <c r="AE16" s="20">
        <v>2017</v>
      </c>
      <c r="AF16" s="20">
        <v>2018</v>
      </c>
    </row>
    <row r="17" spans="1:32" x14ac:dyDescent="0.25">
      <c r="A17" s="3">
        <v>11</v>
      </c>
      <c r="B17" s="3" t="s">
        <v>45</v>
      </c>
      <c r="C17" s="3" t="s">
        <v>25</v>
      </c>
      <c r="D17" s="4" t="s">
        <v>8</v>
      </c>
      <c r="E17" s="5">
        <v>43282</v>
      </c>
      <c r="J17" s="8"/>
      <c r="K17" s="8">
        <f t="shared" si="12"/>
        <v>2017</v>
      </c>
      <c r="L17" s="9">
        <f t="shared" si="10"/>
        <v>2</v>
      </c>
      <c r="V17" s="13">
        <v>42064</v>
      </c>
      <c r="W17">
        <f t="shared" ref="W17" si="13">DATEDIF(DATE(2014,1,1),V17,"m")+1</f>
        <v>15</v>
      </c>
      <c r="Y17" s="23" t="s">
        <v>44</v>
      </c>
      <c r="Z17" s="24" t="s">
        <v>24</v>
      </c>
      <c r="AA17" s="25" t="s">
        <v>12</v>
      </c>
      <c r="AB17" s="21" t="str">
        <f>REPT(CHAR(161),W17)</f>
        <v>¡¡¡¡¡¡¡¡¡¡¡¡¡¡¡</v>
      </c>
      <c r="AC17" s="22"/>
      <c r="AD17" s="22"/>
      <c r="AE17" s="22"/>
      <c r="AF17" s="22"/>
    </row>
    <row r="18" spans="1:32" x14ac:dyDescent="0.25">
      <c r="A18" s="3">
        <v>11</v>
      </c>
      <c r="B18" s="3" t="s">
        <v>46</v>
      </c>
      <c r="C18" s="3" t="s">
        <v>26</v>
      </c>
      <c r="D18" s="4" t="s">
        <v>27</v>
      </c>
      <c r="E18" s="5">
        <v>42826</v>
      </c>
      <c r="J18" s="8"/>
      <c r="K18" s="8">
        <f t="shared" si="12"/>
        <v>2018</v>
      </c>
      <c r="L18" s="9">
        <f t="shared" si="10"/>
        <v>2</v>
      </c>
    </row>
    <row r="19" spans="1:32" ht="15.75" x14ac:dyDescent="0.25">
      <c r="A19" s="3">
        <v>11</v>
      </c>
      <c r="B19" s="3" t="s">
        <v>47</v>
      </c>
      <c r="C19" s="3" t="s">
        <v>28</v>
      </c>
      <c r="D19" s="4" t="s">
        <v>7</v>
      </c>
      <c r="E19" s="5">
        <v>43101</v>
      </c>
      <c r="Y19" s="17" t="s">
        <v>62</v>
      </c>
      <c r="Z19" s="16"/>
      <c r="AA19" s="16"/>
      <c r="AB19" s="20">
        <v>2014</v>
      </c>
      <c r="AC19" s="20">
        <v>2015</v>
      </c>
      <c r="AD19" s="20">
        <v>2016</v>
      </c>
      <c r="AE19" s="20">
        <v>2017</v>
      </c>
      <c r="AF19" s="20">
        <v>2018</v>
      </c>
    </row>
    <row r="20" spans="1:32" x14ac:dyDescent="0.25">
      <c r="A20" s="3">
        <v>11</v>
      </c>
      <c r="B20" s="3" t="s">
        <v>48</v>
      </c>
      <c r="C20" s="3" t="s">
        <v>29</v>
      </c>
      <c r="D20" s="4" t="s">
        <v>30</v>
      </c>
      <c r="E20" s="5">
        <v>42795</v>
      </c>
      <c r="V20" s="13">
        <v>43282</v>
      </c>
      <c r="W20">
        <f t="shared" ref="W20:W24" si="14">DATEDIF(DATE(2014,1,1),V20,"m")+1</f>
        <v>55</v>
      </c>
      <c r="Y20" s="26" t="s">
        <v>45</v>
      </c>
      <c r="Z20" s="27" t="s">
        <v>25</v>
      </c>
      <c r="AA20" s="28" t="s">
        <v>8</v>
      </c>
      <c r="AB20" s="21" t="str">
        <f>REPT(CHAR(161),W20)</f>
        <v>¡¡¡¡¡¡¡¡¡¡¡¡¡¡¡¡¡¡¡¡¡¡¡¡¡¡¡¡¡¡¡¡¡¡¡¡¡¡¡¡¡¡¡¡¡¡¡¡¡¡¡¡¡¡¡</v>
      </c>
      <c r="AC20" s="22"/>
      <c r="AD20" s="22"/>
      <c r="AE20" s="22"/>
      <c r="AF20" s="22"/>
    </row>
    <row r="21" spans="1:32" x14ac:dyDescent="0.25">
      <c r="A21" s="3">
        <v>11</v>
      </c>
      <c r="B21" s="3" t="s">
        <v>49</v>
      </c>
      <c r="C21" s="3" t="s">
        <v>31</v>
      </c>
      <c r="D21" s="4" t="s">
        <v>21</v>
      </c>
      <c r="E21" s="5">
        <v>42461</v>
      </c>
      <c r="V21" s="13">
        <v>42826</v>
      </c>
      <c r="W21">
        <f t="shared" si="14"/>
        <v>40</v>
      </c>
      <c r="Y21" s="29" t="s">
        <v>46</v>
      </c>
      <c r="Z21" s="12" t="s">
        <v>26</v>
      </c>
      <c r="AA21" s="30" t="s">
        <v>27</v>
      </c>
      <c r="AB21" s="21" t="str">
        <f>REPT(CHAR(161),W21)</f>
        <v>¡¡¡¡¡¡¡¡¡¡¡¡¡¡¡¡¡¡¡¡¡¡¡¡¡¡¡¡¡¡¡¡¡¡¡¡¡¡¡¡</v>
      </c>
      <c r="AC21" s="22"/>
      <c r="AD21" s="22"/>
      <c r="AE21" s="22"/>
      <c r="AF21" s="22"/>
    </row>
    <row r="22" spans="1:32" x14ac:dyDescent="0.25">
      <c r="V22" s="13">
        <v>43101</v>
      </c>
      <c r="W22">
        <f t="shared" si="14"/>
        <v>49</v>
      </c>
      <c r="Y22" s="29" t="s">
        <v>47</v>
      </c>
      <c r="Z22" s="12" t="s">
        <v>28</v>
      </c>
      <c r="AA22" s="30" t="s">
        <v>7</v>
      </c>
      <c r="AB22" s="21" t="str">
        <f>REPT(CHAR(161),W22)</f>
        <v>¡¡¡¡¡¡¡¡¡¡¡¡¡¡¡¡¡¡¡¡¡¡¡¡¡¡¡¡¡¡¡¡¡¡¡¡¡¡¡¡¡¡¡¡¡¡¡¡¡</v>
      </c>
      <c r="AC22" s="22"/>
      <c r="AD22" s="22"/>
      <c r="AE22" s="22"/>
      <c r="AF22" s="22"/>
    </row>
    <row r="23" spans="1:32" x14ac:dyDescent="0.25">
      <c r="V23" s="13">
        <v>42795</v>
      </c>
      <c r="W23">
        <f t="shared" si="14"/>
        <v>39</v>
      </c>
      <c r="Y23" s="29" t="s">
        <v>48</v>
      </c>
      <c r="Z23" s="12" t="s">
        <v>29</v>
      </c>
      <c r="AA23" s="30" t="s">
        <v>30</v>
      </c>
      <c r="AB23" s="21" t="str">
        <f>REPT(CHAR(161),W23)</f>
        <v>¡¡¡¡¡¡¡¡¡¡¡¡¡¡¡¡¡¡¡¡¡¡¡¡¡¡¡¡¡¡¡¡¡¡¡¡¡¡¡</v>
      </c>
      <c r="AC23" s="22"/>
      <c r="AD23" s="22"/>
      <c r="AE23" s="22"/>
      <c r="AF23" s="22"/>
    </row>
    <row r="24" spans="1:32" x14ac:dyDescent="0.25">
      <c r="V24" s="13">
        <v>42461</v>
      </c>
      <c r="W24">
        <f t="shared" si="14"/>
        <v>28</v>
      </c>
      <c r="Y24" s="18" t="s">
        <v>49</v>
      </c>
      <c r="Z24" s="19" t="s">
        <v>31</v>
      </c>
      <c r="AA24" s="31" t="s">
        <v>21</v>
      </c>
      <c r="AB24" s="21" t="str">
        <f>REPT(CHAR(161),W24)</f>
        <v>¡¡¡¡¡¡¡¡¡¡¡¡¡¡¡¡¡¡¡¡¡¡¡¡¡¡¡¡</v>
      </c>
      <c r="AC24" s="22"/>
      <c r="AD24" s="22"/>
      <c r="AE24" s="22"/>
      <c r="AF24" s="22"/>
    </row>
    <row r="26" spans="1:32" x14ac:dyDescent="0.25">
      <c r="D26" s="6"/>
    </row>
    <row r="27" spans="1:32" x14ac:dyDescent="0.25">
      <c r="D27" s="6"/>
    </row>
    <row r="28" spans="1:32" x14ac:dyDescent="0.25">
      <c r="D28" s="6"/>
    </row>
    <row r="29" spans="1:32" x14ac:dyDescent="0.25">
      <c r="D29" s="6"/>
    </row>
    <row r="30" spans="1:32" x14ac:dyDescent="0.25">
      <c r="D30" s="6"/>
    </row>
    <row r="31" spans="1:32" x14ac:dyDescent="0.25">
      <c r="D31" s="6"/>
    </row>
    <row r="32" spans="1:32" x14ac:dyDescent="0.25">
      <c r="D32" s="6"/>
    </row>
    <row r="33" spans="4:4" x14ac:dyDescent="0.25">
      <c r="D33" s="6"/>
    </row>
    <row r="34" spans="4:4" x14ac:dyDescent="0.25">
      <c r="D34" s="6"/>
    </row>
    <row r="35" spans="4:4" x14ac:dyDescent="0.25">
      <c r="D35" s="6"/>
    </row>
    <row r="36" spans="4:4" x14ac:dyDescent="0.25">
      <c r="D36" s="6"/>
    </row>
    <row r="37" spans="4:4" x14ac:dyDescent="0.25">
      <c r="D37" s="6"/>
    </row>
    <row r="38" spans="4:4" x14ac:dyDescent="0.25">
      <c r="D38" s="6"/>
    </row>
    <row r="39" spans="4:4" x14ac:dyDescent="0.25">
      <c r="D39" s="6"/>
    </row>
    <row r="40" spans="4:4" x14ac:dyDescent="0.25">
      <c r="D40" s="6"/>
    </row>
    <row r="41" spans="4:4" x14ac:dyDescent="0.25">
      <c r="D41" s="6"/>
    </row>
    <row r="42" spans="4:4" x14ac:dyDescent="0.25">
      <c r="D42" s="6"/>
    </row>
    <row r="43" spans="4:4" x14ac:dyDescent="0.25">
      <c r="D43" s="6"/>
    </row>
  </sheetData>
  <sortState ref="D26:D43">
    <sortCondition ref="D26:D43"/>
  </sortState>
  <mergeCells count="1">
    <mergeCell ref="A1:E1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"/>
  <sheetViews>
    <sheetView showGridLines="0" tabSelected="1" workbookViewId="0">
      <selection activeCell="M18" sqref="M18"/>
    </sheetView>
  </sheetViews>
  <sheetFormatPr baseColWidth="10" defaultRowHeight="15" x14ac:dyDescent="0.25"/>
  <sheetData/>
  <pageMargins left="0.25" right="0.25" top="0.75" bottom="0.75" header="0.3" footer="0.3"/>
  <pageSetup paperSize="9" orientation="landscape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Calculs</vt:lpstr>
      <vt:lpstr>Présentation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AMANDINE</dc:creator>
  <cp:lastModifiedBy>Jean-Eric</cp:lastModifiedBy>
  <cp:lastPrinted>2013-11-07T22:57:16Z</cp:lastPrinted>
  <dcterms:created xsi:type="dcterms:W3CDTF">2013-11-07T20:29:05Z</dcterms:created>
  <dcterms:modified xsi:type="dcterms:W3CDTF">2013-11-07T22:59:58Z</dcterms:modified>
</cp:coreProperties>
</file>