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 activeTab="3"/>
  </bookViews>
  <sheets>
    <sheet name="VENTE CO" sheetId="2" r:id="rId1"/>
    <sheet name="AFFINAGE" sheetId="1" r:id="rId2"/>
    <sheet name="VENTE" sheetId="3" r:id="rId3"/>
    <sheet name="PQ - TCD" sheetId="12" r:id="rId4"/>
  </sheets>
  <externalReferences>
    <externalReference r:id="rId5"/>
  </externalReferences>
  <definedNames>
    <definedName name="liste_paysans">'[1]BDD PAYSANS'!$A:$A</definedName>
    <definedName name="type_de_fromage">'[1]BDD FROMAGES_CONSOMMABLES'!$A$1:$A$14</definedName>
  </definedNames>
  <calcPr calcId="162913"/>
  <pivotCaches>
    <pivotCache cacheId="10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3" l="1"/>
  <c r="J3" i="3"/>
  <c r="J4" i="3"/>
  <c r="J5" i="3"/>
  <c r="J6" i="3"/>
  <c r="J7" i="3"/>
  <c r="J8" i="3"/>
  <c r="J9" i="3"/>
  <c r="J10" i="3"/>
  <c r="J11" i="3"/>
  <c r="H4" i="2"/>
  <c r="H3" i="2"/>
  <c r="H2" i="2"/>
  <c r="I2" i="3"/>
  <c r="I3" i="3"/>
  <c r="I4" i="3"/>
  <c r="I5" i="3"/>
  <c r="I6" i="3"/>
  <c r="I7" i="3"/>
  <c r="I8" i="3"/>
  <c r="I9" i="3"/>
  <c r="I10" i="3"/>
  <c r="I11" i="3"/>
</calcChain>
</file>

<file path=xl/connections.xml><?xml version="1.0" encoding="utf-8"?>
<connections xmlns="http://schemas.openxmlformats.org/spreadsheetml/2006/main">
  <connection id="1" keepAlive="1" name="Requête - TabAffinage" description="Connexion à la requête « TabAffinage » dans le classeur." type="5" refreshedVersion="0" background="1">
    <dbPr connection="Provider=Microsoft.Mashup.OleDb.1;Data Source=$Workbook$;Location=TabAffinage;Extended Properties=&quot;&quot;" command="SELECT * FROM [TabAffinage]"/>
  </connection>
  <connection id="2" keepAlive="1" name="Requête - TabConsolidé" description="Connexion à la requête « TabConsolidé » dans le classeur." type="5" refreshedVersion="6">
    <dbPr connection="Provider=Microsoft.Mashup.OleDb.1;Data Source=$Workbook$;Location=TabConsolidé;Extended Properties=&quot;&quot;" command="SELECT * FROM [TabConsolidé]"/>
  </connection>
  <connection id="3" keepAlive="1" name="Requête - TabVentesCo" description="Connexion à la requête « TabVentesCo » dans le classeur." type="5" refreshedVersion="0" background="1">
    <dbPr connection="Provider=Microsoft.Mashup.OleDb.1;Data Source=$Workbook$;Location=TabVentesCo;Extended Properties=&quot;&quot;" command="SELECT * FROM [TabVentesCo]"/>
  </connection>
</connections>
</file>

<file path=xl/sharedStrings.xml><?xml version="1.0" encoding="utf-8"?>
<sst xmlns="http://schemas.openxmlformats.org/spreadsheetml/2006/main" count="99" uniqueCount="33">
  <si>
    <t>Date du mouvement</t>
  </si>
  <si>
    <t>N° lot sortant</t>
  </si>
  <si>
    <t>Date de production</t>
  </si>
  <si>
    <t>Apport affinage poids</t>
  </si>
  <si>
    <t>Paysan</t>
  </si>
  <si>
    <t>VENTE poids</t>
  </si>
  <si>
    <t>VENTE nombre</t>
  </si>
  <si>
    <t>Type de fromage</t>
  </si>
  <si>
    <t>FERMIER</t>
  </si>
  <si>
    <t>ESTIVE</t>
  </si>
  <si>
    <t>240518</t>
  </si>
  <si>
    <t>150118</t>
  </si>
  <si>
    <t>150817</t>
  </si>
  <si>
    <t>N°lot</t>
  </si>
  <si>
    <t>Clé PaysanTypeFromageNumLot</t>
  </si>
  <si>
    <t>Clé</t>
  </si>
  <si>
    <t>Poids</t>
  </si>
  <si>
    <t>Client</t>
  </si>
  <si>
    <t>Crémier du nord</t>
  </si>
  <si>
    <t>Le Fromage d'or</t>
  </si>
  <si>
    <t>24/05/18</t>
  </si>
  <si>
    <t>15/01/18</t>
  </si>
  <si>
    <t>15/08/17</t>
  </si>
  <si>
    <t>Clé PaysanTypeFromageNumLotClient</t>
  </si>
  <si>
    <t>Total général</t>
  </si>
  <si>
    <t>Nombre fromages affinés</t>
  </si>
  <si>
    <t>Nombre fromage mise en vente co</t>
  </si>
  <si>
    <t>GAEC A</t>
  </si>
  <si>
    <t>GAEC B</t>
  </si>
  <si>
    <t>GAEC C</t>
  </si>
  <si>
    <t xml:space="preserve">Différence </t>
  </si>
  <si>
    <t xml:space="preserve">Fromages affinés </t>
  </si>
  <si>
    <t xml:space="preserve">Fromages mis en vente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</si>
</sst>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/mm/yy;@"/>
    <numFmt numFmtId="165" formatCode="#,##0&quot; pièces&quot;"/>
    <numFmt numFmtId="166" formatCode="#,##0.0"/>
    <numFmt numFmtId="167" formatCode="#,##0_ ;[Red]\-#,##0\ "/>
  </numFmts>
  <fonts count="2" x14ac:knownFonts="1">
    <font>
      <sz val="11"/>
      <color theme="1"/>
      <name val="Century Gothic"/>
      <family val="2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theme="1"/>
      </patternFill>
    </fill>
  </fills>
  <borders count="3">
    <border>
      <left/>
      <right/>
      <top/>
      <bottom/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  <border>
      <left/>
      <right/>
      <top style="thin">
        <color theme="8" tint="0.39997558519241921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2" fontId="0" fillId="0" borderId="0" xfId="0" applyNumberFormat="1"/>
    <xf numFmtId="166" fontId="0" fillId="0" borderId="0" xfId="0" applyNumberFormat="1"/>
    <xf numFmtId="1" fontId="1" fillId="2" borderId="0" xfId="0" applyNumberFormat="1" applyFont="1" applyFill="1" applyBorder="1" applyAlignment="1">
      <alignment vertical="top" wrapText="1"/>
    </xf>
    <xf numFmtId="14" fontId="1" fillId="2" borderId="0" xfId="0" applyNumberFormat="1" applyFont="1" applyFill="1" applyBorder="1" applyAlignment="1">
      <alignment vertical="top" wrapText="1"/>
    </xf>
    <xf numFmtId="0" fontId="1" fillId="2" borderId="0" xfId="0" applyFont="1" applyFill="1" applyBorder="1" applyAlignment="1">
      <alignment vertical="top" wrapText="1"/>
    </xf>
    <xf numFmtId="164" fontId="1" fillId="2" borderId="0" xfId="0" applyNumberFormat="1" applyFont="1" applyFill="1" applyBorder="1" applyAlignment="1">
      <alignment vertical="top" wrapText="1"/>
    </xf>
    <xf numFmtId="165" fontId="1" fillId="2" borderId="0" xfId="0" applyNumberFormat="1" applyFont="1" applyFill="1" applyBorder="1" applyAlignment="1">
      <alignment vertical="top" wrapText="1"/>
    </xf>
    <xf numFmtId="166" fontId="1" fillId="2" borderId="0" xfId="0" applyNumberFormat="1" applyFont="1" applyFill="1" applyBorder="1" applyAlignment="1">
      <alignment vertical="top" wrapText="1"/>
    </xf>
    <xf numFmtId="1" fontId="0" fillId="0" borderId="2" xfId="0" applyNumberFormat="1" applyFont="1" applyBorder="1" applyAlignment="1"/>
    <xf numFmtId="14" fontId="0" fillId="0" borderId="2" xfId="0" applyNumberFormat="1" applyFont="1" applyBorder="1" applyAlignment="1"/>
    <xf numFmtId="165" fontId="0" fillId="0" borderId="2" xfId="0" applyNumberFormat="1" applyFont="1" applyBorder="1" applyAlignment="1"/>
    <xf numFmtId="0" fontId="0" fillId="0" borderId="2" xfId="0" applyFont="1" applyBorder="1" applyAlignment="1"/>
    <xf numFmtId="3" fontId="0" fillId="0" borderId="2" xfId="0" applyNumberFormat="1" applyFont="1" applyBorder="1" applyAlignment="1"/>
    <xf numFmtId="166" fontId="0" fillId="0" borderId="2" xfId="0" applyNumberFormat="1" applyFont="1" applyBorder="1" applyAlignment="1"/>
    <xf numFmtId="0" fontId="0" fillId="0" borderId="2" xfId="0" applyNumberFormat="1" applyFont="1" applyBorder="1" applyAlignment="1"/>
    <xf numFmtId="0" fontId="0" fillId="0" borderId="0" xfId="0" applyFont="1" applyBorder="1" applyAlignment="1"/>
    <xf numFmtId="14" fontId="0" fillId="0" borderId="0" xfId="0" applyNumberFormat="1" applyFont="1" applyBorder="1" applyAlignment="1"/>
    <xf numFmtId="49" fontId="0" fillId="0" borderId="2" xfId="0" applyNumberFormat="1" applyFont="1" applyBorder="1" applyAlignment="1"/>
    <xf numFmtId="0" fontId="0" fillId="0" borderId="0" xfId="0" applyBorder="1" applyAlignment="1"/>
    <xf numFmtId="165" fontId="0" fillId="0" borderId="0" xfId="0" applyNumberFormat="1" applyFont="1" applyBorder="1" applyAlignment="1"/>
    <xf numFmtId="2" fontId="0" fillId="0" borderId="0" xfId="0" applyNumberFormat="1" applyFont="1" applyBorder="1" applyAlignment="1"/>
    <xf numFmtId="0" fontId="0" fillId="0" borderId="0" xfId="0" applyBorder="1" applyAlignment="1">
      <alignment vertical="top" wrapText="1"/>
    </xf>
    <xf numFmtId="2" fontId="1" fillId="2" borderId="0" xfId="0" applyNumberFormat="1" applyFont="1" applyFill="1" applyBorder="1" applyAlignment="1">
      <alignment vertical="top" wrapText="1"/>
    </xf>
    <xf numFmtId="49" fontId="0" fillId="0" borderId="0" xfId="0" applyNumberFormat="1" applyFont="1" applyBorder="1" applyAlignment="1"/>
    <xf numFmtId="0" fontId="0" fillId="0" borderId="0" xfId="0" applyAlignment="1"/>
    <xf numFmtId="14" fontId="1" fillId="2" borderId="1" xfId="0" applyNumberFormat="1" applyFont="1" applyFill="1" applyBorder="1" applyAlignment="1">
      <alignment vertical="center" wrapText="1"/>
    </xf>
    <xf numFmtId="0" fontId="1" fillId="2" borderId="2" xfId="0" applyFont="1" applyFill="1" applyBorder="1" applyAlignment="1">
      <alignment vertical="center" wrapText="1"/>
    </xf>
    <xf numFmtId="2" fontId="1" fillId="2" borderId="2" xfId="0" applyNumberFormat="1" applyFont="1" applyFill="1" applyBorder="1" applyAlignment="1">
      <alignment vertical="center" wrapText="1"/>
    </xf>
    <xf numFmtId="0" fontId="1" fillId="2" borderId="0" xfId="0" applyFont="1" applyFill="1" applyAlignment="1">
      <alignment vertical="center" wrapText="1"/>
    </xf>
    <xf numFmtId="167" fontId="0" fillId="0" borderId="0" xfId="0" applyNumberFormat="1"/>
  </cellXfs>
  <cellStyles count="1">
    <cellStyle name="Normal" xfId="0" builtinId="0"/>
  </cellStyles>
  <dxfs count="32">
    <dxf>
      <numFmt numFmtId="167" formatCode="#,##0_ ;[Red]\-#,##0\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#,##0&quot; pièces&quot;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#,##0&quot; pièces&quot;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#,##0&quot; pièces&quot;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#,##0&quot; pièces&quot;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9" formatCode="dd/mm/yyyy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#,##0&quot; pièces&quot;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9" formatCode="dd/mm/yyyy"/>
      <alignment horizontal="general" vertical="bottom" textRotation="0" wrapText="0" indent="0" justifyLastLine="0" shrinkToFit="0" readingOrder="0"/>
    </dxf>
    <dxf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0" formatCode="General"/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6" formatCode="#,##0.0"/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" formatCode="#,##0"/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4" formatCode="dd/mm/yy;@"/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#,##0&quot; pièces&quot;"/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9" formatCode="dd/mm/yyyy"/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" formatCode="0"/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</dxf>
    <dxf>
      <border outline="0">
        <left style="thin">
          <color theme="8" tint="0.39997558519241921"/>
        </left>
        <top style="thin">
          <color theme="8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general" vertical="bottom" textRotation="0" wrapText="0" indent="0" justifyLastLine="0" shrinkToFit="0" readingOrder="0"/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2.xml"/><Relationship Id="rId18" Type="http://schemas.openxmlformats.org/officeDocument/2006/relationships/customXml" Target="../customXml/item7.xml"/><Relationship Id="rId26" Type="http://schemas.openxmlformats.org/officeDocument/2006/relationships/customXml" Target="../customXml/item15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0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17" Type="http://schemas.openxmlformats.org/officeDocument/2006/relationships/customXml" Target="../customXml/item6.xml"/><Relationship Id="rId25" Type="http://schemas.openxmlformats.org/officeDocument/2006/relationships/customXml" Target="../customXml/item14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5.xml"/><Relationship Id="rId20" Type="http://schemas.openxmlformats.org/officeDocument/2006/relationships/customXml" Target="../customXml/item9.xml"/><Relationship Id="rId29" Type="http://schemas.openxmlformats.org/officeDocument/2006/relationships/customXml" Target="../customXml/item18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24" Type="http://schemas.openxmlformats.org/officeDocument/2006/relationships/customXml" Target="../customXml/item13.xml"/><Relationship Id="rId5" Type="http://schemas.openxmlformats.org/officeDocument/2006/relationships/externalLink" Target="externalLinks/externalLink1.xml"/><Relationship Id="rId15" Type="http://schemas.openxmlformats.org/officeDocument/2006/relationships/customXml" Target="../customXml/item4.xml"/><Relationship Id="rId23" Type="http://schemas.openxmlformats.org/officeDocument/2006/relationships/customXml" Target="../customXml/item12.xml"/><Relationship Id="rId28" Type="http://schemas.openxmlformats.org/officeDocument/2006/relationships/customXml" Target="../customXml/item17.xml"/><Relationship Id="rId10" Type="http://schemas.openxmlformats.org/officeDocument/2006/relationships/sharedStrings" Target="sharedStrings.xml"/><Relationship Id="rId19" Type="http://schemas.openxmlformats.org/officeDocument/2006/relationships/customXml" Target="../customXml/item8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3.xml"/><Relationship Id="rId22" Type="http://schemas.openxmlformats.org/officeDocument/2006/relationships/customXml" Target="../customXml/item11.xml"/><Relationship Id="rId27" Type="http://schemas.openxmlformats.org/officeDocument/2006/relationships/customXml" Target="../customXml/item16.xml"/><Relationship Id="rId30" Type="http://schemas.openxmlformats.org/officeDocument/2006/relationships/customXml" Target="../customXml/item1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304800</xdr:colOff>
      <xdr:row>2</xdr:row>
      <xdr:rowOff>139700</xdr:rowOff>
    </xdr:to>
    <xdr:sp macro="" textlink="">
      <xdr:nvSpPr>
        <xdr:cNvPr id="2" name="Forme automatique 5" descr="Résultat de recherche d'images pour &quot;panneau attention&quot;">
          <a:extLst>
            <a:ext uri="{FF2B5EF4-FFF2-40B4-BE49-F238E27FC236}">
              <a16:creationId xmlns:a16="http://schemas.microsoft.com/office/drawing/2014/main" id="{A56DDA81-267F-4696-9A33-E9C872BD3D1D}"/>
            </a:ext>
          </a:extLst>
        </xdr:cNvPr>
        <xdr:cNvSpPr>
          <a:spLocks noChangeAspect="1" noChangeArrowheads="1"/>
        </xdr:cNvSpPr>
      </xdr:nvSpPr>
      <xdr:spPr bwMode="auto">
        <a:xfrm>
          <a:off x="0" y="736600"/>
          <a:ext cx="304800" cy="311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304800</xdr:colOff>
      <xdr:row>2</xdr:row>
      <xdr:rowOff>139700</xdr:rowOff>
    </xdr:to>
    <xdr:sp macro="" textlink="">
      <xdr:nvSpPr>
        <xdr:cNvPr id="3" name="Forme automatique 7" descr="Résultat de recherche d'images pour &quot;panneau attention&quot;">
          <a:extLst>
            <a:ext uri="{FF2B5EF4-FFF2-40B4-BE49-F238E27FC236}">
              <a16:creationId xmlns:a16="http://schemas.microsoft.com/office/drawing/2014/main" id="{A48ADC8C-95DE-48CB-8BC0-720D411E8206}"/>
            </a:ext>
          </a:extLst>
        </xdr:cNvPr>
        <xdr:cNvSpPr>
          <a:spLocks noChangeAspect="1" noChangeArrowheads="1"/>
        </xdr:cNvSpPr>
      </xdr:nvSpPr>
      <xdr:spPr bwMode="auto">
        <a:xfrm>
          <a:off x="0" y="736600"/>
          <a:ext cx="304800" cy="311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err/OneDrive/Bureau/UHAITZA/SOLUTION%20ZALGIZEKO%20GAZNATEGIA%20011018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 DE LIVRAISON AFFINAGE AUTO"/>
      <sheetName val="BDD AFFINAGE AUTO CONSO"/>
      <sheetName val="FACTURE AUTO CONSO"/>
      <sheetName val="NOUVELLE FACTURE AUTO CONSO"/>
      <sheetName val="BDD FACTURES AFFINAGE AUTO CONS"/>
      <sheetName val="NOUVELLE FACTURE CONSOMMABLES"/>
      <sheetName val="BON DE LIVRAISON CONSO"/>
      <sheetName val="BDD FACTURES CONSO"/>
      <sheetName val="FACTURE CONSO"/>
      <sheetName val="BDD VENTES CONSOMMABLES"/>
      <sheetName val="BANDEAUX"/>
      <sheetName val="BDD PAYSANS archives"/>
      <sheetName val="MENU"/>
      <sheetName val="BDD FACTURES TRANSPORTEURS"/>
      <sheetName val="GESTION PILES"/>
      <sheetName val=" BDD AUTOCONSOMMATION"/>
      <sheetName val="SYNTHESE IMPAYES CLIENTS"/>
      <sheetName val="TRAME RECEPTION DE FROMAGE"/>
      <sheetName val="BDD TRANSPORTEURS"/>
      <sheetName val="BDD CLIENTS"/>
      <sheetName val="BDD FROMAGES_CONSOMMABLES"/>
      <sheetName val="FACTURE PRODUCTEUR CLIENT"/>
      <sheetName val="SUIVI FACTURATION AFFINAGE"/>
      <sheetName val="SUIVI REVERSEMENT PRO AU SALOIR"/>
      <sheetName val="BDD REVERSEMENTS PRO_SALOIR"/>
      <sheetName val="REVERSEMENTS SALOIR PRODUCTEURS"/>
      <sheetName val="ETIQUETTES"/>
      <sheetName val="BDD PAYSANS"/>
      <sheetName val="BON DE LIVRAISON"/>
      <sheetName val="FACTURE VENTE CO"/>
      <sheetName val="STOCKS VENTE CO"/>
      <sheetName val="BDD FACTURES VENTE CO"/>
      <sheetName val="SUIVI FACTURATION VENTE CO"/>
      <sheetName val="FACTURE AFFINAGE"/>
      <sheetName val="BDD FACTURES AFFINAGE"/>
      <sheetName val="RECAP FACTURE CLIENT"/>
      <sheetName val="BDD_ENTREES_STOCKS"/>
      <sheetName val="BDD BL CLIENTS"/>
      <sheetName val="BDD VENTES"/>
      <sheetName val="BDD RECAPITULATIFS FACTURES CL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1">
          <cell r="A1" t="str">
            <v>TYPE FROMAGE</v>
          </cell>
        </row>
        <row r="2">
          <cell r="A2" t="str">
            <v>ESTIVE</v>
          </cell>
        </row>
        <row r="3">
          <cell r="A3" t="str">
            <v>FERMIER</v>
          </cell>
        </row>
        <row r="4">
          <cell r="A4"/>
        </row>
        <row r="5">
          <cell r="A5"/>
        </row>
        <row r="6">
          <cell r="A6"/>
        </row>
        <row r="7">
          <cell r="A7"/>
        </row>
        <row r="8">
          <cell r="A8"/>
        </row>
        <row r="9">
          <cell r="A9"/>
        </row>
        <row r="10">
          <cell r="A10"/>
        </row>
        <row r="11">
          <cell r="A11"/>
        </row>
        <row r="12">
          <cell r="A12"/>
        </row>
        <row r="13">
          <cell r="A13"/>
        </row>
        <row r="14">
          <cell r="A14"/>
        </row>
      </sheetData>
      <sheetData sheetId="21"/>
      <sheetData sheetId="22"/>
      <sheetData sheetId="23"/>
      <sheetData sheetId="24"/>
      <sheetData sheetId="25"/>
      <sheetData sheetId="26"/>
      <sheetData sheetId="27">
        <row r="1">
          <cell r="A1" t="str">
            <v>Nom</v>
          </cell>
        </row>
        <row r="2">
          <cell r="A2" t="str">
            <v>AGERGARAIA</v>
          </cell>
        </row>
        <row r="3">
          <cell r="A3" t="str">
            <v>Agorrody Agnes</v>
          </cell>
        </row>
        <row r="4">
          <cell r="A4" t="str">
            <v>Arçuby Claude</v>
          </cell>
        </row>
        <row r="5">
          <cell r="A5" t="str">
            <v>Baudeant Jean</v>
          </cell>
        </row>
        <row r="6">
          <cell r="A6" t="str">
            <v>Berrogain dominique</v>
          </cell>
        </row>
        <row r="7">
          <cell r="A7" t="str">
            <v>Bidabe Marcel</v>
          </cell>
        </row>
        <row r="8">
          <cell r="A8" t="str">
            <v>Bouillon nicolas</v>
          </cell>
        </row>
        <row r="9">
          <cell r="A9" t="str">
            <v>dapp mickael</v>
          </cell>
        </row>
        <row r="10">
          <cell r="A10" t="str">
            <v>earl Agorarthe</v>
          </cell>
        </row>
        <row r="11">
          <cell r="A11" t="str">
            <v>EARL Ayhendoy</v>
          </cell>
        </row>
        <row r="12">
          <cell r="A12" t="str">
            <v>EARL Hegulustoya</v>
          </cell>
        </row>
        <row r="13">
          <cell r="A13" t="str">
            <v>EARL Oyhanbu</v>
          </cell>
        </row>
        <row r="14">
          <cell r="A14" t="str">
            <v>EARL Salaber</v>
          </cell>
        </row>
        <row r="15">
          <cell r="A15" t="str">
            <v>EARL Urrutia</v>
          </cell>
        </row>
        <row r="16">
          <cell r="A16" t="str">
            <v>Eppherre Baptiste</v>
          </cell>
        </row>
        <row r="17">
          <cell r="A17" t="str">
            <v>Equios Pierre</v>
          </cell>
        </row>
        <row r="18">
          <cell r="A18" t="str">
            <v>Etchart Bernadette</v>
          </cell>
        </row>
        <row r="19">
          <cell r="A19" t="str">
            <v>Gaec Agerregaia</v>
          </cell>
        </row>
        <row r="20">
          <cell r="A20" t="str">
            <v>Gaec AGIA</v>
          </cell>
        </row>
        <row r="21">
          <cell r="A21" t="str">
            <v>Gaec Ahal Bezala</v>
          </cell>
        </row>
        <row r="22">
          <cell r="A22" t="str">
            <v>Gaec Barnetxia</v>
          </cell>
        </row>
        <row r="23">
          <cell r="A23" t="str">
            <v>Gaec Biak Inbido</v>
          </cell>
        </row>
        <row r="24">
          <cell r="A24" t="str">
            <v>GAEC Bordachar</v>
          </cell>
        </row>
        <row r="25">
          <cell r="A25" t="str">
            <v>Gaec Bordazarre</v>
          </cell>
        </row>
        <row r="26">
          <cell r="A26" t="str">
            <v>GAEC Duka</v>
          </cell>
        </row>
        <row r="27">
          <cell r="A27" t="str">
            <v>Gaec Elichaltia</v>
          </cell>
        </row>
        <row r="28">
          <cell r="A28" t="str">
            <v>Gaec Etxebarnea</v>
          </cell>
        </row>
        <row r="29">
          <cell r="A29" t="str">
            <v>GAEC Gaztelü gat</v>
          </cell>
        </row>
        <row r="30">
          <cell r="A30" t="str">
            <v>Gaec Jaureguizahar</v>
          </cell>
        </row>
        <row r="31">
          <cell r="A31" t="str">
            <v>GAEC Lohiol</v>
          </cell>
        </row>
        <row r="32">
          <cell r="A32" t="str">
            <v>Gaec Olalainty</v>
          </cell>
        </row>
        <row r="33">
          <cell r="A33" t="str">
            <v>Gaec Orhi</v>
          </cell>
        </row>
        <row r="34">
          <cell r="A34" t="str">
            <v>Gaec Paradis</v>
          </cell>
        </row>
        <row r="35">
          <cell r="A35" t="str">
            <v>Gaec Serbielle</v>
          </cell>
        </row>
        <row r="36">
          <cell r="A36" t="str">
            <v>Gaec Sorlekuak</v>
          </cell>
        </row>
        <row r="37">
          <cell r="A37" t="str">
            <v>Gaec Uthurry</v>
          </cell>
        </row>
        <row r="38">
          <cell r="A38" t="str">
            <v>GaecLandran</v>
          </cell>
        </row>
        <row r="39">
          <cell r="A39" t="str">
            <v>Gette Dominique</v>
          </cell>
        </row>
        <row r="40">
          <cell r="A40" t="str">
            <v>Iriart Christine</v>
          </cell>
        </row>
        <row r="41">
          <cell r="A41" t="str">
            <v>Iritçity Allande</v>
          </cell>
        </row>
        <row r="42">
          <cell r="A42" t="str">
            <v>Jaragoyhen Michel</v>
          </cell>
        </row>
        <row r="43">
          <cell r="A43" t="str">
            <v>Jaragoyhen Pierre</v>
          </cell>
        </row>
        <row r="44">
          <cell r="A44" t="str">
            <v>Lasserre Alain</v>
          </cell>
        </row>
        <row r="45">
          <cell r="A45" t="str">
            <v>Lauga Gregoire</v>
          </cell>
        </row>
        <row r="46">
          <cell r="A46" t="str">
            <v>Lestarpe Isabelle</v>
          </cell>
        </row>
        <row r="47">
          <cell r="A47" t="str">
            <v>Luchillo Danièle</v>
          </cell>
        </row>
        <row r="48">
          <cell r="A48" t="str">
            <v>Ordoquihandy Patrice</v>
          </cell>
        </row>
        <row r="49">
          <cell r="A49" t="str">
            <v>Poineau Françis</v>
          </cell>
        </row>
        <row r="50">
          <cell r="A50" t="str">
            <v>Rolland Hélène</v>
          </cell>
        </row>
        <row r="51">
          <cell r="A51" t="str">
            <v>Saüt Henri</v>
          </cell>
        </row>
        <row r="52">
          <cell r="A52" t="str">
            <v>Uthurriborde Nathalie</v>
          </cell>
        </row>
        <row r="53">
          <cell r="A53" t="str">
            <v>Vaugon Yann</v>
          </cell>
        </row>
      </sheetData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376.518623148149" createdVersion="6" refreshedVersion="6" minRefreshableVersion="3" recordCount="5">
  <cacheSource type="external" connectionId="2"/>
  <cacheFields count="5">
    <cacheField name="Paysan" numFmtId="0">
      <sharedItems count="3">
        <s v="GAEC B"/>
        <s v="GAEC C"/>
        <s v="GAEC A"/>
      </sharedItems>
    </cacheField>
    <cacheField name="Type de fromage" numFmtId="0">
      <sharedItems count="2">
        <s v="FERMIER"/>
        <s v="ESTIVE"/>
      </sharedItems>
    </cacheField>
    <cacheField name="Fromages affinés" numFmtId="0">
      <sharedItems containsSemiMixedTypes="0" containsString="0" containsNumber="1" containsInteger="1" minValue="25" maxValue="290" count="5">
        <n v="290"/>
        <n v="74"/>
        <n v="173"/>
        <n v="212"/>
        <n v="25"/>
      </sharedItems>
    </cacheField>
    <cacheField name="Fromages mis en vente" numFmtId="0">
      <sharedItems containsSemiMixedTypes="0" containsString="0" containsNumber="1" containsInteger="1" minValue="0" maxValue="100" count="4">
        <n v="25"/>
        <n v="0"/>
        <n v="100"/>
        <n v="13"/>
      </sharedItems>
    </cacheField>
    <cacheField name="Différence" numFmtId="0">
      <sharedItems containsSemiMixedTypes="0" containsString="0" containsNumber="1" containsInteger="1" minValue="12" maxValue="265" count="5">
        <n v="265"/>
        <n v="74"/>
        <n v="73"/>
        <n v="212"/>
        <n v="1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x v="0"/>
    <x v="0"/>
    <x v="0"/>
  </r>
  <r>
    <x v="1"/>
    <x v="0"/>
    <x v="1"/>
    <x v="1"/>
    <x v="1"/>
  </r>
  <r>
    <x v="1"/>
    <x v="1"/>
    <x v="2"/>
    <x v="2"/>
    <x v="2"/>
  </r>
  <r>
    <x v="2"/>
    <x v="0"/>
    <x v="3"/>
    <x v="1"/>
    <x v="3"/>
  </r>
  <r>
    <x v="2"/>
    <x v="1"/>
    <x v="4"/>
    <x v="3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outline="1" outlineData="1" multipleFieldFilters="0" fieldListSortAscending="1">
  <location ref="B3:E12" firstHeaderRow="0" firstDataRow="1" firstDataCol="1"/>
  <pivotFields count="5">
    <pivotField axis="axisRow" showAll="0">
      <items count="4">
        <item x="2"/>
        <item x="0"/>
        <item x="1"/>
        <item t="default"/>
      </items>
    </pivotField>
    <pivotField axis="axisRow" showAll="0">
      <items count="3">
        <item x="1"/>
        <item x="0"/>
        <item t="default"/>
      </items>
    </pivotField>
    <pivotField dataField="1" showAll="0"/>
    <pivotField dataField="1" showAll="0"/>
    <pivotField dataField="1" showAll="0"/>
  </pivotFields>
  <rowFields count="2">
    <field x="0"/>
    <field x="1"/>
  </rowFields>
  <rowItems count="9">
    <i>
      <x/>
    </i>
    <i r="1">
      <x/>
    </i>
    <i r="1">
      <x v="1"/>
    </i>
    <i>
      <x v="1"/>
    </i>
    <i r="1">
      <x v="1"/>
    </i>
    <i>
      <x v="2"/>
    </i>
    <i r="1">
      <x/>
    </i>
    <i r="1"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Fromages affinés " fld="2" baseField="0" baseItem="0"/>
    <dataField name="Fromages mis en vente " fld="3" baseField="0" baseItem="0"/>
    <dataField name="Différence " fld="4" baseField="0" baseItem="0"/>
  </dataFields>
  <formats count="1">
    <format dxfId="0">
      <pivotArea outline="0" collapsedLevelsAreSubtotals="1" fieldPosition="0"/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VentesCo" displayName="TabVentesCo" ref="A1:H4" totalsRowShown="0" headerRowDxfId="31" dataDxfId="30" tableBorderDxfId="29">
  <autoFilter ref="A1:H4"/>
  <tableColumns count="8">
    <tableColumn id="8" name="Clé" dataDxfId="28"/>
    <tableColumn id="1" name="Date du mouvement" dataDxfId="27"/>
    <tableColumn id="2" name="Paysan" dataDxfId="26"/>
    <tableColumn id="3" name="Type de fromage" dataDxfId="25"/>
    <tableColumn id="4" name="Date de production" dataDxfId="24"/>
    <tableColumn id="5" name="Nombre fromage mise en vente co" dataDxfId="23"/>
    <tableColumn id="9" name="Poids" dataDxfId="22"/>
    <tableColumn id="6" name="N°lot" dataDxfId="21">
      <calculatedColumnFormula>CONCATENATE(LEFT(TabVentesCo[[#This Row],[Date de production]],2),MID(TabVentesCo[[#This Row],[Date de production]],4,2),RIGHT(TabVentesCo[[#This Row],[Date de production]],2))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3" name="TabAffinage" displayName="TabAffinage" ref="A1:F8" totalsRowShown="0" headerRowDxfId="20" dataDxfId="19">
  <autoFilter ref="A1:F8"/>
  <tableColumns count="6">
    <tableColumn id="1" name="Clé" dataDxfId="18"/>
    <tableColumn id="2" name="Date du mouvement" dataDxfId="17"/>
    <tableColumn id="6" name="Paysan" dataDxfId="16"/>
    <tableColumn id="8" name="Type de fromage" dataDxfId="15"/>
    <tableColumn id="9" name="Apport affinage poids" dataDxfId="14"/>
    <tableColumn id="10" name="Nombre fromages affinés" dataDxfId="13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4" name="TabVentes" displayName="TabVentes" ref="A1:J11" totalsRowShown="0" headerRowDxfId="12" dataDxfId="11">
  <autoFilter ref="A1:J11"/>
  <tableColumns count="10">
    <tableColumn id="1" name="Clé" dataDxfId="10"/>
    <tableColumn id="2" name="Date du mouvement" dataDxfId="9"/>
    <tableColumn id="3" name="N° lot sortant" dataDxfId="8"/>
    <tableColumn id="4" name="Paysan" dataDxfId="7"/>
    <tableColumn id="5" name="Client" dataDxfId="6"/>
    <tableColumn id="6" name="Type de fromage" dataDxfId="5"/>
    <tableColumn id="7" name="VENTE poids" dataDxfId="4"/>
    <tableColumn id="8" name="VENTE nombre" dataDxfId="3"/>
    <tableColumn id="9" name="Clé PaysanTypeFromageNumLot" dataDxfId="2">
      <calculatedColumnFormula>CONCATENATE(TabVentes[[#This Row],[Paysan]],TabVentes[[#This Row],[Type de fromage]],TabVentes[[#This Row],[N° lot sortant]])</calculatedColumnFormula>
    </tableColumn>
    <tableColumn id="10" name="Clé PaysanTypeFromageNumLotClient" dataDxfId="1">
      <calculatedColumnFormula>CONCATENATE(TabVentes[[#This Row],[Paysan]],TabVentes[[#This Row],[Type de fromage]],TabVentes[[#This Row],[N° lot sortant]],TabVentes[[#This Row],[Client]])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4"/>
  <sheetViews>
    <sheetView showGridLines="0" workbookViewId="0">
      <selection activeCell="C5" sqref="C5"/>
    </sheetView>
  </sheetViews>
  <sheetFormatPr baseColWidth="10" defaultRowHeight="16.5" x14ac:dyDescent="0.3"/>
  <cols>
    <col min="1" max="1" width="7.375" style="1" bestFit="1" customWidth="1"/>
    <col min="2" max="2" width="18.875" bestFit="1" customWidth="1"/>
    <col min="3" max="3" width="8.375" bestFit="1" customWidth="1"/>
    <col min="4" max="4" width="15.875" bestFit="1" customWidth="1"/>
    <col min="5" max="5" width="19.75" bestFit="1" customWidth="1"/>
    <col min="6" max="6" width="16.25" customWidth="1"/>
    <col min="7" max="7" width="9.125" style="5" bestFit="1" customWidth="1"/>
    <col min="8" max="8" width="8.875" bestFit="1" customWidth="1"/>
  </cols>
  <sheetData>
    <row r="1" spans="1:8" ht="30" x14ac:dyDescent="0.3">
      <c r="A1" s="6" t="s">
        <v>15</v>
      </c>
      <c r="B1" s="7" t="s">
        <v>0</v>
      </c>
      <c r="C1" s="8" t="s">
        <v>4</v>
      </c>
      <c r="D1" s="8" t="s">
        <v>7</v>
      </c>
      <c r="E1" s="9" t="s">
        <v>2</v>
      </c>
      <c r="F1" s="10" t="s">
        <v>26</v>
      </c>
      <c r="G1" s="11" t="s">
        <v>16</v>
      </c>
      <c r="H1" s="10" t="s">
        <v>13</v>
      </c>
    </row>
    <row r="2" spans="1:8" x14ac:dyDescent="0.3">
      <c r="A2" s="12">
        <v>1</v>
      </c>
      <c r="B2" s="13">
        <v>43364</v>
      </c>
      <c r="C2" s="14" t="s">
        <v>27</v>
      </c>
      <c r="D2" s="15" t="s">
        <v>9</v>
      </c>
      <c r="E2" s="13" t="s">
        <v>20</v>
      </c>
      <c r="F2" s="16">
        <v>13</v>
      </c>
      <c r="G2" s="17">
        <v>30</v>
      </c>
      <c r="H2" s="18" t="str">
        <f>CONCATENATE(LEFT(TabVentesCo[[#This Row],[Date de production]],2),MID(TabVentesCo[[#This Row],[Date de production]],4,2),RIGHT(TabVentesCo[[#This Row],[Date de production]],2))</f>
        <v>240518</v>
      </c>
    </row>
    <row r="3" spans="1:8" x14ac:dyDescent="0.3">
      <c r="A3" s="12">
        <v>2</v>
      </c>
      <c r="B3" s="13">
        <v>43364</v>
      </c>
      <c r="C3" s="14" t="s">
        <v>28</v>
      </c>
      <c r="D3" s="15" t="s">
        <v>8</v>
      </c>
      <c r="E3" s="21" t="s">
        <v>21</v>
      </c>
      <c r="F3" s="16">
        <v>25</v>
      </c>
      <c r="G3" s="17">
        <v>36</v>
      </c>
      <c r="H3" s="18" t="str">
        <f>CONCATENATE(LEFT(TabVentesCo[[#This Row],[Date de production]],2),MID(TabVentesCo[[#This Row],[Date de production]],4,2),RIGHT(TabVentesCo[[#This Row],[Date de production]],2))</f>
        <v>150118</v>
      </c>
    </row>
    <row r="4" spans="1:8" x14ac:dyDescent="0.3">
      <c r="A4" s="12">
        <v>3</v>
      </c>
      <c r="B4" s="13">
        <v>43364</v>
      </c>
      <c r="C4" s="14" t="s">
        <v>29</v>
      </c>
      <c r="D4" s="15" t="s">
        <v>9</v>
      </c>
      <c r="E4" s="21" t="s">
        <v>22</v>
      </c>
      <c r="F4" s="16">
        <v>100</v>
      </c>
      <c r="G4" s="17">
        <v>125</v>
      </c>
      <c r="H4" s="18" t="str">
        <f>CONCATENATE(LEFT(TabVentesCo[[#This Row],[Date de production]],2),MID(TabVentesCo[[#This Row],[Date de production]],4,2),RIGHT(TabVentesCo[[#This Row],[Date de production]],2))</f>
        <v>150817</v>
      </c>
    </row>
  </sheetData>
  <dataValidations count="3">
    <dataValidation type="list" allowBlank="1" showInputMessage="1" showErrorMessage="1" sqref="D2:D4">
      <formula1>type_de_fromage</formula1>
    </dataValidation>
    <dataValidation type="list" allowBlank="1" showInputMessage="1" showErrorMessage="1" sqref="C2:C4">
      <formula1>liste_paysans</formula1>
    </dataValidation>
    <dataValidation allowBlank="1" showInputMessage="1" showErrorMessage="1" sqref="C1 F1:G1"/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8"/>
  <sheetViews>
    <sheetView showGridLines="0" workbookViewId="0">
      <selection activeCell="D9" sqref="D9"/>
    </sheetView>
  </sheetViews>
  <sheetFormatPr baseColWidth="10" defaultRowHeight="16.5" x14ac:dyDescent="0.3"/>
  <cols>
    <col min="2" max="2" width="13.75" customWidth="1"/>
    <col min="3" max="3" width="8.375" bestFit="1" customWidth="1"/>
    <col min="4" max="4" width="15.375" customWidth="1"/>
    <col min="5" max="5" width="14.25" style="4" customWidth="1"/>
    <col min="6" max="6" width="16.875" style="4" bestFit="1" customWidth="1"/>
  </cols>
  <sheetData>
    <row r="1" spans="1:6" ht="30" x14ac:dyDescent="0.3">
      <c r="A1" s="25" t="s">
        <v>15</v>
      </c>
      <c r="B1" s="7" t="s">
        <v>0</v>
      </c>
      <c r="C1" s="8" t="s">
        <v>4</v>
      </c>
      <c r="D1" s="8" t="s">
        <v>7</v>
      </c>
      <c r="E1" s="26" t="s">
        <v>3</v>
      </c>
      <c r="F1" s="26" t="s">
        <v>25</v>
      </c>
    </row>
    <row r="2" spans="1:6" x14ac:dyDescent="0.3">
      <c r="A2" s="22">
        <v>3</v>
      </c>
      <c r="B2" s="20">
        <v>43277</v>
      </c>
      <c r="C2" s="23" t="s">
        <v>28</v>
      </c>
      <c r="D2" s="19" t="s">
        <v>8</v>
      </c>
      <c r="E2" s="24">
        <v>974.8</v>
      </c>
      <c r="F2" s="24">
        <v>240</v>
      </c>
    </row>
    <row r="3" spans="1:6" x14ac:dyDescent="0.3">
      <c r="A3" s="22">
        <v>12</v>
      </c>
      <c r="B3" s="20">
        <v>43277</v>
      </c>
      <c r="C3" s="23" t="s">
        <v>29</v>
      </c>
      <c r="D3" s="19" t="s">
        <v>8</v>
      </c>
      <c r="E3" s="24">
        <v>260.55</v>
      </c>
      <c r="F3" s="24">
        <v>74</v>
      </c>
    </row>
    <row r="4" spans="1:6" x14ac:dyDescent="0.3">
      <c r="A4" s="22">
        <v>13</v>
      </c>
      <c r="B4" s="20">
        <v>43277</v>
      </c>
      <c r="C4" s="23" t="s">
        <v>29</v>
      </c>
      <c r="D4" s="19" t="s">
        <v>9</v>
      </c>
      <c r="E4" s="24">
        <v>73.400000000000006</v>
      </c>
      <c r="F4" s="24">
        <v>23</v>
      </c>
    </row>
    <row r="5" spans="1:6" x14ac:dyDescent="0.3">
      <c r="A5" s="22">
        <v>19</v>
      </c>
      <c r="B5" s="20">
        <v>43277</v>
      </c>
      <c r="C5" s="23" t="s">
        <v>27</v>
      </c>
      <c r="D5" s="19" t="s">
        <v>8</v>
      </c>
      <c r="E5" s="24">
        <v>607.4</v>
      </c>
      <c r="F5" s="24">
        <v>212</v>
      </c>
    </row>
    <row r="6" spans="1:6" x14ac:dyDescent="0.3">
      <c r="A6" s="22">
        <v>22</v>
      </c>
      <c r="B6" s="20">
        <v>43363</v>
      </c>
      <c r="C6" s="23" t="s">
        <v>27</v>
      </c>
      <c r="D6" s="19" t="s">
        <v>9</v>
      </c>
      <c r="E6" s="24">
        <v>25</v>
      </c>
      <c r="F6" s="24">
        <v>25</v>
      </c>
    </row>
    <row r="7" spans="1:6" x14ac:dyDescent="0.3">
      <c r="A7" s="22">
        <v>23</v>
      </c>
      <c r="B7" s="20">
        <v>43363</v>
      </c>
      <c r="C7" s="23" t="s">
        <v>28</v>
      </c>
      <c r="D7" s="19" t="s">
        <v>8</v>
      </c>
      <c r="E7" s="24">
        <v>50</v>
      </c>
      <c r="F7" s="24">
        <v>50</v>
      </c>
    </row>
    <row r="8" spans="1:6" x14ac:dyDescent="0.3">
      <c r="A8" s="22">
        <v>24</v>
      </c>
      <c r="B8" s="20">
        <v>43363</v>
      </c>
      <c r="C8" s="23" t="s">
        <v>29</v>
      </c>
      <c r="D8" s="19" t="s">
        <v>9</v>
      </c>
      <c r="E8" s="24">
        <v>150</v>
      </c>
      <c r="F8" s="24">
        <v>150</v>
      </c>
    </row>
  </sheetData>
  <dataValidations count="3">
    <dataValidation allowBlank="1" showInputMessage="1" showErrorMessage="1" sqref="C1 E2:F8"/>
    <dataValidation type="list" allowBlank="1" showInputMessage="1" showErrorMessage="1" sqref="C2:C8">
      <formula1>liste_paysans</formula1>
    </dataValidation>
    <dataValidation type="list" allowBlank="1" showInputMessage="1" showErrorMessage="1" sqref="D2:D8">
      <formula1>type_de_fromage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1"/>
  <sheetViews>
    <sheetView showGridLines="0" workbookViewId="0">
      <selection activeCell="E19" sqref="E19"/>
    </sheetView>
  </sheetViews>
  <sheetFormatPr baseColWidth="10" defaultRowHeight="16.5" x14ac:dyDescent="0.3"/>
  <cols>
    <col min="2" max="2" width="18.375" customWidth="1"/>
    <col min="3" max="3" width="15.125" bestFit="1" customWidth="1"/>
    <col min="4" max="4" width="10.25" bestFit="1" customWidth="1"/>
    <col min="5" max="5" width="17.125" customWidth="1"/>
    <col min="6" max="6" width="15.375" customWidth="1"/>
    <col min="7" max="7" width="12.125" style="4" customWidth="1"/>
    <col min="8" max="8" width="14.125" style="4" customWidth="1"/>
    <col min="9" max="9" width="29" bestFit="1" customWidth="1"/>
    <col min="10" max="10" width="37.125" bestFit="1" customWidth="1"/>
  </cols>
  <sheetData>
    <row r="1" spans="1:10" x14ac:dyDescent="0.3">
      <c r="A1" s="28" t="s">
        <v>15</v>
      </c>
      <c r="B1" s="29" t="s">
        <v>0</v>
      </c>
      <c r="C1" s="30" t="s">
        <v>1</v>
      </c>
      <c r="D1" s="30" t="s">
        <v>4</v>
      </c>
      <c r="E1" s="30" t="s">
        <v>17</v>
      </c>
      <c r="F1" s="30" t="s">
        <v>7</v>
      </c>
      <c r="G1" s="31" t="s">
        <v>5</v>
      </c>
      <c r="H1" s="31" t="s">
        <v>6</v>
      </c>
      <c r="I1" s="32" t="s">
        <v>14</v>
      </c>
      <c r="J1" s="32" t="s">
        <v>23</v>
      </c>
    </row>
    <row r="2" spans="1:10" x14ac:dyDescent="0.3">
      <c r="A2" s="22">
        <v>1</v>
      </c>
      <c r="B2" s="20">
        <v>43363</v>
      </c>
      <c r="C2" s="27" t="s">
        <v>10</v>
      </c>
      <c r="D2" s="23" t="s">
        <v>27</v>
      </c>
      <c r="E2" s="23" t="s">
        <v>18</v>
      </c>
      <c r="F2" s="19" t="s">
        <v>9</v>
      </c>
      <c r="G2" s="24">
        <v>10</v>
      </c>
      <c r="H2" s="24">
        <v>10</v>
      </c>
      <c r="I2" s="23" t="str">
        <f>CONCATENATE(TabVentes[[#This Row],[Paysan]],TabVentes[[#This Row],[Type de fromage]],TabVentes[[#This Row],[N° lot sortant]])</f>
        <v>GAEC AESTIVE240518</v>
      </c>
      <c r="J2" s="23" t="str">
        <f>CONCATENATE(TabVentes[[#This Row],[Paysan]],TabVentes[[#This Row],[Type de fromage]],TabVentes[[#This Row],[N° lot sortant]],TabVentes[[#This Row],[Client]])</f>
        <v>GAEC AESTIVE240518Crémier du nord</v>
      </c>
    </row>
    <row r="3" spans="1:10" x14ac:dyDescent="0.3">
      <c r="A3" s="22">
        <v>2</v>
      </c>
      <c r="B3" s="20">
        <v>43363</v>
      </c>
      <c r="C3" s="27" t="s">
        <v>11</v>
      </c>
      <c r="D3" s="23" t="s">
        <v>28</v>
      </c>
      <c r="E3" s="23" t="s">
        <v>18</v>
      </c>
      <c r="F3" s="19" t="s">
        <v>8</v>
      </c>
      <c r="G3" s="24">
        <v>20</v>
      </c>
      <c r="H3" s="24">
        <v>20</v>
      </c>
      <c r="I3" s="23" t="str">
        <f>CONCATENATE(TabVentes[[#This Row],[Paysan]],TabVentes[[#This Row],[Type de fromage]],TabVentes[[#This Row],[N° lot sortant]])</f>
        <v>GAEC BFERMIER150118</v>
      </c>
      <c r="J3" s="23" t="str">
        <f>CONCATENATE(TabVentes[[#This Row],[Paysan]],TabVentes[[#This Row],[Type de fromage]],TabVentes[[#This Row],[N° lot sortant]],TabVentes[[#This Row],[Client]])</f>
        <v>GAEC BFERMIER150118Crémier du nord</v>
      </c>
    </row>
    <row r="4" spans="1:10" x14ac:dyDescent="0.3">
      <c r="A4" s="22">
        <v>3</v>
      </c>
      <c r="B4" s="20">
        <v>43363</v>
      </c>
      <c r="C4" s="27" t="s">
        <v>12</v>
      </c>
      <c r="D4" s="23" t="s">
        <v>29</v>
      </c>
      <c r="E4" s="23" t="s">
        <v>19</v>
      </c>
      <c r="F4" s="19" t="s">
        <v>9</v>
      </c>
      <c r="G4" s="24">
        <v>40</v>
      </c>
      <c r="H4" s="24">
        <v>40</v>
      </c>
      <c r="I4" s="23" t="str">
        <f>CONCATENATE(TabVentes[[#This Row],[Paysan]],TabVentes[[#This Row],[Type de fromage]],TabVentes[[#This Row],[N° lot sortant]])</f>
        <v>GAEC CESTIVE150817</v>
      </c>
      <c r="J4" s="23" t="str">
        <f>CONCATENATE(TabVentes[[#This Row],[Paysan]],TabVentes[[#This Row],[Type de fromage]],TabVentes[[#This Row],[N° lot sortant]],TabVentes[[#This Row],[Client]])</f>
        <v>GAEC CESTIVE150817Le Fromage d'or</v>
      </c>
    </row>
    <row r="5" spans="1:10" x14ac:dyDescent="0.3">
      <c r="A5" s="22">
        <v>4</v>
      </c>
      <c r="B5" s="20">
        <v>43375</v>
      </c>
      <c r="C5" s="27" t="s">
        <v>11</v>
      </c>
      <c r="D5" s="23" t="s">
        <v>28</v>
      </c>
      <c r="E5" s="23" t="s">
        <v>18</v>
      </c>
      <c r="F5" s="19" t="s">
        <v>8</v>
      </c>
      <c r="G5" s="24">
        <v>5.7</v>
      </c>
      <c r="H5" s="24">
        <v>2</v>
      </c>
      <c r="I5" s="23" t="str">
        <f>CONCATENATE(TabVentes[[#This Row],[Paysan]],TabVentes[[#This Row],[Type de fromage]],TabVentes[[#This Row],[N° lot sortant]])</f>
        <v>GAEC BFERMIER150118</v>
      </c>
      <c r="J5" s="23" t="str">
        <f>CONCATENATE(TabVentes[[#This Row],[Paysan]],TabVentes[[#This Row],[Type de fromage]],TabVentes[[#This Row],[N° lot sortant]],TabVentes[[#This Row],[Client]])</f>
        <v>GAEC BFERMIER150118Crémier du nord</v>
      </c>
    </row>
    <row r="6" spans="1:10" x14ac:dyDescent="0.3">
      <c r="A6" s="22">
        <v>5</v>
      </c>
      <c r="B6" s="20">
        <v>43375</v>
      </c>
      <c r="C6" s="27" t="s">
        <v>10</v>
      </c>
      <c r="D6" s="23" t="s">
        <v>27</v>
      </c>
      <c r="E6" s="23" t="s">
        <v>18</v>
      </c>
      <c r="F6" s="19" t="s">
        <v>9</v>
      </c>
      <c r="G6" s="24">
        <v>8.5</v>
      </c>
      <c r="H6" s="24">
        <v>5</v>
      </c>
      <c r="I6" s="23" t="str">
        <f>CONCATENATE(TabVentes[[#This Row],[Paysan]],TabVentes[[#This Row],[Type de fromage]],TabVentes[[#This Row],[N° lot sortant]])</f>
        <v>GAEC AESTIVE240518</v>
      </c>
      <c r="J6" s="23" t="str">
        <f>CONCATENATE(TabVentes[[#This Row],[Paysan]],TabVentes[[#This Row],[Type de fromage]],TabVentes[[#This Row],[N° lot sortant]],TabVentes[[#This Row],[Client]])</f>
        <v>GAEC AESTIVE240518Crémier du nord</v>
      </c>
    </row>
    <row r="7" spans="1:10" x14ac:dyDescent="0.3">
      <c r="A7" s="22">
        <v>6</v>
      </c>
      <c r="B7" s="20">
        <v>43375</v>
      </c>
      <c r="C7" s="27" t="s">
        <v>11</v>
      </c>
      <c r="D7" s="23" t="s">
        <v>28</v>
      </c>
      <c r="E7" s="23" t="s">
        <v>19</v>
      </c>
      <c r="F7" s="19" t="s">
        <v>8</v>
      </c>
      <c r="G7" s="24">
        <v>30.5</v>
      </c>
      <c r="H7" s="24">
        <v>15</v>
      </c>
      <c r="I7" s="23" t="str">
        <f>CONCATENATE(TabVentes[[#This Row],[Paysan]],TabVentes[[#This Row],[Type de fromage]],TabVentes[[#This Row],[N° lot sortant]])</f>
        <v>GAEC BFERMIER150118</v>
      </c>
      <c r="J7" s="23" t="str">
        <f>CONCATENATE(TabVentes[[#This Row],[Paysan]],TabVentes[[#This Row],[Type de fromage]],TabVentes[[#This Row],[N° lot sortant]],TabVentes[[#This Row],[Client]])</f>
        <v>GAEC BFERMIER150118Le Fromage d'or</v>
      </c>
    </row>
    <row r="8" spans="1:10" x14ac:dyDescent="0.3">
      <c r="A8" s="22">
        <v>7</v>
      </c>
      <c r="B8" s="20">
        <v>43375</v>
      </c>
      <c r="C8" s="27" t="s">
        <v>10</v>
      </c>
      <c r="D8" s="23" t="s">
        <v>27</v>
      </c>
      <c r="E8" s="23" t="s">
        <v>18</v>
      </c>
      <c r="F8" s="19" t="s">
        <v>9</v>
      </c>
      <c r="G8" s="24">
        <v>80</v>
      </c>
      <c r="H8" s="24">
        <v>45</v>
      </c>
      <c r="I8" s="23" t="str">
        <f>CONCATENATE(TabVentes[[#This Row],[Paysan]],TabVentes[[#This Row],[Type de fromage]],TabVentes[[#This Row],[N° lot sortant]])</f>
        <v>GAEC AESTIVE240518</v>
      </c>
      <c r="J8" s="23" t="str">
        <f>CONCATENATE(TabVentes[[#This Row],[Paysan]],TabVentes[[#This Row],[Type de fromage]],TabVentes[[#This Row],[N° lot sortant]],TabVentes[[#This Row],[Client]])</f>
        <v>GAEC AESTIVE240518Crémier du nord</v>
      </c>
    </row>
    <row r="9" spans="1:10" x14ac:dyDescent="0.3">
      <c r="A9" s="22">
        <v>8</v>
      </c>
      <c r="B9" s="20">
        <v>43375</v>
      </c>
      <c r="C9" s="27" t="s">
        <v>12</v>
      </c>
      <c r="D9" s="23" t="s">
        <v>29</v>
      </c>
      <c r="E9" s="23" t="s">
        <v>18</v>
      </c>
      <c r="F9" s="19" t="s">
        <v>9</v>
      </c>
      <c r="G9" s="24">
        <v>76</v>
      </c>
      <c r="H9" s="24">
        <v>30</v>
      </c>
      <c r="I9" s="23" t="str">
        <f>CONCATENATE(TabVentes[[#This Row],[Paysan]],TabVentes[[#This Row],[Type de fromage]],TabVentes[[#This Row],[N° lot sortant]])</f>
        <v>GAEC CESTIVE150817</v>
      </c>
      <c r="J9" s="23" t="str">
        <f>CONCATENATE(TabVentes[[#This Row],[Paysan]],TabVentes[[#This Row],[Type de fromage]],TabVentes[[#This Row],[N° lot sortant]],TabVentes[[#This Row],[Client]])</f>
        <v>GAEC CESTIVE150817Crémier du nord</v>
      </c>
    </row>
    <row r="10" spans="1:10" x14ac:dyDescent="0.3">
      <c r="A10" s="22">
        <v>9</v>
      </c>
      <c r="B10" s="20">
        <v>43383</v>
      </c>
      <c r="C10" s="27" t="s">
        <v>10</v>
      </c>
      <c r="D10" s="23" t="s">
        <v>27</v>
      </c>
      <c r="E10" s="23" t="s">
        <v>19</v>
      </c>
      <c r="F10" s="19" t="s">
        <v>9</v>
      </c>
      <c r="G10" s="24">
        <v>78.400000000000006</v>
      </c>
      <c r="H10" s="24">
        <v>27</v>
      </c>
      <c r="I10" s="23" t="str">
        <f>CONCATENATE(TabVentes[[#This Row],[Paysan]],TabVentes[[#This Row],[Type de fromage]],TabVentes[[#This Row],[N° lot sortant]])</f>
        <v>GAEC AESTIVE240518</v>
      </c>
      <c r="J10" s="23" t="str">
        <f>CONCATENATE(TabVentes[[#This Row],[Paysan]],TabVentes[[#This Row],[Type de fromage]],TabVentes[[#This Row],[N° lot sortant]],TabVentes[[#This Row],[Client]])</f>
        <v>GAEC AESTIVE240518Le Fromage d'or</v>
      </c>
    </row>
    <row r="11" spans="1:10" x14ac:dyDescent="0.3">
      <c r="A11" s="22">
        <v>10</v>
      </c>
      <c r="B11" s="20">
        <v>43383</v>
      </c>
      <c r="C11" s="27" t="s">
        <v>12</v>
      </c>
      <c r="D11" s="23" t="s">
        <v>29</v>
      </c>
      <c r="E11" s="23" t="s">
        <v>18</v>
      </c>
      <c r="F11" s="19" t="s">
        <v>9</v>
      </c>
      <c r="G11" s="24">
        <v>35</v>
      </c>
      <c r="H11" s="24">
        <v>15</v>
      </c>
      <c r="I11" s="23" t="str">
        <f>CONCATENATE(TabVentes[[#This Row],[Paysan]],TabVentes[[#This Row],[Type de fromage]],TabVentes[[#This Row],[N° lot sortant]])</f>
        <v>GAEC CESTIVE150817</v>
      </c>
      <c r="J11" s="23" t="str">
        <f>CONCATENATE(TabVentes[[#This Row],[Paysan]],TabVentes[[#This Row],[Type de fromage]],TabVentes[[#This Row],[N° lot sortant]],TabVentes[[#This Row],[Client]])</f>
        <v>GAEC CESTIVE150817Crémier du nord</v>
      </c>
    </row>
  </sheetData>
  <dataValidations count="3">
    <dataValidation type="list" allowBlank="1" showInputMessage="1" showErrorMessage="1" sqref="D2:D11">
      <formula1>liste_paysans</formula1>
    </dataValidation>
    <dataValidation type="list" allowBlank="1" showInputMessage="1" showErrorMessage="1" sqref="F2:F11">
      <formula1>type_de_fromage</formula1>
    </dataValidation>
    <dataValidation allowBlank="1" showInputMessage="1" showErrorMessage="1" sqref="G1:H1 D1"/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12"/>
  <sheetViews>
    <sheetView showGridLines="0" tabSelected="1" workbookViewId="0">
      <selection activeCell="D17" sqref="D17"/>
    </sheetView>
  </sheetViews>
  <sheetFormatPr baseColWidth="10" defaultRowHeight="16.5" x14ac:dyDescent="0.3"/>
  <cols>
    <col min="1" max="1" width="1.625" customWidth="1"/>
    <col min="2" max="2" width="12.875" customWidth="1"/>
    <col min="3" max="3" width="16.875" customWidth="1"/>
    <col min="4" max="4" width="22.625" customWidth="1"/>
    <col min="5" max="5" width="11" customWidth="1"/>
  </cols>
  <sheetData>
    <row r="3" spans="2:5" x14ac:dyDescent="0.3">
      <c r="C3" t="s">
        <v>31</v>
      </c>
      <c r="D3" t="s">
        <v>32</v>
      </c>
      <c r="E3" t="s">
        <v>30</v>
      </c>
    </row>
    <row r="4" spans="2:5" x14ac:dyDescent="0.3">
      <c r="B4" s="2" t="s">
        <v>27</v>
      </c>
      <c r="C4" s="33">
        <v>237</v>
      </c>
      <c r="D4" s="33">
        <v>13</v>
      </c>
      <c r="E4" s="33">
        <v>224</v>
      </c>
    </row>
    <row r="5" spans="2:5" x14ac:dyDescent="0.3">
      <c r="B5" s="3" t="s">
        <v>9</v>
      </c>
      <c r="C5" s="33">
        <v>25</v>
      </c>
      <c r="D5" s="33">
        <v>13</v>
      </c>
      <c r="E5" s="33">
        <v>12</v>
      </c>
    </row>
    <row r="6" spans="2:5" x14ac:dyDescent="0.3">
      <c r="B6" s="3" t="s">
        <v>8</v>
      </c>
      <c r="C6" s="33">
        <v>212</v>
      </c>
      <c r="D6" s="33">
        <v>0</v>
      </c>
      <c r="E6" s="33">
        <v>212</v>
      </c>
    </row>
    <row r="7" spans="2:5" x14ac:dyDescent="0.3">
      <c r="B7" s="2" t="s">
        <v>28</v>
      </c>
      <c r="C7" s="33">
        <v>290</v>
      </c>
      <c r="D7" s="33">
        <v>25</v>
      </c>
      <c r="E7" s="33">
        <v>265</v>
      </c>
    </row>
    <row r="8" spans="2:5" x14ac:dyDescent="0.3">
      <c r="B8" s="3" t="s">
        <v>8</v>
      </c>
      <c r="C8" s="33">
        <v>290</v>
      </c>
      <c r="D8" s="33">
        <v>25</v>
      </c>
      <c r="E8" s="33">
        <v>265</v>
      </c>
    </row>
    <row r="9" spans="2:5" x14ac:dyDescent="0.3">
      <c r="B9" s="2" t="s">
        <v>29</v>
      </c>
      <c r="C9" s="33">
        <v>247</v>
      </c>
      <c r="D9" s="33">
        <v>100</v>
      </c>
      <c r="E9" s="33">
        <v>147</v>
      </c>
    </row>
    <row r="10" spans="2:5" x14ac:dyDescent="0.3">
      <c r="B10" s="3" t="s">
        <v>9</v>
      </c>
      <c r="C10" s="33">
        <v>173</v>
      </c>
      <c r="D10" s="33">
        <v>100</v>
      </c>
      <c r="E10" s="33">
        <v>73</v>
      </c>
    </row>
    <row r="11" spans="2:5" x14ac:dyDescent="0.3">
      <c r="B11" s="3" t="s">
        <v>8</v>
      </c>
      <c r="C11" s="33">
        <v>74</v>
      </c>
      <c r="D11" s="33">
        <v>0</v>
      </c>
      <c r="E11" s="33">
        <v>74</v>
      </c>
    </row>
    <row r="12" spans="2:5" x14ac:dyDescent="0.3">
      <c r="B12" s="2" t="s">
        <v>24</v>
      </c>
      <c r="C12" s="33">
        <v>774</v>
      </c>
      <c r="D12" s="33">
        <v>138</v>
      </c>
      <c r="E12" s="33">
        <v>636</v>
      </c>
    </row>
  </sheetData>
  <pageMargins left="0.7" right="0.7" top="0.75" bottom="0.75" header="0.3" footer="0.3"/>
  <pageSetup paperSize="9" orientation="portrait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Props1.xml><?xml version="1.0" encoding="utf-8"?>
<ds:datastoreItem xmlns:ds="http://schemas.openxmlformats.org/officeDocument/2006/customXml" ds:itemID="{633572ED-8473-43F1-B434-BB454D4AB279}">
  <ds:schemaRefs/>
</ds:datastoreItem>
</file>

<file path=customXml/itemProps2.xml><?xml version="1.0" encoding="utf-8"?>
<ds:datastoreItem xmlns:ds="http://schemas.openxmlformats.org/officeDocument/2006/customXml" ds:itemID="{18A4567A-0E49-40C0-81DC-9129DDD486AA}">
  <ds:schemaRefs/>
</ds:datastoreItem>
</file>

<file path=customXml/itemProps3.xml><?xml version="1.0" encoding="utf-8"?>
<ds:datastoreItem xmlns:ds="http://schemas.openxmlformats.org/officeDocument/2006/customXml" ds:itemID="{9F09D422-1D6F-484D-9C90-03FCCFC93F36}">
  <ds:schemaRefs/>
</ds:datastoreItem>
</file>

<file path=customXml/itemProps4.xml><?xml version="1.0" encoding="utf-8"?>
<ds:datastoreItem xmlns:ds="http://schemas.openxmlformats.org/officeDocument/2006/customXml" ds:itemID="{70066E20-610D-4578-AD3B-93F41DFF0732}">
  <ds:schemaRefs/>
</ds:datastoreItem>
</file>

<file path=customXml/itemProps5.xml><?xml version="1.0" encoding="utf-8"?>
<ds:datastoreItem xmlns:ds="http://schemas.openxmlformats.org/officeDocument/2006/customXml" ds:itemID="{193040CB-D90F-41A0-BD87-AEA6ED5E3A11}">
  <ds:schemaRefs/>
</ds:datastoreItem>
</file>

<file path=customXml/itemProps6.xml><?xml version="1.0" encoding="utf-8"?>
<ds:datastoreItem xmlns:ds="http://schemas.openxmlformats.org/officeDocument/2006/customXml" ds:itemID="{72E24707-63DB-4D33-9726-53AD878DE24A}">
  <ds:schemaRefs/>
</ds:datastoreItem>
</file>

<file path=customXml/itemProps7.xml><?xml version="1.0" encoding="utf-8"?>
<ds:datastoreItem xmlns:ds="http://schemas.openxmlformats.org/officeDocument/2006/customXml" ds:itemID="{9EB3F793-56AD-46C9-97F9-9225B13DBE13}">
  <ds:schemaRefs/>
</ds:datastoreItem>
</file>

<file path=customXml/itemProps8.xml><?xml version="1.0" encoding="utf-8"?>
<ds:datastoreItem xmlns:ds="http://schemas.openxmlformats.org/officeDocument/2006/customXml" ds:itemID="{680E629E-3607-4A52-AA5F-5C93D2A520F9}">
  <ds:schemaRefs/>
</ds:datastoreItem>
</file>

<file path=customXml/itemProps9.xml><?xml version="1.0" encoding="utf-8"?>
<ds:datastoreItem xmlns:ds="http://schemas.openxmlformats.org/officeDocument/2006/customXml" ds:itemID="{7CAD5E96-F099-4CD0-B2EA-4C737D10B749}">
  <ds:schemaRefs/>
</ds:datastoreItem>
</file>

<file path=customXml/itemProps10.xml><?xml version="1.0" encoding="utf-8"?>
<ds:datastoreItem xmlns:ds="http://schemas.openxmlformats.org/officeDocument/2006/customXml" ds:itemID="{A948B4B8-1FC0-4795-94EF-7763DC479A2B}">
  <ds:schemaRefs/>
</ds:datastoreItem>
</file>

<file path=customXml/itemProps11.xml><?xml version="1.0" encoding="utf-8"?>
<ds:datastoreItem xmlns:ds="http://schemas.openxmlformats.org/officeDocument/2006/customXml" ds:itemID="{49B5EEF8-6D29-4BD7-86B3-E89C00B00835}">
  <ds:schemaRefs/>
</ds:datastoreItem>
</file>

<file path=customXml/itemProps12.xml><?xml version="1.0" encoding="utf-8"?>
<ds:datastoreItem xmlns:ds="http://schemas.openxmlformats.org/officeDocument/2006/customXml" ds:itemID="{E58370C4-7496-4C9B-95A7-7E9849425107}">
  <ds:schemaRefs/>
</ds:datastoreItem>
</file>

<file path=customXml/itemProps13.xml><?xml version="1.0" encoding="utf-8"?>
<ds:datastoreItem xmlns:ds="http://schemas.openxmlformats.org/officeDocument/2006/customXml" ds:itemID="{832EB6B5-F9C9-43FC-99B8-12057F1F1BCC}">
  <ds:schemaRefs/>
</ds:datastoreItem>
</file>

<file path=customXml/itemProps14.xml><?xml version="1.0" encoding="utf-8"?>
<ds:datastoreItem xmlns:ds="http://schemas.openxmlformats.org/officeDocument/2006/customXml" ds:itemID="{837107DF-EE3A-4BD3-8229-A8B15ADF9A76}">
  <ds:schemaRefs/>
</ds:datastoreItem>
</file>

<file path=customXml/itemProps15.xml><?xml version="1.0" encoding="utf-8"?>
<ds:datastoreItem xmlns:ds="http://schemas.openxmlformats.org/officeDocument/2006/customXml" ds:itemID="{58705D99-0718-4ABF-B9A1-63A8E6B42E38}">
  <ds:schemaRefs/>
</ds:datastoreItem>
</file>

<file path=customXml/itemProps16.xml><?xml version="1.0" encoding="utf-8"?>
<ds:datastoreItem xmlns:ds="http://schemas.openxmlformats.org/officeDocument/2006/customXml" ds:itemID="{853A3D00-4AFD-4D86-A111-93AF5FFC0F1D}">
  <ds:schemaRefs/>
</ds:datastoreItem>
</file>

<file path=customXml/itemProps17.xml><?xml version="1.0" encoding="utf-8"?>
<ds:datastoreItem xmlns:ds="http://schemas.openxmlformats.org/officeDocument/2006/customXml" ds:itemID="{A83D5B1D-6FF3-41BE-A7DB-6A3886EBDE9E}">
  <ds:schemaRefs/>
</ds:datastoreItem>
</file>

<file path=customXml/itemProps18.xml><?xml version="1.0" encoding="utf-8"?>
<ds:datastoreItem xmlns:ds="http://schemas.openxmlformats.org/officeDocument/2006/customXml" ds:itemID="{4C3EF345-90D8-4EC8-B321-E5BC7D9C8C7A}">
  <ds:schemaRefs/>
</ds:datastoreItem>
</file>

<file path=customXml/itemProps19.xml><?xml version="1.0" encoding="utf-8"?>
<ds:datastoreItem xmlns:ds="http://schemas.openxmlformats.org/officeDocument/2006/customXml" ds:itemID="{F221822C-6531-41C0-B1DE-DD5B12F0A3A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VENTE CO</vt:lpstr>
      <vt:lpstr>AFFINAGE</vt:lpstr>
      <vt:lpstr>VENTE</vt:lpstr>
      <vt:lpstr>PQ - 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bastres</dc:creator>
  <cp:lastModifiedBy>Jean-Eric</cp:lastModifiedBy>
  <dcterms:created xsi:type="dcterms:W3CDTF">2018-10-03T05:42:24Z</dcterms:created>
  <dcterms:modified xsi:type="dcterms:W3CDTF">2018-10-03T10:29:21Z</dcterms:modified>
</cp:coreProperties>
</file>