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Données" sheetId="72" r:id="rId1"/>
  </sheets>
  <definedNames>
    <definedName name="axe_x_1">Données!$B$9:$B$11</definedName>
    <definedName name="axe_x_10">Données!$B$136:$B$143</definedName>
    <definedName name="axe_x_11">Données!$B$148:$B$152</definedName>
    <definedName name="axe_x_12">Données!$B$159:$B$168</definedName>
    <definedName name="axe_x_13">Données!$B$178:$B$184</definedName>
    <definedName name="axe_x_14">Données!$B$194:$B$201</definedName>
    <definedName name="axe_x_15">Données!$B$206:$B$211</definedName>
    <definedName name="axe_x_16">Données!$B$234:$B$238</definedName>
    <definedName name="axe_x_2">Données!$B$16:$B$22</definedName>
    <definedName name="axe_x_3">Données!$B$27:$B$41</definedName>
    <definedName name="axe_x_4">Données!$B$46:$B$52</definedName>
    <definedName name="axe_x_5">Données!$B$57:$B$68</definedName>
    <definedName name="axe_x_6">Données!$B$73:$B$83</definedName>
    <definedName name="axe_x_7">Données!$B$89:$B$96</definedName>
    <definedName name="axe_x_8">Données!$B$101:$B$111</definedName>
    <definedName name="axe_x_9">Données!$B$120:$B$128</definedName>
    <definedName name="axe_y_1">Données!$C$9:$C$11</definedName>
    <definedName name="axe_y_10">Données!$C$136:$C$143</definedName>
    <definedName name="axe_y_11">Données!$C$148:$C$152</definedName>
    <definedName name="axe_y_12">Données!$C$159:$C$168</definedName>
    <definedName name="axe_y_13">Données!$C$178:$C$184</definedName>
    <definedName name="axe_y_14">Données!$C$194:$C$201</definedName>
    <definedName name="axe_y_15">Données!$C$206:$C$211</definedName>
    <definedName name="axe_y_16">Données!$C$234:$C$238</definedName>
    <definedName name="axe_y_2">Données!$C$16:$C$22</definedName>
    <definedName name="axe_y_3">Données!$C$27:$C$41</definedName>
    <definedName name="axe_y_4">Données!$C$46:$C$52</definedName>
    <definedName name="axe_y_5">Données!$C$57:$C$68</definedName>
    <definedName name="axe_y_6">Données!$C$73:$C$83</definedName>
    <definedName name="axe_y_7">Données!$C$89:$C$96</definedName>
    <definedName name="axe_y_8">Données!$C$101:$C$111</definedName>
    <definedName name="axe_y_9">Données!$C$120:$C$128</definedName>
  </definedNames>
  <calcPr calcId="152511" calcMode="manual"/>
  <fileRecoveryPr repairLoad="1"/>
</workbook>
</file>

<file path=xl/calcChain.xml><?xml version="1.0" encoding="utf-8"?>
<calcChain xmlns="http://schemas.openxmlformats.org/spreadsheetml/2006/main">
  <c r="D18" i="72" l="1"/>
  <c r="C249" i="72" l="1"/>
  <c r="D234" i="72"/>
  <c r="D235" i="72"/>
  <c r="D236" i="72"/>
  <c r="D237" i="72"/>
  <c r="D238" i="72"/>
  <c r="D239" i="72"/>
  <c r="D240" i="72"/>
  <c r="D241" i="72"/>
  <c r="D242" i="72"/>
  <c r="D243" i="72"/>
  <c r="D244" i="72"/>
  <c r="D245" i="72"/>
  <c r="D246" i="72"/>
  <c r="D247" i="72"/>
  <c r="D248" i="72"/>
  <c r="C230" i="72"/>
  <c r="D206" i="72"/>
  <c r="D207" i="72"/>
  <c r="D208" i="72"/>
  <c r="D209" i="72"/>
  <c r="D210" i="72"/>
  <c r="D211" i="72"/>
  <c r="D212" i="72"/>
  <c r="D213" i="72"/>
  <c r="D214" i="72"/>
  <c r="D215" i="72"/>
  <c r="D216" i="72"/>
  <c r="D217" i="72"/>
  <c r="D218" i="72"/>
  <c r="D219" i="72"/>
  <c r="D220" i="72"/>
  <c r="D221" i="72"/>
  <c r="D222" i="72"/>
  <c r="D223" i="72"/>
  <c r="D224" i="72"/>
  <c r="D225" i="72"/>
  <c r="D226" i="72"/>
  <c r="D227" i="72"/>
  <c r="D228" i="72"/>
  <c r="D229" i="72"/>
  <c r="C202" i="72"/>
  <c r="D194" i="72"/>
  <c r="D195" i="72"/>
  <c r="D196" i="72"/>
  <c r="D197" i="72"/>
  <c r="D198" i="72"/>
  <c r="D199" i="72"/>
  <c r="D200" i="72"/>
  <c r="D201" i="72"/>
  <c r="C190" i="72"/>
  <c r="D178" i="72"/>
  <c r="D180" i="72"/>
  <c r="D179" i="72"/>
  <c r="D181" i="72"/>
  <c r="D185" i="72"/>
  <c r="D186" i="72"/>
  <c r="D183" i="72"/>
  <c r="D187" i="72"/>
  <c r="D188" i="72"/>
  <c r="D189" i="72"/>
  <c r="D182" i="72"/>
  <c r="D184" i="72"/>
  <c r="C174" i="72"/>
  <c r="D159" i="72"/>
  <c r="D160" i="72"/>
  <c r="D161" i="72"/>
  <c r="D162" i="72"/>
  <c r="D163" i="72"/>
  <c r="D164" i="72"/>
  <c r="D165" i="72"/>
  <c r="D166" i="72"/>
  <c r="D167" i="72"/>
  <c r="D168" i="72"/>
  <c r="D169" i="72"/>
  <c r="D170" i="72"/>
  <c r="D171" i="72"/>
  <c r="D172" i="72"/>
  <c r="D173" i="72"/>
  <c r="C155" i="72"/>
  <c r="D148" i="72"/>
  <c r="D150" i="72"/>
  <c r="D152" i="72"/>
  <c r="D149" i="72"/>
  <c r="D151" i="72"/>
  <c r="D153" i="72"/>
  <c r="D154" i="72"/>
  <c r="C144" i="72"/>
  <c r="D136" i="72"/>
  <c r="D137" i="72"/>
  <c r="D138" i="72"/>
  <c r="D139" i="72"/>
  <c r="D140" i="72"/>
  <c r="D141" i="72"/>
  <c r="D142" i="72"/>
  <c r="D143" i="72"/>
  <c r="C132" i="72"/>
  <c r="D120" i="72"/>
  <c r="D122" i="72"/>
  <c r="D121" i="72"/>
  <c r="D123" i="72"/>
  <c r="D125" i="72"/>
  <c r="D126" i="72"/>
  <c r="D127" i="72"/>
  <c r="D129" i="72"/>
  <c r="D130" i="72"/>
  <c r="D131" i="72"/>
  <c r="D124" i="72"/>
  <c r="D128" i="72"/>
  <c r="C116" i="72"/>
  <c r="D101" i="72"/>
  <c r="D102" i="72"/>
  <c r="D103" i="72"/>
  <c r="D104" i="72"/>
  <c r="D105" i="72"/>
  <c r="D106" i="72"/>
  <c r="D107" i="72"/>
  <c r="D108" i="72"/>
  <c r="D109" i="72"/>
  <c r="D110" i="72"/>
  <c r="D111" i="72"/>
  <c r="D112" i="72"/>
  <c r="D113" i="72"/>
  <c r="D114" i="72"/>
  <c r="D115" i="72"/>
  <c r="C97" i="72"/>
  <c r="D89" i="72"/>
  <c r="D90" i="72"/>
  <c r="D91" i="72"/>
  <c r="D92" i="72"/>
  <c r="D93" i="72"/>
  <c r="D94" i="72"/>
  <c r="D95" i="72"/>
  <c r="D96" i="72"/>
  <c r="C85" i="72"/>
  <c r="D73" i="72"/>
  <c r="D74" i="72"/>
  <c r="D75" i="72"/>
  <c r="D76" i="72"/>
  <c r="D80" i="72"/>
  <c r="D81" i="72"/>
  <c r="D82" i="72"/>
  <c r="D83" i="72"/>
  <c r="D84" i="72"/>
  <c r="D78" i="72"/>
  <c r="D77" i="72"/>
  <c r="D79" i="72"/>
  <c r="C69" i="72"/>
  <c r="D59" i="72"/>
  <c r="D64" i="72"/>
  <c r="D66" i="72"/>
  <c r="D67" i="72"/>
  <c r="D63" i="72"/>
  <c r="D58" i="72"/>
  <c r="D61" i="72"/>
  <c r="D68" i="72"/>
  <c r="D60" i="72"/>
  <c r="D57" i="72"/>
  <c r="D62" i="72"/>
  <c r="D65" i="72"/>
  <c r="C53" i="72"/>
  <c r="D46" i="72"/>
  <c r="D47" i="72"/>
  <c r="D48" i="72"/>
  <c r="D49" i="72"/>
  <c r="D50" i="72"/>
  <c r="D51" i="72"/>
  <c r="D52" i="72"/>
  <c r="C42" i="72"/>
  <c r="D27" i="72"/>
  <c r="D28" i="72"/>
  <c r="D29" i="72"/>
  <c r="D30" i="72"/>
  <c r="D31" i="72"/>
  <c r="D32" i="72"/>
  <c r="D33" i="72"/>
  <c r="D34" i="72"/>
  <c r="D35" i="72"/>
  <c r="D36" i="72"/>
  <c r="D37" i="72"/>
  <c r="D38" i="72"/>
  <c r="D39" i="72"/>
  <c r="D40" i="72"/>
  <c r="D41" i="72"/>
  <c r="C23" i="72"/>
  <c r="D16" i="72"/>
  <c r="D17" i="72"/>
  <c r="D19" i="72"/>
  <c r="D20" i="72"/>
  <c r="D21" i="72"/>
  <c r="D22" i="72"/>
  <c r="C12" i="72"/>
  <c r="D9" i="72"/>
  <c r="D10" i="72"/>
  <c r="D11" i="72"/>
</calcChain>
</file>

<file path=xl/sharedStrings.xml><?xml version="1.0" encoding="utf-8"?>
<sst xmlns="http://schemas.openxmlformats.org/spreadsheetml/2006/main" count="244" uniqueCount="88">
  <si>
    <t>Homme</t>
  </si>
  <si>
    <t>Non précisé</t>
  </si>
  <si>
    <t>Femme</t>
  </si>
  <si>
    <t>Total</t>
  </si>
  <si>
    <t>Membres supérieurs</t>
  </si>
  <si>
    <t>Membres inférieurs</t>
  </si>
  <si>
    <t>Dos</t>
  </si>
  <si>
    <t>Tête</t>
  </si>
  <si>
    <t>Tronc</t>
  </si>
  <si>
    <t>Sans objet</t>
  </si>
  <si>
    <t>Douleur</t>
  </si>
  <si>
    <t>Plaie, coupure</t>
  </si>
  <si>
    <t>Entorse, luxation</t>
  </si>
  <si>
    <t>Fracture</t>
  </si>
  <si>
    <t>Contusions, hématomes</t>
  </si>
  <si>
    <t>Malaise</t>
  </si>
  <si>
    <t>Ecrasement</t>
  </si>
  <si>
    <t>Brûlure</t>
  </si>
  <si>
    <t>Déchirure musculaire</t>
  </si>
  <si>
    <t>Sectionnement</t>
  </si>
  <si>
    <t>Choc psychologique</t>
  </si>
  <si>
    <t>Noyade</t>
  </si>
  <si>
    <t>Piqûres insectes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</si>
  <si>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</si>
  <si>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</si>
  <si>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</si>
  <si>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</si>
  <si>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</si>
  <si>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</si>
  <si>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</si>
  <si>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</si>
  <si>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</si>
  <si>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</si>
  <si>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</si>
  <si>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</si>
  <si>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</si>
  <si>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</si>
  <si>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</si>
  <si>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</si>
  <si>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</si>
  <si>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</si>
  <si>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</si>
  <si>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 semaine ≤ arrêt &lt; 2 semaines</t>
  </si>
  <si>
    <t>2 semaines ≤  arrêt &lt;  1 mois</t>
  </si>
  <si>
    <t>1 mois ≤  arrêt &lt;  3 mois</t>
  </si>
  <si>
    <t>3 mois ≤  arrêt &lt;  6 mois</t>
  </si>
  <si>
    <t>6 mois ≤  arrêt &lt;  1 ans</t>
  </si>
  <si>
    <t>1 an ≤  arrêt &lt;  2 ans</t>
  </si>
  <si>
    <t>2 ans ≤  arrêt &lt;  3 ans</t>
  </si>
  <si>
    <t>3 ans ≤  arrêt</t>
  </si>
  <si>
    <t>mortel</t>
  </si>
  <si>
    <t>?</t>
  </si>
  <si>
    <t>xx</t>
  </si>
  <si>
    <t>Plain pied</t>
  </si>
  <si>
    <t>Autre</t>
  </si>
  <si>
    <t>Manutention manuelle</t>
  </si>
  <si>
    <t>Manutention mécanique</t>
  </si>
  <si>
    <t>Travaux en hauteur</t>
  </si>
  <si>
    <t>Risque routier</t>
  </si>
  <si>
    <t>Risque électrique</t>
  </si>
  <si>
    <t>Biologique</t>
  </si>
  <si>
    <t>1 semaine ≤ arrêt &lt; 2 semaines…</t>
  </si>
  <si>
    <t>Main</t>
  </si>
  <si>
    <t>Epaule</t>
  </si>
  <si>
    <t>Poignet</t>
  </si>
  <si>
    <t>Coude</t>
  </si>
  <si>
    <t>Pouce</t>
  </si>
  <si>
    <t>bras</t>
  </si>
  <si>
    <t>Cage thoracique</t>
  </si>
  <si>
    <t>Cheville</t>
  </si>
  <si>
    <t>Clavicule</t>
  </si>
  <si>
    <t>Corps</t>
  </si>
  <si>
    <t>Côtes</t>
  </si>
  <si>
    <t>Cou</t>
  </si>
  <si>
    <t>Cuisse</t>
  </si>
  <si>
    <t>Genou</t>
  </si>
  <si>
    <t>Hanche</t>
  </si>
  <si>
    <t>Jambe</t>
  </si>
  <si>
    <t>Pied</t>
  </si>
  <si>
    <t>Reins</t>
  </si>
  <si>
    <t>Thorax</t>
  </si>
  <si>
    <t>Ventre</t>
  </si>
  <si>
    <t>Visage</t>
  </si>
  <si>
    <t>Yeux</t>
  </si>
  <si>
    <t>Libellé</t>
  </si>
  <si>
    <t>Nombre</t>
  </si>
  <si>
    <t>Rang</t>
  </si>
  <si>
    <t>Arrêt ≤ 1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</si>
</sst>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828675</xdr:colOff>
          <xdr:row>1</xdr:row>
          <xdr:rowOff>0</xdr:rowOff>
        </xdr:from>
        <xdr:to>
          <xdr:col>1</xdr:col>
          <xdr:colOff>1123950</xdr:colOff>
          <xdr:row>2</xdr:row>
          <xdr:rowOff>133350</xdr:rowOff>
        </xdr:to>
        <xdr:sp macro="" textlink="">
          <xdr:nvSpPr>
            <xdr:cNvPr id="1025" name="cmdCreateChar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828675</xdr:colOff>
          <xdr:row>3</xdr:row>
          <xdr:rowOff>0</xdr:rowOff>
        </xdr:from>
        <xdr:to>
          <xdr:col>1</xdr:col>
          <xdr:colOff>1047750</xdr:colOff>
          <xdr:row>4</xdr:row>
          <xdr:rowOff>133350</xdr:rowOff>
        </xdr:to>
        <xdr:sp macro="" textlink="">
          <xdr:nvSpPr>
            <xdr:cNvPr id="1026" name="cmdRese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7</xdr:col>
          <xdr:colOff>304800</xdr:colOff>
          <xdr:row>2</xdr:row>
          <xdr:rowOff>133350</xdr:rowOff>
        </xdr:to>
        <xdr:sp macro="" textlink="">
          <xdr:nvSpPr>
            <xdr:cNvPr id="1028" name="cmdCreateNames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30" name="tbl_1" displayName="tbl_1" ref="B8:D12" totalsRowCount="1">
  <autoFilter ref="B8:D11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15">
      <calculatedColumnFormula>IF(OR(tbl_1[[#This Row],[Nombre]]="",tbl_1[[#This Row],[Nombre]]=0),"",RANK(tbl_1[[#This Row],[Nombre]],tbl_1[Nombre],0))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31" name="tbl_2" displayName="tbl_2" ref="B15:D23" totalsRowCount="1">
  <autoFilter ref="B15:D22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14">
      <calculatedColumnFormula>IF(OR(tbl_2[[#This Row],[Nombre]]="",tbl_2[[#This Row],[Nombre]]=0),"",RANK(tbl_2[[#This Row],[Nombre]],tbl_2[Nombre],0))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32" name="tbl_3" displayName="tbl_3" ref="B26:D42" totalsRowCount="1">
  <autoFilter ref="B26:D41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13">
      <calculatedColumnFormula>IF(OR(tbl_3[[#This Row],[Nombre]]="",tbl_3[[#This Row],[Nombre]]=0),"",RANK(tbl_3[[#This Row],[Nombre]],tbl_3[Nombre],0))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3" name="tbl_4" displayName="tbl_4" ref="B45:D53" totalsRowCount="1">
  <autoFilter ref="B45:D52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12">
      <calculatedColumnFormula>IF(OR(tbl_4[[#This Row],[Nombre]]="",tbl_4[[#This Row],[Nombre]]=0),"",RANK(tbl_4[[#This Row],[Nombre]],tbl_4[Nombre],0))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34" name="tbl_5" displayName="tbl_5" ref="B56:D69" totalsRowCount="1">
  <autoFilter ref="B56:D68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11">
      <calculatedColumnFormula>IF(OR(tbl_5[[#This Row],[Nombre]]="",tbl_5[[#This Row],[Nombre]]=0),"",RANK(tbl_5[[#This Row],[Nombre]],tbl_5[Nombre],0))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5" name="tbl_6" displayName="tbl_6" ref="B72:D85" totalsRowCount="1">
  <autoFilter ref="B72:D84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10">
      <calculatedColumnFormula>IF(OR(tbl_6[[#This Row],[Nombre]]="",tbl_6[[#This Row],[Nombre]]=0),"",RANK(tbl_6[[#This Row],[Nombre]],tbl_6[Nombre],0))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36" name="tbl_7" displayName="tbl_7" ref="B88:D97" totalsRowCount="1">
  <autoFilter ref="B88:D96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9">
      <calculatedColumnFormula>IF(OR(tbl_7[[#This Row],[Nombre]]="",tbl_7[[#This Row],[Nombre]]=0),"",RANK(tbl_7[[#This Row],[Nombre]],tbl_7[Nombre],0))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37" name="tbl_8" displayName="tbl_8" ref="B100:D116" totalsRowCount="1">
  <autoFilter ref="B100:D115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8">
      <calculatedColumnFormula>IF(OR(tbl_8[[#This Row],[Nombre]]="",tbl_8[[#This Row],[Nombre]]=0),"",RANK(tbl_8[[#This Row],[Nombre]],tbl_8[Nombre],0))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38" name="tbl_9" displayName="tbl_9" ref="B119:D132" totalsRowCount="1">
  <autoFilter ref="B119:D131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7">
      <calculatedColumnFormula>IF(OR(tbl_9[[#This Row],[Nombre]]="",tbl_9[[#This Row],[Nombre]]=0),"",RANK(tbl_9[[#This Row],[Nombre]],tbl_9[Nombre],0))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9" name="tbl_10" displayName="tbl_10" ref="B135:D144" totalsRowCount="1">
  <autoFilter ref="B135:D143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6">
      <calculatedColumnFormula>IF(OR(tbl_10[[#This Row],[Nombre]]="",tbl_10[[#This Row],[Nombre]]=0),"",RANK(tbl_10[[#This Row],[Nombre]],tbl_10[Nombre],0))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0" name="tbl_11" displayName="tbl_11" ref="B147:D155" totalsRowCount="1">
  <autoFilter ref="B147:D154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5">
      <calculatedColumnFormula>IF(OR(tbl_11[[#This Row],[Nombre]]="",tbl_11[[#This Row],[Nombre]]=0),"",RANK(tbl_11[[#This Row],[Nombre]],tbl_11[Nombre],0))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1" name="tbl_12" displayName="tbl_12" ref="B158:D174" totalsRowCount="1">
  <autoFilter ref="B158:D173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4">
      <calculatedColumnFormula>IF(OR(tbl_12[[#This Row],[Nombre]]="",tbl_12[[#This Row],[Nombre]]=0),"",RANK(tbl_12[[#This Row],[Nombre]],tbl_12[Nombre],0))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42" name="tbl_13" displayName="tbl_13" ref="B177:D190" totalsRowCount="1">
  <autoFilter ref="B177:D189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3">
      <calculatedColumnFormula>IF(OR(tbl_13[[#This Row],[Nombre]]="",tbl_13[[#This Row],[Nombre]]=0),"",RANK(tbl_13[[#This Row],[Nombre]],tbl_13[Nombre],0))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3" name="tbl_14" displayName="tbl_14" ref="B193:D202" totalsRowCount="1">
  <autoFilter ref="B193:D201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2">
      <calculatedColumnFormula>IF(OR(tbl_14[[#This Row],[Nombre]]="",tbl_14[[#This Row],[Nombre]]=0),"",RANK(tbl_14[[#This Row],[Nombre]],tbl_14[Nombre],0))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44" name="tbl_15" displayName="tbl_15" ref="B205:D230" totalsRowCount="1">
  <autoFilter ref="B205:D229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1">
      <calculatedColumnFormula>IF(OR(tbl_15[[#This Row],[Nombre]]="",tbl_15[[#This Row],[Nombre]]=0),"",RANK(tbl_15[[#This Row],[Nombre]],tbl_15[Nombre],0))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45" name="tbl_16" displayName="tbl_16" ref="B233:D249" totalsRowCount="1">
  <autoFilter ref="B233:D248">
    <filterColumn colId="0" hiddenButton="1"/>
    <filterColumn colId="1" hiddenButton="1"/>
    <filterColumn colId="2" hiddenButton="1"/>
  </autoFilter>
  <tableColumns count="3">
    <tableColumn id="1" name="Libellé" totalsRowLabel="Total"/>
    <tableColumn id="2" name="Nombre" totalsRowFunction="sum"/>
    <tableColumn id="3" name="Rang" dataDxfId="0">
      <calculatedColumnFormula>IF(OR(tbl_16[[#This Row],[Nombre]]="",tbl_16[[#This Row],[Nombre]]=0),"",RANK(tbl_16[[#This Row],[Nombre]],tbl_16[Nombre],0))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table" Target="../tables/table5.xml"/><Relationship Id="rId18" Type="http://schemas.openxmlformats.org/officeDocument/2006/relationships/table" Target="../tables/table10.xml"/><Relationship Id="rId3" Type="http://schemas.openxmlformats.org/officeDocument/2006/relationships/control" Target="../activeX/activeX1.xml"/><Relationship Id="rId21" Type="http://schemas.openxmlformats.org/officeDocument/2006/relationships/table" Target="../tables/table13.xml"/><Relationship Id="rId7" Type="http://schemas.openxmlformats.org/officeDocument/2006/relationships/control" Target="../activeX/activeX3.xml"/><Relationship Id="rId12" Type="http://schemas.openxmlformats.org/officeDocument/2006/relationships/table" Target="../tables/table4.xml"/><Relationship Id="rId17" Type="http://schemas.openxmlformats.org/officeDocument/2006/relationships/table" Target="../tables/table9.xml"/><Relationship Id="rId2" Type="http://schemas.openxmlformats.org/officeDocument/2006/relationships/vmlDrawing" Target="../drawings/vmlDrawing1.vml"/><Relationship Id="rId16" Type="http://schemas.openxmlformats.org/officeDocument/2006/relationships/table" Target="../tables/table8.xml"/><Relationship Id="rId20" Type="http://schemas.openxmlformats.org/officeDocument/2006/relationships/table" Target="../tables/table12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table" Target="../tables/table3.xml"/><Relationship Id="rId24" Type="http://schemas.openxmlformats.org/officeDocument/2006/relationships/table" Target="../tables/table16.xml"/><Relationship Id="rId5" Type="http://schemas.openxmlformats.org/officeDocument/2006/relationships/control" Target="../activeX/activeX2.xml"/><Relationship Id="rId15" Type="http://schemas.openxmlformats.org/officeDocument/2006/relationships/table" Target="../tables/table7.xml"/><Relationship Id="rId23" Type="http://schemas.openxmlformats.org/officeDocument/2006/relationships/table" Target="../tables/table15.xml"/><Relationship Id="rId10" Type="http://schemas.openxmlformats.org/officeDocument/2006/relationships/table" Target="../tables/table2.xml"/><Relationship Id="rId19" Type="http://schemas.openxmlformats.org/officeDocument/2006/relationships/table" Target="../tables/table11.xml"/><Relationship Id="rId4" Type="http://schemas.openxmlformats.org/officeDocument/2006/relationships/image" Target="../media/image1.emf"/><Relationship Id="rId9" Type="http://schemas.openxmlformats.org/officeDocument/2006/relationships/table" Target="../tables/table1.xml"/><Relationship Id="rId14" Type="http://schemas.openxmlformats.org/officeDocument/2006/relationships/table" Target="../tables/table6.xml"/><Relationship Id="rId22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8:D249"/>
  <sheetViews>
    <sheetView showGridLines="0" tabSelected="1" workbookViewId="0">
      <selection activeCell="H10" sqref="H10"/>
    </sheetView>
  </sheetViews>
  <sheetFormatPr baseColWidth="10" defaultRowHeight="15" x14ac:dyDescent="0.25"/>
  <cols>
    <col min="2" max="2" width="25.25" bestFit="1" customWidth="1"/>
    <col min="3" max="3" width="7.25" bestFit="1" customWidth="1"/>
    <col min="4" max="4" width="4.625" bestFit="1" customWidth="1"/>
  </cols>
  <sheetData>
    <row r="8" spans="2:4" x14ac:dyDescent="0.25">
      <c r="B8" t="s">
        <v>84</v>
      </c>
      <c r="C8" t="s">
        <v>85</v>
      </c>
      <c r="D8" t="s">
        <v>86</v>
      </c>
    </row>
    <row r="9" spans="2:4" x14ac:dyDescent="0.25">
      <c r="B9" t="s">
        <v>0</v>
      </c>
      <c r="C9">
        <v>114</v>
      </c>
      <c r="D9">
        <f>IF(OR(tbl_1[[#This Row],[Nombre]]="",tbl_1[[#This Row],[Nombre]]=0),"",RANK(tbl_1[[#This Row],[Nombre]],tbl_1[Nombre],0))</f>
        <v>1</v>
      </c>
    </row>
    <row r="10" spans="2:4" x14ac:dyDescent="0.25">
      <c r="B10" t="s">
        <v>1</v>
      </c>
      <c r="C10">
        <v>63</v>
      </c>
      <c r="D10">
        <f>IF(OR(tbl_1[[#This Row],[Nombre]]="",tbl_1[[#This Row],[Nombre]]=0),"",RANK(tbl_1[[#This Row],[Nombre]],tbl_1[Nombre],0))</f>
        <v>2</v>
      </c>
    </row>
    <row r="11" spans="2:4" x14ac:dyDescent="0.25">
      <c r="B11" t="s">
        <v>2</v>
      </c>
      <c r="C11">
        <v>4</v>
      </c>
      <c r="D11">
        <f>IF(OR(tbl_1[[#This Row],[Nombre]]="",tbl_1[[#This Row],[Nombre]]=0),"",RANK(tbl_1[[#This Row],[Nombre]],tbl_1[Nombre],0))</f>
        <v>3</v>
      </c>
    </row>
    <row r="12" spans="2:4" x14ac:dyDescent="0.25">
      <c r="B12" t="s">
        <v>3</v>
      </c>
      <c r="C12">
        <f>SUBTOTAL(109,tbl_1[Nombre])</f>
        <v>181</v>
      </c>
    </row>
    <row r="15" spans="2:4" x14ac:dyDescent="0.25">
      <c r="B15" t="s">
        <v>84</v>
      </c>
      <c r="C15" t="s">
        <v>85</v>
      </c>
      <c r="D15" t="s">
        <v>86</v>
      </c>
    </row>
    <row r="16" spans="2:4" x14ac:dyDescent="0.25">
      <c r="B16" t="s">
        <v>4</v>
      </c>
      <c r="C16">
        <v>57</v>
      </c>
      <c r="D16">
        <f>IF(OR(tbl_2[[#This Row],[Nombre]]="",tbl_2[[#This Row],[Nombre]]=0),"",RANK(tbl_2[[#This Row],[Nombre]],tbl_2[Nombre],0))</f>
        <v>1</v>
      </c>
    </row>
    <row r="17" spans="2:4" x14ac:dyDescent="0.25">
      <c r="B17" t="s">
        <v>1</v>
      </c>
      <c r="C17">
        <v>39</v>
      </c>
      <c r="D17">
        <f>IF(OR(tbl_2[[#This Row],[Nombre]]="",tbl_2[[#This Row],[Nombre]]=0),"",RANK(tbl_2[[#This Row],[Nombre]],tbl_2[Nombre],0))</f>
        <v>2</v>
      </c>
    </row>
    <row r="18" spans="2:4" x14ac:dyDescent="0.25">
      <c r="B18" t="s">
        <v>5</v>
      </c>
      <c r="C18">
        <v>38</v>
      </c>
      <c r="D18">
        <f>IF(OR(tbl_2[[#This Row],[Nombre]]="",tbl_2[[#This Row],[Nombre]]=0),"",RANK(tbl_2[[#This Row],[Nombre]],tbl_2[Nombre],0))</f>
        <v>3</v>
      </c>
    </row>
    <row r="19" spans="2:4" x14ac:dyDescent="0.25">
      <c r="B19" t="s">
        <v>6</v>
      </c>
      <c r="C19">
        <v>20</v>
      </c>
      <c r="D19">
        <f>IF(OR(tbl_2[[#This Row],[Nombre]]="",tbl_2[[#This Row],[Nombre]]=0),"",RANK(tbl_2[[#This Row],[Nombre]],tbl_2[Nombre],0))</f>
        <v>4</v>
      </c>
    </row>
    <row r="20" spans="2:4" x14ac:dyDescent="0.25">
      <c r="B20" t="s">
        <v>7</v>
      </c>
      <c r="C20">
        <v>13</v>
      </c>
      <c r="D20">
        <f>IF(OR(tbl_2[[#This Row],[Nombre]]="",tbl_2[[#This Row],[Nombre]]=0),"",RANK(tbl_2[[#This Row],[Nombre]],tbl_2[Nombre],0))</f>
        <v>5</v>
      </c>
    </row>
    <row r="21" spans="2:4" x14ac:dyDescent="0.25">
      <c r="B21" t="s">
        <v>8</v>
      </c>
      <c r="C21">
        <v>13</v>
      </c>
      <c r="D21">
        <f>IF(OR(tbl_2[[#This Row],[Nombre]]="",tbl_2[[#This Row],[Nombre]]=0),"",RANK(tbl_2[[#This Row],[Nombre]],tbl_2[Nombre],0))</f>
        <v>5</v>
      </c>
    </row>
    <row r="22" spans="2:4" x14ac:dyDescent="0.25">
      <c r="B22" t="s">
        <v>9</v>
      </c>
      <c r="C22">
        <v>1</v>
      </c>
      <c r="D22">
        <f>IF(OR(tbl_2[[#This Row],[Nombre]]="",tbl_2[[#This Row],[Nombre]]=0),"",RANK(tbl_2[[#This Row],[Nombre]],tbl_2[Nombre],0))</f>
        <v>7</v>
      </c>
    </row>
    <row r="23" spans="2:4" x14ac:dyDescent="0.25">
      <c r="B23" t="s">
        <v>3</v>
      </c>
      <c r="C23">
        <f>SUBTOTAL(109,tbl_2[Nombre])</f>
        <v>181</v>
      </c>
    </row>
    <row r="26" spans="2:4" x14ac:dyDescent="0.25">
      <c r="B26" t="s">
        <v>84</v>
      </c>
      <c r="C26" t="s">
        <v>85</v>
      </c>
      <c r="D26" t="s">
        <v>86</v>
      </c>
    </row>
    <row r="27" spans="2:4" x14ac:dyDescent="0.25">
      <c r="B27" t="s">
        <v>1</v>
      </c>
      <c r="C27">
        <v>52</v>
      </c>
      <c r="D27">
        <f>IF(OR(tbl_3[[#This Row],[Nombre]]="",tbl_3[[#This Row],[Nombre]]=0),"",RANK(tbl_3[[#This Row],[Nombre]],tbl_3[Nombre],0))</f>
        <v>1</v>
      </c>
    </row>
    <row r="28" spans="2:4" x14ac:dyDescent="0.25">
      <c r="B28" t="s">
        <v>10</v>
      </c>
      <c r="C28">
        <v>34</v>
      </c>
      <c r="D28">
        <f>IF(OR(tbl_3[[#This Row],[Nombre]]="",tbl_3[[#This Row],[Nombre]]=0),"",RANK(tbl_3[[#This Row],[Nombre]],tbl_3[Nombre],0))</f>
        <v>2</v>
      </c>
    </row>
    <row r="29" spans="2:4" x14ac:dyDescent="0.25">
      <c r="B29" t="s">
        <v>11</v>
      </c>
      <c r="C29">
        <v>21</v>
      </c>
      <c r="D29">
        <f>IF(OR(tbl_3[[#This Row],[Nombre]]="",tbl_3[[#This Row],[Nombre]]=0),"",RANK(tbl_3[[#This Row],[Nombre]],tbl_3[Nombre],0))</f>
        <v>3</v>
      </c>
    </row>
    <row r="30" spans="2:4" x14ac:dyDescent="0.25">
      <c r="B30" t="s">
        <v>12</v>
      </c>
      <c r="C30">
        <v>20</v>
      </c>
      <c r="D30">
        <f>IF(OR(tbl_3[[#This Row],[Nombre]]="",tbl_3[[#This Row],[Nombre]]=0),"",RANK(tbl_3[[#This Row],[Nombre]],tbl_3[Nombre],0))</f>
        <v>4</v>
      </c>
    </row>
    <row r="31" spans="2:4" x14ac:dyDescent="0.25">
      <c r="B31" t="s">
        <v>13</v>
      </c>
      <c r="C31">
        <v>16</v>
      </c>
      <c r="D31">
        <f>IF(OR(tbl_3[[#This Row],[Nombre]]="",tbl_3[[#This Row],[Nombre]]=0),"",RANK(tbl_3[[#This Row],[Nombre]],tbl_3[Nombre],0))</f>
        <v>5</v>
      </c>
    </row>
    <row r="32" spans="2:4" x14ac:dyDescent="0.25">
      <c r="B32" t="s">
        <v>14</v>
      </c>
      <c r="C32">
        <v>9</v>
      </c>
      <c r="D32">
        <f>IF(OR(tbl_3[[#This Row],[Nombre]]="",tbl_3[[#This Row],[Nombre]]=0),"",RANK(tbl_3[[#This Row],[Nombre]],tbl_3[Nombre],0))</f>
        <v>6</v>
      </c>
    </row>
    <row r="33" spans="2:4" x14ac:dyDescent="0.25">
      <c r="B33" t="s">
        <v>15</v>
      </c>
      <c r="C33">
        <v>9</v>
      </c>
      <c r="D33">
        <f>IF(OR(tbl_3[[#This Row],[Nombre]]="",tbl_3[[#This Row],[Nombre]]=0),"",RANK(tbl_3[[#This Row],[Nombre]],tbl_3[Nombre],0))</f>
        <v>6</v>
      </c>
    </row>
    <row r="34" spans="2:4" x14ac:dyDescent="0.25">
      <c r="B34" t="s">
        <v>16</v>
      </c>
      <c r="C34">
        <v>8</v>
      </c>
      <c r="D34">
        <f>IF(OR(tbl_3[[#This Row],[Nombre]]="",tbl_3[[#This Row],[Nombre]]=0),"",RANK(tbl_3[[#This Row],[Nombre]],tbl_3[Nombre],0))</f>
        <v>8</v>
      </c>
    </row>
    <row r="35" spans="2:4" x14ac:dyDescent="0.25">
      <c r="B35" t="s">
        <v>17</v>
      </c>
      <c r="C35">
        <v>4</v>
      </c>
      <c r="D35">
        <f>IF(OR(tbl_3[[#This Row],[Nombre]]="",tbl_3[[#This Row],[Nombre]]=0),"",RANK(tbl_3[[#This Row],[Nombre]],tbl_3[Nombre],0))</f>
        <v>9</v>
      </c>
    </row>
    <row r="36" spans="2:4" x14ac:dyDescent="0.25">
      <c r="B36" t="s">
        <v>18</v>
      </c>
      <c r="C36">
        <v>2</v>
      </c>
      <c r="D36">
        <f>IF(OR(tbl_3[[#This Row],[Nombre]]="",tbl_3[[#This Row],[Nombre]]=0),"",RANK(tbl_3[[#This Row],[Nombre]],tbl_3[Nombre],0))</f>
        <v>10</v>
      </c>
    </row>
    <row r="37" spans="2:4" x14ac:dyDescent="0.25">
      <c r="B37" t="s">
        <v>19</v>
      </c>
      <c r="C37">
        <v>2</v>
      </c>
      <c r="D37">
        <f>IF(OR(tbl_3[[#This Row],[Nombre]]="",tbl_3[[#This Row],[Nombre]]=0),"",RANK(tbl_3[[#This Row],[Nombre]],tbl_3[Nombre],0))</f>
        <v>10</v>
      </c>
    </row>
    <row r="38" spans="2:4" x14ac:dyDescent="0.25">
      <c r="B38" t="s">
        <v>20</v>
      </c>
      <c r="C38">
        <v>1</v>
      </c>
      <c r="D38">
        <f>IF(OR(tbl_3[[#This Row],[Nombre]]="",tbl_3[[#This Row],[Nombre]]=0),"",RANK(tbl_3[[#This Row],[Nombre]],tbl_3[Nombre],0))</f>
        <v>12</v>
      </c>
    </row>
    <row r="39" spans="2:4" x14ac:dyDescent="0.25">
      <c r="B39" t="s">
        <v>21</v>
      </c>
      <c r="C39">
        <v>1</v>
      </c>
      <c r="D39">
        <f>IF(OR(tbl_3[[#This Row],[Nombre]]="",tbl_3[[#This Row],[Nombre]]=0),"",RANK(tbl_3[[#This Row],[Nombre]],tbl_3[Nombre],0))</f>
        <v>12</v>
      </c>
    </row>
    <row r="40" spans="2:4" x14ac:dyDescent="0.25">
      <c r="B40" t="s">
        <v>22</v>
      </c>
      <c r="C40">
        <v>1</v>
      </c>
      <c r="D40">
        <f>IF(OR(tbl_3[[#This Row],[Nombre]]="",tbl_3[[#This Row],[Nombre]]=0),"",RANK(tbl_3[[#This Row],[Nombre]],tbl_3[Nombre],0))</f>
        <v>12</v>
      </c>
    </row>
    <row r="41" spans="2:4" x14ac:dyDescent="0.25">
      <c r="B41" t="s">
        <v>9</v>
      </c>
      <c r="C41">
        <v>1</v>
      </c>
      <c r="D41">
        <f>IF(OR(tbl_3[[#This Row],[Nombre]]="",tbl_3[[#This Row],[Nombre]]=0),"",RANK(tbl_3[[#This Row],[Nombre]],tbl_3[Nombre],0))</f>
        <v>12</v>
      </c>
    </row>
    <row r="42" spans="2:4" x14ac:dyDescent="0.25">
      <c r="B42" t="s">
        <v>3</v>
      </c>
      <c r="C42">
        <f>SUBTOTAL(109,tbl_3[Nombre])</f>
        <v>181</v>
      </c>
    </row>
    <row r="45" spans="2:4" x14ac:dyDescent="0.25">
      <c r="B45" t="s">
        <v>84</v>
      </c>
      <c r="C45" t="s">
        <v>85</v>
      </c>
      <c r="D45" t="s">
        <v>86</v>
      </c>
    </row>
    <row r="46" spans="2:4" x14ac:dyDescent="0.25">
      <c r="B46" t="s">
        <v>23</v>
      </c>
      <c r="C46">
        <v>57</v>
      </c>
      <c r="D46">
        <f>IF(OR(tbl_4[[#This Row],[Nombre]]="",tbl_4[[#This Row],[Nombre]]=0),"",RANK(tbl_4[[#This Row],[Nombre]],tbl_4[Nombre],0))</f>
        <v>1</v>
      </c>
    </row>
    <row r="47" spans="2:4" x14ac:dyDescent="0.25">
      <c r="B47" t="s">
        <v>24</v>
      </c>
      <c r="C47">
        <v>33</v>
      </c>
      <c r="D47">
        <f>IF(OR(tbl_4[[#This Row],[Nombre]]="",tbl_4[[#This Row],[Nombre]]=0),"",RANK(tbl_4[[#This Row],[Nombre]],tbl_4[Nombre],0))</f>
        <v>2</v>
      </c>
    </row>
    <row r="48" spans="2:4" x14ac:dyDescent="0.25">
      <c r="B48" t="s">
        <v>25</v>
      </c>
      <c r="C48">
        <v>32</v>
      </c>
      <c r="D48">
        <f>IF(OR(tbl_4[[#This Row],[Nombre]]="",tbl_4[[#This Row],[Nombre]]=0),"",RANK(tbl_4[[#This Row],[Nombre]],tbl_4[Nombre],0))</f>
        <v>3</v>
      </c>
    </row>
    <row r="49" spans="2:4" x14ac:dyDescent="0.25">
      <c r="B49" t="s">
        <v>26</v>
      </c>
      <c r="C49">
        <v>32</v>
      </c>
      <c r="D49">
        <f>IF(OR(tbl_4[[#This Row],[Nombre]]="",tbl_4[[#This Row],[Nombre]]=0),"",RANK(tbl_4[[#This Row],[Nombre]],tbl_4[Nombre],0))</f>
        <v>3</v>
      </c>
    </row>
    <row r="50" spans="2:4" x14ac:dyDescent="0.25">
      <c r="B50" t="s">
        <v>27</v>
      </c>
      <c r="C50">
        <v>20</v>
      </c>
      <c r="D50">
        <f>IF(OR(tbl_4[[#This Row],[Nombre]]="",tbl_4[[#This Row],[Nombre]]=0),"",RANK(tbl_4[[#This Row],[Nombre]],tbl_4[Nombre],0))</f>
        <v>5</v>
      </c>
    </row>
    <row r="51" spans="2:4" x14ac:dyDescent="0.25">
      <c r="B51" t="s">
        <v>28</v>
      </c>
      <c r="C51">
        <v>5</v>
      </c>
      <c r="D51">
        <f>IF(OR(tbl_4[[#This Row],[Nombre]]="",tbl_4[[#This Row],[Nombre]]=0),"",RANK(tbl_4[[#This Row],[Nombre]],tbl_4[Nombre],0))</f>
        <v>6</v>
      </c>
    </row>
    <row r="52" spans="2:4" x14ac:dyDescent="0.25">
      <c r="B52" t="s">
        <v>29</v>
      </c>
      <c r="C52">
        <v>2</v>
      </c>
      <c r="D52">
        <f>IF(OR(tbl_4[[#This Row],[Nombre]]="",tbl_4[[#This Row],[Nombre]]=0),"",RANK(tbl_4[[#This Row],[Nombre]],tbl_4[Nombre],0))</f>
        <v>7</v>
      </c>
    </row>
    <row r="53" spans="2:4" x14ac:dyDescent="0.25">
      <c r="B53" t="s">
        <v>3</v>
      </c>
      <c r="C53">
        <f>SUBTOTAL(109,tbl_4[Nombre])</f>
        <v>181</v>
      </c>
    </row>
    <row r="56" spans="2:4" x14ac:dyDescent="0.25">
      <c r="B56" t="s">
        <v>84</v>
      </c>
      <c r="C56" t="s">
        <v>85</v>
      </c>
      <c r="D56" t="s">
        <v>86</v>
      </c>
    </row>
    <row r="57" spans="2:4" x14ac:dyDescent="0.25">
      <c r="B57" t="s">
        <v>39</v>
      </c>
      <c r="C57">
        <v>22</v>
      </c>
      <c r="D57">
        <f>IF(OR(tbl_5[[#This Row],[Nombre]]="",tbl_5[[#This Row],[Nombre]]=0),"",RANK(tbl_5[[#This Row],[Nombre]],tbl_5[Nombre],0))</f>
        <v>1</v>
      </c>
    </row>
    <row r="58" spans="2:4" x14ac:dyDescent="0.25">
      <c r="B58" t="s">
        <v>35</v>
      </c>
      <c r="C58">
        <v>21</v>
      </c>
      <c r="D58">
        <f>IF(OR(tbl_5[[#This Row],[Nombre]]="",tbl_5[[#This Row],[Nombre]]=0),"",RANK(tbl_5[[#This Row],[Nombre]],tbl_5[Nombre],0))</f>
        <v>2</v>
      </c>
    </row>
    <row r="59" spans="2:4" x14ac:dyDescent="0.25">
      <c r="B59" t="s">
        <v>30</v>
      </c>
      <c r="C59">
        <v>18</v>
      </c>
      <c r="D59">
        <f>IF(OR(tbl_5[[#This Row],[Nombre]]="",tbl_5[[#This Row],[Nombre]]=0),"",RANK(tbl_5[[#This Row],[Nombre]],tbl_5[Nombre],0))</f>
        <v>3</v>
      </c>
    </row>
    <row r="60" spans="2:4" x14ac:dyDescent="0.25">
      <c r="B60" t="s">
        <v>38</v>
      </c>
      <c r="C60">
        <v>16</v>
      </c>
      <c r="D60">
        <f>IF(OR(tbl_5[[#This Row],[Nombre]]="",tbl_5[[#This Row],[Nombre]]=0),"",RANK(tbl_5[[#This Row],[Nombre]],tbl_5[Nombre],0))</f>
        <v>4</v>
      </c>
    </row>
    <row r="61" spans="2:4" x14ac:dyDescent="0.25">
      <c r="B61" t="s">
        <v>36</v>
      </c>
      <c r="C61">
        <v>15</v>
      </c>
      <c r="D61">
        <f>IF(OR(tbl_5[[#This Row],[Nombre]]="",tbl_5[[#This Row],[Nombre]]=0),"",RANK(tbl_5[[#This Row],[Nombre]],tbl_5[Nombre],0))</f>
        <v>5</v>
      </c>
    </row>
    <row r="62" spans="2:4" x14ac:dyDescent="0.25">
      <c r="B62" t="s">
        <v>40</v>
      </c>
      <c r="C62">
        <v>15</v>
      </c>
      <c r="D62">
        <f>IF(OR(tbl_5[[#This Row],[Nombre]]="",tbl_5[[#This Row],[Nombre]]=0),"",RANK(tbl_5[[#This Row],[Nombre]],tbl_5[Nombre],0))</f>
        <v>5</v>
      </c>
    </row>
    <row r="63" spans="2:4" x14ac:dyDescent="0.25">
      <c r="B63" t="s">
        <v>34</v>
      </c>
      <c r="C63">
        <v>14</v>
      </c>
      <c r="D63">
        <f>IF(OR(tbl_5[[#This Row],[Nombre]]="",tbl_5[[#This Row],[Nombre]]=0),"",RANK(tbl_5[[#This Row],[Nombre]],tbl_5[Nombre],0))</f>
        <v>7</v>
      </c>
    </row>
    <row r="64" spans="2:4" x14ac:dyDescent="0.25">
      <c r="B64" t="s">
        <v>31</v>
      </c>
      <c r="C64">
        <v>13</v>
      </c>
      <c r="D64">
        <f>IF(OR(tbl_5[[#This Row],[Nombre]]="",tbl_5[[#This Row],[Nombre]]=0),"",RANK(tbl_5[[#This Row],[Nombre]],tbl_5[Nombre],0))</f>
        <v>8</v>
      </c>
    </row>
    <row r="65" spans="2:4" x14ac:dyDescent="0.25">
      <c r="B65" t="s">
        <v>41</v>
      </c>
      <c r="C65">
        <v>13</v>
      </c>
      <c r="D65">
        <f>IF(OR(tbl_5[[#This Row],[Nombre]]="",tbl_5[[#This Row],[Nombre]]=0),"",RANK(tbl_5[[#This Row],[Nombre]],tbl_5[Nombre],0))</f>
        <v>8</v>
      </c>
    </row>
    <row r="66" spans="2:4" x14ac:dyDescent="0.25">
      <c r="B66" t="s">
        <v>32</v>
      </c>
      <c r="C66">
        <v>12</v>
      </c>
      <c r="D66">
        <f>IF(OR(tbl_5[[#This Row],[Nombre]]="",tbl_5[[#This Row],[Nombre]]=0),"",RANK(tbl_5[[#This Row],[Nombre]],tbl_5[Nombre],0))</f>
        <v>10</v>
      </c>
    </row>
    <row r="67" spans="2:4" x14ac:dyDescent="0.25">
      <c r="B67" t="s">
        <v>33</v>
      </c>
      <c r="C67">
        <v>11</v>
      </c>
      <c r="D67">
        <f>IF(OR(tbl_5[[#This Row],[Nombre]]="",tbl_5[[#This Row],[Nombre]]=0),"",RANK(tbl_5[[#This Row],[Nombre]],tbl_5[Nombre],0))</f>
        <v>11</v>
      </c>
    </row>
    <row r="68" spans="2:4" x14ac:dyDescent="0.25">
      <c r="B68" t="s">
        <v>37</v>
      </c>
      <c r="C68">
        <v>11</v>
      </c>
      <c r="D68">
        <f>IF(OR(tbl_5[[#This Row],[Nombre]]="",tbl_5[[#This Row],[Nombre]]=0),"",RANK(tbl_5[[#This Row],[Nombre]],tbl_5[Nombre],0))</f>
        <v>11</v>
      </c>
    </row>
    <row r="69" spans="2:4" x14ac:dyDescent="0.25">
      <c r="B69" t="s">
        <v>3</v>
      </c>
      <c r="C69">
        <f>SUBTOTAL(109,tbl_5[Nombre])</f>
        <v>181</v>
      </c>
    </row>
    <row r="72" spans="2:4" x14ac:dyDescent="0.25">
      <c r="B72" t="s">
        <v>84</v>
      </c>
      <c r="C72" t="s">
        <v>85</v>
      </c>
      <c r="D72" t="s">
        <v>86</v>
      </c>
    </row>
    <row r="73" spans="2:4" x14ac:dyDescent="0.25">
      <c r="B73" t="s">
        <v>87</v>
      </c>
      <c r="C73">
        <v>65</v>
      </c>
      <c r="D73">
        <f>IF(OR(tbl_6[[#This Row],[Nombre]]="",tbl_6[[#This Row],[Nombre]]=0),"",RANK(tbl_6[[#This Row],[Nombre]],tbl_6[Nombre],0))</f>
        <v>1</v>
      </c>
    </row>
    <row r="74" spans="2:4" x14ac:dyDescent="0.25">
      <c r="B74" t="s">
        <v>42</v>
      </c>
      <c r="C74">
        <v>31</v>
      </c>
      <c r="D74">
        <f>IF(OR(tbl_6[[#This Row],[Nombre]]="",tbl_6[[#This Row],[Nombre]]=0),"",RANK(tbl_6[[#This Row],[Nombre]],tbl_6[Nombre],0))</f>
        <v>2</v>
      </c>
    </row>
    <row r="75" spans="2:4" x14ac:dyDescent="0.25">
      <c r="B75" t="s">
        <v>43</v>
      </c>
      <c r="C75">
        <v>29</v>
      </c>
      <c r="D75">
        <f>IF(OR(tbl_6[[#This Row],[Nombre]]="",tbl_6[[#This Row],[Nombre]]=0),"",RANK(tbl_6[[#This Row],[Nombre]],tbl_6[Nombre],0))</f>
        <v>3</v>
      </c>
    </row>
    <row r="76" spans="2:4" x14ac:dyDescent="0.25">
      <c r="B76" t="s">
        <v>44</v>
      </c>
      <c r="C76">
        <v>23</v>
      </c>
      <c r="D76">
        <f>IF(OR(tbl_6[[#This Row],[Nombre]]="",tbl_6[[#This Row],[Nombre]]=0),"",RANK(tbl_6[[#This Row],[Nombre]],tbl_6[Nombre],0))</f>
        <v>4</v>
      </c>
    </row>
    <row r="77" spans="2:4" x14ac:dyDescent="0.25">
      <c r="B77" t="s">
        <v>51</v>
      </c>
      <c r="C77">
        <v>17</v>
      </c>
      <c r="D77">
        <f>IF(OR(tbl_6[[#This Row],[Nombre]]="",tbl_6[[#This Row],[Nombre]]=0),"",RANK(tbl_6[[#This Row],[Nombre]],tbl_6[Nombre],0))</f>
        <v>5</v>
      </c>
    </row>
    <row r="78" spans="2:4" x14ac:dyDescent="0.25">
      <c r="B78" t="s">
        <v>50</v>
      </c>
      <c r="C78">
        <v>4</v>
      </c>
      <c r="D78">
        <f>IF(OR(tbl_6[[#This Row],[Nombre]]="",tbl_6[[#This Row],[Nombre]]=0),"",RANK(tbl_6[[#This Row],[Nombre]],tbl_6[Nombre],0))</f>
        <v>6</v>
      </c>
    </row>
    <row r="79" spans="2:4" x14ac:dyDescent="0.25">
      <c r="B79" t="s">
        <v>52</v>
      </c>
      <c r="C79">
        <v>4</v>
      </c>
      <c r="D79">
        <f>IF(OR(tbl_6[[#This Row],[Nombre]]="",tbl_6[[#This Row],[Nombre]]=0),"",RANK(tbl_6[[#This Row],[Nombre]],tbl_6[Nombre],0))</f>
        <v>6</v>
      </c>
    </row>
    <row r="80" spans="2:4" x14ac:dyDescent="0.25">
      <c r="B80" t="s">
        <v>45</v>
      </c>
      <c r="C80">
        <v>3</v>
      </c>
      <c r="D80">
        <f>IF(OR(tbl_6[[#This Row],[Nombre]]="",tbl_6[[#This Row],[Nombre]]=0),"",RANK(tbl_6[[#This Row],[Nombre]],tbl_6[Nombre],0))</f>
        <v>8</v>
      </c>
    </row>
    <row r="81" spans="2:4" x14ac:dyDescent="0.25">
      <c r="B81" t="s">
        <v>46</v>
      </c>
      <c r="C81">
        <v>2</v>
      </c>
      <c r="D81">
        <f>IF(OR(tbl_6[[#This Row],[Nombre]]="",tbl_6[[#This Row],[Nombre]]=0),"",RANK(tbl_6[[#This Row],[Nombre]],tbl_6[Nombre],0))</f>
        <v>9</v>
      </c>
    </row>
    <row r="82" spans="2:4" x14ac:dyDescent="0.25">
      <c r="B82" t="s">
        <v>47</v>
      </c>
      <c r="C82">
        <v>2</v>
      </c>
      <c r="D82">
        <f>IF(OR(tbl_6[[#This Row],[Nombre]]="",tbl_6[[#This Row],[Nombre]]=0),"",RANK(tbl_6[[#This Row],[Nombre]],tbl_6[Nombre],0))</f>
        <v>9</v>
      </c>
    </row>
    <row r="83" spans="2:4" x14ac:dyDescent="0.25">
      <c r="B83" t="s">
        <v>48</v>
      </c>
      <c r="C83">
        <v>1</v>
      </c>
      <c r="D83">
        <f>IF(OR(tbl_6[[#This Row],[Nombre]]="",tbl_6[[#This Row],[Nombre]]=0),"",RANK(tbl_6[[#This Row],[Nombre]],tbl_6[Nombre],0))</f>
        <v>11</v>
      </c>
    </row>
    <row r="84" spans="2:4" x14ac:dyDescent="0.25">
      <c r="B84" t="s">
        <v>49</v>
      </c>
      <c r="C84">
        <v>0</v>
      </c>
      <c r="D84" t="str">
        <f>IF(OR(tbl_6[[#This Row],[Nombre]]="",tbl_6[[#This Row],[Nombre]]=0),"",RANK(tbl_6[[#This Row],[Nombre]],tbl_6[Nombre],0))</f>
        <v/>
      </c>
    </row>
    <row r="85" spans="2:4" x14ac:dyDescent="0.25">
      <c r="B85" t="s">
        <v>3</v>
      </c>
      <c r="C85">
        <f>SUBTOTAL(109,tbl_6[Nombre])</f>
        <v>181</v>
      </c>
    </row>
    <row r="88" spans="2:4" x14ac:dyDescent="0.25">
      <c r="B88" t="s">
        <v>84</v>
      </c>
      <c r="C88" t="s">
        <v>85</v>
      </c>
      <c r="D88" t="s">
        <v>86</v>
      </c>
    </row>
    <row r="89" spans="2:4" x14ac:dyDescent="0.25">
      <c r="B89" t="s">
        <v>53</v>
      </c>
      <c r="C89">
        <v>58</v>
      </c>
      <c r="D89">
        <f>IF(OR(tbl_7[[#This Row],[Nombre]]="",tbl_7[[#This Row],[Nombre]]=0),"",RANK(tbl_7[[#This Row],[Nombre]],tbl_7[Nombre],0))</f>
        <v>1</v>
      </c>
    </row>
    <row r="90" spans="2:4" x14ac:dyDescent="0.25">
      <c r="B90" t="s">
        <v>54</v>
      </c>
      <c r="C90">
        <v>49</v>
      </c>
      <c r="D90">
        <f>IF(OR(tbl_7[[#This Row],[Nombre]]="",tbl_7[[#This Row],[Nombre]]=0),"",RANK(tbl_7[[#This Row],[Nombre]],tbl_7[Nombre],0))</f>
        <v>2</v>
      </c>
    </row>
    <row r="91" spans="2:4" x14ac:dyDescent="0.25">
      <c r="B91" t="s">
        <v>55</v>
      </c>
      <c r="C91">
        <v>33</v>
      </c>
      <c r="D91">
        <f>IF(OR(tbl_7[[#This Row],[Nombre]]="",tbl_7[[#This Row],[Nombre]]=0),"",RANK(tbl_7[[#This Row],[Nombre]],tbl_7[Nombre],0))</f>
        <v>3</v>
      </c>
    </row>
    <row r="92" spans="2:4" x14ac:dyDescent="0.25">
      <c r="B92" t="s">
        <v>56</v>
      </c>
      <c r="C92">
        <v>13</v>
      </c>
      <c r="D92">
        <f>IF(OR(tbl_7[[#This Row],[Nombre]]="",tbl_7[[#This Row],[Nombre]]=0),"",RANK(tbl_7[[#This Row],[Nombre]],tbl_7[Nombre],0))</f>
        <v>4</v>
      </c>
    </row>
    <row r="93" spans="2:4" x14ac:dyDescent="0.25">
      <c r="B93" t="s">
        <v>57</v>
      </c>
      <c r="C93">
        <v>10</v>
      </c>
      <c r="D93">
        <f>IF(OR(tbl_7[[#This Row],[Nombre]]="",tbl_7[[#This Row],[Nombre]]=0),"",RANK(tbl_7[[#This Row],[Nombre]],tbl_7[Nombre],0))</f>
        <v>5</v>
      </c>
    </row>
    <row r="94" spans="2:4" x14ac:dyDescent="0.25">
      <c r="B94" t="s">
        <v>58</v>
      </c>
      <c r="C94">
        <v>8</v>
      </c>
      <c r="D94">
        <f>IF(OR(tbl_7[[#This Row],[Nombre]]="",tbl_7[[#This Row],[Nombre]]=0),"",RANK(tbl_7[[#This Row],[Nombre]],tbl_7[Nombre],0))</f>
        <v>6</v>
      </c>
    </row>
    <row r="95" spans="2:4" x14ac:dyDescent="0.25">
      <c r="B95" t="s">
        <v>59</v>
      </c>
      <c r="C95">
        <v>7</v>
      </c>
      <c r="D95">
        <f>IF(OR(tbl_7[[#This Row],[Nombre]]="",tbl_7[[#This Row],[Nombre]]=0),"",RANK(tbl_7[[#This Row],[Nombre]],tbl_7[Nombre],0))</f>
        <v>7</v>
      </c>
    </row>
    <row r="96" spans="2:4" x14ac:dyDescent="0.25">
      <c r="B96" t="s">
        <v>60</v>
      </c>
      <c r="C96">
        <v>3</v>
      </c>
      <c r="D96">
        <f>IF(OR(tbl_7[[#This Row],[Nombre]]="",tbl_7[[#This Row],[Nombre]]=0),"",RANK(tbl_7[[#This Row],[Nombre]],tbl_7[Nombre],0))</f>
        <v>8</v>
      </c>
    </row>
    <row r="97" spans="2:4" x14ac:dyDescent="0.25">
      <c r="B97" t="s">
        <v>3</v>
      </c>
      <c r="C97">
        <f>SUBTOTAL(109,tbl_7[Nombre])</f>
        <v>181</v>
      </c>
    </row>
    <row r="100" spans="2:4" x14ac:dyDescent="0.25">
      <c r="B100" t="s">
        <v>84</v>
      </c>
      <c r="C100" t="s">
        <v>85</v>
      </c>
      <c r="D100" t="s">
        <v>86</v>
      </c>
    </row>
    <row r="101" spans="2:4" x14ac:dyDescent="0.25">
      <c r="B101" t="s">
        <v>1</v>
      </c>
      <c r="C101">
        <v>20</v>
      </c>
      <c r="D101">
        <f>IF(OR(tbl_8[[#This Row],[Nombre]]="",tbl_8[[#This Row],[Nombre]]=0),"",RANK(tbl_8[[#This Row],[Nombre]],tbl_8[Nombre],0))</f>
        <v>1</v>
      </c>
    </row>
    <row r="102" spans="2:4" x14ac:dyDescent="0.25">
      <c r="B102" t="s">
        <v>10</v>
      </c>
      <c r="C102">
        <v>10</v>
      </c>
      <c r="D102">
        <f>IF(OR(tbl_8[[#This Row],[Nombre]]="",tbl_8[[#This Row],[Nombre]]=0),"",RANK(tbl_8[[#This Row],[Nombre]],tbl_8[Nombre],0))</f>
        <v>2</v>
      </c>
    </row>
    <row r="103" spans="2:4" x14ac:dyDescent="0.25">
      <c r="B103" t="s">
        <v>12</v>
      </c>
      <c r="C103">
        <v>7</v>
      </c>
      <c r="D103">
        <f>IF(OR(tbl_8[[#This Row],[Nombre]]="",tbl_8[[#This Row],[Nombre]]=0),"",RANK(tbl_8[[#This Row],[Nombre]],tbl_8[Nombre],0))</f>
        <v>3</v>
      </c>
    </row>
    <row r="104" spans="2:4" x14ac:dyDescent="0.25">
      <c r="B104" t="s">
        <v>13</v>
      </c>
      <c r="C104">
        <v>4</v>
      </c>
      <c r="D104">
        <f>IF(OR(tbl_8[[#This Row],[Nombre]]="",tbl_8[[#This Row],[Nombre]]=0),"",RANK(tbl_8[[#This Row],[Nombre]],tbl_8[Nombre],0))</f>
        <v>4</v>
      </c>
    </row>
    <row r="105" spans="2:4" x14ac:dyDescent="0.25">
      <c r="B105" t="s">
        <v>11</v>
      </c>
      <c r="C105">
        <v>4</v>
      </c>
      <c r="D105">
        <f>IF(OR(tbl_8[[#This Row],[Nombre]]="",tbl_8[[#This Row],[Nombre]]=0),"",RANK(tbl_8[[#This Row],[Nombre]],tbl_8[Nombre],0))</f>
        <v>4</v>
      </c>
    </row>
    <row r="106" spans="2:4" x14ac:dyDescent="0.25">
      <c r="B106" t="s">
        <v>17</v>
      </c>
      <c r="C106">
        <v>3</v>
      </c>
      <c r="D106">
        <f>IF(OR(tbl_8[[#This Row],[Nombre]]="",tbl_8[[#This Row],[Nombre]]=0),"",RANK(tbl_8[[#This Row],[Nombre]],tbl_8[Nombre],0))</f>
        <v>6</v>
      </c>
    </row>
    <row r="107" spans="2:4" x14ac:dyDescent="0.25">
      <c r="B107" t="s">
        <v>14</v>
      </c>
      <c r="C107">
        <v>3</v>
      </c>
      <c r="D107">
        <f>IF(OR(tbl_8[[#This Row],[Nombre]]="",tbl_8[[#This Row],[Nombre]]=0),"",RANK(tbl_8[[#This Row],[Nombre]],tbl_8[Nombre],0))</f>
        <v>6</v>
      </c>
    </row>
    <row r="108" spans="2:4" x14ac:dyDescent="0.25">
      <c r="B108" t="s">
        <v>15</v>
      </c>
      <c r="C108">
        <v>3</v>
      </c>
      <c r="D108">
        <f>IF(OR(tbl_8[[#This Row],[Nombre]]="",tbl_8[[#This Row],[Nombre]]=0),"",RANK(tbl_8[[#This Row],[Nombre]],tbl_8[Nombre],0))</f>
        <v>6</v>
      </c>
    </row>
    <row r="109" spans="2:4" x14ac:dyDescent="0.25">
      <c r="B109" t="s">
        <v>16</v>
      </c>
      <c r="C109">
        <v>1</v>
      </c>
      <c r="D109">
        <f>IF(OR(tbl_8[[#This Row],[Nombre]]="",tbl_8[[#This Row],[Nombre]]=0),"",RANK(tbl_8[[#This Row],[Nombre]],tbl_8[Nombre],0))</f>
        <v>9</v>
      </c>
    </row>
    <row r="110" spans="2:4" x14ac:dyDescent="0.25">
      <c r="B110" t="s">
        <v>21</v>
      </c>
      <c r="C110">
        <v>1</v>
      </c>
      <c r="D110">
        <f>IF(OR(tbl_8[[#This Row],[Nombre]]="",tbl_8[[#This Row],[Nombre]]=0),"",RANK(tbl_8[[#This Row],[Nombre]],tbl_8[Nombre],0))</f>
        <v>9</v>
      </c>
    </row>
    <row r="111" spans="2:4" x14ac:dyDescent="0.25">
      <c r="B111" t="s">
        <v>19</v>
      </c>
      <c r="C111">
        <v>1</v>
      </c>
      <c r="D111">
        <f>IF(OR(tbl_8[[#This Row],[Nombre]]="",tbl_8[[#This Row],[Nombre]]=0),"",RANK(tbl_8[[#This Row],[Nombre]],tbl_8[Nombre],0))</f>
        <v>9</v>
      </c>
    </row>
    <row r="112" spans="2:4" x14ac:dyDescent="0.25">
      <c r="B112" t="s">
        <v>20</v>
      </c>
      <c r="C112">
        <v>0</v>
      </c>
      <c r="D112" t="str">
        <f>IF(OR(tbl_8[[#This Row],[Nombre]]="",tbl_8[[#This Row],[Nombre]]=0),"",RANK(tbl_8[[#This Row],[Nombre]],tbl_8[Nombre],0))</f>
        <v/>
      </c>
    </row>
    <row r="113" spans="2:4" x14ac:dyDescent="0.25">
      <c r="B113" t="s">
        <v>18</v>
      </c>
      <c r="C113">
        <v>0</v>
      </c>
      <c r="D113" t="str">
        <f>IF(OR(tbl_8[[#This Row],[Nombre]]="",tbl_8[[#This Row],[Nombre]]=0),"",RANK(tbl_8[[#This Row],[Nombre]],tbl_8[Nombre],0))</f>
        <v/>
      </c>
    </row>
    <row r="114" spans="2:4" x14ac:dyDescent="0.25">
      <c r="B114" t="s">
        <v>22</v>
      </c>
      <c r="C114">
        <v>0</v>
      </c>
      <c r="D114" t="str">
        <f>IF(OR(tbl_8[[#This Row],[Nombre]]="",tbl_8[[#This Row],[Nombre]]=0),"",RANK(tbl_8[[#This Row],[Nombre]],tbl_8[Nombre],0))</f>
        <v/>
      </c>
    </row>
    <row r="115" spans="2:4" x14ac:dyDescent="0.25">
      <c r="B115" t="s">
        <v>9</v>
      </c>
      <c r="C115">
        <v>0</v>
      </c>
      <c r="D115" t="str">
        <f>IF(OR(tbl_8[[#This Row],[Nombre]]="",tbl_8[[#This Row],[Nombre]]=0),"",RANK(tbl_8[[#This Row],[Nombre]],tbl_8[Nombre],0))</f>
        <v/>
      </c>
    </row>
    <row r="116" spans="2:4" x14ac:dyDescent="0.25">
      <c r="B116" t="s">
        <v>3</v>
      </c>
      <c r="C116">
        <f>SUBTOTAL(109,tbl_8[Nombre])</f>
        <v>57</v>
      </c>
    </row>
    <row r="119" spans="2:4" x14ac:dyDescent="0.25">
      <c r="B119" t="s">
        <v>84</v>
      </c>
      <c r="C119" t="s">
        <v>85</v>
      </c>
      <c r="D119" t="s">
        <v>86</v>
      </c>
    </row>
    <row r="120" spans="2:4" x14ac:dyDescent="0.25">
      <c r="B120" t="s">
        <v>87</v>
      </c>
      <c r="C120">
        <v>22</v>
      </c>
      <c r="D120">
        <f>IF(OR(tbl_9[[#This Row],[Nombre]]="",tbl_9[[#This Row],[Nombre]]=0),"",RANK(tbl_9[[#This Row],[Nombre]],tbl_9[Nombre],0))</f>
        <v>1</v>
      </c>
    </row>
    <row r="121" spans="2:4" x14ac:dyDescent="0.25">
      <c r="B121" t="s">
        <v>43</v>
      </c>
      <c r="C121">
        <v>9</v>
      </c>
      <c r="D121">
        <f>IF(OR(tbl_9[[#This Row],[Nombre]]="",tbl_9[[#This Row],[Nombre]]=0),"",RANK(tbl_9[[#This Row],[Nombre]],tbl_9[Nombre],0))</f>
        <v>2</v>
      </c>
    </row>
    <row r="122" spans="2:4" x14ac:dyDescent="0.25">
      <c r="B122" t="s">
        <v>61</v>
      </c>
      <c r="C122">
        <v>8</v>
      </c>
      <c r="D122">
        <f>IF(OR(tbl_9[[#This Row],[Nombre]]="",tbl_9[[#This Row],[Nombre]]=0),"",RANK(tbl_9[[#This Row],[Nombre]],tbl_9[Nombre],0))</f>
        <v>3</v>
      </c>
    </row>
    <row r="123" spans="2:4" x14ac:dyDescent="0.25">
      <c r="B123" t="s">
        <v>44</v>
      </c>
      <c r="C123">
        <v>7</v>
      </c>
      <c r="D123">
        <f>IF(OR(tbl_9[[#This Row],[Nombre]]="",tbl_9[[#This Row],[Nombre]]=0),"",RANK(tbl_9[[#This Row],[Nombre]],tbl_9[Nombre],0))</f>
        <v>4</v>
      </c>
    </row>
    <row r="124" spans="2:4" x14ac:dyDescent="0.25">
      <c r="B124" t="s">
        <v>51</v>
      </c>
      <c r="C124">
        <v>6</v>
      </c>
      <c r="D124">
        <f>IF(OR(tbl_9[[#This Row],[Nombre]]="",tbl_9[[#This Row],[Nombre]]=0),"",RANK(tbl_9[[#This Row],[Nombre]],tbl_9[Nombre],0))</f>
        <v>5</v>
      </c>
    </row>
    <row r="125" spans="2:4" x14ac:dyDescent="0.25">
      <c r="B125" t="s">
        <v>45</v>
      </c>
      <c r="C125">
        <v>1</v>
      </c>
      <c r="D125">
        <f>IF(OR(tbl_9[[#This Row],[Nombre]]="",tbl_9[[#This Row],[Nombre]]=0),"",RANK(tbl_9[[#This Row],[Nombre]],tbl_9[Nombre],0))</f>
        <v>6</v>
      </c>
    </row>
    <row r="126" spans="2:4" x14ac:dyDescent="0.25">
      <c r="B126" t="s">
        <v>46</v>
      </c>
      <c r="C126">
        <v>1</v>
      </c>
      <c r="D126">
        <f>IF(OR(tbl_9[[#This Row],[Nombre]]="",tbl_9[[#This Row],[Nombre]]=0),"",RANK(tbl_9[[#This Row],[Nombre]],tbl_9[Nombre],0))</f>
        <v>6</v>
      </c>
    </row>
    <row r="127" spans="2:4" x14ac:dyDescent="0.25">
      <c r="B127" t="s">
        <v>47</v>
      </c>
      <c r="C127">
        <v>1</v>
      </c>
      <c r="D127">
        <f>IF(OR(tbl_9[[#This Row],[Nombre]]="",tbl_9[[#This Row],[Nombre]]=0),"",RANK(tbl_9[[#This Row],[Nombre]],tbl_9[Nombre],0))</f>
        <v>6</v>
      </c>
    </row>
    <row r="128" spans="2:4" x14ac:dyDescent="0.25">
      <c r="B128" t="s">
        <v>52</v>
      </c>
      <c r="C128">
        <v>1</v>
      </c>
      <c r="D128">
        <f>IF(OR(tbl_9[[#This Row],[Nombre]]="",tbl_9[[#This Row],[Nombre]]=0),"",RANK(tbl_9[[#This Row],[Nombre]],tbl_9[Nombre],0))</f>
        <v>6</v>
      </c>
    </row>
    <row r="129" spans="2:4" x14ac:dyDescent="0.25">
      <c r="B129" t="s">
        <v>48</v>
      </c>
      <c r="C129">
        <v>0</v>
      </c>
      <c r="D129" t="str">
        <f>IF(OR(tbl_9[[#This Row],[Nombre]]="",tbl_9[[#This Row],[Nombre]]=0),"",RANK(tbl_9[[#This Row],[Nombre]],tbl_9[Nombre],0))</f>
        <v/>
      </c>
    </row>
    <row r="130" spans="2:4" x14ac:dyDescent="0.25">
      <c r="B130" t="s">
        <v>49</v>
      </c>
      <c r="C130">
        <v>0</v>
      </c>
      <c r="D130" t="str">
        <f>IF(OR(tbl_9[[#This Row],[Nombre]]="",tbl_9[[#This Row],[Nombre]]=0),"",RANK(tbl_9[[#This Row],[Nombre]],tbl_9[Nombre],0))</f>
        <v/>
      </c>
    </row>
    <row r="131" spans="2:4" x14ac:dyDescent="0.25">
      <c r="B131" t="s">
        <v>50</v>
      </c>
      <c r="C131">
        <v>0</v>
      </c>
      <c r="D131" t="str">
        <f>IF(OR(tbl_9[[#This Row],[Nombre]]="",tbl_9[[#This Row],[Nombre]]=0),"",RANK(tbl_9[[#This Row],[Nombre]],tbl_9[Nombre],0))</f>
        <v/>
      </c>
    </row>
    <row r="132" spans="2:4" x14ac:dyDescent="0.25">
      <c r="B132" t="s">
        <v>3</v>
      </c>
      <c r="C132">
        <f>SUBTOTAL(109,tbl_9[Nombre])</f>
        <v>56</v>
      </c>
    </row>
    <row r="135" spans="2:4" x14ac:dyDescent="0.25">
      <c r="B135" t="s">
        <v>84</v>
      </c>
      <c r="C135" t="s">
        <v>85</v>
      </c>
      <c r="D135" t="s">
        <v>86</v>
      </c>
    </row>
    <row r="136" spans="2:4" x14ac:dyDescent="0.25">
      <c r="B136" t="s">
        <v>53</v>
      </c>
      <c r="C136">
        <v>17</v>
      </c>
      <c r="D136">
        <f>IF(OR(tbl_10[[#This Row],[Nombre]]="",tbl_10[[#This Row],[Nombre]]=0),"",RANK(tbl_10[[#This Row],[Nombre]],tbl_10[Nombre],0))</f>
        <v>1</v>
      </c>
    </row>
    <row r="137" spans="2:4" x14ac:dyDescent="0.25">
      <c r="B137" t="s">
        <v>55</v>
      </c>
      <c r="C137">
        <v>14</v>
      </c>
      <c r="D137">
        <f>IF(OR(tbl_10[[#This Row],[Nombre]]="",tbl_10[[#This Row],[Nombre]]=0),"",RANK(tbl_10[[#This Row],[Nombre]],tbl_10[Nombre],0))</f>
        <v>2</v>
      </c>
    </row>
    <row r="138" spans="2:4" x14ac:dyDescent="0.25">
      <c r="B138" t="s">
        <v>54</v>
      </c>
      <c r="C138">
        <v>13</v>
      </c>
      <c r="D138">
        <f>IF(OR(tbl_10[[#This Row],[Nombre]]="",tbl_10[[#This Row],[Nombre]]=0),"",RANK(tbl_10[[#This Row],[Nombre]],tbl_10[Nombre],0))</f>
        <v>3</v>
      </c>
    </row>
    <row r="139" spans="2:4" x14ac:dyDescent="0.25">
      <c r="B139" t="s">
        <v>56</v>
      </c>
      <c r="C139">
        <v>5</v>
      </c>
      <c r="D139">
        <f>IF(OR(tbl_10[[#This Row],[Nombre]]="",tbl_10[[#This Row],[Nombre]]=0),"",RANK(tbl_10[[#This Row],[Nombre]],tbl_10[Nombre],0))</f>
        <v>4</v>
      </c>
    </row>
    <row r="140" spans="2:4" x14ac:dyDescent="0.25">
      <c r="B140" t="s">
        <v>58</v>
      </c>
      <c r="C140">
        <v>3</v>
      </c>
      <c r="D140">
        <f>IF(OR(tbl_10[[#This Row],[Nombre]]="",tbl_10[[#This Row],[Nombre]]=0),"",RANK(tbl_10[[#This Row],[Nombre]],tbl_10[Nombre],0))</f>
        <v>5</v>
      </c>
    </row>
    <row r="141" spans="2:4" x14ac:dyDescent="0.25">
      <c r="B141" t="s">
        <v>59</v>
      </c>
      <c r="C141">
        <v>2</v>
      </c>
      <c r="D141">
        <f>IF(OR(tbl_10[[#This Row],[Nombre]]="",tbl_10[[#This Row],[Nombre]]=0),"",RANK(tbl_10[[#This Row],[Nombre]],tbl_10[Nombre],0))</f>
        <v>6</v>
      </c>
    </row>
    <row r="142" spans="2:4" x14ac:dyDescent="0.25">
      <c r="B142" t="s">
        <v>57</v>
      </c>
      <c r="C142">
        <v>2</v>
      </c>
      <c r="D142">
        <f>IF(OR(tbl_10[[#This Row],[Nombre]]="",tbl_10[[#This Row],[Nombre]]=0),"",RANK(tbl_10[[#This Row],[Nombre]],tbl_10[Nombre],0))</f>
        <v>6</v>
      </c>
    </row>
    <row r="143" spans="2:4" x14ac:dyDescent="0.25">
      <c r="B143" t="s">
        <v>60</v>
      </c>
      <c r="C143">
        <v>1</v>
      </c>
      <c r="D143">
        <f>IF(OR(tbl_10[[#This Row],[Nombre]]="",tbl_10[[#This Row],[Nombre]]=0),"",RANK(tbl_10[[#This Row],[Nombre]],tbl_10[Nombre],0))</f>
        <v>8</v>
      </c>
    </row>
    <row r="144" spans="2:4" x14ac:dyDescent="0.25">
      <c r="B144" t="s">
        <v>3</v>
      </c>
      <c r="C144">
        <f>SUBTOTAL(109,tbl_10[Nombre])</f>
        <v>57</v>
      </c>
    </row>
    <row r="147" spans="2:4" x14ac:dyDescent="0.25">
      <c r="B147" t="s">
        <v>84</v>
      </c>
      <c r="C147" t="s">
        <v>85</v>
      </c>
      <c r="D147" t="s">
        <v>86</v>
      </c>
    </row>
    <row r="148" spans="2:4" x14ac:dyDescent="0.25">
      <c r="B148" t="s">
        <v>23</v>
      </c>
      <c r="C148">
        <v>17</v>
      </c>
      <c r="D148">
        <f>IF(OR(tbl_11[[#This Row],[Nombre]]="",tbl_11[[#This Row],[Nombre]]=0),"",RANK(tbl_11[[#This Row],[Nombre]],tbl_11[Nombre],0))</f>
        <v>1</v>
      </c>
    </row>
    <row r="149" spans="2:4" x14ac:dyDescent="0.25">
      <c r="B149" t="s">
        <v>26</v>
      </c>
      <c r="C149">
        <v>13</v>
      </c>
      <c r="D149">
        <f>IF(OR(tbl_11[[#This Row],[Nombre]]="",tbl_11[[#This Row],[Nombre]]=0),"",RANK(tbl_11[[#This Row],[Nombre]],tbl_11[Nombre],0))</f>
        <v>2</v>
      </c>
    </row>
    <row r="150" spans="2:4" x14ac:dyDescent="0.25">
      <c r="B150" t="s">
        <v>24</v>
      </c>
      <c r="C150">
        <v>12</v>
      </c>
      <c r="D150">
        <f>IF(OR(tbl_11[[#This Row],[Nombre]]="",tbl_11[[#This Row],[Nombre]]=0),"",RANK(tbl_11[[#This Row],[Nombre]],tbl_11[Nombre],0))</f>
        <v>3</v>
      </c>
    </row>
    <row r="151" spans="2:4" x14ac:dyDescent="0.25">
      <c r="B151" t="s">
        <v>27</v>
      </c>
      <c r="C151">
        <v>8</v>
      </c>
      <c r="D151">
        <f>IF(OR(tbl_11[[#This Row],[Nombre]]="",tbl_11[[#This Row],[Nombre]]=0),"",RANK(tbl_11[[#This Row],[Nombre]],tbl_11[Nombre],0))</f>
        <v>4</v>
      </c>
    </row>
    <row r="152" spans="2:4" x14ac:dyDescent="0.25">
      <c r="B152" t="s">
        <v>25</v>
      </c>
      <c r="C152">
        <v>7</v>
      </c>
      <c r="D152">
        <f>IF(OR(tbl_11[[#This Row],[Nombre]]="",tbl_11[[#This Row],[Nombre]]=0),"",RANK(tbl_11[[#This Row],[Nombre]],tbl_11[Nombre],0))</f>
        <v>5</v>
      </c>
    </row>
    <row r="153" spans="2:4" x14ac:dyDescent="0.25">
      <c r="B153" t="s">
        <v>28</v>
      </c>
      <c r="C153">
        <v>0</v>
      </c>
      <c r="D153" t="str">
        <f>IF(OR(tbl_11[[#This Row],[Nombre]]="",tbl_11[[#This Row],[Nombre]]=0),"",RANK(tbl_11[[#This Row],[Nombre]],tbl_11[Nombre],0))</f>
        <v/>
      </c>
    </row>
    <row r="154" spans="2:4" x14ac:dyDescent="0.25">
      <c r="B154" t="s">
        <v>29</v>
      </c>
      <c r="C154">
        <v>0</v>
      </c>
      <c r="D154" t="str">
        <f>IF(OR(tbl_11[[#This Row],[Nombre]]="",tbl_11[[#This Row],[Nombre]]=0),"",RANK(tbl_11[[#This Row],[Nombre]],tbl_11[Nombre],0))</f>
        <v/>
      </c>
    </row>
    <row r="155" spans="2:4" x14ac:dyDescent="0.25">
      <c r="B155" t="s">
        <v>3</v>
      </c>
      <c r="C155">
        <f>SUBTOTAL(109,tbl_11[Nombre])</f>
        <v>57</v>
      </c>
    </row>
    <row r="158" spans="2:4" x14ac:dyDescent="0.25">
      <c r="B158" t="s">
        <v>84</v>
      </c>
      <c r="C158" t="s">
        <v>85</v>
      </c>
      <c r="D158" t="s">
        <v>86</v>
      </c>
    </row>
    <row r="159" spans="2:4" x14ac:dyDescent="0.25">
      <c r="B159" t="s">
        <v>11</v>
      </c>
      <c r="C159">
        <v>16</v>
      </c>
      <c r="D159">
        <f>IF(OR(tbl_12[[#This Row],[Nombre]]="",tbl_12[[#This Row],[Nombre]]=0),"",RANK(tbl_12[[#This Row],[Nombre]],tbl_12[Nombre],0))</f>
        <v>1</v>
      </c>
    </row>
    <row r="160" spans="2:4" x14ac:dyDescent="0.25">
      <c r="B160" t="s">
        <v>1</v>
      </c>
      <c r="C160">
        <v>8</v>
      </c>
      <c r="D160">
        <f>IF(OR(tbl_12[[#This Row],[Nombre]]="",tbl_12[[#This Row],[Nombre]]=0),"",RANK(tbl_12[[#This Row],[Nombre]],tbl_12[Nombre],0))</f>
        <v>2</v>
      </c>
    </row>
    <row r="161" spans="2:4" x14ac:dyDescent="0.25">
      <c r="B161" t="s">
        <v>12</v>
      </c>
      <c r="C161">
        <v>7</v>
      </c>
      <c r="D161">
        <f>IF(OR(tbl_12[[#This Row],[Nombre]]="",tbl_12[[#This Row],[Nombre]]=0),"",RANK(tbl_12[[#This Row],[Nombre]],tbl_12[Nombre],0))</f>
        <v>3</v>
      </c>
    </row>
    <row r="162" spans="2:4" x14ac:dyDescent="0.25">
      <c r="B162" t="s">
        <v>13</v>
      </c>
      <c r="C162">
        <v>6</v>
      </c>
      <c r="D162">
        <f>IF(OR(tbl_12[[#This Row],[Nombre]]="",tbl_12[[#This Row],[Nombre]]=0),"",RANK(tbl_12[[#This Row],[Nombre]],tbl_12[Nombre],0))</f>
        <v>4</v>
      </c>
    </row>
    <row r="163" spans="2:4" x14ac:dyDescent="0.25">
      <c r="B163" t="s">
        <v>14</v>
      </c>
      <c r="C163">
        <v>5</v>
      </c>
      <c r="D163">
        <f>IF(OR(tbl_12[[#This Row],[Nombre]]="",tbl_12[[#This Row],[Nombre]]=0),"",RANK(tbl_12[[#This Row],[Nombre]],tbl_12[Nombre],0))</f>
        <v>5</v>
      </c>
    </row>
    <row r="164" spans="2:4" x14ac:dyDescent="0.25">
      <c r="B164" t="s">
        <v>10</v>
      </c>
      <c r="C164">
        <v>5</v>
      </c>
      <c r="D164">
        <f>IF(OR(tbl_12[[#This Row],[Nombre]]="",tbl_12[[#This Row],[Nombre]]=0),"",RANK(tbl_12[[#This Row],[Nombre]],tbl_12[Nombre],0))</f>
        <v>5</v>
      </c>
    </row>
    <row r="165" spans="2:4" x14ac:dyDescent="0.25">
      <c r="B165" t="s">
        <v>16</v>
      </c>
      <c r="C165">
        <v>5</v>
      </c>
      <c r="D165">
        <f>IF(OR(tbl_12[[#This Row],[Nombre]]="",tbl_12[[#This Row],[Nombre]]=0),"",RANK(tbl_12[[#This Row],[Nombre]],tbl_12[Nombre],0))</f>
        <v>5</v>
      </c>
    </row>
    <row r="166" spans="2:4" x14ac:dyDescent="0.25">
      <c r="B166" t="s">
        <v>18</v>
      </c>
      <c r="C166">
        <v>2</v>
      </c>
      <c r="D166">
        <f>IF(OR(tbl_12[[#This Row],[Nombre]]="",tbl_12[[#This Row],[Nombre]]=0),"",RANK(tbl_12[[#This Row],[Nombre]],tbl_12[Nombre],0))</f>
        <v>8</v>
      </c>
    </row>
    <row r="167" spans="2:4" x14ac:dyDescent="0.25">
      <c r="B167" t="s">
        <v>19</v>
      </c>
      <c r="C167">
        <v>2</v>
      </c>
      <c r="D167">
        <f>IF(OR(tbl_12[[#This Row],[Nombre]]="",tbl_12[[#This Row],[Nombre]]=0),"",RANK(tbl_12[[#This Row],[Nombre]],tbl_12[Nombre],0))</f>
        <v>8</v>
      </c>
    </row>
    <row r="168" spans="2:4" x14ac:dyDescent="0.25">
      <c r="B168" t="s">
        <v>17</v>
      </c>
      <c r="C168">
        <v>1</v>
      </c>
      <c r="D168">
        <f>IF(OR(tbl_12[[#This Row],[Nombre]]="",tbl_12[[#This Row],[Nombre]]=0),"",RANK(tbl_12[[#This Row],[Nombre]],tbl_12[Nombre],0))</f>
        <v>10</v>
      </c>
    </row>
    <row r="169" spans="2:4" x14ac:dyDescent="0.25">
      <c r="B169" t="s">
        <v>20</v>
      </c>
      <c r="C169">
        <v>0</v>
      </c>
      <c r="D169" t="str">
        <f>IF(OR(tbl_12[[#This Row],[Nombre]]="",tbl_12[[#This Row],[Nombre]]=0),"",RANK(tbl_12[[#This Row],[Nombre]],tbl_12[Nombre],0))</f>
        <v/>
      </c>
    </row>
    <row r="170" spans="2:4" x14ac:dyDescent="0.25">
      <c r="B170" t="s">
        <v>15</v>
      </c>
      <c r="C170">
        <v>0</v>
      </c>
      <c r="D170" t="str">
        <f>IF(OR(tbl_12[[#This Row],[Nombre]]="",tbl_12[[#This Row],[Nombre]]=0),"",RANK(tbl_12[[#This Row],[Nombre]],tbl_12[Nombre],0))</f>
        <v/>
      </c>
    </row>
    <row r="171" spans="2:4" x14ac:dyDescent="0.25">
      <c r="B171" t="s">
        <v>21</v>
      </c>
      <c r="C171">
        <v>0</v>
      </c>
      <c r="D171" t="str">
        <f>IF(OR(tbl_12[[#This Row],[Nombre]]="",tbl_12[[#This Row],[Nombre]]=0),"",RANK(tbl_12[[#This Row],[Nombre]],tbl_12[Nombre],0))</f>
        <v/>
      </c>
    </row>
    <row r="172" spans="2:4" x14ac:dyDescent="0.25">
      <c r="B172" t="s">
        <v>22</v>
      </c>
      <c r="C172">
        <v>0</v>
      </c>
      <c r="D172" t="str">
        <f>IF(OR(tbl_12[[#This Row],[Nombre]]="",tbl_12[[#This Row],[Nombre]]=0),"",RANK(tbl_12[[#This Row],[Nombre]],tbl_12[Nombre],0))</f>
        <v/>
      </c>
    </row>
    <row r="173" spans="2:4" x14ac:dyDescent="0.25">
      <c r="B173" t="s">
        <v>9</v>
      </c>
      <c r="C173">
        <v>0</v>
      </c>
      <c r="D173" t="str">
        <f>IF(OR(tbl_12[[#This Row],[Nombre]]="",tbl_12[[#This Row],[Nombre]]=0),"",RANK(tbl_12[[#This Row],[Nombre]],tbl_12[Nombre],0))</f>
        <v/>
      </c>
    </row>
    <row r="174" spans="2:4" x14ac:dyDescent="0.25">
      <c r="B174" t="s">
        <v>3</v>
      </c>
      <c r="C174">
        <f>SUBTOTAL(109,tbl_12[Nombre])</f>
        <v>57</v>
      </c>
    </row>
    <row r="177" spans="2:4" x14ac:dyDescent="0.25">
      <c r="B177" t="s">
        <v>84</v>
      </c>
      <c r="C177" t="s">
        <v>85</v>
      </c>
      <c r="D177" t="s">
        <v>86</v>
      </c>
    </row>
    <row r="178" spans="2:4" x14ac:dyDescent="0.25">
      <c r="B178" t="s">
        <v>87</v>
      </c>
      <c r="C178">
        <v>16</v>
      </c>
      <c r="D178">
        <f>IF(OR(tbl_13[[#This Row],[Nombre]]="",tbl_13[[#This Row],[Nombre]]=0),"",RANK(tbl_13[[#This Row],[Nombre]],tbl_13[Nombre],0))</f>
        <v>1</v>
      </c>
    </row>
    <row r="179" spans="2:4" x14ac:dyDescent="0.25">
      <c r="B179" t="s">
        <v>43</v>
      </c>
      <c r="C179">
        <v>14</v>
      </c>
      <c r="D179">
        <f>IF(OR(tbl_13[[#This Row],[Nombre]]="",tbl_13[[#This Row],[Nombre]]=0),"",RANK(tbl_13[[#This Row],[Nombre]],tbl_13[Nombre],0))</f>
        <v>2</v>
      </c>
    </row>
    <row r="180" spans="2:4" x14ac:dyDescent="0.25">
      <c r="B180" t="s">
        <v>42</v>
      </c>
      <c r="C180">
        <v>9</v>
      </c>
      <c r="D180">
        <f>IF(OR(tbl_13[[#This Row],[Nombre]]="",tbl_13[[#This Row],[Nombre]]=0),"",RANK(tbl_13[[#This Row],[Nombre]],tbl_13[Nombre],0))</f>
        <v>3</v>
      </c>
    </row>
    <row r="181" spans="2:4" x14ac:dyDescent="0.25">
      <c r="B181" t="s">
        <v>44</v>
      </c>
      <c r="C181">
        <v>9</v>
      </c>
      <c r="D181">
        <f>IF(OR(tbl_13[[#This Row],[Nombre]]="",tbl_13[[#This Row],[Nombre]]=0),"",RANK(tbl_13[[#This Row],[Nombre]],tbl_13[Nombre],0))</f>
        <v>3</v>
      </c>
    </row>
    <row r="182" spans="2:4" x14ac:dyDescent="0.25">
      <c r="B182" t="s">
        <v>51</v>
      </c>
      <c r="C182">
        <v>7</v>
      </c>
      <c r="D182">
        <f>IF(OR(tbl_13[[#This Row],[Nombre]]="",tbl_13[[#This Row],[Nombre]]=0),"",RANK(tbl_13[[#This Row],[Nombre]],tbl_13[Nombre],0))</f>
        <v>5</v>
      </c>
    </row>
    <row r="183" spans="2:4" x14ac:dyDescent="0.25">
      <c r="B183" t="s">
        <v>47</v>
      </c>
      <c r="C183">
        <v>1</v>
      </c>
      <c r="D183">
        <f>IF(OR(tbl_13[[#This Row],[Nombre]]="",tbl_13[[#This Row],[Nombre]]=0),"",RANK(tbl_13[[#This Row],[Nombre]],tbl_13[Nombre],0))</f>
        <v>6</v>
      </c>
    </row>
    <row r="184" spans="2:4" x14ac:dyDescent="0.25">
      <c r="B184" t="s">
        <v>52</v>
      </c>
      <c r="C184">
        <v>1</v>
      </c>
      <c r="D184">
        <f>IF(OR(tbl_13[[#This Row],[Nombre]]="",tbl_13[[#This Row],[Nombre]]=0),"",RANK(tbl_13[[#This Row],[Nombre]],tbl_13[Nombre],0))</f>
        <v>6</v>
      </c>
    </row>
    <row r="185" spans="2:4" x14ac:dyDescent="0.25">
      <c r="B185" t="s">
        <v>45</v>
      </c>
      <c r="C185">
        <v>0</v>
      </c>
      <c r="D185" t="str">
        <f>IF(OR(tbl_13[[#This Row],[Nombre]]="",tbl_13[[#This Row],[Nombre]]=0),"",RANK(tbl_13[[#This Row],[Nombre]],tbl_13[Nombre],0))</f>
        <v/>
      </c>
    </row>
    <row r="186" spans="2:4" x14ac:dyDescent="0.25">
      <c r="B186" t="s">
        <v>46</v>
      </c>
      <c r="C186">
        <v>0</v>
      </c>
      <c r="D186" t="str">
        <f>IF(OR(tbl_13[[#This Row],[Nombre]]="",tbl_13[[#This Row],[Nombre]]=0),"",RANK(tbl_13[[#This Row],[Nombre]],tbl_13[Nombre],0))</f>
        <v/>
      </c>
    </row>
    <row r="187" spans="2:4" x14ac:dyDescent="0.25">
      <c r="B187" t="s">
        <v>48</v>
      </c>
      <c r="C187">
        <v>0</v>
      </c>
      <c r="D187" t="str">
        <f>IF(OR(tbl_13[[#This Row],[Nombre]]="",tbl_13[[#This Row],[Nombre]]=0),"",RANK(tbl_13[[#This Row],[Nombre]],tbl_13[Nombre],0))</f>
        <v/>
      </c>
    </row>
    <row r="188" spans="2:4" x14ac:dyDescent="0.25">
      <c r="B188" t="s">
        <v>49</v>
      </c>
      <c r="C188">
        <v>0</v>
      </c>
      <c r="D188" t="str">
        <f>IF(OR(tbl_13[[#This Row],[Nombre]]="",tbl_13[[#This Row],[Nombre]]=0),"",RANK(tbl_13[[#This Row],[Nombre]],tbl_13[Nombre],0))</f>
        <v/>
      </c>
    </row>
    <row r="189" spans="2:4" x14ac:dyDescent="0.25">
      <c r="B189" t="s">
        <v>50</v>
      </c>
      <c r="C189">
        <v>0</v>
      </c>
      <c r="D189" t="str">
        <f>IF(OR(tbl_13[[#This Row],[Nombre]]="",tbl_13[[#This Row],[Nombre]]=0),"",RANK(tbl_13[[#This Row],[Nombre]],tbl_13[Nombre],0))</f>
        <v/>
      </c>
    </row>
    <row r="190" spans="2:4" x14ac:dyDescent="0.25">
      <c r="B190" t="s">
        <v>3</v>
      </c>
      <c r="C190">
        <f>SUBTOTAL(109,tbl_13[Nombre])</f>
        <v>57</v>
      </c>
    </row>
    <row r="193" spans="2:4" x14ac:dyDescent="0.25">
      <c r="B193" t="s">
        <v>84</v>
      </c>
      <c r="C193" t="s">
        <v>85</v>
      </c>
      <c r="D193" t="s">
        <v>86</v>
      </c>
    </row>
    <row r="194" spans="2:4" x14ac:dyDescent="0.25">
      <c r="B194" t="s">
        <v>54</v>
      </c>
      <c r="C194">
        <v>22</v>
      </c>
      <c r="D194">
        <f>IF(OR(tbl_14[[#This Row],[Nombre]]="",tbl_14[[#This Row],[Nombre]]=0),"",RANK(tbl_14[[#This Row],[Nombre]],tbl_14[Nombre],0))</f>
        <v>1</v>
      </c>
    </row>
    <row r="195" spans="2:4" x14ac:dyDescent="0.25">
      <c r="B195" t="s">
        <v>55</v>
      </c>
      <c r="C195">
        <v>17</v>
      </c>
      <c r="D195">
        <f>IF(OR(tbl_14[[#This Row],[Nombre]]="",tbl_14[[#This Row],[Nombre]]=0),"",RANK(tbl_14[[#This Row],[Nombre]],tbl_14[Nombre],0))</f>
        <v>2</v>
      </c>
    </row>
    <row r="196" spans="2:4" x14ac:dyDescent="0.25">
      <c r="B196" t="s">
        <v>53</v>
      </c>
      <c r="C196">
        <v>11</v>
      </c>
      <c r="D196">
        <f>IF(OR(tbl_14[[#This Row],[Nombre]]="",tbl_14[[#This Row],[Nombre]]=0),"",RANK(tbl_14[[#This Row],[Nombre]],tbl_14[Nombre],0))</f>
        <v>3</v>
      </c>
    </row>
    <row r="197" spans="2:4" x14ac:dyDescent="0.25">
      <c r="B197" t="s">
        <v>56</v>
      </c>
      <c r="C197">
        <v>3</v>
      </c>
      <c r="D197">
        <f>IF(OR(tbl_14[[#This Row],[Nombre]]="",tbl_14[[#This Row],[Nombre]]=0),"",RANK(tbl_14[[#This Row],[Nombre]],tbl_14[Nombre],0))</f>
        <v>4</v>
      </c>
    </row>
    <row r="198" spans="2:4" x14ac:dyDescent="0.25">
      <c r="B198" t="s">
        <v>60</v>
      </c>
      <c r="C198">
        <v>1</v>
      </c>
      <c r="D198">
        <f>IF(OR(tbl_14[[#This Row],[Nombre]]="",tbl_14[[#This Row],[Nombre]]=0),"",RANK(tbl_14[[#This Row],[Nombre]],tbl_14[Nombre],0))</f>
        <v>5</v>
      </c>
    </row>
    <row r="199" spans="2:4" x14ac:dyDescent="0.25">
      <c r="B199" t="s">
        <v>59</v>
      </c>
      <c r="C199">
        <v>1</v>
      </c>
      <c r="D199">
        <f>IF(OR(tbl_14[[#This Row],[Nombre]]="",tbl_14[[#This Row],[Nombre]]=0),"",RANK(tbl_14[[#This Row],[Nombre]],tbl_14[Nombre],0))</f>
        <v>5</v>
      </c>
    </row>
    <row r="200" spans="2:4" x14ac:dyDescent="0.25">
      <c r="B200" t="s">
        <v>58</v>
      </c>
      <c r="C200">
        <v>1</v>
      </c>
      <c r="D200">
        <f>IF(OR(tbl_14[[#This Row],[Nombre]]="",tbl_14[[#This Row],[Nombre]]=0),"",RANK(tbl_14[[#This Row],[Nombre]],tbl_14[Nombre],0))</f>
        <v>5</v>
      </c>
    </row>
    <row r="201" spans="2:4" x14ac:dyDescent="0.25">
      <c r="B201" t="s">
        <v>57</v>
      </c>
      <c r="C201">
        <v>1</v>
      </c>
      <c r="D201">
        <f>IF(OR(tbl_14[[#This Row],[Nombre]]="",tbl_14[[#This Row],[Nombre]]=0),"",RANK(tbl_14[[#This Row],[Nombre]],tbl_14[Nombre],0))</f>
        <v>5</v>
      </c>
    </row>
    <row r="202" spans="2:4" x14ac:dyDescent="0.25">
      <c r="B202" t="s">
        <v>3</v>
      </c>
      <c r="C202">
        <f>SUBTOTAL(109,tbl_14[Nombre])</f>
        <v>57</v>
      </c>
    </row>
    <row r="205" spans="2:4" x14ac:dyDescent="0.25">
      <c r="B205" t="s">
        <v>84</v>
      </c>
      <c r="C205" t="s">
        <v>85</v>
      </c>
      <c r="D205" t="s">
        <v>86</v>
      </c>
    </row>
    <row r="206" spans="2:4" x14ac:dyDescent="0.25">
      <c r="B206" t="s">
        <v>62</v>
      </c>
      <c r="C206">
        <v>36</v>
      </c>
      <c r="D206">
        <f>IF(OR(tbl_15[[#This Row],[Nombre]]="",tbl_15[[#This Row],[Nombre]]=0),"",RANK(tbl_15[[#This Row],[Nombre]],tbl_15[Nombre],0))</f>
        <v>1</v>
      </c>
    </row>
    <row r="207" spans="2:4" x14ac:dyDescent="0.25">
      <c r="B207" t="s">
        <v>63</v>
      </c>
      <c r="C207">
        <v>10</v>
      </c>
      <c r="D207">
        <f>IF(OR(tbl_15[[#This Row],[Nombre]]="",tbl_15[[#This Row],[Nombre]]=0),"",RANK(tbl_15[[#This Row],[Nombre]],tbl_15[Nombre],0))</f>
        <v>2</v>
      </c>
    </row>
    <row r="208" spans="2:4" x14ac:dyDescent="0.25">
      <c r="B208" t="s">
        <v>64</v>
      </c>
      <c r="C208">
        <v>5</v>
      </c>
      <c r="D208">
        <f>IF(OR(tbl_15[[#This Row],[Nombre]]="",tbl_15[[#This Row],[Nombre]]=0),"",RANK(tbl_15[[#This Row],[Nombre]],tbl_15[Nombre],0))</f>
        <v>3</v>
      </c>
    </row>
    <row r="209" spans="2:4" x14ac:dyDescent="0.25">
      <c r="B209" t="s">
        <v>65</v>
      </c>
      <c r="C209">
        <v>2</v>
      </c>
      <c r="D209">
        <f>IF(OR(tbl_15[[#This Row],[Nombre]]="",tbl_15[[#This Row],[Nombre]]=0),"",RANK(tbl_15[[#This Row],[Nombre]],tbl_15[Nombre],0))</f>
        <v>4</v>
      </c>
    </row>
    <row r="210" spans="2:4" x14ac:dyDescent="0.25">
      <c r="B210" t="s">
        <v>66</v>
      </c>
      <c r="C210">
        <v>2</v>
      </c>
      <c r="D210">
        <f>IF(OR(tbl_15[[#This Row],[Nombre]]="",tbl_15[[#This Row],[Nombre]]=0),"",RANK(tbl_15[[#This Row],[Nombre]],tbl_15[Nombre],0))</f>
        <v>4</v>
      </c>
    </row>
    <row r="211" spans="2:4" x14ac:dyDescent="0.25">
      <c r="B211" t="s">
        <v>67</v>
      </c>
      <c r="C211">
        <v>1</v>
      </c>
      <c r="D211">
        <f>IF(OR(tbl_15[[#This Row],[Nombre]]="",tbl_15[[#This Row],[Nombre]]=0),"",RANK(tbl_15[[#This Row],[Nombre]],tbl_15[Nombre],0))</f>
        <v>6</v>
      </c>
    </row>
    <row r="212" spans="2:4" x14ac:dyDescent="0.25">
      <c r="B212" t="s">
        <v>68</v>
      </c>
      <c r="C212">
        <v>0</v>
      </c>
      <c r="D212" t="str">
        <f>IF(OR(tbl_15[[#This Row],[Nombre]]="",tbl_15[[#This Row],[Nombre]]=0),"",RANK(tbl_15[[#This Row],[Nombre]],tbl_15[Nombre],0))</f>
        <v/>
      </c>
    </row>
    <row r="213" spans="2:4" x14ac:dyDescent="0.25">
      <c r="B213" t="s">
        <v>69</v>
      </c>
      <c r="C213">
        <v>0</v>
      </c>
      <c r="D213" t="str">
        <f>IF(OR(tbl_15[[#This Row],[Nombre]]="",tbl_15[[#This Row],[Nombre]]=0),"",RANK(tbl_15[[#This Row],[Nombre]],tbl_15[Nombre],0))</f>
        <v/>
      </c>
    </row>
    <row r="214" spans="2:4" x14ac:dyDescent="0.25">
      <c r="B214" t="s">
        <v>70</v>
      </c>
      <c r="C214">
        <v>0</v>
      </c>
      <c r="D214" t="str">
        <f>IF(OR(tbl_15[[#This Row],[Nombre]]="",tbl_15[[#This Row],[Nombre]]=0),"",RANK(tbl_15[[#This Row],[Nombre]],tbl_15[Nombre],0))</f>
        <v/>
      </c>
    </row>
    <row r="215" spans="2:4" x14ac:dyDescent="0.25">
      <c r="B215" t="s">
        <v>71</v>
      </c>
      <c r="C215">
        <v>0</v>
      </c>
      <c r="D215" t="str">
        <f>IF(OR(tbl_15[[#This Row],[Nombre]]="",tbl_15[[#This Row],[Nombre]]=0),"",RANK(tbl_15[[#This Row],[Nombre]],tbl_15[Nombre],0))</f>
        <v/>
      </c>
    </row>
    <row r="216" spans="2:4" x14ac:dyDescent="0.25">
      <c r="B216" t="s">
        <v>72</v>
      </c>
      <c r="C216">
        <v>0</v>
      </c>
      <c r="D216" t="str">
        <f>IF(OR(tbl_15[[#This Row],[Nombre]]="",tbl_15[[#This Row],[Nombre]]=0),"",RANK(tbl_15[[#This Row],[Nombre]],tbl_15[Nombre],0))</f>
        <v/>
      </c>
    </row>
    <row r="217" spans="2:4" x14ac:dyDescent="0.25">
      <c r="B217" t="s">
        <v>73</v>
      </c>
      <c r="C217">
        <v>0</v>
      </c>
      <c r="D217" t="str">
        <f>IF(OR(tbl_15[[#This Row],[Nombre]]="",tbl_15[[#This Row],[Nombre]]=0),"",RANK(tbl_15[[#This Row],[Nombre]],tbl_15[Nombre],0))</f>
        <v/>
      </c>
    </row>
    <row r="218" spans="2:4" x14ac:dyDescent="0.25">
      <c r="B218" t="s">
        <v>74</v>
      </c>
      <c r="C218">
        <v>0</v>
      </c>
      <c r="D218" t="str">
        <f>IF(OR(tbl_15[[#This Row],[Nombre]]="",tbl_15[[#This Row],[Nombre]]=0),"",RANK(tbl_15[[#This Row],[Nombre]],tbl_15[Nombre],0))</f>
        <v/>
      </c>
    </row>
    <row r="219" spans="2:4" x14ac:dyDescent="0.25">
      <c r="B219" t="s">
        <v>6</v>
      </c>
      <c r="C219">
        <v>0</v>
      </c>
      <c r="D219" t="str">
        <f>IF(OR(tbl_15[[#This Row],[Nombre]]="",tbl_15[[#This Row],[Nombre]]=0),"",RANK(tbl_15[[#This Row],[Nombre]],tbl_15[Nombre],0))</f>
        <v/>
      </c>
    </row>
    <row r="220" spans="2:4" x14ac:dyDescent="0.25">
      <c r="B220" t="s">
        <v>75</v>
      </c>
      <c r="C220">
        <v>0</v>
      </c>
      <c r="D220" t="str">
        <f>IF(OR(tbl_15[[#This Row],[Nombre]]="",tbl_15[[#This Row],[Nombre]]=0),"",RANK(tbl_15[[#This Row],[Nombre]],tbl_15[Nombre],0))</f>
        <v/>
      </c>
    </row>
    <row r="221" spans="2:4" x14ac:dyDescent="0.25">
      <c r="B221" t="s">
        <v>76</v>
      </c>
      <c r="C221">
        <v>0</v>
      </c>
      <c r="D221" t="str">
        <f>IF(OR(tbl_15[[#This Row],[Nombre]]="",tbl_15[[#This Row],[Nombre]]=0),"",RANK(tbl_15[[#This Row],[Nombre]],tbl_15[Nombre],0))</f>
        <v/>
      </c>
    </row>
    <row r="222" spans="2:4" x14ac:dyDescent="0.25">
      <c r="B222" t="s">
        <v>77</v>
      </c>
      <c r="C222">
        <v>0</v>
      </c>
      <c r="D222" t="str">
        <f>IF(OR(tbl_15[[#This Row],[Nombre]]="",tbl_15[[#This Row],[Nombre]]=0),"",RANK(tbl_15[[#This Row],[Nombre]],tbl_15[Nombre],0))</f>
        <v/>
      </c>
    </row>
    <row r="223" spans="2:4" x14ac:dyDescent="0.25">
      <c r="B223" t="s">
        <v>78</v>
      </c>
      <c r="C223">
        <v>0</v>
      </c>
      <c r="D223" t="str">
        <f>IF(OR(tbl_15[[#This Row],[Nombre]]="",tbl_15[[#This Row],[Nombre]]=0),"",RANK(tbl_15[[#This Row],[Nombre]],tbl_15[Nombre],0))</f>
        <v/>
      </c>
    </row>
    <row r="224" spans="2:4" x14ac:dyDescent="0.25">
      <c r="B224" t="s">
        <v>79</v>
      </c>
      <c r="C224">
        <v>0</v>
      </c>
      <c r="D224" t="str">
        <f>IF(OR(tbl_15[[#This Row],[Nombre]]="",tbl_15[[#This Row],[Nombre]]=0),"",RANK(tbl_15[[#This Row],[Nombre]],tbl_15[Nombre],0))</f>
        <v/>
      </c>
    </row>
    <row r="225" spans="2:4" x14ac:dyDescent="0.25">
      <c r="B225" t="s">
        <v>7</v>
      </c>
      <c r="C225">
        <v>0</v>
      </c>
      <c r="D225" t="str">
        <f>IF(OR(tbl_15[[#This Row],[Nombre]]="",tbl_15[[#This Row],[Nombre]]=0),"",RANK(tbl_15[[#This Row],[Nombre]],tbl_15[Nombre],0))</f>
        <v/>
      </c>
    </row>
    <row r="226" spans="2:4" x14ac:dyDescent="0.25">
      <c r="B226" t="s">
        <v>80</v>
      </c>
      <c r="C226">
        <v>0</v>
      </c>
      <c r="D226" t="str">
        <f>IF(OR(tbl_15[[#This Row],[Nombre]]="",tbl_15[[#This Row],[Nombre]]=0),"",RANK(tbl_15[[#This Row],[Nombre]],tbl_15[Nombre],0))</f>
        <v/>
      </c>
    </row>
    <row r="227" spans="2:4" x14ac:dyDescent="0.25">
      <c r="B227" t="s">
        <v>81</v>
      </c>
      <c r="C227">
        <v>0</v>
      </c>
      <c r="D227" t="str">
        <f>IF(OR(tbl_15[[#This Row],[Nombre]]="",tbl_15[[#This Row],[Nombre]]=0),"",RANK(tbl_15[[#This Row],[Nombre]],tbl_15[Nombre],0))</f>
        <v/>
      </c>
    </row>
    <row r="228" spans="2:4" x14ac:dyDescent="0.25">
      <c r="B228" t="s">
        <v>82</v>
      </c>
      <c r="C228">
        <v>0</v>
      </c>
      <c r="D228" t="str">
        <f>IF(OR(tbl_15[[#This Row],[Nombre]]="",tbl_15[[#This Row],[Nombre]]=0),"",RANK(tbl_15[[#This Row],[Nombre]],tbl_15[Nombre],0))</f>
        <v/>
      </c>
    </row>
    <row r="229" spans="2:4" x14ac:dyDescent="0.25">
      <c r="B229" t="s">
        <v>83</v>
      </c>
      <c r="C229">
        <v>0</v>
      </c>
      <c r="D229" t="str">
        <f>IF(OR(tbl_15[[#This Row],[Nombre]]="",tbl_15[[#This Row],[Nombre]]=0),"",RANK(tbl_15[[#This Row],[Nombre]],tbl_15[Nombre],0))</f>
        <v/>
      </c>
    </row>
    <row r="230" spans="2:4" x14ac:dyDescent="0.25">
      <c r="B230" t="s">
        <v>3</v>
      </c>
      <c r="C230">
        <f>SUBTOTAL(109,tbl_15[Nombre])</f>
        <v>56</v>
      </c>
    </row>
    <row r="233" spans="2:4" x14ac:dyDescent="0.25">
      <c r="B233" t="s">
        <v>84</v>
      </c>
      <c r="C233" t="s">
        <v>85</v>
      </c>
      <c r="D233" t="s">
        <v>86</v>
      </c>
    </row>
    <row r="234" spans="2:4" x14ac:dyDescent="0.25">
      <c r="B234" t="s">
        <v>11</v>
      </c>
      <c r="C234">
        <v>15</v>
      </c>
      <c r="D234">
        <f>IF(OR(tbl_16[[#This Row],[Nombre]]="",tbl_16[[#This Row],[Nombre]]=0),"",RANK(tbl_16[[#This Row],[Nombre]],tbl_16[Nombre],0))</f>
        <v>1</v>
      </c>
    </row>
    <row r="235" spans="2:4" x14ac:dyDescent="0.25">
      <c r="B235" t="s">
        <v>13</v>
      </c>
      <c r="C235">
        <v>6</v>
      </c>
      <c r="D235">
        <f>IF(OR(tbl_16[[#This Row],[Nombre]]="",tbl_16[[#This Row],[Nombre]]=0),"",RANK(tbl_16[[#This Row],[Nombre]],tbl_16[Nombre],0))</f>
        <v>2</v>
      </c>
    </row>
    <row r="236" spans="2:4" x14ac:dyDescent="0.25">
      <c r="B236" t="s">
        <v>1</v>
      </c>
      <c r="C236">
        <v>6</v>
      </c>
      <c r="D236">
        <f>IF(OR(tbl_16[[#This Row],[Nombre]]="",tbl_16[[#This Row],[Nombre]]=0),"",RANK(tbl_16[[#This Row],[Nombre]],tbl_16[Nombre],0))</f>
        <v>2</v>
      </c>
    </row>
    <row r="237" spans="2:4" x14ac:dyDescent="0.25">
      <c r="B237" t="s">
        <v>16</v>
      </c>
      <c r="C237">
        <v>5</v>
      </c>
      <c r="D237">
        <f>IF(OR(tbl_16[[#This Row],[Nombre]]="",tbl_16[[#This Row],[Nombre]]=0),"",RANK(tbl_16[[#This Row],[Nombre]],tbl_16[Nombre],0))</f>
        <v>4</v>
      </c>
    </row>
    <row r="238" spans="2:4" x14ac:dyDescent="0.25">
      <c r="B238" t="s">
        <v>14</v>
      </c>
      <c r="C238">
        <v>4</v>
      </c>
      <c r="D238">
        <f>IF(OR(tbl_16[[#This Row],[Nombre]]="",tbl_16[[#This Row],[Nombre]]=0),"",RANK(tbl_16[[#This Row],[Nombre]],tbl_16[Nombre],0))</f>
        <v>5</v>
      </c>
    </row>
    <row r="239" spans="2:4" x14ac:dyDescent="0.25">
      <c r="B239" t="s">
        <v>17</v>
      </c>
      <c r="C239">
        <v>0</v>
      </c>
      <c r="D239" t="str">
        <f>IF(OR(tbl_16[[#This Row],[Nombre]]="",tbl_16[[#This Row],[Nombre]]=0),"",RANK(tbl_16[[#This Row],[Nombre]],tbl_16[Nombre],0))</f>
        <v/>
      </c>
    </row>
    <row r="240" spans="2:4" x14ac:dyDescent="0.25">
      <c r="B240" t="s">
        <v>20</v>
      </c>
      <c r="C240">
        <v>0</v>
      </c>
      <c r="D240" t="str">
        <f>IF(OR(tbl_16[[#This Row],[Nombre]]="",tbl_16[[#This Row],[Nombre]]=0),"",RANK(tbl_16[[#This Row],[Nombre]],tbl_16[Nombre],0))</f>
        <v/>
      </c>
    </row>
    <row r="241" spans="2:4" x14ac:dyDescent="0.25">
      <c r="B241" t="s">
        <v>18</v>
      </c>
      <c r="C241">
        <v>0</v>
      </c>
      <c r="D241" t="str">
        <f>IF(OR(tbl_16[[#This Row],[Nombre]]="",tbl_16[[#This Row],[Nombre]]=0),"",RANK(tbl_16[[#This Row],[Nombre]],tbl_16[Nombre],0))</f>
        <v/>
      </c>
    </row>
    <row r="242" spans="2:4" x14ac:dyDescent="0.25">
      <c r="B242" t="s">
        <v>10</v>
      </c>
      <c r="C242">
        <v>0</v>
      </c>
      <c r="D242" t="str">
        <f>IF(OR(tbl_16[[#This Row],[Nombre]]="",tbl_16[[#This Row],[Nombre]]=0),"",RANK(tbl_16[[#This Row],[Nombre]],tbl_16[Nombre],0))</f>
        <v/>
      </c>
    </row>
    <row r="243" spans="2:4" x14ac:dyDescent="0.25">
      <c r="B243" t="s">
        <v>12</v>
      </c>
      <c r="C243">
        <v>0</v>
      </c>
      <c r="D243" t="str">
        <f>IF(OR(tbl_16[[#This Row],[Nombre]]="",tbl_16[[#This Row],[Nombre]]=0),"",RANK(tbl_16[[#This Row],[Nombre]],tbl_16[Nombre],0))</f>
        <v/>
      </c>
    </row>
    <row r="244" spans="2:4" x14ac:dyDescent="0.25">
      <c r="B244" t="s">
        <v>15</v>
      </c>
      <c r="C244">
        <v>0</v>
      </c>
      <c r="D244" t="str">
        <f>IF(OR(tbl_16[[#This Row],[Nombre]]="",tbl_16[[#This Row],[Nombre]]=0),"",RANK(tbl_16[[#This Row],[Nombre]],tbl_16[Nombre],0))</f>
        <v/>
      </c>
    </row>
    <row r="245" spans="2:4" x14ac:dyDescent="0.25">
      <c r="B245" t="s">
        <v>21</v>
      </c>
      <c r="C245">
        <v>0</v>
      </c>
      <c r="D245" t="str">
        <f>IF(OR(tbl_16[[#This Row],[Nombre]]="",tbl_16[[#This Row],[Nombre]]=0),"",RANK(tbl_16[[#This Row],[Nombre]],tbl_16[Nombre],0))</f>
        <v/>
      </c>
    </row>
    <row r="246" spans="2:4" x14ac:dyDescent="0.25">
      <c r="B246" t="s">
        <v>22</v>
      </c>
      <c r="C246">
        <v>0</v>
      </c>
      <c r="D246" t="str">
        <f>IF(OR(tbl_16[[#This Row],[Nombre]]="",tbl_16[[#This Row],[Nombre]]=0),"",RANK(tbl_16[[#This Row],[Nombre]],tbl_16[Nombre],0))</f>
        <v/>
      </c>
    </row>
    <row r="247" spans="2:4" x14ac:dyDescent="0.25">
      <c r="B247" t="s">
        <v>9</v>
      </c>
      <c r="C247">
        <v>0</v>
      </c>
      <c r="D247" t="str">
        <f>IF(OR(tbl_16[[#This Row],[Nombre]]="",tbl_16[[#This Row],[Nombre]]=0),"",RANK(tbl_16[[#This Row],[Nombre]],tbl_16[Nombre],0))</f>
        <v/>
      </c>
    </row>
    <row r="248" spans="2:4" x14ac:dyDescent="0.25">
      <c r="B248" t="s">
        <v>19</v>
      </c>
      <c r="C248">
        <v>0</v>
      </c>
      <c r="D248" t="str">
        <f>IF(OR(tbl_16[[#This Row],[Nombre]]="",tbl_16[[#This Row],[Nombre]]=0),"",RANK(tbl_16[[#This Row],[Nombre]],tbl_16[Nombre],0))</f>
        <v/>
      </c>
    </row>
    <row r="249" spans="2:4" x14ac:dyDescent="0.25">
      <c r="B249" t="s">
        <v>3</v>
      </c>
      <c r="C249">
        <f>SUBTOTAL(109,tbl_16[Nombre])</f>
        <v>36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mdCreateNames">
          <controlPr defaultSize="0" autoLine="0" r:id="rId4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7</xdr:col>
                <xdr:colOff>304800</xdr:colOff>
                <xdr:row>2</xdr:row>
                <xdr:rowOff>133350</xdr:rowOff>
              </to>
            </anchor>
          </controlPr>
        </control>
      </mc:Choice>
      <mc:Fallback>
        <control shapeId="1028" r:id="rId3" name="cmdCreateNames"/>
      </mc:Fallback>
    </mc:AlternateContent>
    <mc:AlternateContent xmlns:mc="http://schemas.openxmlformats.org/markup-compatibility/2006">
      <mc:Choice Requires="x14">
        <control shapeId="1026" r:id="rId5" name="cmdReset">
          <controlPr defaultSize="0" autoLine="0" r:id="rId6">
            <anchor moveWithCells="1">
              <from>
                <xdr:col>0</xdr:col>
                <xdr:colOff>828675</xdr:colOff>
                <xdr:row>3</xdr:row>
                <xdr:rowOff>0</xdr:rowOff>
              </from>
              <to>
                <xdr:col>1</xdr:col>
                <xdr:colOff>1047750</xdr:colOff>
                <xdr:row>4</xdr:row>
                <xdr:rowOff>133350</xdr:rowOff>
              </to>
            </anchor>
          </controlPr>
        </control>
      </mc:Choice>
      <mc:Fallback>
        <control shapeId="1026" r:id="rId5" name="cmdReset"/>
      </mc:Fallback>
    </mc:AlternateContent>
    <mc:AlternateContent xmlns:mc="http://schemas.openxmlformats.org/markup-compatibility/2006">
      <mc:Choice Requires="x14">
        <control shapeId="1025" r:id="rId7" name="cmdCreateCharts">
          <controlPr defaultSize="0" autoLine="0" r:id="rId8">
            <anchor moveWithCells="1">
              <from>
                <xdr:col>0</xdr:col>
                <xdr:colOff>828675</xdr:colOff>
                <xdr:row>1</xdr:row>
                <xdr:rowOff>0</xdr:rowOff>
              </from>
              <to>
                <xdr:col>1</xdr:col>
                <xdr:colOff>1123950</xdr:colOff>
                <xdr:row>2</xdr:row>
                <xdr:rowOff>133350</xdr:rowOff>
              </to>
            </anchor>
          </controlPr>
        </control>
      </mc:Choice>
      <mc:Fallback>
        <control shapeId="1025" r:id="rId7" name="cmdCreateCharts"/>
      </mc:Fallback>
    </mc:AlternateContent>
  </controls>
  <tableParts count="16"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32</vt:i4>
      </vt:variant>
    </vt:vector>
  </HeadingPairs>
  <TitlesOfParts>
    <vt:vector size="33" baseType="lpstr">
      <vt:lpstr>Données</vt:lpstr>
      <vt:lpstr>axe_x_1</vt:lpstr>
      <vt:lpstr>axe_x_10</vt:lpstr>
      <vt:lpstr>axe_x_11</vt:lpstr>
      <vt:lpstr>axe_x_12</vt:lpstr>
      <vt:lpstr>axe_x_13</vt:lpstr>
      <vt:lpstr>axe_x_14</vt:lpstr>
      <vt:lpstr>axe_x_15</vt:lpstr>
      <vt:lpstr>axe_x_16</vt:lpstr>
      <vt:lpstr>axe_x_2</vt:lpstr>
      <vt:lpstr>axe_x_3</vt:lpstr>
      <vt:lpstr>axe_x_4</vt:lpstr>
      <vt:lpstr>axe_x_5</vt:lpstr>
      <vt:lpstr>axe_x_6</vt:lpstr>
      <vt:lpstr>axe_x_7</vt:lpstr>
      <vt:lpstr>axe_x_8</vt:lpstr>
      <vt:lpstr>axe_x_9</vt:lpstr>
      <vt:lpstr>axe_y_1</vt:lpstr>
      <vt:lpstr>axe_y_10</vt:lpstr>
      <vt:lpstr>axe_y_11</vt:lpstr>
      <vt:lpstr>axe_y_12</vt:lpstr>
      <vt:lpstr>axe_y_13</vt:lpstr>
      <vt:lpstr>axe_y_14</vt:lpstr>
      <vt:lpstr>axe_y_15</vt:lpstr>
      <vt:lpstr>axe_y_16</vt:lpstr>
      <vt:lpstr>axe_y_2</vt:lpstr>
      <vt:lpstr>axe_y_3</vt:lpstr>
      <vt:lpstr>axe_y_4</vt:lpstr>
      <vt:lpstr>axe_y_5</vt:lpstr>
      <vt:lpstr>axe_y_6</vt:lpstr>
      <vt:lpstr>axe_y_7</vt:lpstr>
      <vt:lpstr>axe_y_8</vt:lpstr>
      <vt:lpstr>axe_y_9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Vaudelin</dc:creator>
  <cp:lastModifiedBy>Jean-Eric Pelouas</cp:lastModifiedBy>
  <dcterms:created xsi:type="dcterms:W3CDTF">2016-08-02T14:33:45Z</dcterms:created>
  <dcterms:modified xsi:type="dcterms:W3CDTF">2016-08-06T10:14:17Z</dcterms:modified>
</cp:coreProperties>
</file>