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480" yWindow="300" windowWidth="15480" windowHeight="11640" activeTab="1"/>
  </bookViews>
  <sheets>
    <sheet name="Jours Fériés" sheetId="2" r:id="rId1"/>
    <sheet name="RTT 2012" sheetId="3" r:id="rId2"/>
    <sheet name="CA 2012" sheetId="4" r:id="rId3"/>
    <sheet name="RTT 2013" sheetId="5" r:id="rId4"/>
    <sheet name="CA 2013" sheetId="6" r:id="rId5"/>
    <sheet name="RTT 2014" sheetId="7" r:id="rId6"/>
  </sheets>
  <definedNames>
    <definedName name="fériés">'Jours Fériés'!$B$2:$B$13</definedName>
    <definedName name="_xlnm.Print_Area" localSheetId="2">'CA 2012'!$A$1:$Q$67</definedName>
    <definedName name="_xlnm.Print_Area" localSheetId="1">'RTT 2012'!$A$1:$O$67</definedName>
  </definedNames>
  <calcPr calcId="145621"/>
</workbook>
</file>

<file path=xl/calcChain.xml><?xml version="1.0" encoding="utf-8"?>
<calcChain xmlns="http://schemas.openxmlformats.org/spreadsheetml/2006/main">
  <c r="F11" i="3" l="1"/>
  <c r="F13" i="3"/>
  <c r="F15" i="3"/>
  <c r="F14" i="3"/>
  <c r="F16" i="3"/>
  <c r="O11" i="3"/>
  <c r="H11" i="5"/>
  <c r="O16" i="3"/>
  <c r="O15" i="3"/>
  <c r="O14" i="3"/>
  <c r="O13" i="3"/>
  <c r="O12" i="3"/>
  <c r="F22" i="3"/>
  <c r="F23" i="3"/>
  <c r="F24" i="3"/>
  <c r="F25" i="3"/>
  <c r="F26" i="3"/>
  <c r="Q66" i="7"/>
  <c r="H66" i="7"/>
  <c r="Q65" i="7"/>
  <c r="H65" i="7"/>
  <c r="Q64" i="7"/>
  <c r="H64" i="7"/>
  <c r="Q63" i="7"/>
  <c r="H63" i="7"/>
  <c r="Q62" i="7"/>
  <c r="H62" i="7"/>
  <c r="Q61" i="7"/>
  <c r="Q67" i="7" s="1"/>
  <c r="H61" i="7"/>
  <c r="H67" i="7" s="1"/>
  <c r="Q56" i="7"/>
  <c r="H56" i="7"/>
  <c r="Q55" i="7"/>
  <c r="H55" i="7"/>
  <c r="Q54" i="7"/>
  <c r="H54" i="7"/>
  <c r="Q53" i="7"/>
  <c r="H53" i="7"/>
  <c r="Q52" i="7"/>
  <c r="H52" i="7"/>
  <c r="Q51" i="7"/>
  <c r="Q57" i="7" s="1"/>
  <c r="H51" i="7"/>
  <c r="H57" i="7" s="1"/>
  <c r="Q46" i="7"/>
  <c r="H46" i="7"/>
  <c r="Q45" i="7"/>
  <c r="H45" i="7"/>
  <c r="Q44" i="7"/>
  <c r="H44" i="7"/>
  <c r="Q43" i="7"/>
  <c r="H43" i="7"/>
  <c r="Q42" i="7"/>
  <c r="H42" i="7"/>
  <c r="Q41" i="7"/>
  <c r="Q47" i="7" s="1"/>
  <c r="H41" i="7"/>
  <c r="H47" i="7" s="1"/>
  <c r="Q36" i="7"/>
  <c r="H36" i="7"/>
  <c r="Q35" i="7"/>
  <c r="H35" i="7"/>
  <c r="Q34" i="7"/>
  <c r="H34" i="7"/>
  <c r="Q33" i="7"/>
  <c r="H33" i="7"/>
  <c r="Q32" i="7"/>
  <c r="H32" i="7"/>
  <c r="Q31" i="7"/>
  <c r="Q37" i="7" s="1"/>
  <c r="H31" i="7"/>
  <c r="H37" i="7" s="1"/>
  <c r="Q26" i="7"/>
  <c r="H26" i="7"/>
  <c r="Q25" i="7"/>
  <c r="H25" i="7"/>
  <c r="Q24" i="7"/>
  <c r="H24" i="7"/>
  <c r="Q23" i="7"/>
  <c r="H23" i="7"/>
  <c r="Q22" i="7"/>
  <c r="H22" i="7"/>
  <c r="Q21" i="7"/>
  <c r="Q27" i="7" s="1"/>
  <c r="H21" i="7"/>
  <c r="H27" i="7" s="1"/>
  <c r="Q16" i="7"/>
  <c r="H16" i="7"/>
  <c r="Q15" i="7"/>
  <c r="H15" i="7"/>
  <c r="Q14" i="7"/>
  <c r="H14" i="7"/>
  <c r="Q13" i="7"/>
  <c r="H13" i="7"/>
  <c r="Q12" i="7"/>
  <c r="H12" i="7"/>
  <c r="Q11" i="7"/>
  <c r="Q17" i="7" s="1"/>
  <c r="H11" i="7"/>
  <c r="H17" i="7" s="1"/>
  <c r="A11" i="7"/>
  <c r="A21" i="7" s="1"/>
  <c r="A31" i="7" s="1"/>
  <c r="A41" i="7" s="1"/>
  <c r="A51" i="7" s="1"/>
  <c r="A61" i="7" s="1"/>
  <c r="J11" i="7" s="1"/>
  <c r="J21" i="7" s="1"/>
  <c r="J31" i="7" s="1"/>
  <c r="J41" i="7" s="1"/>
  <c r="J51" i="7" s="1"/>
  <c r="J61" i="7" s="1"/>
  <c r="K6" i="7" s="1"/>
  <c r="J7" i="7"/>
  <c r="Q66" i="6"/>
  <c r="H66" i="6"/>
  <c r="Q65" i="6"/>
  <c r="H65" i="6"/>
  <c r="Q64" i="6"/>
  <c r="H64" i="6"/>
  <c r="Q63" i="6"/>
  <c r="H63" i="6"/>
  <c r="Q62" i="6"/>
  <c r="H62" i="6"/>
  <c r="Q61" i="6"/>
  <c r="Q67" i="6" s="1"/>
  <c r="H61" i="6"/>
  <c r="H67" i="6" s="1"/>
  <c r="Q56" i="6"/>
  <c r="H56" i="6"/>
  <c r="Q55" i="6"/>
  <c r="H55" i="6"/>
  <c r="Q54" i="6"/>
  <c r="H54" i="6"/>
  <c r="Q53" i="6"/>
  <c r="H53" i="6"/>
  <c r="Q52" i="6"/>
  <c r="H52" i="6"/>
  <c r="Q51" i="6"/>
  <c r="Q57" i="6" s="1"/>
  <c r="H51" i="6"/>
  <c r="H57" i="6" s="1"/>
  <c r="Q46" i="6"/>
  <c r="H46" i="6"/>
  <c r="Q45" i="6"/>
  <c r="H45" i="6"/>
  <c r="Q44" i="6"/>
  <c r="H44" i="6"/>
  <c r="Q43" i="6"/>
  <c r="H43" i="6"/>
  <c r="Q42" i="6"/>
  <c r="H42" i="6"/>
  <c r="Q41" i="6"/>
  <c r="Q47" i="6" s="1"/>
  <c r="H41" i="6"/>
  <c r="H47" i="6" s="1"/>
  <c r="Q36" i="6"/>
  <c r="H36" i="6"/>
  <c r="Q35" i="6"/>
  <c r="H35" i="6"/>
  <c r="Q34" i="6"/>
  <c r="H34" i="6"/>
  <c r="Q33" i="6"/>
  <c r="H33" i="6"/>
  <c r="Q32" i="6"/>
  <c r="H32" i="6"/>
  <c r="Q31" i="6"/>
  <c r="Q37" i="6" s="1"/>
  <c r="H31" i="6"/>
  <c r="H37" i="6" s="1"/>
  <c r="Q26" i="6"/>
  <c r="H26" i="6"/>
  <c r="Q25" i="6"/>
  <c r="H25" i="6"/>
  <c r="Q24" i="6"/>
  <c r="H24" i="6"/>
  <c r="Q23" i="6"/>
  <c r="H23" i="6"/>
  <c r="Q22" i="6"/>
  <c r="H22" i="6"/>
  <c r="Q21" i="6"/>
  <c r="Q27" i="6" s="1"/>
  <c r="H21" i="6"/>
  <c r="H27" i="6" s="1"/>
  <c r="Q16" i="6"/>
  <c r="H16" i="6"/>
  <c r="Q15" i="6"/>
  <c r="H15" i="6"/>
  <c r="Q14" i="6"/>
  <c r="H14" i="6"/>
  <c r="Q13" i="6"/>
  <c r="H13" i="6"/>
  <c r="Q12" i="6"/>
  <c r="H12" i="6"/>
  <c r="Q11" i="6"/>
  <c r="Q17" i="6" s="1"/>
  <c r="H11" i="6"/>
  <c r="H17" i="6" s="1"/>
  <c r="A11" i="6"/>
  <c r="J7" i="6"/>
  <c r="Q66" i="5"/>
  <c r="H66" i="5"/>
  <c r="Q65" i="5"/>
  <c r="H65" i="5"/>
  <c r="Q64" i="5"/>
  <c r="H64" i="5"/>
  <c r="Q63" i="5"/>
  <c r="H63" i="5"/>
  <c r="Q62" i="5"/>
  <c r="H62" i="5"/>
  <c r="Q61" i="5"/>
  <c r="Q67" i="5" s="1"/>
  <c r="H61" i="5"/>
  <c r="H67" i="5" s="1"/>
  <c r="Q56" i="5"/>
  <c r="H56" i="5"/>
  <c r="Q55" i="5"/>
  <c r="H55" i="5"/>
  <c r="Q54" i="5"/>
  <c r="H54" i="5"/>
  <c r="Q53" i="5"/>
  <c r="H53" i="5"/>
  <c r="Q52" i="5"/>
  <c r="H52" i="5"/>
  <c r="Q51" i="5"/>
  <c r="Q57" i="5" s="1"/>
  <c r="H51" i="5"/>
  <c r="H57" i="5" s="1"/>
  <c r="Q46" i="5"/>
  <c r="H46" i="5"/>
  <c r="Q45" i="5"/>
  <c r="H45" i="5"/>
  <c r="Q44" i="5"/>
  <c r="H44" i="5"/>
  <c r="Q43" i="5"/>
  <c r="H43" i="5"/>
  <c r="Q42" i="5"/>
  <c r="H42" i="5"/>
  <c r="Q41" i="5"/>
  <c r="Q47" i="5" s="1"/>
  <c r="H41" i="5"/>
  <c r="H47" i="5" s="1"/>
  <c r="Q36" i="5"/>
  <c r="H36" i="5"/>
  <c r="Q35" i="5"/>
  <c r="H35" i="5"/>
  <c r="Q34" i="5"/>
  <c r="H34" i="5"/>
  <c r="Q33" i="5"/>
  <c r="H33" i="5"/>
  <c r="Q32" i="5"/>
  <c r="H32" i="5"/>
  <c r="Q31" i="5"/>
  <c r="Q37" i="5" s="1"/>
  <c r="H31" i="5"/>
  <c r="H37" i="5" s="1"/>
  <c r="Q26" i="5"/>
  <c r="H26" i="5"/>
  <c r="Q25" i="5"/>
  <c r="H25" i="5"/>
  <c r="Q24" i="5"/>
  <c r="H24" i="5"/>
  <c r="Q23" i="5"/>
  <c r="H23" i="5"/>
  <c r="Q22" i="5"/>
  <c r="H22" i="5"/>
  <c r="Q21" i="5"/>
  <c r="Q27" i="5" s="1"/>
  <c r="H21" i="5"/>
  <c r="H27" i="5" s="1"/>
  <c r="Q16" i="5"/>
  <c r="H16" i="5"/>
  <c r="Q15" i="5"/>
  <c r="H15" i="5"/>
  <c r="Q14" i="5"/>
  <c r="H14" i="5"/>
  <c r="Q13" i="5"/>
  <c r="H13" i="5"/>
  <c r="Q12" i="5"/>
  <c r="H12" i="5"/>
  <c r="Q11" i="5"/>
  <c r="Q17" i="5" s="1"/>
  <c r="H17" i="5"/>
  <c r="J7" i="5"/>
  <c r="H21" i="4"/>
  <c r="Q66" i="4"/>
  <c r="Q65" i="4"/>
  <c r="Q64" i="4"/>
  <c r="Q63" i="4"/>
  <c r="Q62" i="4"/>
  <c r="Q61" i="4"/>
  <c r="H66" i="4"/>
  <c r="H65" i="4"/>
  <c r="H64" i="4"/>
  <c r="H63" i="4"/>
  <c r="H62" i="4"/>
  <c r="H61" i="4"/>
  <c r="H67" i="4" s="1"/>
  <c r="Q56" i="4"/>
  <c r="Q55" i="4"/>
  <c r="Q54" i="4"/>
  <c r="Q53" i="4"/>
  <c r="Q52" i="4"/>
  <c r="Q51" i="4"/>
  <c r="Q57" i="4" s="1"/>
  <c r="H56" i="4"/>
  <c r="H55" i="4"/>
  <c r="H54" i="4"/>
  <c r="H53" i="4"/>
  <c r="H52" i="4"/>
  <c r="H51" i="4"/>
  <c r="H57" i="4" s="1"/>
  <c r="Q46" i="4"/>
  <c r="Q45" i="4"/>
  <c r="Q44" i="4"/>
  <c r="Q43" i="4"/>
  <c r="Q42" i="4"/>
  <c r="Q41" i="4"/>
  <c r="H46" i="4"/>
  <c r="H45" i="4"/>
  <c r="H44" i="4"/>
  <c r="H43" i="4"/>
  <c r="H42" i="4"/>
  <c r="H41" i="4"/>
  <c r="Q36" i="4"/>
  <c r="Q35" i="4"/>
  <c r="Q34" i="4"/>
  <c r="Q33" i="4"/>
  <c r="Q32" i="4"/>
  <c r="Q31" i="4"/>
  <c r="H36" i="4"/>
  <c r="H35" i="4"/>
  <c r="H34" i="4"/>
  <c r="H33" i="4"/>
  <c r="H32" i="4"/>
  <c r="H31" i="4"/>
  <c r="Q26" i="4"/>
  <c r="Q25" i="4"/>
  <c r="Q24" i="4"/>
  <c r="Q23" i="4"/>
  <c r="Q22" i="4"/>
  <c r="Q21" i="4"/>
  <c r="H26" i="4"/>
  <c r="H25" i="4"/>
  <c r="H24" i="4"/>
  <c r="H23" i="4"/>
  <c r="H22" i="4"/>
  <c r="Q16" i="4"/>
  <c r="Q15" i="4"/>
  <c r="Q14" i="4"/>
  <c r="Q13" i="4"/>
  <c r="Q12" i="4"/>
  <c r="Q11" i="4"/>
  <c r="H16" i="4"/>
  <c r="H15" i="4"/>
  <c r="H14" i="4"/>
  <c r="H13" i="4"/>
  <c r="H12" i="4"/>
  <c r="H11" i="4"/>
  <c r="O66" i="3"/>
  <c r="O65" i="3"/>
  <c r="O64" i="3"/>
  <c r="O63" i="3"/>
  <c r="O62" i="3"/>
  <c r="O61" i="3"/>
  <c r="O67" i="3" s="1"/>
  <c r="F66" i="3"/>
  <c r="F65" i="3"/>
  <c r="F64" i="3"/>
  <c r="F63" i="3"/>
  <c r="F62" i="3"/>
  <c r="F61" i="3"/>
  <c r="O56" i="3"/>
  <c r="O55" i="3"/>
  <c r="O54" i="3"/>
  <c r="O53" i="3"/>
  <c r="O52" i="3"/>
  <c r="O51" i="3"/>
  <c r="F56" i="3"/>
  <c r="F55" i="3"/>
  <c r="F54" i="3"/>
  <c r="F53" i="3"/>
  <c r="F52" i="3"/>
  <c r="F51" i="3"/>
  <c r="O46" i="3"/>
  <c r="O45" i="3"/>
  <c r="O44" i="3"/>
  <c r="O43" i="3"/>
  <c r="O42" i="3"/>
  <c r="O41" i="3"/>
  <c r="F46" i="3"/>
  <c r="F45" i="3"/>
  <c r="F44" i="3"/>
  <c r="F43" i="3"/>
  <c r="F42" i="3"/>
  <c r="F41" i="3"/>
  <c r="O36" i="3"/>
  <c r="O35" i="3"/>
  <c r="O34" i="3"/>
  <c r="O33" i="3"/>
  <c r="O32" i="3"/>
  <c r="O31" i="3"/>
  <c r="F36" i="3"/>
  <c r="F35" i="3"/>
  <c r="F34" i="3"/>
  <c r="F33" i="3"/>
  <c r="F32" i="3"/>
  <c r="F31" i="3"/>
  <c r="F21" i="3"/>
  <c r="O21" i="3"/>
  <c r="O22" i="3"/>
  <c r="O23" i="3"/>
  <c r="O24" i="3"/>
  <c r="O25" i="3"/>
  <c r="O26" i="3"/>
  <c r="Q47" i="4"/>
  <c r="A11" i="4"/>
  <c r="J7" i="4"/>
  <c r="H7" i="3"/>
  <c r="A11" i="3"/>
  <c r="Q27" i="4" l="1"/>
  <c r="H47" i="4"/>
  <c r="A21" i="6"/>
  <c r="A31" i="6" s="1"/>
  <c r="A41" i="6" s="1"/>
  <c r="A51" i="6" s="1"/>
  <c r="A61" i="6" s="1"/>
  <c r="J11" i="6" s="1"/>
  <c r="J21" i="6" s="1"/>
  <c r="J31" i="6" s="1"/>
  <c r="J41" i="6" s="1"/>
  <c r="J51" i="6" s="1"/>
  <c r="J61" i="6" s="1"/>
  <c r="K6" i="6" s="1"/>
  <c r="O37" i="3"/>
  <c r="F47" i="3"/>
  <c r="O47" i="3"/>
  <c r="O57" i="3"/>
  <c r="F67" i="3"/>
  <c r="H17" i="4"/>
  <c r="A21" i="4" s="1"/>
  <c r="Q17" i="4"/>
  <c r="H27" i="4"/>
  <c r="H37" i="4"/>
  <c r="O27" i="3"/>
  <c r="Q37" i="4"/>
  <c r="F27" i="3"/>
  <c r="F37" i="3"/>
  <c r="F57" i="3"/>
  <c r="Q67" i="4"/>
  <c r="O17" i="3"/>
  <c r="A31" i="4" l="1"/>
  <c r="A41" i="4" s="1"/>
  <c r="A51" i="4" s="1"/>
  <c r="A61" i="4" s="1"/>
  <c r="J11" i="4" s="1"/>
  <c r="J21" i="4" s="1"/>
  <c r="J31" i="4" s="1"/>
  <c r="J41" i="4" s="1"/>
  <c r="J51" i="4" s="1"/>
  <c r="J61" i="4" s="1"/>
  <c r="K6" i="4" s="1"/>
  <c r="F12" i="3" l="1"/>
  <c r="F17" i="3" l="1"/>
  <c r="A21" i="3" s="1"/>
  <c r="A31" i="3" s="1"/>
  <c r="A41" i="3" s="1"/>
  <c r="A51" i="3" s="1"/>
  <c r="A61" i="3" s="1"/>
  <c r="H11" i="3" s="1"/>
  <c r="H21" i="3" s="1"/>
  <c r="H31" i="3" s="1"/>
  <c r="H41" i="3" s="1"/>
  <c r="H51" i="3" s="1"/>
  <c r="H61" i="3" s="1"/>
  <c r="I6" i="3" l="1"/>
  <c r="C5" i="5"/>
  <c r="A11" i="5" s="1"/>
  <c r="A21" i="5" s="1"/>
  <c r="A31" i="5" s="1"/>
  <c r="A41" i="5" s="1"/>
  <c r="A51" i="5" s="1"/>
  <c r="A61" i="5" s="1"/>
  <c r="J11" i="5" s="1"/>
  <c r="J21" i="5" s="1"/>
  <c r="J31" i="5" s="1"/>
  <c r="J41" i="5" s="1"/>
  <c r="J51" i="5" s="1"/>
  <c r="J61" i="5" s="1"/>
  <c r="K6" i="5" s="1"/>
</calcChain>
</file>

<file path=xl/sharedStrings.xml><?xml version="1.0" encoding="utf-8"?>
<sst xmlns="http://schemas.openxmlformats.org/spreadsheetml/2006/main" count="1026" uniqueCount="87">
  <si>
    <t>Janvier</t>
  </si>
  <si>
    <t>du</t>
  </si>
  <si>
    <t>au</t>
  </si>
  <si>
    <t>Février</t>
  </si>
  <si>
    <t>Périodes</t>
  </si>
  <si>
    <t xml:space="preserve"> x=demi journée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</si>
  <si>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</si>
  <si>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</si>
  <si>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</si>
  <si>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</si>
  <si>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</si>
  <si>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</si>
  <si>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</si>
  <si>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</si>
  <si>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</si>
  <si>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</si>
  <si>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Nom :</t>
  </si>
  <si>
    <t>Date d'entrée :</t>
  </si>
  <si>
    <t>Fonction :</t>
  </si>
  <si>
    <t>Report 2011 :</t>
  </si>
  <si>
    <t>Prénom :</t>
  </si>
  <si>
    <t>Acquis 2012 :</t>
  </si>
  <si>
    <t>RTT restant pour 2012 :</t>
  </si>
  <si>
    <t xml:space="preserve"> RTT pris</t>
  </si>
  <si>
    <t>RTT restant</t>
  </si>
  <si>
    <t>Total RTT pris Janvier</t>
  </si>
  <si>
    <t>Total RTT pris Février</t>
  </si>
  <si>
    <t>Total RTT pris Mars</t>
  </si>
  <si>
    <t>Total RTT pris Avril</t>
  </si>
  <si>
    <t>Total RTT pris Mai</t>
  </si>
  <si>
    <t>Total RTT pris Juin</t>
  </si>
  <si>
    <t>Total RTT pris Juillet</t>
  </si>
  <si>
    <t>Total RTT pris Août</t>
  </si>
  <si>
    <t>Total RTT pris Septembre</t>
  </si>
  <si>
    <t>Total RTT pris Octobre</t>
  </si>
  <si>
    <t>Total RTT pris Novembre</t>
  </si>
  <si>
    <t>Total RTT pris Décembre</t>
  </si>
  <si>
    <t>Imprimé le :</t>
  </si>
  <si>
    <t>Jours Feriés</t>
  </si>
  <si>
    <t>CA restant pour 2012 :</t>
  </si>
  <si>
    <t>CA restant</t>
  </si>
  <si>
    <t xml:space="preserve"> CA pris</t>
  </si>
  <si>
    <t>Total CA pris Janvier</t>
  </si>
  <si>
    <t>Total CA pris Février</t>
  </si>
  <si>
    <t>Total CA pris Mars</t>
  </si>
  <si>
    <t>Total CA pris Avril</t>
  </si>
  <si>
    <t>Total CA pris Mai</t>
  </si>
  <si>
    <t>Total CA pris Juin</t>
  </si>
  <si>
    <t>Total CA pris Juillet</t>
  </si>
  <si>
    <t>Total CA pris Août</t>
  </si>
  <si>
    <t>Total CA pris Septembre</t>
  </si>
  <si>
    <t>Total CA pris Octobre</t>
  </si>
  <si>
    <t>Total CA pris Novembre</t>
  </si>
  <si>
    <t>Total CA pris Décembre</t>
  </si>
  <si>
    <t>de Jan 2012 à Mai 2013</t>
  </si>
  <si>
    <t>de Jan 2013 à Mai 2014</t>
  </si>
  <si>
    <t>Mai , 2012</t>
  </si>
  <si>
    <t>Juin , 2012</t>
  </si>
  <si>
    <t>Juillet , 2012</t>
  </si>
  <si>
    <t>Août , 2012</t>
  </si>
  <si>
    <t>Septembre , 2012</t>
  </si>
  <si>
    <t>Octobre , 2012</t>
  </si>
  <si>
    <t>Novembre , 2012</t>
  </si>
  <si>
    <t>Décembre , 2012</t>
  </si>
  <si>
    <t>Janvier , 2013</t>
  </si>
  <si>
    <t>Février , 2013</t>
  </si>
  <si>
    <t>Mars , 2013</t>
  </si>
  <si>
    <t>Avril , 2013</t>
  </si>
  <si>
    <t>Report 2012 :</t>
  </si>
  <si>
    <t>Acquis 2013 :</t>
  </si>
  <si>
    <t>RTT restant pour 2013 :</t>
  </si>
  <si>
    <t>CA restant pour 2013 :</t>
  </si>
  <si>
    <t>Mai , 2013</t>
  </si>
  <si>
    <t>Juin , 2013</t>
  </si>
  <si>
    <t>Report 2013 :</t>
  </si>
  <si>
    <t>Novembre , 2013</t>
  </si>
  <si>
    <t>Décembre , 2013</t>
  </si>
  <si>
    <t>Août , 2013</t>
  </si>
  <si>
    <t>Septembre , 2013</t>
  </si>
  <si>
    <t>Octobre , 2013</t>
  </si>
  <si>
    <t>Acquis 2014 :</t>
  </si>
  <si>
    <t>Juillet , 2014</t>
  </si>
  <si>
    <t>Janvier , 2014</t>
  </si>
  <si>
    <t>Février , 2014</t>
  </si>
  <si>
    <t>Mars , 2014</t>
  </si>
  <si>
    <t>Avril , 2014</t>
  </si>
  <si>
    <t>RTT restant pour 2014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</si>
</sst>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dd/mm/yy;@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20"/>
      <color theme="1"/>
      <name val="Eras Medium ITC"/>
      <family val="2"/>
    </font>
    <font>
      <sz val="14"/>
      <color theme="1"/>
      <name val="Eras Demi ITC"/>
      <family val="2"/>
    </font>
    <font>
      <sz val="11"/>
      <color theme="1"/>
      <name val="Eras Medium ITC"/>
      <family val="2"/>
    </font>
    <font>
      <i/>
      <sz val="10"/>
      <color theme="1"/>
      <name val="Eras Medium ITC"/>
      <family val="2"/>
    </font>
  </fonts>
  <fills count="6">
    <fill>
      <patternFill patternType="none"/>
    </fill>
    <fill>
      <patternFill patternType="gray125"/>
    </fill>
    <fill>
      <gradientFill degree="270">
        <stop position="0">
          <color rgb="FFFFE1F9"/>
        </stop>
        <stop position="1">
          <color rgb="FFFD71E2"/>
        </stop>
      </gradientFill>
    </fill>
    <fill>
      <gradientFill degree="270">
        <stop position="0">
          <color theme="0"/>
        </stop>
        <stop position="1">
          <color theme="0" tint="-0.25098422193060094"/>
        </stop>
      </gradientFill>
    </fill>
    <fill>
      <gradientFill degree="270">
        <stop position="0">
          <color theme="0"/>
        </stop>
        <stop position="1">
          <color rgb="FF3BE824"/>
        </stop>
      </gradientFill>
    </fill>
    <fill>
      <patternFill patternType="solid">
        <fgColor theme="0"/>
        <bgColor indexed="64"/>
      </patternFill>
    </fill>
  </fills>
  <borders count="3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theme="0" tint="-0.14996795556505021"/>
      </left>
      <right style="thick">
        <color theme="0" tint="-0.14996795556505021"/>
      </right>
      <top style="thick">
        <color theme="0" tint="-0.14996795556505021"/>
      </top>
      <bottom style="thick">
        <color theme="0" tint="-0.14996795556505021"/>
      </bottom>
      <diagonal/>
    </border>
    <border>
      <left style="thick">
        <color theme="0" tint="-0.14996795556505021"/>
      </left>
      <right/>
      <top style="thick">
        <color theme="0" tint="-0.14996795556505021"/>
      </top>
      <bottom style="thick">
        <color theme="0" tint="-0.14996795556505021"/>
      </bottom>
      <diagonal/>
    </border>
    <border>
      <left/>
      <right/>
      <top style="thick">
        <color theme="0" tint="-0.14996795556505021"/>
      </top>
      <bottom style="thick">
        <color theme="0" tint="-0.14996795556505021"/>
      </bottom>
      <diagonal/>
    </border>
    <border>
      <left/>
      <right style="thick">
        <color theme="0" tint="-0.14996795556505021"/>
      </right>
      <top style="thick">
        <color theme="0" tint="-0.14996795556505021"/>
      </top>
      <bottom style="thick">
        <color theme="0" tint="-0.14996795556505021"/>
      </bottom>
      <diagonal/>
    </border>
    <border>
      <left style="thick">
        <color theme="0" tint="-0.14996795556505021"/>
      </left>
      <right style="thick">
        <color theme="0" tint="-0.14996795556505021"/>
      </right>
      <top style="thick">
        <color theme="0" tint="-0.14996795556505021"/>
      </top>
      <bottom/>
      <diagonal/>
    </border>
    <border>
      <left style="thick">
        <color theme="0" tint="-0.14996795556505021"/>
      </left>
      <right style="thick">
        <color theme="0" tint="-0.14996795556505021"/>
      </right>
      <top/>
      <bottom/>
      <diagonal/>
    </border>
    <border>
      <left style="thick">
        <color theme="0" tint="-0.14996795556505021"/>
      </left>
      <right/>
      <top style="thick">
        <color theme="0" tint="-0.14996795556505021"/>
      </top>
      <bottom style="thin">
        <color theme="0" tint="-0.14993743705557422"/>
      </bottom>
      <diagonal/>
    </border>
    <border>
      <left style="thick">
        <color theme="0" tint="-0.14996795556505021"/>
      </left>
      <right/>
      <top style="thin">
        <color theme="0" tint="-0.14993743705557422"/>
      </top>
      <bottom style="thin">
        <color theme="0" tint="-0.14993743705557422"/>
      </bottom>
      <diagonal/>
    </border>
    <border>
      <left/>
      <right/>
      <top style="thick">
        <color theme="0" tint="-0.14996795556505021"/>
      </top>
      <bottom style="thin">
        <color theme="0" tint="-0.14993743705557422"/>
      </bottom>
      <diagonal/>
    </border>
    <border>
      <left/>
      <right/>
      <top style="thin">
        <color theme="0" tint="-0.14993743705557422"/>
      </top>
      <bottom style="thin">
        <color theme="0" tint="-0.14993743705557422"/>
      </bottom>
      <diagonal/>
    </border>
    <border>
      <left style="medium">
        <color theme="0" tint="-0.14996795556505021"/>
      </left>
      <right style="thick">
        <color theme="0" tint="-0.14993743705557422"/>
      </right>
      <top style="thick">
        <color theme="0" tint="-0.14996795556505021"/>
      </top>
      <bottom style="thin">
        <color theme="0" tint="-0.14993743705557422"/>
      </bottom>
      <diagonal/>
    </border>
    <border>
      <left style="medium">
        <color theme="0" tint="-0.14996795556505021"/>
      </left>
      <right style="thick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 style="thick">
        <color theme="0" tint="-0.14996795556505021"/>
      </left>
      <right/>
      <top style="thin">
        <color theme="0" tint="-0.14993743705557422"/>
      </top>
      <bottom/>
      <diagonal/>
    </border>
    <border>
      <left/>
      <right/>
      <top style="thin">
        <color theme="0" tint="-0.14993743705557422"/>
      </top>
      <bottom/>
      <diagonal/>
    </border>
    <border>
      <left style="medium">
        <color theme="0" tint="-0.14996795556505021"/>
      </left>
      <right style="thick">
        <color theme="0" tint="-0.14993743705557422"/>
      </right>
      <top style="thin">
        <color theme="0" tint="-0.14993743705557422"/>
      </top>
      <bottom/>
      <diagonal/>
    </border>
    <border>
      <left style="thick">
        <color theme="0" tint="-0.14996795556505021"/>
      </left>
      <right style="thick">
        <color auto="1"/>
      </right>
      <top style="thick">
        <color theme="0" tint="-0.14996795556505021"/>
      </top>
      <bottom style="thick">
        <color theme="0" tint="-0.14996795556505021"/>
      </bottom>
      <diagonal/>
    </border>
    <border>
      <left style="thick">
        <color auto="1"/>
      </left>
      <right style="thick">
        <color auto="1"/>
      </right>
      <top style="thick">
        <color theme="0" tint="-0.14996795556505021"/>
      </top>
      <bottom style="thick">
        <color theme="0" tint="-0.14996795556505021"/>
      </bottom>
      <diagonal/>
    </border>
    <border>
      <left style="thick">
        <color auto="1"/>
      </left>
      <right style="thick">
        <color theme="0" tint="-0.14996795556505021"/>
      </right>
      <top style="thick">
        <color theme="0" tint="-0.14996795556505021"/>
      </top>
      <bottom style="thick">
        <color theme="0" tint="-0.14996795556505021"/>
      </bottom>
      <diagonal/>
    </border>
    <border>
      <left style="thick">
        <color theme="0" tint="-0.14993743705557422"/>
      </left>
      <right/>
      <top style="thick">
        <color theme="0" tint="-0.14996795556505021"/>
      </top>
      <bottom style="thin">
        <color theme="0" tint="-0.14990691854609822"/>
      </bottom>
      <diagonal/>
    </border>
    <border>
      <left style="thick">
        <color theme="0" tint="-0.14993743705557422"/>
      </left>
      <right/>
      <top style="thin">
        <color theme="0" tint="-0.14990691854609822"/>
      </top>
      <bottom style="thin">
        <color theme="0" tint="-0.14990691854609822"/>
      </bottom>
      <diagonal/>
    </border>
    <border>
      <left style="thick">
        <color theme="0" tint="-0.14993743705557422"/>
      </left>
      <right/>
      <top style="thin">
        <color theme="0" tint="-0.14990691854609822"/>
      </top>
      <bottom style="thick">
        <color theme="0" tint="-0.14996795556505021"/>
      </bottom>
      <diagonal/>
    </border>
    <border>
      <left style="medium">
        <color theme="0" tint="-0.14990691854609822"/>
      </left>
      <right style="thick">
        <color theme="0" tint="-0.14990691854609822"/>
      </right>
      <top style="thick">
        <color theme="0" tint="-0.14996795556505021"/>
      </top>
      <bottom style="thin">
        <color theme="0" tint="-0.14990691854609822"/>
      </bottom>
      <diagonal/>
    </border>
    <border>
      <left style="medium">
        <color theme="0" tint="-0.14990691854609822"/>
      </left>
      <right style="thick">
        <color theme="0" tint="-0.14990691854609822"/>
      </right>
      <top style="thin">
        <color theme="0" tint="-0.14990691854609822"/>
      </top>
      <bottom style="thin">
        <color theme="0" tint="-0.14990691854609822"/>
      </bottom>
      <diagonal/>
    </border>
    <border>
      <left style="medium">
        <color theme="0" tint="-0.14990691854609822"/>
      </left>
      <right style="thick">
        <color theme="0" tint="-0.14990691854609822"/>
      </right>
      <top style="thin">
        <color theme="0" tint="-0.14990691854609822"/>
      </top>
      <bottom style="thick">
        <color theme="0" tint="-0.14996795556505021"/>
      </bottom>
      <diagonal/>
    </border>
    <border>
      <left/>
      <right style="medium">
        <color theme="0" tint="-0.14990691854609822"/>
      </right>
      <top style="thick">
        <color theme="0" tint="-0.14996795556505021"/>
      </top>
      <bottom style="thin">
        <color theme="0" tint="-0.14990691854609822"/>
      </bottom>
      <diagonal/>
    </border>
    <border>
      <left/>
      <right style="medium">
        <color theme="0" tint="-0.14990691854609822"/>
      </right>
      <top style="thin">
        <color theme="0" tint="-0.14990691854609822"/>
      </top>
      <bottom style="thin">
        <color theme="0" tint="-0.14990691854609822"/>
      </bottom>
      <diagonal/>
    </border>
    <border>
      <left/>
      <right style="medium">
        <color theme="0" tint="-0.14990691854609822"/>
      </right>
      <top style="thin">
        <color theme="0" tint="-0.14990691854609822"/>
      </top>
      <bottom style="thick">
        <color theme="0" tint="-0.14996795556505021"/>
      </bottom>
      <diagonal/>
    </border>
    <border>
      <left style="thick">
        <color theme="0" tint="-0.14990691854609822"/>
      </left>
      <right style="thick">
        <color theme="0" tint="-0.1498764000366222"/>
      </right>
      <top style="thin">
        <color theme="0" tint="-0.1498764000366222"/>
      </top>
      <bottom style="thin">
        <color theme="0" tint="-0.1498764000366222"/>
      </bottom>
      <diagonal/>
    </border>
    <border>
      <left style="thick">
        <color theme="0" tint="-0.14996795556505021"/>
      </left>
      <right/>
      <top style="thick">
        <color theme="0" tint="-0.14993743705557422"/>
      </top>
      <bottom style="thick">
        <color theme="0" tint="-0.14996795556505021"/>
      </bottom>
      <diagonal/>
    </border>
    <border>
      <left/>
      <right/>
      <top style="thick">
        <color theme="0" tint="-0.14993743705557422"/>
      </top>
      <bottom style="thick">
        <color theme="0" tint="-0.14996795556505021"/>
      </bottom>
      <diagonal/>
    </border>
    <border>
      <left/>
      <right style="thick">
        <color theme="0" tint="-0.14996795556505021"/>
      </right>
      <top style="thick">
        <color theme="0" tint="-0.14993743705557422"/>
      </top>
      <bottom style="thick">
        <color theme="0" tint="-0.14996795556505021"/>
      </bottom>
      <diagonal/>
    </border>
    <border>
      <left style="thin">
        <color indexed="64"/>
      </left>
      <right style="medium">
        <color theme="0" tint="-0.14990691854609822"/>
      </right>
      <top style="thick">
        <color theme="0" tint="-0.14996795556505021"/>
      </top>
      <bottom style="thin">
        <color theme="0" tint="-0.14990691854609822"/>
      </bottom>
      <diagonal/>
    </border>
    <border>
      <left style="thin">
        <color indexed="64"/>
      </left>
      <right style="medium">
        <color theme="0" tint="-0.14990691854609822"/>
      </right>
      <top style="thin">
        <color theme="0" tint="-0.14990691854609822"/>
      </top>
      <bottom style="thin">
        <color theme="0" tint="-0.14990691854609822"/>
      </bottom>
      <diagonal/>
    </border>
    <border>
      <left style="thin">
        <color indexed="64"/>
      </left>
      <right style="medium">
        <color theme="0" tint="-0.14990691854609822"/>
      </right>
      <top style="thin">
        <color theme="0" tint="-0.14990691854609822"/>
      </top>
      <bottom style="thick">
        <color theme="0" tint="-0.14996795556505021"/>
      </bottom>
      <diagonal/>
    </border>
  </borders>
  <cellStyleXfs count="1">
    <xf numFmtId="0" fontId="0" fillId="0" borderId="0"/>
  </cellStyleXfs>
  <cellXfs count="77">
    <xf numFmtId="0" fontId="0" fillId="0" borderId="0" xfId="0"/>
    <xf numFmtId="14" fontId="0" fillId="0" borderId="0" xfId="0" applyNumberFormat="1"/>
    <xf numFmtId="0" fontId="1" fillId="0" borderId="0" xfId="0" applyFont="1" applyAlignment="1">
      <alignment horizontal="center" wrapText="1"/>
    </xf>
    <xf numFmtId="164" fontId="2" fillId="0" borderId="0" xfId="0" applyNumberFormat="1" applyFont="1"/>
    <xf numFmtId="164" fontId="0" fillId="0" borderId="0" xfId="0" applyNumberFormat="1"/>
    <xf numFmtId="0" fontId="6" fillId="0" borderId="0" xfId="0" applyFont="1"/>
    <xf numFmtId="0" fontId="0" fillId="0" borderId="0" xfId="0" applyBorder="1"/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4" fillId="0" borderId="0" xfId="0" applyFont="1" applyFill="1" applyBorder="1"/>
    <xf numFmtId="0" fontId="0" fillId="0" borderId="0" xfId="0" applyAlignment="1">
      <alignment horizontal="center"/>
    </xf>
    <xf numFmtId="0" fontId="8" fillId="0" borderId="0" xfId="0" applyFont="1" applyBorder="1"/>
    <xf numFmtId="0" fontId="4" fillId="0" borderId="0" xfId="0" applyFont="1" applyBorder="1"/>
    <xf numFmtId="0" fontId="0" fillId="0" borderId="10" xfId="0" applyBorder="1"/>
    <xf numFmtId="0" fontId="0" fillId="0" borderId="11" xfId="0" applyBorder="1"/>
    <xf numFmtId="0" fontId="0" fillId="0" borderId="16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31" xfId="0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10" fillId="0" borderId="0" xfId="0" applyFont="1" applyAlignment="1">
      <alignment horizontal="right"/>
    </xf>
    <xf numFmtId="0" fontId="9" fillId="0" borderId="0" xfId="0" applyFont="1" applyFill="1" applyBorder="1"/>
    <xf numFmtId="14" fontId="10" fillId="0" borderId="0" xfId="0" applyNumberFormat="1" applyFont="1" applyAlignment="1">
      <alignment horizontal="left"/>
    </xf>
    <xf numFmtId="165" fontId="0" fillId="0" borderId="12" xfId="0" applyNumberFormat="1" applyBorder="1" applyAlignment="1" applyProtection="1">
      <alignment horizontal="center"/>
      <protection locked="0"/>
    </xf>
    <xf numFmtId="0" fontId="0" fillId="0" borderId="14" xfId="0" applyBorder="1" applyAlignment="1" applyProtection="1">
      <alignment horizontal="center"/>
      <protection locked="0"/>
    </xf>
    <xf numFmtId="165" fontId="0" fillId="0" borderId="13" xfId="0" applyNumberFormat="1" applyBorder="1" applyAlignment="1" applyProtection="1">
      <alignment horizontal="center"/>
      <protection locked="0"/>
    </xf>
    <xf numFmtId="0" fontId="0" fillId="0" borderId="15" xfId="0" applyBorder="1" applyAlignment="1" applyProtection="1">
      <alignment horizontal="center"/>
      <protection locked="0"/>
    </xf>
    <xf numFmtId="165" fontId="0" fillId="0" borderId="17" xfId="0" applyNumberFormat="1" applyBorder="1" applyAlignment="1" applyProtection="1">
      <alignment horizontal="center"/>
      <protection locked="0"/>
    </xf>
    <xf numFmtId="0" fontId="0" fillId="0" borderId="18" xfId="0" applyBorder="1" applyAlignment="1" applyProtection="1">
      <alignment horizontal="center"/>
      <protection locked="0"/>
    </xf>
    <xf numFmtId="165" fontId="0" fillId="0" borderId="28" xfId="0" applyNumberFormat="1" applyBorder="1" applyAlignment="1" applyProtection="1">
      <alignment horizontal="center"/>
      <protection locked="0"/>
    </xf>
    <xf numFmtId="0" fontId="0" fillId="0" borderId="25" xfId="0" applyBorder="1" applyAlignment="1" applyProtection="1">
      <alignment horizontal="center"/>
      <protection locked="0"/>
    </xf>
    <xf numFmtId="165" fontId="0" fillId="0" borderId="29" xfId="0" applyNumberFormat="1" applyBorder="1" applyAlignment="1" applyProtection="1">
      <alignment horizontal="center"/>
      <protection locked="0"/>
    </xf>
    <xf numFmtId="0" fontId="0" fillId="0" borderId="26" xfId="0" applyBorder="1" applyAlignment="1" applyProtection="1">
      <alignment horizontal="center"/>
      <protection locked="0"/>
    </xf>
    <xf numFmtId="165" fontId="0" fillId="0" borderId="30" xfId="0" applyNumberFormat="1" applyBorder="1" applyAlignment="1" applyProtection="1">
      <alignment horizontal="center"/>
      <protection locked="0"/>
    </xf>
    <xf numFmtId="0" fontId="0" fillId="0" borderId="27" xfId="0" applyBorder="1" applyAlignment="1" applyProtection="1">
      <alignment horizontal="center"/>
      <protection locked="0"/>
    </xf>
    <xf numFmtId="14" fontId="0" fillId="0" borderId="1" xfId="0" applyNumberFormat="1" applyBorder="1" applyAlignment="1">
      <alignment horizontal="center"/>
    </xf>
    <xf numFmtId="14" fontId="0" fillId="0" borderId="2" xfId="0" applyNumberFormat="1" applyBorder="1" applyAlignment="1">
      <alignment horizontal="center"/>
    </xf>
    <xf numFmtId="0" fontId="0" fillId="5" borderId="0" xfId="0" applyFill="1" applyBorder="1"/>
    <xf numFmtId="14" fontId="0" fillId="0" borderId="3" xfId="0" applyNumberFormat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5" fillId="3" borderId="19" xfId="0" applyFont="1" applyFill="1" applyBorder="1" applyAlignment="1">
      <alignment horizontal="center"/>
    </xf>
    <xf numFmtId="0" fontId="5" fillId="3" borderId="20" xfId="0" applyFont="1" applyFill="1" applyBorder="1" applyAlignment="1">
      <alignment horizontal="center"/>
    </xf>
    <xf numFmtId="0" fontId="5" fillId="3" borderId="21" xfId="0" applyFont="1" applyFill="1" applyBorder="1" applyAlignment="1">
      <alignment horizontal="center"/>
    </xf>
    <xf numFmtId="0" fontId="7" fillId="2" borderId="32" xfId="0" applyFont="1" applyFill="1" applyBorder="1" applyAlignment="1">
      <alignment horizontal="center"/>
    </xf>
    <xf numFmtId="0" fontId="7" fillId="2" borderId="33" xfId="0" applyFont="1" applyFill="1" applyBorder="1" applyAlignment="1">
      <alignment horizontal="center"/>
    </xf>
    <xf numFmtId="0" fontId="7" fillId="2" borderId="34" xfId="0" applyFont="1" applyFill="1" applyBorder="1" applyAlignment="1">
      <alignment horizontal="center"/>
    </xf>
    <xf numFmtId="0" fontId="7" fillId="2" borderId="5" xfId="0" applyFont="1" applyFill="1" applyBorder="1" applyAlignment="1">
      <alignment horizontal="center"/>
    </xf>
    <xf numFmtId="0" fontId="7" fillId="2" borderId="6" xfId="0" applyFont="1" applyFill="1" applyBorder="1" applyAlignment="1">
      <alignment horizontal="center"/>
    </xf>
    <xf numFmtId="0" fontId="7" fillId="2" borderId="7" xfId="0" applyFont="1" applyFill="1" applyBorder="1" applyAlignment="1">
      <alignment horizontal="center"/>
    </xf>
    <xf numFmtId="0" fontId="8" fillId="0" borderId="0" xfId="0" applyFont="1" applyBorder="1" applyAlignment="1" applyProtection="1">
      <alignment horizontal="center"/>
      <protection locked="0"/>
    </xf>
    <xf numFmtId="0" fontId="8" fillId="0" borderId="0" xfId="0" applyFont="1" applyBorder="1" applyAlignment="1" applyProtection="1">
      <alignment horizontal="left"/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8" fillId="0" borderId="0" xfId="0" applyFont="1" applyBorder="1" applyAlignment="1">
      <alignment horizontal="center"/>
    </xf>
    <xf numFmtId="0" fontId="8" fillId="0" borderId="0" xfId="0" applyFont="1" applyBorder="1" applyAlignment="1">
      <alignment horizontal="left"/>
    </xf>
    <xf numFmtId="17" fontId="7" fillId="4" borderId="5" xfId="0" applyNumberFormat="1" applyFont="1" applyFill="1" applyBorder="1" applyAlignment="1">
      <alignment horizontal="center"/>
    </xf>
    <xf numFmtId="0" fontId="7" fillId="4" borderId="6" xfId="0" applyFont="1" applyFill="1" applyBorder="1" applyAlignment="1">
      <alignment horizontal="center"/>
    </xf>
    <xf numFmtId="0" fontId="7" fillId="4" borderId="7" xfId="0" applyFont="1" applyFill="1" applyBorder="1" applyAlignment="1">
      <alignment horizontal="center"/>
    </xf>
    <xf numFmtId="0" fontId="7" fillId="4" borderId="5" xfId="0" applyFont="1" applyFill="1" applyBorder="1" applyAlignment="1">
      <alignment horizontal="center"/>
    </xf>
    <xf numFmtId="0" fontId="7" fillId="4" borderId="32" xfId="0" applyFont="1" applyFill="1" applyBorder="1" applyAlignment="1">
      <alignment horizontal="center"/>
    </xf>
    <xf numFmtId="0" fontId="7" fillId="4" borderId="33" xfId="0" applyFont="1" applyFill="1" applyBorder="1" applyAlignment="1">
      <alignment horizontal="center"/>
    </xf>
    <xf numFmtId="0" fontId="7" fillId="4" borderId="34" xfId="0" applyFont="1" applyFill="1" applyBorder="1" applyAlignment="1">
      <alignment horizontal="center"/>
    </xf>
    <xf numFmtId="14" fontId="0" fillId="0" borderId="12" xfId="0" applyNumberFormat="1" applyBorder="1" applyAlignment="1" applyProtection="1">
      <alignment horizontal="center"/>
      <protection locked="0"/>
    </xf>
    <xf numFmtId="14" fontId="0" fillId="0" borderId="35" xfId="0" applyNumberFormat="1" applyBorder="1" applyAlignment="1" applyProtection="1">
      <alignment horizontal="center"/>
      <protection locked="0"/>
    </xf>
    <xf numFmtId="14" fontId="0" fillId="0" borderId="13" xfId="0" applyNumberFormat="1" applyBorder="1" applyAlignment="1" applyProtection="1">
      <alignment horizontal="center"/>
      <protection locked="0"/>
    </xf>
    <xf numFmtId="14" fontId="0" fillId="0" borderId="36" xfId="0" applyNumberFormat="1" applyBorder="1" applyAlignment="1" applyProtection="1">
      <alignment horizontal="center"/>
      <protection locked="0"/>
    </xf>
    <xf numFmtId="14" fontId="0" fillId="0" borderId="17" xfId="0" applyNumberFormat="1" applyBorder="1" applyAlignment="1" applyProtection="1">
      <alignment horizontal="center"/>
      <protection locked="0"/>
    </xf>
    <xf numFmtId="14" fontId="0" fillId="0" borderId="37" xfId="0" applyNumberFormat="1" applyBorder="1" applyAlignment="1" applyProtection="1">
      <alignment horizontal="center"/>
      <protection locked="0"/>
    </xf>
    <xf numFmtId="0" fontId="0" fillId="0" borderId="31" xfId="0" quotePrefix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3BE824"/>
      <color rgb="FF66FF33"/>
      <color rgb="FFFD71E2"/>
      <color rgb="FF8E3481"/>
      <color rgb="FFFFE1F9"/>
      <color rgb="FFF17DD8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66675</xdr:colOff>
      <xdr:row>0</xdr:row>
      <xdr:rowOff>38100</xdr:rowOff>
    </xdr:from>
    <xdr:to>
      <xdr:col>15</xdr:col>
      <xdr:colOff>0</xdr:colOff>
      <xdr:row>7</xdr:row>
      <xdr:rowOff>38099</xdr:rowOff>
    </xdr:to>
    <xdr:sp macro="" textlink="">
      <xdr:nvSpPr>
        <xdr:cNvPr id="2" name="Rectangle à coins arrondis 1"/>
        <xdr:cNvSpPr/>
      </xdr:nvSpPr>
      <xdr:spPr>
        <a:xfrm rot="10800000">
          <a:off x="6924675" y="38100"/>
          <a:ext cx="2305050" cy="1666874"/>
        </a:xfrm>
        <a:prstGeom prst="roundRect">
          <a:avLst/>
        </a:prstGeom>
        <a:gradFill>
          <a:gsLst>
            <a:gs pos="0">
              <a:srgbClr val="FD71E2"/>
            </a:gs>
            <a:gs pos="35000">
              <a:schemeClr val="bg1">
                <a:lumMod val="85000"/>
              </a:schemeClr>
            </a:gs>
            <a:gs pos="100000">
              <a:schemeClr val="bg1"/>
            </a:gs>
          </a:gsLst>
          <a:lin ang="21000000" scaled="0"/>
        </a:gradFill>
        <a:ln>
          <a:noFill/>
        </a:ln>
        <a:effectLst>
          <a:glow rad="101600">
            <a:schemeClr val="accent2">
              <a:satMod val="175000"/>
              <a:alpha val="40000"/>
            </a:schemeClr>
          </a:glow>
        </a:effectLst>
        <a:scene3d>
          <a:camera prst="orthographicFront">
            <a:rot lat="0" lon="10800000" rev="10800000"/>
          </a:camera>
          <a:lightRig rig="threePt" dir="t"/>
        </a:scene3d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>
          <a:scene3d>
            <a:camera prst="orthographicFront">
              <a:rot lat="0" lon="0" rev="10800000"/>
            </a:camera>
            <a:lightRig rig="threePt" dir="t"/>
          </a:scene3d>
        </a:bodyPr>
        <a:lstStyle/>
        <a:p>
          <a:pPr algn="ctr"/>
          <a:endParaRPr lang="fr-FR" sz="2800" b="1"/>
        </a:p>
      </xdr:txBody>
    </xdr:sp>
    <xdr:clientData/>
  </xdr:twoCellAnchor>
  <xdr:twoCellAnchor>
    <xdr:from>
      <xdr:col>12</xdr:col>
      <xdr:colOff>0</xdr:colOff>
      <xdr:row>0</xdr:row>
      <xdr:rowOff>0</xdr:rowOff>
    </xdr:from>
    <xdr:to>
      <xdr:col>14</xdr:col>
      <xdr:colOff>1076325</xdr:colOff>
      <xdr:row>6</xdr:row>
      <xdr:rowOff>95250</xdr:rowOff>
    </xdr:to>
    <xdr:sp macro="" textlink="">
      <xdr:nvSpPr>
        <xdr:cNvPr id="5" name="Rectangle 4"/>
        <xdr:cNvSpPr/>
      </xdr:nvSpPr>
      <xdr:spPr>
        <a:xfrm>
          <a:off x="7096125" y="0"/>
          <a:ext cx="2047875" cy="15716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800" b="0">
              <a:solidFill>
                <a:schemeClr val="tx1"/>
              </a:solidFill>
              <a:latin typeface="Eras Bold ITC" pitchFamily="34" charset="0"/>
            </a:rPr>
            <a:t>RTT</a:t>
          </a:r>
          <a:r>
            <a:rPr lang="fr-FR" sz="2000" b="0">
              <a:solidFill>
                <a:schemeClr val="tx1"/>
              </a:solidFill>
              <a:latin typeface="Eras Bold ITC" pitchFamily="34" charset="0"/>
            </a:rPr>
            <a:t> </a:t>
          </a:r>
        </a:p>
        <a:p>
          <a:pPr algn="ctr"/>
          <a:r>
            <a:rPr lang="fr-FR" sz="2000" b="0" baseline="0">
              <a:solidFill>
                <a:schemeClr val="tx1"/>
              </a:solidFill>
              <a:latin typeface="Eras Bold ITC" pitchFamily="34" charset="0"/>
            </a:rPr>
            <a:t>2012</a:t>
          </a:r>
          <a:endParaRPr lang="fr-FR" sz="2000" b="0">
            <a:solidFill>
              <a:schemeClr val="tx1"/>
            </a:solidFill>
            <a:latin typeface="Eras Bold ITC" pitchFamily="34" charset="0"/>
          </a:endParaRPr>
        </a:p>
      </xdr:txBody>
    </xdr:sp>
    <xdr:clientData/>
  </xdr:twoCellAnchor>
  <xdr:twoCellAnchor editAs="absolute">
    <xdr:from>
      <xdr:col>0</xdr:col>
      <xdr:colOff>0</xdr:colOff>
      <xdr:row>0</xdr:row>
      <xdr:rowOff>76201</xdr:rowOff>
    </xdr:from>
    <xdr:to>
      <xdr:col>5</xdr:col>
      <xdr:colOff>276225</xdr:colOff>
      <xdr:row>3</xdr:row>
      <xdr:rowOff>152400</xdr:rowOff>
    </xdr:to>
    <xdr:sp macro="" textlink="">
      <xdr:nvSpPr>
        <xdr:cNvPr id="6" name="Rectangle à coins arrondis 5"/>
        <xdr:cNvSpPr/>
      </xdr:nvSpPr>
      <xdr:spPr>
        <a:xfrm>
          <a:off x="0" y="76201"/>
          <a:ext cx="3209925" cy="809624"/>
        </a:xfrm>
        <a:prstGeom prst="roundRect">
          <a:avLst/>
        </a:prstGeom>
        <a:noFill/>
        <a:ln>
          <a:gradFill flip="none" rotWithShape="1">
            <a:gsLst>
              <a:gs pos="0">
                <a:srgbClr val="FD71E2"/>
              </a:gs>
              <a:gs pos="50000">
                <a:schemeClr val="bg1">
                  <a:lumMod val="85000"/>
                </a:schemeClr>
              </a:gs>
              <a:gs pos="100000">
                <a:schemeClr val="bg1"/>
              </a:gs>
            </a:gsLst>
            <a:path path="circle">
              <a:fillToRect l="100000" t="100000"/>
            </a:path>
            <a:tileRect r="-100000" b="-100000"/>
          </a:gra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 editAs="absolute">
    <xdr:from>
      <xdr:col>5</xdr:col>
      <xdr:colOff>447675</xdr:colOff>
      <xdr:row>0</xdr:row>
      <xdr:rowOff>95249</xdr:rowOff>
    </xdr:from>
    <xdr:to>
      <xdr:col>12</xdr:col>
      <xdr:colOff>28575</xdr:colOff>
      <xdr:row>4</xdr:row>
      <xdr:rowOff>85725</xdr:rowOff>
    </xdr:to>
    <xdr:sp macro="" textlink="">
      <xdr:nvSpPr>
        <xdr:cNvPr id="7" name="Rectangle à coins arrondis 6"/>
        <xdr:cNvSpPr/>
      </xdr:nvSpPr>
      <xdr:spPr>
        <a:xfrm>
          <a:off x="3381375" y="95249"/>
          <a:ext cx="3286125" cy="990601"/>
        </a:xfrm>
        <a:prstGeom prst="roundRect">
          <a:avLst/>
        </a:prstGeom>
        <a:noFill/>
        <a:ln>
          <a:gradFill flip="none" rotWithShape="1">
            <a:gsLst>
              <a:gs pos="0">
                <a:srgbClr val="FD71E2"/>
              </a:gs>
              <a:gs pos="50000">
                <a:schemeClr val="bg1">
                  <a:lumMod val="85000"/>
                </a:schemeClr>
              </a:gs>
              <a:gs pos="100000">
                <a:schemeClr val="bg1"/>
              </a:gs>
            </a:gsLst>
            <a:path path="circle">
              <a:fillToRect l="100000" t="100000"/>
            </a:path>
            <a:tileRect r="-100000" b="-100000"/>
          </a:gra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 editAs="absolute">
    <xdr:from>
      <xdr:col>0</xdr:col>
      <xdr:colOff>0</xdr:colOff>
      <xdr:row>0</xdr:row>
      <xdr:rowOff>19050</xdr:rowOff>
    </xdr:from>
    <xdr:to>
      <xdr:col>12</xdr:col>
      <xdr:colOff>180975</xdr:colOff>
      <xdr:row>7</xdr:row>
      <xdr:rowOff>19050</xdr:rowOff>
    </xdr:to>
    <xdr:sp macro="" textlink="">
      <xdr:nvSpPr>
        <xdr:cNvPr id="8" name="Rectangle à coins arrondis 7"/>
        <xdr:cNvSpPr/>
      </xdr:nvSpPr>
      <xdr:spPr>
        <a:xfrm>
          <a:off x="0" y="19050"/>
          <a:ext cx="6819900" cy="1666875"/>
        </a:xfrm>
        <a:prstGeom prst="roundRect">
          <a:avLst/>
        </a:prstGeom>
        <a:noFill/>
        <a:ln>
          <a:gradFill flip="none" rotWithShape="1">
            <a:gsLst>
              <a:gs pos="0">
                <a:srgbClr val="FD71E2"/>
              </a:gs>
              <a:gs pos="50000">
                <a:schemeClr val="bg1">
                  <a:lumMod val="85000"/>
                </a:schemeClr>
              </a:gs>
              <a:gs pos="100000">
                <a:schemeClr val="bg1"/>
              </a:gs>
            </a:gsLst>
            <a:path path="circle">
              <a:fillToRect l="100000" t="100000"/>
            </a:path>
            <a:tileRect r="-100000" b="-100000"/>
          </a:gra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66675</xdr:colOff>
      <xdr:row>0</xdr:row>
      <xdr:rowOff>38100</xdr:rowOff>
    </xdr:from>
    <xdr:to>
      <xdr:col>17</xdr:col>
      <xdr:colOff>0</xdr:colOff>
      <xdr:row>7</xdr:row>
      <xdr:rowOff>38099</xdr:rowOff>
    </xdr:to>
    <xdr:sp macro="" textlink="">
      <xdr:nvSpPr>
        <xdr:cNvPr id="2" name="Rectangle à coins arrondis 1"/>
        <xdr:cNvSpPr/>
      </xdr:nvSpPr>
      <xdr:spPr>
        <a:xfrm rot="10800000">
          <a:off x="6924675" y="38100"/>
          <a:ext cx="2305050" cy="1666874"/>
        </a:xfrm>
        <a:prstGeom prst="roundRect">
          <a:avLst/>
        </a:prstGeom>
        <a:gradFill>
          <a:gsLst>
            <a:gs pos="0">
              <a:srgbClr val="3BE824"/>
            </a:gs>
            <a:gs pos="35000">
              <a:schemeClr val="bg1">
                <a:lumMod val="85000"/>
              </a:schemeClr>
            </a:gs>
            <a:gs pos="100000">
              <a:schemeClr val="bg1"/>
            </a:gs>
          </a:gsLst>
          <a:lin ang="21000000" scaled="0"/>
        </a:gradFill>
        <a:ln>
          <a:noFill/>
        </a:ln>
        <a:effectLst>
          <a:glow rad="101600">
            <a:schemeClr val="accent2">
              <a:satMod val="175000"/>
              <a:alpha val="40000"/>
            </a:schemeClr>
          </a:glow>
        </a:effectLst>
        <a:scene3d>
          <a:camera prst="orthographicFront">
            <a:rot lat="0" lon="10800000" rev="10800000"/>
          </a:camera>
          <a:lightRig rig="threePt" dir="t"/>
        </a:scene3d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>
          <a:scene3d>
            <a:camera prst="orthographicFront">
              <a:rot lat="0" lon="0" rev="10800000"/>
            </a:camera>
            <a:lightRig rig="threePt" dir="t"/>
          </a:scene3d>
        </a:bodyPr>
        <a:lstStyle/>
        <a:p>
          <a:pPr algn="ctr"/>
          <a:endParaRPr lang="fr-FR" sz="2800" b="1"/>
        </a:p>
      </xdr:txBody>
    </xdr:sp>
    <xdr:clientData/>
  </xdr:twoCellAnchor>
  <xdr:twoCellAnchor>
    <xdr:from>
      <xdr:col>14</xdr:col>
      <xdr:colOff>0</xdr:colOff>
      <xdr:row>0</xdr:row>
      <xdr:rowOff>0</xdr:rowOff>
    </xdr:from>
    <xdr:to>
      <xdr:col>16</xdr:col>
      <xdr:colOff>1076325</xdr:colOff>
      <xdr:row>6</xdr:row>
      <xdr:rowOff>95250</xdr:rowOff>
    </xdr:to>
    <xdr:sp macro="" textlink="">
      <xdr:nvSpPr>
        <xdr:cNvPr id="3" name="Rectangle 2"/>
        <xdr:cNvSpPr/>
      </xdr:nvSpPr>
      <xdr:spPr>
        <a:xfrm>
          <a:off x="7096125" y="0"/>
          <a:ext cx="2047875" cy="15716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3200" b="0">
              <a:solidFill>
                <a:schemeClr val="tx1"/>
              </a:solidFill>
              <a:latin typeface="Eras Bold ITC" pitchFamily="34" charset="0"/>
            </a:rPr>
            <a:t>CA</a:t>
          </a:r>
          <a:r>
            <a:rPr lang="fr-FR" sz="2000" b="0">
              <a:solidFill>
                <a:schemeClr val="tx1"/>
              </a:solidFill>
              <a:latin typeface="Eras Bold ITC" pitchFamily="34" charset="0"/>
            </a:rPr>
            <a:t> </a:t>
          </a:r>
        </a:p>
        <a:p>
          <a:pPr algn="ctr"/>
          <a:r>
            <a:rPr lang="fr-FR" sz="2000" b="0" baseline="0">
              <a:solidFill>
                <a:schemeClr val="tx1"/>
              </a:solidFill>
              <a:latin typeface="Eras Bold ITC" pitchFamily="34" charset="0"/>
            </a:rPr>
            <a:t>2012/2013</a:t>
          </a:r>
        </a:p>
      </xdr:txBody>
    </xdr:sp>
    <xdr:clientData/>
  </xdr:twoCellAnchor>
  <xdr:twoCellAnchor editAs="absolute">
    <xdr:from>
      <xdr:col>0</xdr:col>
      <xdr:colOff>9525</xdr:colOff>
      <xdr:row>0</xdr:row>
      <xdr:rowOff>66676</xdr:rowOff>
    </xdr:from>
    <xdr:to>
      <xdr:col>6</xdr:col>
      <xdr:colOff>38100</xdr:colOff>
      <xdr:row>3</xdr:row>
      <xdr:rowOff>142875</xdr:rowOff>
    </xdr:to>
    <xdr:sp macro="" textlink="">
      <xdr:nvSpPr>
        <xdr:cNvPr id="7" name="Rectangle à coins arrondis 6"/>
        <xdr:cNvSpPr/>
      </xdr:nvSpPr>
      <xdr:spPr>
        <a:xfrm>
          <a:off x="9525" y="66676"/>
          <a:ext cx="3209925" cy="809624"/>
        </a:xfrm>
        <a:prstGeom prst="roundRect">
          <a:avLst/>
        </a:prstGeom>
        <a:noFill/>
        <a:ln>
          <a:gradFill flip="none" rotWithShape="1">
            <a:gsLst>
              <a:gs pos="0">
                <a:srgbClr val="3BE824"/>
              </a:gs>
              <a:gs pos="50000">
                <a:schemeClr val="bg1">
                  <a:lumMod val="85000"/>
                </a:schemeClr>
              </a:gs>
              <a:gs pos="100000">
                <a:schemeClr val="bg1"/>
              </a:gs>
            </a:gsLst>
            <a:path path="circle">
              <a:fillToRect l="100000" t="100000"/>
            </a:path>
            <a:tileRect r="-100000" b="-100000"/>
          </a:gra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 editAs="absolute">
    <xdr:from>
      <xdr:col>7</xdr:col>
      <xdr:colOff>0</xdr:colOff>
      <xdr:row>0</xdr:row>
      <xdr:rowOff>85724</xdr:rowOff>
    </xdr:from>
    <xdr:to>
      <xdr:col>12</xdr:col>
      <xdr:colOff>38100</xdr:colOff>
      <xdr:row>4</xdr:row>
      <xdr:rowOff>76200</xdr:rowOff>
    </xdr:to>
    <xdr:sp macro="" textlink="">
      <xdr:nvSpPr>
        <xdr:cNvPr id="8" name="Rectangle à coins arrondis 7"/>
        <xdr:cNvSpPr/>
      </xdr:nvSpPr>
      <xdr:spPr>
        <a:xfrm>
          <a:off x="3390900" y="85724"/>
          <a:ext cx="3286125" cy="990601"/>
        </a:xfrm>
        <a:prstGeom prst="roundRect">
          <a:avLst/>
        </a:prstGeom>
        <a:noFill/>
        <a:ln>
          <a:gradFill flip="none" rotWithShape="1">
            <a:gsLst>
              <a:gs pos="0">
                <a:srgbClr val="3BE824"/>
              </a:gs>
              <a:gs pos="50000">
                <a:schemeClr val="bg1">
                  <a:lumMod val="85000"/>
                </a:schemeClr>
              </a:gs>
              <a:gs pos="100000">
                <a:schemeClr val="bg1"/>
              </a:gs>
            </a:gsLst>
            <a:path path="circle">
              <a:fillToRect l="100000" t="100000"/>
            </a:path>
            <a:tileRect r="-100000" b="-100000"/>
          </a:gra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 editAs="absolute">
    <xdr:from>
      <xdr:col>0</xdr:col>
      <xdr:colOff>9525</xdr:colOff>
      <xdr:row>0</xdr:row>
      <xdr:rowOff>9525</xdr:rowOff>
    </xdr:from>
    <xdr:to>
      <xdr:col>12</xdr:col>
      <xdr:colOff>190500</xdr:colOff>
      <xdr:row>7</xdr:row>
      <xdr:rowOff>9525</xdr:rowOff>
    </xdr:to>
    <xdr:sp macro="" textlink="">
      <xdr:nvSpPr>
        <xdr:cNvPr id="9" name="Rectangle à coins arrondis 8"/>
        <xdr:cNvSpPr/>
      </xdr:nvSpPr>
      <xdr:spPr>
        <a:xfrm>
          <a:off x="9525" y="9525"/>
          <a:ext cx="6819900" cy="1666875"/>
        </a:xfrm>
        <a:prstGeom prst="roundRect">
          <a:avLst/>
        </a:prstGeom>
        <a:noFill/>
        <a:ln>
          <a:gradFill flip="none" rotWithShape="1">
            <a:gsLst>
              <a:gs pos="0">
                <a:srgbClr val="3BE824"/>
              </a:gs>
              <a:gs pos="50000">
                <a:schemeClr val="bg1">
                  <a:lumMod val="85000"/>
                </a:schemeClr>
              </a:gs>
              <a:gs pos="100000">
                <a:schemeClr val="bg1"/>
              </a:gs>
            </a:gsLst>
            <a:path path="circle">
              <a:fillToRect l="100000" t="100000"/>
            </a:path>
            <a:tileRect r="-100000" b="-100000"/>
          </a:gra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38100</xdr:colOff>
      <xdr:row>0</xdr:row>
      <xdr:rowOff>19050</xdr:rowOff>
    </xdr:from>
    <xdr:to>
      <xdr:col>16</xdr:col>
      <xdr:colOff>1133475</xdr:colOff>
      <xdr:row>7</xdr:row>
      <xdr:rowOff>19049</xdr:rowOff>
    </xdr:to>
    <xdr:sp macro="" textlink="">
      <xdr:nvSpPr>
        <xdr:cNvPr id="2" name="Rectangle à coins arrondis 1"/>
        <xdr:cNvSpPr/>
      </xdr:nvSpPr>
      <xdr:spPr>
        <a:xfrm rot="10800000">
          <a:off x="6896100" y="19050"/>
          <a:ext cx="2305050" cy="1666874"/>
        </a:xfrm>
        <a:prstGeom prst="roundRect">
          <a:avLst/>
        </a:prstGeom>
        <a:gradFill>
          <a:gsLst>
            <a:gs pos="0">
              <a:srgbClr val="FD71E2"/>
            </a:gs>
            <a:gs pos="35000">
              <a:schemeClr val="bg1">
                <a:lumMod val="85000"/>
              </a:schemeClr>
            </a:gs>
            <a:gs pos="100000">
              <a:schemeClr val="bg1"/>
            </a:gs>
          </a:gsLst>
          <a:lin ang="21000000" scaled="0"/>
        </a:gradFill>
        <a:ln>
          <a:noFill/>
        </a:ln>
        <a:effectLst>
          <a:glow rad="101600">
            <a:schemeClr val="accent2">
              <a:satMod val="175000"/>
              <a:alpha val="40000"/>
            </a:schemeClr>
          </a:glow>
        </a:effectLst>
        <a:scene3d>
          <a:camera prst="orthographicFront">
            <a:rot lat="0" lon="10800000" rev="10800000"/>
          </a:camera>
          <a:lightRig rig="threePt" dir="t"/>
        </a:scene3d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>
          <a:scene3d>
            <a:camera prst="orthographicFront">
              <a:rot lat="0" lon="0" rev="10800000"/>
            </a:camera>
            <a:lightRig rig="threePt" dir="t"/>
          </a:scene3d>
        </a:bodyPr>
        <a:lstStyle/>
        <a:p>
          <a:pPr algn="ctr"/>
          <a:endParaRPr lang="fr-FR" sz="2800" b="1"/>
        </a:p>
      </xdr:txBody>
    </xdr:sp>
    <xdr:clientData/>
  </xdr:twoCellAnchor>
  <xdr:twoCellAnchor>
    <xdr:from>
      <xdr:col>14</xdr:col>
      <xdr:colOff>0</xdr:colOff>
      <xdr:row>0</xdr:row>
      <xdr:rowOff>0</xdr:rowOff>
    </xdr:from>
    <xdr:to>
      <xdr:col>16</xdr:col>
      <xdr:colOff>1076325</xdr:colOff>
      <xdr:row>6</xdr:row>
      <xdr:rowOff>95250</xdr:rowOff>
    </xdr:to>
    <xdr:sp macro="" textlink="">
      <xdr:nvSpPr>
        <xdr:cNvPr id="3" name="Rectangle 2"/>
        <xdr:cNvSpPr/>
      </xdr:nvSpPr>
      <xdr:spPr>
        <a:xfrm>
          <a:off x="7096125" y="0"/>
          <a:ext cx="2047875" cy="15716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800" b="0">
              <a:solidFill>
                <a:schemeClr val="tx1"/>
              </a:solidFill>
              <a:latin typeface="Eras Bold ITC" pitchFamily="34" charset="0"/>
            </a:rPr>
            <a:t>RTT</a:t>
          </a:r>
          <a:r>
            <a:rPr lang="fr-FR" sz="2000" b="0">
              <a:solidFill>
                <a:schemeClr val="tx1"/>
              </a:solidFill>
              <a:latin typeface="Eras Bold ITC" pitchFamily="34" charset="0"/>
            </a:rPr>
            <a:t> </a:t>
          </a:r>
        </a:p>
        <a:p>
          <a:pPr algn="ctr"/>
          <a:r>
            <a:rPr lang="fr-FR" sz="2000" b="0" baseline="0">
              <a:solidFill>
                <a:schemeClr val="tx1"/>
              </a:solidFill>
              <a:latin typeface="Eras Bold ITC" pitchFamily="34" charset="0"/>
            </a:rPr>
            <a:t>2013</a:t>
          </a:r>
        </a:p>
      </xdr:txBody>
    </xdr:sp>
    <xdr:clientData/>
  </xdr:twoCellAnchor>
  <xdr:twoCellAnchor editAs="absolute">
    <xdr:from>
      <xdr:col>0</xdr:col>
      <xdr:colOff>0</xdr:colOff>
      <xdr:row>0</xdr:row>
      <xdr:rowOff>57151</xdr:rowOff>
    </xdr:from>
    <xdr:to>
      <xdr:col>6</xdr:col>
      <xdr:colOff>28575</xdr:colOff>
      <xdr:row>3</xdr:row>
      <xdr:rowOff>133350</xdr:rowOff>
    </xdr:to>
    <xdr:sp macro="" textlink="">
      <xdr:nvSpPr>
        <xdr:cNvPr id="4" name="Rectangle à coins arrondis 3"/>
        <xdr:cNvSpPr/>
      </xdr:nvSpPr>
      <xdr:spPr>
        <a:xfrm>
          <a:off x="0" y="57151"/>
          <a:ext cx="3209925" cy="809624"/>
        </a:xfrm>
        <a:prstGeom prst="roundRect">
          <a:avLst/>
        </a:prstGeom>
        <a:noFill/>
        <a:ln>
          <a:gradFill flip="none" rotWithShape="1">
            <a:gsLst>
              <a:gs pos="0">
                <a:srgbClr val="FD71E2"/>
              </a:gs>
              <a:gs pos="50000">
                <a:schemeClr val="bg1">
                  <a:lumMod val="85000"/>
                </a:schemeClr>
              </a:gs>
              <a:gs pos="100000">
                <a:schemeClr val="bg1"/>
              </a:gs>
            </a:gsLst>
            <a:path path="circle">
              <a:fillToRect l="100000" t="100000"/>
            </a:path>
            <a:tileRect r="-100000" b="-100000"/>
          </a:gra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 editAs="absolute">
    <xdr:from>
      <xdr:col>6</xdr:col>
      <xdr:colOff>200025</xdr:colOff>
      <xdr:row>0</xdr:row>
      <xdr:rowOff>76199</xdr:rowOff>
    </xdr:from>
    <xdr:to>
      <xdr:col>12</xdr:col>
      <xdr:colOff>28575</xdr:colOff>
      <xdr:row>4</xdr:row>
      <xdr:rowOff>66675</xdr:rowOff>
    </xdr:to>
    <xdr:sp macro="" textlink="">
      <xdr:nvSpPr>
        <xdr:cNvPr id="5" name="Rectangle à coins arrondis 4"/>
        <xdr:cNvSpPr/>
      </xdr:nvSpPr>
      <xdr:spPr>
        <a:xfrm>
          <a:off x="3381375" y="76199"/>
          <a:ext cx="3286125" cy="990601"/>
        </a:xfrm>
        <a:prstGeom prst="roundRect">
          <a:avLst/>
        </a:prstGeom>
        <a:noFill/>
        <a:ln>
          <a:gradFill flip="none" rotWithShape="1">
            <a:gsLst>
              <a:gs pos="0">
                <a:srgbClr val="FD71E2"/>
              </a:gs>
              <a:gs pos="50000">
                <a:schemeClr val="bg1">
                  <a:lumMod val="85000"/>
                </a:schemeClr>
              </a:gs>
              <a:gs pos="100000">
                <a:schemeClr val="bg1"/>
              </a:gs>
            </a:gsLst>
            <a:path path="circle">
              <a:fillToRect l="100000" t="100000"/>
            </a:path>
            <a:tileRect r="-100000" b="-100000"/>
          </a:gra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 editAs="absolute">
    <xdr:from>
      <xdr:col>0</xdr:col>
      <xdr:colOff>0</xdr:colOff>
      <xdr:row>0</xdr:row>
      <xdr:rowOff>0</xdr:rowOff>
    </xdr:from>
    <xdr:to>
      <xdr:col>12</xdr:col>
      <xdr:colOff>180975</xdr:colOff>
      <xdr:row>7</xdr:row>
      <xdr:rowOff>0</xdr:rowOff>
    </xdr:to>
    <xdr:sp macro="" textlink="">
      <xdr:nvSpPr>
        <xdr:cNvPr id="6" name="Rectangle à coins arrondis 5"/>
        <xdr:cNvSpPr/>
      </xdr:nvSpPr>
      <xdr:spPr>
        <a:xfrm>
          <a:off x="0" y="0"/>
          <a:ext cx="6819900" cy="1666875"/>
        </a:xfrm>
        <a:prstGeom prst="roundRect">
          <a:avLst/>
        </a:prstGeom>
        <a:noFill/>
        <a:ln>
          <a:gradFill flip="none" rotWithShape="1">
            <a:gsLst>
              <a:gs pos="0">
                <a:srgbClr val="FD71E2"/>
              </a:gs>
              <a:gs pos="50000">
                <a:schemeClr val="bg1">
                  <a:lumMod val="85000"/>
                </a:schemeClr>
              </a:gs>
              <a:gs pos="100000">
                <a:schemeClr val="bg1"/>
              </a:gs>
            </a:gsLst>
            <a:path path="circle">
              <a:fillToRect l="100000" t="100000"/>
            </a:path>
            <a:tileRect r="-100000" b="-100000"/>
          </a:gra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66675</xdr:colOff>
      <xdr:row>0</xdr:row>
      <xdr:rowOff>38100</xdr:rowOff>
    </xdr:from>
    <xdr:to>
      <xdr:col>17</xdr:col>
      <xdr:colOff>0</xdr:colOff>
      <xdr:row>7</xdr:row>
      <xdr:rowOff>38099</xdr:rowOff>
    </xdr:to>
    <xdr:sp macro="" textlink="">
      <xdr:nvSpPr>
        <xdr:cNvPr id="2" name="Rectangle à coins arrondis 1"/>
        <xdr:cNvSpPr/>
      </xdr:nvSpPr>
      <xdr:spPr>
        <a:xfrm rot="10800000">
          <a:off x="6924675" y="38100"/>
          <a:ext cx="2305050" cy="1666874"/>
        </a:xfrm>
        <a:prstGeom prst="roundRect">
          <a:avLst/>
        </a:prstGeom>
        <a:gradFill>
          <a:gsLst>
            <a:gs pos="0">
              <a:srgbClr val="3BE824"/>
            </a:gs>
            <a:gs pos="35000">
              <a:schemeClr val="bg1">
                <a:lumMod val="85000"/>
              </a:schemeClr>
            </a:gs>
            <a:gs pos="100000">
              <a:schemeClr val="bg1"/>
            </a:gs>
          </a:gsLst>
          <a:lin ang="21000000" scaled="0"/>
        </a:gradFill>
        <a:ln>
          <a:noFill/>
        </a:ln>
        <a:effectLst>
          <a:glow rad="101600">
            <a:schemeClr val="accent2">
              <a:satMod val="175000"/>
              <a:alpha val="40000"/>
            </a:schemeClr>
          </a:glow>
        </a:effectLst>
        <a:scene3d>
          <a:camera prst="orthographicFront">
            <a:rot lat="0" lon="10800000" rev="10800000"/>
          </a:camera>
          <a:lightRig rig="threePt" dir="t"/>
        </a:scene3d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>
          <a:scene3d>
            <a:camera prst="orthographicFront">
              <a:rot lat="0" lon="0" rev="10800000"/>
            </a:camera>
            <a:lightRig rig="threePt" dir="t"/>
          </a:scene3d>
        </a:bodyPr>
        <a:lstStyle/>
        <a:p>
          <a:pPr algn="ctr"/>
          <a:endParaRPr lang="fr-FR" sz="2800" b="1"/>
        </a:p>
      </xdr:txBody>
    </xdr:sp>
    <xdr:clientData/>
  </xdr:twoCellAnchor>
  <xdr:twoCellAnchor>
    <xdr:from>
      <xdr:col>14</xdr:col>
      <xdr:colOff>0</xdr:colOff>
      <xdr:row>0</xdr:row>
      <xdr:rowOff>0</xdr:rowOff>
    </xdr:from>
    <xdr:to>
      <xdr:col>16</xdr:col>
      <xdr:colOff>1076325</xdr:colOff>
      <xdr:row>6</xdr:row>
      <xdr:rowOff>95250</xdr:rowOff>
    </xdr:to>
    <xdr:sp macro="" textlink="">
      <xdr:nvSpPr>
        <xdr:cNvPr id="3" name="Rectangle 2"/>
        <xdr:cNvSpPr/>
      </xdr:nvSpPr>
      <xdr:spPr>
        <a:xfrm>
          <a:off x="7096125" y="0"/>
          <a:ext cx="2047875" cy="15716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3200" b="0">
              <a:solidFill>
                <a:schemeClr val="tx1"/>
              </a:solidFill>
              <a:latin typeface="Eras Bold ITC" pitchFamily="34" charset="0"/>
            </a:rPr>
            <a:t>CA</a:t>
          </a:r>
          <a:r>
            <a:rPr lang="fr-FR" sz="2000" b="0">
              <a:solidFill>
                <a:schemeClr val="tx1"/>
              </a:solidFill>
              <a:latin typeface="Eras Bold ITC" pitchFamily="34" charset="0"/>
            </a:rPr>
            <a:t> </a:t>
          </a:r>
        </a:p>
        <a:p>
          <a:pPr algn="ctr"/>
          <a:r>
            <a:rPr lang="fr-FR" sz="2000" b="0" baseline="0">
              <a:solidFill>
                <a:schemeClr val="tx1"/>
              </a:solidFill>
              <a:latin typeface="Eras Bold ITC" pitchFamily="34" charset="0"/>
            </a:rPr>
            <a:t>2013/2014</a:t>
          </a:r>
        </a:p>
      </xdr:txBody>
    </xdr:sp>
    <xdr:clientData/>
  </xdr:twoCellAnchor>
  <xdr:twoCellAnchor editAs="absolute">
    <xdr:from>
      <xdr:col>0</xdr:col>
      <xdr:colOff>0</xdr:colOff>
      <xdr:row>0</xdr:row>
      <xdr:rowOff>57151</xdr:rowOff>
    </xdr:from>
    <xdr:to>
      <xdr:col>6</xdr:col>
      <xdr:colOff>28575</xdr:colOff>
      <xdr:row>3</xdr:row>
      <xdr:rowOff>133350</xdr:rowOff>
    </xdr:to>
    <xdr:sp macro="" textlink="">
      <xdr:nvSpPr>
        <xdr:cNvPr id="4" name="Rectangle à coins arrondis 3"/>
        <xdr:cNvSpPr/>
      </xdr:nvSpPr>
      <xdr:spPr>
        <a:xfrm>
          <a:off x="0" y="57151"/>
          <a:ext cx="3209925" cy="809624"/>
        </a:xfrm>
        <a:prstGeom prst="roundRect">
          <a:avLst/>
        </a:prstGeom>
        <a:noFill/>
        <a:ln>
          <a:gradFill flip="none" rotWithShape="1">
            <a:gsLst>
              <a:gs pos="0">
                <a:srgbClr val="3BE824"/>
              </a:gs>
              <a:gs pos="50000">
                <a:schemeClr val="bg1">
                  <a:lumMod val="85000"/>
                </a:schemeClr>
              </a:gs>
              <a:gs pos="100000">
                <a:schemeClr val="bg1"/>
              </a:gs>
            </a:gsLst>
            <a:path path="circle">
              <a:fillToRect l="100000" t="100000"/>
            </a:path>
            <a:tileRect r="-100000" b="-100000"/>
          </a:gra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 editAs="absolute">
    <xdr:from>
      <xdr:col>6</xdr:col>
      <xdr:colOff>200025</xdr:colOff>
      <xdr:row>0</xdr:row>
      <xdr:rowOff>76199</xdr:rowOff>
    </xdr:from>
    <xdr:to>
      <xdr:col>12</xdr:col>
      <xdr:colOff>28575</xdr:colOff>
      <xdr:row>4</xdr:row>
      <xdr:rowOff>66675</xdr:rowOff>
    </xdr:to>
    <xdr:sp macro="" textlink="">
      <xdr:nvSpPr>
        <xdr:cNvPr id="5" name="Rectangle à coins arrondis 4"/>
        <xdr:cNvSpPr/>
      </xdr:nvSpPr>
      <xdr:spPr>
        <a:xfrm>
          <a:off x="3381375" y="76199"/>
          <a:ext cx="3286125" cy="990601"/>
        </a:xfrm>
        <a:prstGeom prst="roundRect">
          <a:avLst/>
        </a:prstGeom>
        <a:noFill/>
        <a:ln>
          <a:gradFill flip="none" rotWithShape="1">
            <a:gsLst>
              <a:gs pos="0">
                <a:srgbClr val="3BE824"/>
              </a:gs>
              <a:gs pos="50000">
                <a:schemeClr val="bg1">
                  <a:lumMod val="85000"/>
                </a:schemeClr>
              </a:gs>
              <a:gs pos="100000">
                <a:schemeClr val="bg1"/>
              </a:gs>
            </a:gsLst>
            <a:path path="circle">
              <a:fillToRect l="100000" t="100000"/>
            </a:path>
            <a:tileRect r="-100000" b="-100000"/>
          </a:gra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 editAs="absolute">
    <xdr:from>
      <xdr:col>0</xdr:col>
      <xdr:colOff>0</xdr:colOff>
      <xdr:row>0</xdr:row>
      <xdr:rowOff>0</xdr:rowOff>
    </xdr:from>
    <xdr:to>
      <xdr:col>12</xdr:col>
      <xdr:colOff>180975</xdr:colOff>
      <xdr:row>7</xdr:row>
      <xdr:rowOff>0</xdr:rowOff>
    </xdr:to>
    <xdr:sp macro="" textlink="">
      <xdr:nvSpPr>
        <xdr:cNvPr id="6" name="Rectangle à coins arrondis 5"/>
        <xdr:cNvSpPr/>
      </xdr:nvSpPr>
      <xdr:spPr>
        <a:xfrm>
          <a:off x="0" y="0"/>
          <a:ext cx="6819900" cy="1666875"/>
        </a:xfrm>
        <a:prstGeom prst="roundRect">
          <a:avLst/>
        </a:prstGeom>
        <a:noFill/>
        <a:ln>
          <a:gradFill flip="none" rotWithShape="1">
            <a:gsLst>
              <a:gs pos="0">
                <a:srgbClr val="3BE824"/>
              </a:gs>
              <a:gs pos="50000">
                <a:schemeClr val="bg1">
                  <a:lumMod val="85000"/>
                </a:schemeClr>
              </a:gs>
              <a:gs pos="100000">
                <a:schemeClr val="bg1"/>
              </a:gs>
            </a:gsLst>
            <a:path path="circle">
              <a:fillToRect l="100000" t="100000"/>
            </a:path>
            <a:tileRect r="-100000" b="-100000"/>
          </a:gra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38100</xdr:colOff>
      <xdr:row>0</xdr:row>
      <xdr:rowOff>19050</xdr:rowOff>
    </xdr:from>
    <xdr:to>
      <xdr:col>16</xdr:col>
      <xdr:colOff>1133475</xdr:colOff>
      <xdr:row>7</xdr:row>
      <xdr:rowOff>19049</xdr:rowOff>
    </xdr:to>
    <xdr:sp macro="" textlink="">
      <xdr:nvSpPr>
        <xdr:cNvPr id="2" name="Rectangle à coins arrondis 1"/>
        <xdr:cNvSpPr/>
      </xdr:nvSpPr>
      <xdr:spPr>
        <a:xfrm rot="10800000">
          <a:off x="6896100" y="19050"/>
          <a:ext cx="2305050" cy="1666874"/>
        </a:xfrm>
        <a:prstGeom prst="roundRect">
          <a:avLst/>
        </a:prstGeom>
        <a:gradFill>
          <a:gsLst>
            <a:gs pos="0">
              <a:srgbClr val="FD71E2"/>
            </a:gs>
            <a:gs pos="35000">
              <a:schemeClr val="bg1">
                <a:lumMod val="85000"/>
              </a:schemeClr>
            </a:gs>
            <a:gs pos="100000">
              <a:schemeClr val="bg1"/>
            </a:gs>
          </a:gsLst>
          <a:lin ang="21000000" scaled="0"/>
        </a:gradFill>
        <a:ln>
          <a:noFill/>
        </a:ln>
        <a:effectLst>
          <a:glow rad="101600">
            <a:schemeClr val="accent2">
              <a:satMod val="175000"/>
              <a:alpha val="40000"/>
            </a:schemeClr>
          </a:glow>
        </a:effectLst>
        <a:scene3d>
          <a:camera prst="orthographicFront">
            <a:rot lat="0" lon="10800000" rev="10800000"/>
          </a:camera>
          <a:lightRig rig="threePt" dir="t"/>
        </a:scene3d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>
          <a:scene3d>
            <a:camera prst="orthographicFront">
              <a:rot lat="0" lon="0" rev="10800000"/>
            </a:camera>
            <a:lightRig rig="threePt" dir="t"/>
          </a:scene3d>
        </a:bodyPr>
        <a:lstStyle/>
        <a:p>
          <a:pPr algn="ctr"/>
          <a:endParaRPr lang="fr-FR" sz="2800" b="1"/>
        </a:p>
      </xdr:txBody>
    </xdr:sp>
    <xdr:clientData/>
  </xdr:twoCellAnchor>
  <xdr:twoCellAnchor>
    <xdr:from>
      <xdr:col>14</xdr:col>
      <xdr:colOff>0</xdr:colOff>
      <xdr:row>0</xdr:row>
      <xdr:rowOff>0</xdr:rowOff>
    </xdr:from>
    <xdr:to>
      <xdr:col>16</xdr:col>
      <xdr:colOff>1076325</xdr:colOff>
      <xdr:row>6</xdr:row>
      <xdr:rowOff>95250</xdr:rowOff>
    </xdr:to>
    <xdr:sp macro="" textlink="">
      <xdr:nvSpPr>
        <xdr:cNvPr id="3" name="Rectangle 2"/>
        <xdr:cNvSpPr/>
      </xdr:nvSpPr>
      <xdr:spPr>
        <a:xfrm>
          <a:off x="7096125" y="0"/>
          <a:ext cx="2047875" cy="15716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800" b="0">
              <a:solidFill>
                <a:schemeClr val="tx1"/>
              </a:solidFill>
              <a:latin typeface="Eras Bold ITC" pitchFamily="34" charset="0"/>
            </a:rPr>
            <a:t>RTT</a:t>
          </a:r>
          <a:r>
            <a:rPr lang="fr-FR" sz="2000" b="0">
              <a:solidFill>
                <a:schemeClr val="tx1"/>
              </a:solidFill>
              <a:latin typeface="Eras Bold ITC" pitchFamily="34" charset="0"/>
            </a:rPr>
            <a:t> </a:t>
          </a:r>
        </a:p>
        <a:p>
          <a:pPr algn="ctr"/>
          <a:r>
            <a:rPr lang="fr-FR" sz="2000" b="0" baseline="0">
              <a:solidFill>
                <a:schemeClr val="tx1"/>
              </a:solidFill>
              <a:latin typeface="Eras Bold ITC" pitchFamily="34" charset="0"/>
            </a:rPr>
            <a:t>2014</a:t>
          </a:r>
        </a:p>
      </xdr:txBody>
    </xdr:sp>
    <xdr:clientData/>
  </xdr:twoCellAnchor>
  <xdr:twoCellAnchor editAs="absolute">
    <xdr:from>
      <xdr:col>0</xdr:col>
      <xdr:colOff>0</xdr:colOff>
      <xdr:row>0</xdr:row>
      <xdr:rowOff>57151</xdr:rowOff>
    </xdr:from>
    <xdr:to>
      <xdr:col>6</xdr:col>
      <xdr:colOff>28575</xdr:colOff>
      <xdr:row>3</xdr:row>
      <xdr:rowOff>133350</xdr:rowOff>
    </xdr:to>
    <xdr:sp macro="" textlink="">
      <xdr:nvSpPr>
        <xdr:cNvPr id="4" name="Rectangle à coins arrondis 3"/>
        <xdr:cNvSpPr/>
      </xdr:nvSpPr>
      <xdr:spPr>
        <a:xfrm>
          <a:off x="0" y="57151"/>
          <a:ext cx="3209925" cy="809624"/>
        </a:xfrm>
        <a:prstGeom prst="roundRect">
          <a:avLst/>
        </a:prstGeom>
        <a:noFill/>
        <a:ln>
          <a:gradFill flip="none" rotWithShape="1">
            <a:gsLst>
              <a:gs pos="0">
                <a:srgbClr val="FD71E2"/>
              </a:gs>
              <a:gs pos="50000">
                <a:schemeClr val="bg1">
                  <a:lumMod val="85000"/>
                </a:schemeClr>
              </a:gs>
              <a:gs pos="100000">
                <a:schemeClr val="bg1"/>
              </a:gs>
            </a:gsLst>
            <a:path path="circle">
              <a:fillToRect l="100000" t="100000"/>
            </a:path>
            <a:tileRect r="-100000" b="-100000"/>
          </a:gra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 editAs="absolute">
    <xdr:from>
      <xdr:col>6</xdr:col>
      <xdr:colOff>200025</xdr:colOff>
      <xdr:row>0</xdr:row>
      <xdr:rowOff>76199</xdr:rowOff>
    </xdr:from>
    <xdr:to>
      <xdr:col>12</xdr:col>
      <xdr:colOff>28575</xdr:colOff>
      <xdr:row>4</xdr:row>
      <xdr:rowOff>66675</xdr:rowOff>
    </xdr:to>
    <xdr:sp macro="" textlink="">
      <xdr:nvSpPr>
        <xdr:cNvPr id="5" name="Rectangle à coins arrondis 4"/>
        <xdr:cNvSpPr/>
      </xdr:nvSpPr>
      <xdr:spPr>
        <a:xfrm>
          <a:off x="3381375" y="76199"/>
          <a:ext cx="3286125" cy="990601"/>
        </a:xfrm>
        <a:prstGeom prst="roundRect">
          <a:avLst/>
        </a:prstGeom>
        <a:noFill/>
        <a:ln>
          <a:gradFill flip="none" rotWithShape="1">
            <a:gsLst>
              <a:gs pos="0">
                <a:srgbClr val="FD71E2"/>
              </a:gs>
              <a:gs pos="50000">
                <a:schemeClr val="bg1">
                  <a:lumMod val="85000"/>
                </a:schemeClr>
              </a:gs>
              <a:gs pos="100000">
                <a:schemeClr val="bg1"/>
              </a:gs>
            </a:gsLst>
            <a:path path="circle">
              <a:fillToRect l="100000" t="100000"/>
            </a:path>
            <a:tileRect r="-100000" b="-100000"/>
          </a:gra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 editAs="absolute">
    <xdr:from>
      <xdr:col>0</xdr:col>
      <xdr:colOff>0</xdr:colOff>
      <xdr:row>0</xdr:row>
      <xdr:rowOff>0</xdr:rowOff>
    </xdr:from>
    <xdr:to>
      <xdr:col>12</xdr:col>
      <xdr:colOff>180975</xdr:colOff>
      <xdr:row>7</xdr:row>
      <xdr:rowOff>0</xdr:rowOff>
    </xdr:to>
    <xdr:sp macro="" textlink="">
      <xdr:nvSpPr>
        <xdr:cNvPr id="6" name="Rectangle à coins arrondis 5"/>
        <xdr:cNvSpPr/>
      </xdr:nvSpPr>
      <xdr:spPr>
        <a:xfrm>
          <a:off x="0" y="0"/>
          <a:ext cx="6819900" cy="1666875"/>
        </a:xfrm>
        <a:prstGeom prst="roundRect">
          <a:avLst/>
        </a:prstGeom>
        <a:noFill/>
        <a:ln>
          <a:gradFill flip="none" rotWithShape="1">
            <a:gsLst>
              <a:gs pos="0">
                <a:srgbClr val="FD71E2"/>
              </a:gs>
              <a:gs pos="50000">
                <a:schemeClr val="bg1">
                  <a:lumMod val="85000"/>
                </a:schemeClr>
              </a:gs>
              <a:gs pos="100000">
                <a:schemeClr val="bg1"/>
              </a:gs>
            </a:gsLst>
            <a:path path="circle">
              <a:fillToRect l="100000" t="100000"/>
            </a:path>
            <a:tileRect r="-100000" b="-100000"/>
          </a:gra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0"/>
  <sheetViews>
    <sheetView showGridLines="0" workbookViewId="0">
      <selection activeCell="B2" sqref="B2"/>
    </sheetView>
  </sheetViews>
  <sheetFormatPr baseColWidth="10" defaultRowHeight="15" x14ac:dyDescent="0.25"/>
  <cols>
    <col min="2" max="2" width="23.7109375" customWidth="1"/>
    <col min="3" max="3" width="2.42578125" customWidth="1"/>
    <col min="4" max="4" width="24.85546875" customWidth="1"/>
    <col min="5" max="5" width="4.5703125" customWidth="1"/>
    <col min="6" max="6" width="10.7109375" customWidth="1"/>
  </cols>
  <sheetData>
    <row r="1" spans="1:12" ht="30.75" customHeight="1" thickBot="1" x14ac:dyDescent="0.3">
      <c r="A1" t="s">
        <v>38</v>
      </c>
      <c r="B1" s="10" t="s">
        <v>54</v>
      </c>
      <c r="D1" s="10" t="s">
        <v>55</v>
      </c>
      <c r="F1" s="2"/>
    </row>
    <row r="2" spans="1:12" ht="15" customHeight="1" x14ac:dyDescent="0.3">
      <c r="B2" s="39">
        <v>40909</v>
      </c>
      <c r="C2" s="1"/>
      <c r="D2" s="39">
        <v>41275</v>
      </c>
      <c r="E2" s="1"/>
      <c r="F2" s="3"/>
      <c r="G2" s="4"/>
      <c r="H2" s="1"/>
      <c r="I2" s="1"/>
      <c r="J2" s="1"/>
      <c r="K2" s="1"/>
      <c r="L2" s="1"/>
    </row>
    <row r="3" spans="1:12" ht="15" customHeight="1" x14ac:dyDescent="0.3">
      <c r="B3" s="40">
        <v>41008</v>
      </c>
      <c r="C3" s="1"/>
      <c r="D3" s="40">
        <v>41365</v>
      </c>
      <c r="E3" s="1"/>
      <c r="F3" s="3"/>
    </row>
    <row r="4" spans="1:12" ht="15" customHeight="1" x14ac:dyDescent="0.3">
      <c r="B4" s="40">
        <v>41030</v>
      </c>
      <c r="C4" s="1"/>
      <c r="D4" s="40">
        <v>41395</v>
      </c>
      <c r="E4" s="1"/>
      <c r="F4" s="3"/>
      <c r="G4" s="1"/>
    </row>
    <row r="5" spans="1:12" ht="15" customHeight="1" x14ac:dyDescent="0.3">
      <c r="B5" s="40">
        <v>41037</v>
      </c>
      <c r="C5" s="1"/>
      <c r="D5" s="40">
        <v>41402</v>
      </c>
      <c r="E5" s="1"/>
      <c r="F5" s="3"/>
    </row>
    <row r="6" spans="1:12" ht="15" customHeight="1" x14ac:dyDescent="0.3">
      <c r="B6" s="40">
        <v>41046</v>
      </c>
      <c r="C6" s="1"/>
      <c r="D6" s="40">
        <v>41403</v>
      </c>
      <c r="E6" s="1"/>
      <c r="F6" s="3"/>
    </row>
    <row r="7" spans="1:12" ht="15" customHeight="1" x14ac:dyDescent="0.3">
      <c r="B7" s="40">
        <v>41104</v>
      </c>
      <c r="C7" s="1"/>
      <c r="D7" s="40">
        <v>41469</v>
      </c>
      <c r="E7" s="1"/>
      <c r="F7" s="3"/>
    </row>
    <row r="8" spans="1:12" ht="15" customHeight="1" x14ac:dyDescent="0.3">
      <c r="B8" s="40">
        <v>41136</v>
      </c>
      <c r="C8" s="1"/>
      <c r="D8" s="40">
        <v>41501</v>
      </c>
      <c r="E8" s="1"/>
      <c r="F8" s="3"/>
    </row>
    <row r="9" spans="1:12" x14ac:dyDescent="0.25">
      <c r="B9" s="40">
        <v>41214</v>
      </c>
      <c r="D9" s="40">
        <v>41579</v>
      </c>
    </row>
    <row r="10" spans="1:12" x14ac:dyDescent="0.25">
      <c r="B10" s="40">
        <v>41224</v>
      </c>
      <c r="D10" s="40">
        <v>41589</v>
      </c>
    </row>
    <row r="11" spans="1:12" x14ac:dyDescent="0.25">
      <c r="B11" s="40">
        <v>41268</v>
      </c>
      <c r="D11" s="40">
        <v>41633</v>
      </c>
    </row>
    <row r="12" spans="1:12" x14ac:dyDescent="0.25">
      <c r="B12" s="40">
        <v>41275</v>
      </c>
      <c r="D12" s="40">
        <v>41640</v>
      </c>
    </row>
    <row r="13" spans="1:12" ht="15.75" thickBot="1" x14ac:dyDescent="0.3">
      <c r="B13" s="42">
        <v>41365</v>
      </c>
      <c r="D13" s="42">
        <v>41750</v>
      </c>
    </row>
    <row r="14" spans="1:12" x14ac:dyDescent="0.25">
      <c r="B14" s="41"/>
      <c r="D14" s="41"/>
    </row>
    <row r="15" spans="1:12" x14ac:dyDescent="0.25">
      <c r="B15" s="41"/>
      <c r="D15" s="41"/>
    </row>
    <row r="16" spans="1:12" x14ac:dyDescent="0.25">
      <c r="B16" s="41"/>
      <c r="D16" s="41"/>
    </row>
    <row r="17" spans="2:4" x14ac:dyDescent="0.25">
      <c r="B17" s="41"/>
      <c r="D17" s="41"/>
    </row>
    <row r="18" spans="2:4" x14ac:dyDescent="0.25">
      <c r="B18" s="41"/>
      <c r="D18" s="41"/>
    </row>
    <row r="19" spans="2:4" x14ac:dyDescent="0.25">
      <c r="B19" s="41"/>
      <c r="D19" s="41"/>
    </row>
    <row r="20" spans="2:4" x14ac:dyDescent="0.25">
      <c r="B20" s="41"/>
      <c r="D20" s="41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O68"/>
  <sheetViews>
    <sheetView showGridLines="0" tabSelected="1" zoomScaleNormal="100" workbookViewId="0">
      <selection activeCell="D14" sqref="D14"/>
    </sheetView>
  </sheetViews>
  <sheetFormatPr baseColWidth="10" defaultRowHeight="15" x14ac:dyDescent="0.25"/>
  <cols>
    <col min="1" max="1" width="14.5703125" customWidth="1"/>
    <col min="2" max="2" width="3.42578125" customWidth="1"/>
    <col min="5" max="5" width="3.140625" customWidth="1"/>
    <col min="6" max="6" width="17.42578125" customWidth="1"/>
    <col min="7" max="7" width="1.85546875" style="7" customWidth="1"/>
    <col min="8" max="8" width="14.5703125" customWidth="1"/>
    <col min="9" max="9" width="3.42578125" customWidth="1"/>
    <col min="11" max="11" width="3.28515625" customWidth="1"/>
    <col min="12" max="12" width="3.5703125" customWidth="1"/>
    <col min="14" max="14" width="3.140625" customWidth="1"/>
    <col min="15" max="15" width="17.42578125" customWidth="1"/>
  </cols>
  <sheetData>
    <row r="2" spans="1:15" ht="18.75" x14ac:dyDescent="0.3">
      <c r="A2" s="11" t="s">
        <v>16</v>
      </c>
      <c r="B2" s="57"/>
      <c r="C2" s="57"/>
      <c r="D2" s="57"/>
      <c r="E2" s="12"/>
      <c r="F2" s="11" t="s">
        <v>17</v>
      </c>
      <c r="G2" s="9"/>
      <c r="H2" s="57"/>
      <c r="I2" s="57"/>
      <c r="J2" s="57"/>
      <c r="K2" s="57"/>
    </row>
    <row r="3" spans="1:15" ht="24" customHeight="1" x14ac:dyDescent="0.3">
      <c r="A3" s="11" t="s">
        <v>20</v>
      </c>
      <c r="B3" s="57"/>
      <c r="C3" s="57"/>
      <c r="D3" s="57"/>
      <c r="E3" s="12"/>
      <c r="F3" s="11" t="s">
        <v>18</v>
      </c>
      <c r="G3" s="9"/>
      <c r="H3" s="59"/>
      <c r="I3" s="59"/>
      <c r="J3" s="59"/>
      <c r="K3" s="59"/>
    </row>
    <row r="4" spans="1:15" ht="21" customHeight="1" x14ac:dyDescent="0.25">
      <c r="B4" s="60"/>
      <c r="C4" s="60"/>
      <c r="D4" s="60"/>
      <c r="F4" s="6"/>
      <c r="H4" s="59"/>
      <c r="I4" s="59"/>
      <c r="J4" s="59"/>
      <c r="K4" s="59"/>
    </row>
    <row r="5" spans="1:15" ht="18.75" x14ac:dyDescent="0.3">
      <c r="A5" s="61" t="s">
        <v>19</v>
      </c>
      <c r="B5" s="61"/>
      <c r="C5" s="58">
        <v>2</v>
      </c>
      <c r="D5" s="58"/>
      <c r="H5" s="60"/>
      <c r="I5" s="60"/>
      <c r="J5" s="60"/>
      <c r="K5" s="60"/>
    </row>
    <row r="6" spans="1:15" ht="18.75" x14ac:dyDescent="0.3">
      <c r="A6" s="61" t="s">
        <v>21</v>
      </c>
      <c r="B6" s="61"/>
      <c r="C6" s="58">
        <v>25</v>
      </c>
      <c r="D6" s="58"/>
      <c r="F6" s="11" t="s">
        <v>22</v>
      </c>
      <c r="H6" s="6"/>
      <c r="I6" s="62" t="e">
        <f ca="1">H61-O67</f>
        <v>#REF!</v>
      </c>
      <c r="J6" s="62"/>
      <c r="K6" s="62"/>
    </row>
    <row r="7" spans="1:15" x14ac:dyDescent="0.25">
      <c r="F7" s="24" t="s">
        <v>37</v>
      </c>
      <c r="G7" s="25"/>
      <c r="H7" s="26">
        <f ca="1">TODAY()</f>
        <v>41234</v>
      </c>
    </row>
    <row r="8" spans="1:15" ht="15.75" thickBot="1" x14ac:dyDescent="0.3">
      <c r="A8" s="5" t="s">
        <v>5</v>
      </c>
    </row>
    <row r="9" spans="1:15" ht="27.75" thickTop="1" thickBot="1" x14ac:dyDescent="0.45">
      <c r="A9" s="54" t="s">
        <v>0</v>
      </c>
      <c r="B9" s="55"/>
      <c r="C9" s="55"/>
      <c r="D9" s="55"/>
      <c r="E9" s="55"/>
      <c r="F9" s="56"/>
      <c r="G9" s="8"/>
      <c r="H9" s="54" t="s">
        <v>10</v>
      </c>
      <c r="I9" s="55"/>
      <c r="J9" s="55"/>
      <c r="K9" s="55"/>
      <c r="L9" s="55"/>
      <c r="M9" s="55"/>
      <c r="N9" s="55"/>
      <c r="O9" s="56"/>
    </row>
    <row r="10" spans="1:15" ht="16.5" thickTop="1" thickBot="1" x14ac:dyDescent="0.3">
      <c r="A10" s="21" t="s">
        <v>24</v>
      </c>
      <c r="B10" s="43" t="s">
        <v>4</v>
      </c>
      <c r="C10" s="44"/>
      <c r="D10" s="44"/>
      <c r="E10" s="45"/>
      <c r="F10" s="21" t="s">
        <v>23</v>
      </c>
      <c r="G10" s="8"/>
      <c r="H10" s="21" t="s">
        <v>24</v>
      </c>
      <c r="I10" s="43" t="s">
        <v>4</v>
      </c>
      <c r="J10" s="44"/>
      <c r="K10" s="44"/>
      <c r="L10" s="44"/>
      <c r="M10" s="44"/>
      <c r="N10" s="45"/>
      <c r="O10" s="21" t="s">
        <v>23</v>
      </c>
    </row>
    <row r="11" spans="1:15" ht="15" customHeight="1" thickTop="1" x14ac:dyDescent="0.25">
      <c r="A11" s="46">
        <f>C5+C6</f>
        <v>27</v>
      </c>
      <c r="B11" s="28"/>
      <c r="C11" s="70">
        <v>41103</v>
      </c>
      <c r="D11" s="71">
        <v>41106</v>
      </c>
      <c r="E11" s="34"/>
      <c r="F11" s="76">
        <f ca="1">SUMPRODUCT((WEEKDAY(ROW(INDIRECT(C11&amp;":"&amp;D11)),2)&lt;7)*(COUNTIF(fériés,ROW(INDIRECT(C11&amp;":"&amp;D11)))=0))</f>
        <v>2</v>
      </c>
      <c r="G11" s="8"/>
      <c r="H11" s="46" t="e">
        <f ca="1">A61-F67</f>
        <v>#REF!</v>
      </c>
      <c r="I11" s="13" t="s">
        <v>1</v>
      </c>
      <c r="J11" s="27"/>
      <c r="K11" s="28"/>
      <c r="L11" s="16" t="s">
        <v>2</v>
      </c>
      <c r="M11" s="33"/>
      <c r="N11" s="34"/>
      <c r="O11" s="19">
        <f>(NETWORKDAYS(J11,M11,'Jours Fériés'!$B$2:$B$20))+ROUNDUP((((M11-J11+1)-(NETWORKDAYS(J11,M11,'Jours Fériés'!$B$2:$B$20)))/2),0)-IF(K11="x",1/2,0)-IF(N11="x",1/2,0)+IF(J11="",-1,0)</f>
        <v>0</v>
      </c>
    </row>
    <row r="12" spans="1:15" ht="15" customHeight="1" x14ac:dyDescent="0.25">
      <c r="A12" s="47"/>
      <c r="B12" s="30"/>
      <c r="C12" s="72">
        <v>41267</v>
      </c>
      <c r="D12" s="73">
        <v>41269</v>
      </c>
      <c r="E12" s="36"/>
      <c r="F12" s="19">
        <f ca="1">SUMPRODUCT((WEEKDAY(ROW(INDIRECT(C12&amp;":"&amp;D12)),2)&lt;7)*(COUNTIF(fériés,ROW(INDIRECT(C12&amp;":"&amp;D12)))=0))</f>
        <v>2</v>
      </c>
      <c r="G12" s="8"/>
      <c r="H12" s="47"/>
      <c r="I12" s="14" t="s">
        <v>1</v>
      </c>
      <c r="J12" s="29"/>
      <c r="K12" s="30"/>
      <c r="L12" s="17" t="s">
        <v>2</v>
      </c>
      <c r="M12" s="35"/>
      <c r="N12" s="36"/>
      <c r="O12" s="19">
        <f>(NETWORKDAYS(J12,M12,'Jours Fériés'!$B$2:$B$20))+ROUNDUP((((M12-J12+1)-(NETWORKDAYS(J12,M12,'Jours Fériés'!$B$2:$B$20)))/2),0)-IF(K12="x",1/2,0)-IF(N12="x",1/2,0)+IF(J12="",-1,0)</f>
        <v>0</v>
      </c>
    </row>
    <row r="13" spans="1:15" ht="15" customHeight="1" x14ac:dyDescent="0.25">
      <c r="A13" s="47"/>
      <c r="B13" s="30"/>
      <c r="C13" s="72">
        <v>41267</v>
      </c>
      <c r="D13" s="73">
        <v>41276</v>
      </c>
      <c r="E13" s="36"/>
      <c r="F13" s="19">
        <f ca="1">SUMPRODUCT((WEEKDAY(ROW(INDIRECT(C13&amp;":"&amp;D13)),2)&lt;7)*(COUNTIF(fériés,ROW(INDIRECT(C13&amp;":"&amp;D13)))=0))</f>
        <v>7</v>
      </c>
      <c r="G13" s="8"/>
      <c r="H13" s="47"/>
      <c r="I13" s="14" t="s">
        <v>1</v>
      </c>
      <c r="J13" s="29"/>
      <c r="K13" s="30"/>
      <c r="L13" s="17" t="s">
        <v>2</v>
      </c>
      <c r="M13" s="35"/>
      <c r="N13" s="36"/>
      <c r="O13" s="19">
        <f>(NETWORKDAYS(J13,M13,'Jours Fériés'!$B$2:$B$20))+ROUNDUP((((M13-J13+1)-(NETWORKDAYS(J13,M13,'Jours Fériés'!$B$2:$B$20)))/2),0)-IF(K13="x",1/2,0)-IF(N13="x",1/2,0)+IF(J13="",-1,0)</f>
        <v>0</v>
      </c>
    </row>
    <row r="14" spans="1:15" ht="15" customHeight="1" x14ac:dyDescent="0.25">
      <c r="A14" s="47"/>
      <c r="B14" s="30"/>
      <c r="C14" s="72"/>
      <c r="D14" s="73"/>
      <c r="E14" s="36"/>
      <c r="F14" s="19" t="e">
        <f ca="1">SUMPRODUCT((WEEKDAY(ROW(INDIRECT(C14&amp;":"&amp;D14)),2)&lt;7)*(COUNTIF(fériés,ROW(INDIRECT(C14&amp;":"&amp;D14)))=0))</f>
        <v>#REF!</v>
      </c>
      <c r="G14" s="8"/>
      <c r="H14" s="47"/>
      <c r="I14" s="14" t="s">
        <v>1</v>
      </c>
      <c r="J14" s="29"/>
      <c r="K14" s="30"/>
      <c r="L14" s="17" t="s">
        <v>2</v>
      </c>
      <c r="M14" s="35"/>
      <c r="N14" s="36"/>
      <c r="O14" s="19">
        <f>(NETWORKDAYS(J14,M14,'Jours Fériés'!$B$2:$B$20))+ROUNDUP((((M14-J14+1)-(NETWORKDAYS(J14,M14,'Jours Fériés'!$B$2:$B$20)))/2),0)-IF(K14="x",1/2,0)-IF(N14="x",1/2,0)+IF(J14="",-1,0)</f>
        <v>0</v>
      </c>
    </row>
    <row r="15" spans="1:15" ht="15" customHeight="1" x14ac:dyDescent="0.25">
      <c r="A15" s="47"/>
      <c r="B15" s="30"/>
      <c r="C15" s="72"/>
      <c r="D15" s="73"/>
      <c r="E15" s="36"/>
      <c r="F15" s="19" t="e">
        <f ca="1">SUMPRODUCT((WEEKDAY(ROW(INDIRECT(C15&amp;":"&amp;D15)),2)&lt;7)*(COUNTIF(fériés,ROW(INDIRECT(C15&amp;":"&amp;D15)))=0))</f>
        <v>#REF!</v>
      </c>
      <c r="G15" s="8"/>
      <c r="H15" s="47"/>
      <c r="I15" s="14" t="s">
        <v>1</v>
      </c>
      <c r="J15" s="29"/>
      <c r="K15" s="30"/>
      <c r="L15" s="17" t="s">
        <v>2</v>
      </c>
      <c r="M15" s="35"/>
      <c r="N15" s="36"/>
      <c r="O15" s="19">
        <f>(NETWORKDAYS(J15,M15,'Jours Fériés'!$B$2:$B$20))+ROUNDUP((((M15-J15+1)-(NETWORKDAYS(J15,M15,'Jours Fériés'!$B$2:$B$20)))/2),0)-IF(K15="x",1/2,0)-IF(N15="x",1/2,0)+IF(J15="",-1,0)</f>
        <v>0</v>
      </c>
    </row>
    <row r="16" spans="1:15" ht="15.75" customHeight="1" thickBot="1" x14ac:dyDescent="0.3">
      <c r="A16" s="47"/>
      <c r="B16" s="32"/>
      <c r="C16" s="74"/>
      <c r="D16" s="75"/>
      <c r="E16" s="38"/>
      <c r="F16" s="19" t="e">
        <f ca="1">SUMPRODUCT((WEEKDAY(ROW(INDIRECT(C16&amp;":"&amp;D16)),2)&lt;7)*(COUNTIF(fériés,ROW(INDIRECT(C16&amp;":"&amp;D16)))=0))</f>
        <v>#REF!</v>
      </c>
      <c r="G16" s="8"/>
      <c r="H16" s="47"/>
      <c r="I16" s="15" t="s">
        <v>1</v>
      </c>
      <c r="J16" s="31"/>
      <c r="K16" s="32"/>
      <c r="L16" s="18" t="s">
        <v>2</v>
      </c>
      <c r="M16" s="37"/>
      <c r="N16" s="38"/>
      <c r="O16" s="19">
        <f>(NETWORKDAYS(J16,M16,'Jours Fériés'!$B$2:$B$20))+ROUNDUP((((M16-J16+1)-(NETWORKDAYS(J16,M16,'Jours Fériés'!$B$2:$B$20)))/2),0)-IF(K16="x",1/2,0)-IF(N16="x",1/2,0)+IF(J16="",-1,0)</f>
        <v>0</v>
      </c>
    </row>
    <row r="17" spans="1:15" ht="24.75" thickTop="1" thickBot="1" x14ac:dyDescent="0.4">
      <c r="A17" s="48" t="s">
        <v>25</v>
      </c>
      <c r="B17" s="49"/>
      <c r="C17" s="49"/>
      <c r="D17" s="49"/>
      <c r="E17" s="50"/>
      <c r="F17" s="22" t="e">
        <f ca="1">SUM(F11:F16)</f>
        <v>#REF!</v>
      </c>
      <c r="G17" s="8"/>
      <c r="H17" s="48" t="s">
        <v>31</v>
      </c>
      <c r="I17" s="49"/>
      <c r="J17" s="49"/>
      <c r="K17" s="49"/>
      <c r="L17" s="49"/>
      <c r="M17" s="49"/>
      <c r="N17" s="50"/>
      <c r="O17" s="22">
        <f>SUM(O11:O16)</f>
        <v>0</v>
      </c>
    </row>
    <row r="18" spans="1:15" s="7" customFormat="1" ht="6" customHeight="1" thickTop="1" thickBot="1" x14ac:dyDescent="0.45">
      <c r="A18" s="20"/>
      <c r="B18" s="20"/>
      <c r="C18" s="20"/>
      <c r="D18" s="20"/>
      <c r="E18" s="20"/>
      <c r="F18" s="20"/>
      <c r="G18" s="8"/>
      <c r="H18" s="20"/>
      <c r="I18" s="20"/>
      <c r="J18" s="20"/>
      <c r="K18" s="20"/>
      <c r="L18" s="20"/>
      <c r="M18" s="20"/>
      <c r="N18" s="20"/>
      <c r="O18" s="20"/>
    </row>
    <row r="19" spans="1:15" ht="27.75" thickTop="1" thickBot="1" x14ac:dyDescent="0.45">
      <c r="A19" s="51" t="s">
        <v>3</v>
      </c>
      <c r="B19" s="52"/>
      <c r="C19" s="52"/>
      <c r="D19" s="52"/>
      <c r="E19" s="52"/>
      <c r="F19" s="53"/>
      <c r="G19" s="8"/>
      <c r="H19" s="51" t="s">
        <v>11</v>
      </c>
      <c r="I19" s="52"/>
      <c r="J19" s="52"/>
      <c r="K19" s="52"/>
      <c r="L19" s="52"/>
      <c r="M19" s="52"/>
      <c r="N19" s="52"/>
      <c r="O19" s="53"/>
    </row>
    <row r="20" spans="1:15" ht="16.5" thickTop="1" thickBot="1" x14ac:dyDescent="0.3">
      <c r="A20" s="21" t="s">
        <v>24</v>
      </c>
      <c r="B20" s="43" t="s">
        <v>4</v>
      </c>
      <c r="C20" s="44"/>
      <c r="D20" s="44"/>
      <c r="E20" s="45"/>
      <c r="F20" s="21" t="s">
        <v>23</v>
      </c>
      <c r="G20" s="8"/>
      <c r="H20" s="21" t="s">
        <v>24</v>
      </c>
      <c r="I20" s="43" t="s">
        <v>4</v>
      </c>
      <c r="J20" s="44"/>
      <c r="K20" s="44"/>
      <c r="L20" s="44"/>
      <c r="M20" s="44"/>
      <c r="N20" s="45"/>
      <c r="O20" s="21" t="s">
        <v>23</v>
      </c>
    </row>
    <row r="21" spans="1:15" ht="15.75" customHeight="1" thickTop="1" x14ac:dyDescent="0.25">
      <c r="A21" s="46" t="e">
        <f ca="1">A11-F17</f>
        <v>#REF!</v>
      </c>
      <c r="B21" s="13" t="s">
        <v>1</v>
      </c>
      <c r="C21" s="27"/>
      <c r="D21" s="33"/>
      <c r="E21" s="34"/>
      <c r="F21" s="19" t="e">
        <f>(NETWORKDAYS(C21,D21,'Jours Fériés'!$B$2:$B$20))+ROUNDUP((((D21-C21+1)-(NETWORKDAYS(C21,D21,'Jours Fériés'!$B$2:$B$20)))/2),0)-IF(#REF!="x",1/2,0)-IF(E21="x",1/2,0)+IF(C21="",-1,0)</f>
        <v>#REF!</v>
      </c>
      <c r="G21" s="8"/>
      <c r="H21" s="46" t="e">
        <f ca="1">H11-O17</f>
        <v>#REF!</v>
      </c>
      <c r="I21" s="13" t="s">
        <v>1</v>
      </c>
      <c r="J21" s="27"/>
      <c r="K21" s="28"/>
      <c r="L21" s="16" t="s">
        <v>2</v>
      </c>
      <c r="M21" s="33"/>
      <c r="N21" s="34"/>
      <c r="O21" s="19">
        <f>(NETWORKDAYS(J21,M21,'Jours Fériés'!$B$2:$B$20))+ROUNDUP((((M21-J21+1)-(NETWORKDAYS(J21,M21,'Jours Fériés'!$B$2:$B$20)))/2),0)-IF(K21="x",1/2,0)-IF(N21="x",1/2,0)+IF(J21="",-1,0)</f>
        <v>0</v>
      </c>
    </row>
    <row r="22" spans="1:15" ht="15" customHeight="1" x14ac:dyDescent="0.25">
      <c r="A22" s="47"/>
      <c r="B22" s="14" t="s">
        <v>1</v>
      </c>
      <c r="C22" s="29"/>
      <c r="D22" s="35"/>
      <c r="E22" s="36"/>
      <c r="F22" s="19" t="e">
        <f>(NETWORKDAYS(C22,D22,'Jours Fériés'!$B$2:$B$20))+ROUNDUP((((D22-C22+1)-(NETWORKDAYS(C22,D22,'Jours Fériés'!$B$2:$B$20)))/2),0)-IF(#REF!="x",1/2,0)-IF(E22="x",1/2,0)+IF(C22="",-1,0)</f>
        <v>#REF!</v>
      </c>
      <c r="G22" s="8"/>
      <c r="H22" s="47"/>
      <c r="I22" s="14" t="s">
        <v>1</v>
      </c>
      <c r="J22" s="29"/>
      <c r="K22" s="30"/>
      <c r="L22" s="17" t="s">
        <v>2</v>
      </c>
      <c r="M22" s="35"/>
      <c r="N22" s="36"/>
      <c r="O22" s="19">
        <f>(NETWORKDAYS(J22,M22,'Jours Fériés'!$B$2:$B$20))+ROUNDUP((((M22-J22+1)-(NETWORKDAYS(J22,M22,'Jours Fériés'!$B$2:$B$20)))/2),0)-IF(K22="x",1/2,0)-IF(N22="x",1/2,0)+IF(J22="",-1,0)</f>
        <v>0</v>
      </c>
    </row>
    <row r="23" spans="1:15" ht="15" customHeight="1" x14ac:dyDescent="0.25">
      <c r="A23" s="47"/>
      <c r="B23" s="14" t="s">
        <v>1</v>
      </c>
      <c r="C23" s="29"/>
      <c r="D23" s="35"/>
      <c r="E23" s="36"/>
      <c r="F23" s="19" t="e">
        <f>(NETWORKDAYS(C23,D23,'Jours Fériés'!$B$2:$B$20))+ROUNDUP((((D23-C23+1)-(NETWORKDAYS(C23,D23,'Jours Fériés'!$B$2:$B$20)))/2),0)-IF(#REF!="x",1/2,0)-IF(E23="x",1/2,0)+IF(C23="",-1,0)</f>
        <v>#REF!</v>
      </c>
      <c r="G23" s="8"/>
      <c r="H23" s="47"/>
      <c r="I23" s="14" t="s">
        <v>1</v>
      </c>
      <c r="J23" s="29"/>
      <c r="K23" s="30"/>
      <c r="L23" s="17" t="s">
        <v>2</v>
      </c>
      <c r="M23" s="35"/>
      <c r="N23" s="36"/>
      <c r="O23" s="19">
        <f>(NETWORKDAYS(J23,M23,'Jours Fériés'!$B$2:$B$20))+ROUNDUP((((M23-J23+1)-(NETWORKDAYS(J23,M23,'Jours Fériés'!$B$2:$B$20)))/2),0)-IF(K23="x",1/2,0)-IF(N23="x",1/2,0)+IF(J23="",-1,0)</f>
        <v>0</v>
      </c>
    </row>
    <row r="24" spans="1:15" ht="15" customHeight="1" x14ac:dyDescent="0.25">
      <c r="A24" s="47"/>
      <c r="B24" s="14" t="s">
        <v>1</v>
      </c>
      <c r="C24" s="29"/>
      <c r="D24" s="35"/>
      <c r="E24" s="36"/>
      <c r="F24" s="19" t="e">
        <f>(NETWORKDAYS(C24,D24,'Jours Fériés'!$B$2:$B$20))+ROUNDUP((((D24-C24+1)-(NETWORKDAYS(C24,D24,'Jours Fériés'!$B$2:$B$20)))/2),0)-IF(#REF!="x",1/2,0)-IF(E24="x",1/2,0)+IF(C24="",-1,0)</f>
        <v>#REF!</v>
      </c>
      <c r="G24" s="8"/>
      <c r="H24" s="47"/>
      <c r="I24" s="14" t="s">
        <v>1</v>
      </c>
      <c r="J24" s="29"/>
      <c r="K24" s="30"/>
      <c r="L24" s="17" t="s">
        <v>2</v>
      </c>
      <c r="M24" s="35"/>
      <c r="N24" s="36"/>
      <c r="O24" s="19">
        <f>(NETWORKDAYS(J24,M24,'Jours Fériés'!$B$2:$B$20))+ROUNDUP((((M24-J24+1)-(NETWORKDAYS(J24,M24,'Jours Fériés'!$B$2:$B$20)))/2),0)-IF(K24="x",1/2,0)-IF(N24="x",1/2,0)+IF(J24="",-1,0)</f>
        <v>0</v>
      </c>
    </row>
    <row r="25" spans="1:15" ht="15" customHeight="1" x14ac:dyDescent="0.25">
      <c r="A25" s="47"/>
      <c r="B25" s="14" t="s">
        <v>1</v>
      </c>
      <c r="C25" s="29"/>
      <c r="D25" s="35"/>
      <c r="E25" s="36"/>
      <c r="F25" s="19" t="e">
        <f>(NETWORKDAYS(C25,D25,'Jours Fériés'!$B$2:$B$20))+ROUNDUP((((D25-C25+1)-(NETWORKDAYS(C25,D25,'Jours Fériés'!$B$2:$B$20)))/2),0)-IF(#REF!="x",1/2,0)-IF(E25="x",1/2,0)+IF(C25="",-1,0)</f>
        <v>#REF!</v>
      </c>
      <c r="G25" s="8"/>
      <c r="H25" s="47"/>
      <c r="I25" s="14" t="s">
        <v>1</v>
      </c>
      <c r="J25" s="29"/>
      <c r="K25" s="30"/>
      <c r="L25" s="17" t="s">
        <v>2</v>
      </c>
      <c r="M25" s="35"/>
      <c r="N25" s="36"/>
      <c r="O25" s="19">
        <f>(NETWORKDAYS(J25,M25,'Jours Fériés'!$B$2:$B$20))+ROUNDUP((((M25-J25+1)-(NETWORKDAYS(J25,M25,'Jours Fériés'!$B$2:$B$20)))/2),0)-IF(K25="x",1/2,0)-IF(N25="x",1/2,0)+IF(J25="",-1,0)</f>
        <v>0</v>
      </c>
    </row>
    <row r="26" spans="1:15" ht="15.75" customHeight="1" thickBot="1" x14ac:dyDescent="0.3">
      <c r="A26" s="47"/>
      <c r="B26" s="15" t="s">
        <v>1</v>
      </c>
      <c r="C26" s="31"/>
      <c r="D26" s="37"/>
      <c r="E26" s="38"/>
      <c r="F26" s="19" t="e">
        <f>(NETWORKDAYS(C26,D26,'Jours Fériés'!$B$2:$B$20))+ROUNDUP((((D26-C26+1)-(NETWORKDAYS(C26,D26,'Jours Fériés'!$B$2:$B$20)))/2),0)-IF(#REF!="x",1/2,0)-IF(E26="x",1/2,0)+IF(C26="",-1,0)</f>
        <v>#REF!</v>
      </c>
      <c r="G26" s="8"/>
      <c r="H26" s="47"/>
      <c r="I26" s="15" t="s">
        <v>1</v>
      </c>
      <c r="J26" s="31"/>
      <c r="K26" s="32"/>
      <c r="L26" s="18" t="s">
        <v>2</v>
      </c>
      <c r="M26" s="37"/>
      <c r="N26" s="38"/>
      <c r="O26" s="19">
        <f>(NETWORKDAYS(J26,M26,'Jours Fériés'!$B$2:$B$20))+ROUNDUP((((M26-J26+1)-(NETWORKDAYS(J26,M26,'Jours Fériés'!$B$2:$B$20)))/2),0)-IF(K26="x",1/2,0)-IF(N26="x",1/2,0)+IF(J26="",-1,0)</f>
        <v>0</v>
      </c>
    </row>
    <row r="27" spans="1:15" ht="24.75" thickTop="1" thickBot="1" x14ac:dyDescent="0.4">
      <c r="A27" s="48" t="s">
        <v>26</v>
      </c>
      <c r="B27" s="49"/>
      <c r="C27" s="49"/>
      <c r="D27" s="49"/>
      <c r="E27" s="50"/>
      <c r="F27" s="22" t="e">
        <f>SUM(F21:F26)</f>
        <v>#REF!</v>
      </c>
      <c r="G27" s="23"/>
      <c r="H27" s="48" t="s">
        <v>32</v>
      </c>
      <c r="I27" s="49"/>
      <c r="J27" s="49"/>
      <c r="K27" s="49"/>
      <c r="L27" s="49"/>
      <c r="M27" s="49"/>
      <c r="N27" s="50"/>
      <c r="O27" s="22">
        <f>SUM(O21:O26)</f>
        <v>0</v>
      </c>
    </row>
    <row r="28" spans="1:15" s="7" customFormat="1" ht="6" customHeight="1" thickTop="1" thickBot="1" x14ac:dyDescent="0.45">
      <c r="A28" s="20"/>
      <c r="B28" s="20"/>
      <c r="C28" s="20"/>
      <c r="D28" s="20"/>
      <c r="E28" s="20"/>
      <c r="F28" s="20"/>
      <c r="G28" s="8"/>
      <c r="H28" s="20"/>
      <c r="I28" s="20"/>
      <c r="J28" s="20"/>
      <c r="K28" s="20"/>
      <c r="L28" s="20"/>
      <c r="M28" s="20"/>
      <c r="N28" s="20"/>
      <c r="O28" s="20"/>
    </row>
    <row r="29" spans="1:15" ht="27.75" thickTop="1" thickBot="1" x14ac:dyDescent="0.45">
      <c r="A29" s="51" t="s">
        <v>6</v>
      </c>
      <c r="B29" s="52"/>
      <c r="C29" s="52"/>
      <c r="D29" s="52"/>
      <c r="E29" s="52"/>
      <c r="F29" s="53"/>
      <c r="G29" s="8"/>
      <c r="H29" s="51" t="s">
        <v>12</v>
      </c>
      <c r="I29" s="52"/>
      <c r="J29" s="52"/>
      <c r="K29" s="52"/>
      <c r="L29" s="52"/>
      <c r="M29" s="52"/>
      <c r="N29" s="52"/>
      <c r="O29" s="53"/>
    </row>
    <row r="30" spans="1:15" ht="16.5" thickTop="1" thickBot="1" x14ac:dyDescent="0.3">
      <c r="A30" s="21" t="s">
        <v>24</v>
      </c>
      <c r="B30" s="43" t="s">
        <v>4</v>
      </c>
      <c r="C30" s="44"/>
      <c r="D30" s="44"/>
      <c r="E30" s="45"/>
      <c r="F30" s="21" t="s">
        <v>23</v>
      </c>
      <c r="G30" s="8"/>
      <c r="H30" s="21" t="s">
        <v>24</v>
      </c>
      <c r="I30" s="43" t="s">
        <v>4</v>
      </c>
      <c r="J30" s="44"/>
      <c r="K30" s="44"/>
      <c r="L30" s="44"/>
      <c r="M30" s="44"/>
      <c r="N30" s="45"/>
      <c r="O30" s="21" t="s">
        <v>23</v>
      </c>
    </row>
    <row r="31" spans="1:15" ht="15.75" customHeight="1" thickTop="1" x14ac:dyDescent="0.25">
      <c r="A31" s="46" t="e">
        <f ca="1">A21-F27</f>
        <v>#REF!</v>
      </c>
      <c r="B31" s="13" t="s">
        <v>1</v>
      </c>
      <c r="C31" s="27"/>
      <c r="D31" s="33"/>
      <c r="E31" s="34"/>
      <c r="F31" s="19" t="e">
        <f>(NETWORKDAYS(C31,D31,'Jours Fériés'!$B$2:$B$20))+ROUNDUP((((D31-C31+1)-(NETWORKDAYS(C31,D31,'Jours Fériés'!$B$2:$B$20)))/2),0)-IF(#REF!="x",1/2,0)-IF(E31="x",1/2,0)+IF(C31="",-1,0)</f>
        <v>#REF!</v>
      </c>
      <c r="G31" s="8"/>
      <c r="H31" s="46" t="e">
        <f ca="1">H21-O27</f>
        <v>#REF!</v>
      </c>
      <c r="I31" s="13" t="s">
        <v>1</v>
      </c>
      <c r="J31" s="27"/>
      <c r="K31" s="28"/>
      <c r="L31" s="16" t="s">
        <v>2</v>
      </c>
      <c r="M31" s="33"/>
      <c r="N31" s="34"/>
      <c r="O31" s="19">
        <f>(NETWORKDAYS(J31,M31,'Jours Fériés'!$B$2:$B$20))+ROUNDUP((((M31-J31+1)-(NETWORKDAYS(J31,M31,'Jours Fériés'!$B$2:$B$20)))/2),0)-IF(K31="x",1/2,0)-IF(N31="x",1/2,0)+IF(J31="",-1,0)</f>
        <v>0</v>
      </c>
    </row>
    <row r="32" spans="1:15" ht="15" customHeight="1" x14ac:dyDescent="0.25">
      <c r="A32" s="47"/>
      <c r="B32" s="14" t="s">
        <v>1</v>
      </c>
      <c r="C32" s="29"/>
      <c r="D32" s="35"/>
      <c r="E32" s="36"/>
      <c r="F32" s="19" t="e">
        <f>(NETWORKDAYS(C32,D32,'Jours Fériés'!$B$2:$B$20))+ROUNDUP((((D32-C32+1)-(NETWORKDAYS(C32,D32,'Jours Fériés'!$B$2:$B$20)))/2),0)-IF(#REF!="x",1/2,0)-IF(E32="x",1/2,0)+IF(C32="",-1,0)</f>
        <v>#REF!</v>
      </c>
      <c r="G32" s="8"/>
      <c r="H32" s="47"/>
      <c r="I32" s="14" t="s">
        <v>1</v>
      </c>
      <c r="J32" s="29"/>
      <c r="K32" s="30"/>
      <c r="L32" s="17" t="s">
        <v>2</v>
      </c>
      <c r="M32" s="35"/>
      <c r="N32" s="36"/>
      <c r="O32" s="19">
        <f>(NETWORKDAYS(J32,M32,'Jours Fériés'!$B$2:$B$20))+ROUNDUP((((M32-J32+1)-(NETWORKDAYS(J32,M32,'Jours Fériés'!$B$2:$B$20)))/2),0)-IF(K32="x",1/2,0)-IF(N32="x",1/2,0)+IF(J32="",-1,0)</f>
        <v>0</v>
      </c>
    </row>
    <row r="33" spans="1:15" ht="15" customHeight="1" x14ac:dyDescent="0.25">
      <c r="A33" s="47"/>
      <c r="B33" s="14" t="s">
        <v>1</v>
      </c>
      <c r="C33" s="29"/>
      <c r="D33" s="35"/>
      <c r="E33" s="36"/>
      <c r="F33" s="19" t="e">
        <f>(NETWORKDAYS(C33,D33,'Jours Fériés'!$B$2:$B$20))+ROUNDUP((((D33-C33+1)-(NETWORKDAYS(C33,D33,'Jours Fériés'!$B$2:$B$20)))/2),0)-IF(#REF!="x",1/2,0)-IF(E33="x",1/2,0)+IF(C33="",-1,0)</f>
        <v>#REF!</v>
      </c>
      <c r="G33" s="8"/>
      <c r="H33" s="47"/>
      <c r="I33" s="14" t="s">
        <v>1</v>
      </c>
      <c r="J33" s="29"/>
      <c r="K33" s="30"/>
      <c r="L33" s="17" t="s">
        <v>2</v>
      </c>
      <c r="M33" s="35"/>
      <c r="N33" s="36"/>
      <c r="O33" s="19">
        <f>(NETWORKDAYS(J33,M33,'Jours Fériés'!$B$2:$B$20))+ROUNDUP((((M33-J33+1)-(NETWORKDAYS(J33,M33,'Jours Fériés'!$B$2:$B$20)))/2),0)-IF(K33="x",1/2,0)-IF(N33="x",1/2,0)+IF(J33="",-1,0)</f>
        <v>0</v>
      </c>
    </row>
    <row r="34" spans="1:15" ht="15" customHeight="1" x14ac:dyDescent="0.25">
      <c r="A34" s="47"/>
      <c r="B34" s="14" t="s">
        <v>1</v>
      </c>
      <c r="C34" s="29"/>
      <c r="D34" s="35"/>
      <c r="E34" s="36"/>
      <c r="F34" s="19" t="e">
        <f>(NETWORKDAYS(C34,D34,'Jours Fériés'!$B$2:$B$20))+ROUNDUP((((D34-C34+1)-(NETWORKDAYS(C34,D34,'Jours Fériés'!$B$2:$B$20)))/2),0)-IF(#REF!="x",1/2,0)-IF(E34="x",1/2,0)+IF(C34="",-1,0)</f>
        <v>#REF!</v>
      </c>
      <c r="G34" s="8"/>
      <c r="H34" s="47"/>
      <c r="I34" s="14" t="s">
        <v>1</v>
      </c>
      <c r="J34" s="29"/>
      <c r="K34" s="30"/>
      <c r="L34" s="17" t="s">
        <v>2</v>
      </c>
      <c r="M34" s="35"/>
      <c r="N34" s="36"/>
      <c r="O34" s="19">
        <f>(NETWORKDAYS(J34,M34,'Jours Fériés'!$B$2:$B$20))+ROUNDUP((((M34-J34+1)-(NETWORKDAYS(J34,M34,'Jours Fériés'!$B$2:$B$20)))/2),0)-IF(K34="x",1/2,0)-IF(N34="x",1/2,0)+IF(J34="",-1,0)</f>
        <v>0</v>
      </c>
    </row>
    <row r="35" spans="1:15" ht="15" customHeight="1" x14ac:dyDescent="0.25">
      <c r="A35" s="47"/>
      <c r="B35" s="14" t="s">
        <v>1</v>
      </c>
      <c r="C35" s="29"/>
      <c r="D35" s="35"/>
      <c r="E35" s="36"/>
      <c r="F35" s="19" t="e">
        <f>(NETWORKDAYS(C35,D35,'Jours Fériés'!$B$2:$B$20))+ROUNDUP((((D35-C35+1)-(NETWORKDAYS(C35,D35,'Jours Fériés'!$B$2:$B$20)))/2),0)-IF(#REF!="x",1/2,0)-IF(E35="x",1/2,0)+IF(C35="",-1,0)</f>
        <v>#REF!</v>
      </c>
      <c r="G35" s="8"/>
      <c r="H35" s="47"/>
      <c r="I35" s="14" t="s">
        <v>1</v>
      </c>
      <c r="J35" s="29"/>
      <c r="K35" s="30"/>
      <c r="L35" s="17" t="s">
        <v>2</v>
      </c>
      <c r="M35" s="35"/>
      <c r="N35" s="36"/>
      <c r="O35" s="19">
        <f>(NETWORKDAYS(J35,M35,'Jours Fériés'!$B$2:$B$20))+ROUNDUP((((M35-J35+1)-(NETWORKDAYS(J35,M35,'Jours Fériés'!$B$2:$B$20)))/2),0)-IF(K35="x",1/2,0)-IF(N35="x",1/2,0)+IF(J35="",-1,0)</f>
        <v>0</v>
      </c>
    </row>
    <row r="36" spans="1:15" ht="15.75" customHeight="1" thickBot="1" x14ac:dyDescent="0.3">
      <c r="A36" s="47"/>
      <c r="B36" s="15" t="s">
        <v>1</v>
      </c>
      <c r="C36" s="31"/>
      <c r="D36" s="37"/>
      <c r="E36" s="38"/>
      <c r="F36" s="19" t="e">
        <f>(NETWORKDAYS(C36,D36,'Jours Fériés'!$B$2:$B$20))+ROUNDUP((((D36-C36+1)-(NETWORKDAYS(C36,D36,'Jours Fériés'!$B$2:$B$20)))/2),0)-IF(#REF!="x",1/2,0)-IF(E36="x",1/2,0)+IF(C36="",-1,0)</f>
        <v>#REF!</v>
      </c>
      <c r="G36" s="8"/>
      <c r="H36" s="47"/>
      <c r="I36" s="15" t="s">
        <v>1</v>
      </c>
      <c r="J36" s="31"/>
      <c r="K36" s="32"/>
      <c r="L36" s="18" t="s">
        <v>2</v>
      </c>
      <c r="M36" s="37"/>
      <c r="N36" s="38"/>
      <c r="O36" s="19">
        <f>(NETWORKDAYS(J36,M36,'Jours Fériés'!$B$2:$B$20))+ROUNDUP((((M36-J36+1)-(NETWORKDAYS(J36,M36,'Jours Fériés'!$B$2:$B$20)))/2),0)-IF(K36="x",1/2,0)-IF(N36="x",1/2,0)+IF(J36="",-1,0)</f>
        <v>0</v>
      </c>
    </row>
    <row r="37" spans="1:15" ht="24.75" thickTop="1" thickBot="1" x14ac:dyDescent="0.4">
      <c r="A37" s="48" t="s">
        <v>27</v>
      </c>
      <c r="B37" s="49"/>
      <c r="C37" s="49"/>
      <c r="D37" s="49"/>
      <c r="E37" s="50"/>
      <c r="F37" s="22" t="e">
        <f>SUM(F31:F36)</f>
        <v>#REF!</v>
      </c>
      <c r="G37" s="23"/>
      <c r="H37" s="48" t="s">
        <v>33</v>
      </c>
      <c r="I37" s="49"/>
      <c r="J37" s="49"/>
      <c r="K37" s="49"/>
      <c r="L37" s="49"/>
      <c r="M37" s="49"/>
      <c r="N37" s="50"/>
      <c r="O37" s="22">
        <f>SUM(O31:O36)</f>
        <v>0</v>
      </c>
    </row>
    <row r="38" spans="1:15" s="7" customFormat="1" ht="6" customHeight="1" thickTop="1" thickBot="1" x14ac:dyDescent="0.45">
      <c r="A38" s="20"/>
      <c r="B38" s="20"/>
      <c r="C38" s="20"/>
      <c r="D38" s="20"/>
      <c r="E38" s="20"/>
      <c r="F38" s="20"/>
      <c r="G38" s="8"/>
      <c r="H38" s="20"/>
      <c r="I38" s="20"/>
      <c r="J38" s="20"/>
      <c r="K38" s="20"/>
      <c r="L38" s="20"/>
      <c r="M38" s="20"/>
      <c r="N38" s="20"/>
      <c r="O38" s="20"/>
    </row>
    <row r="39" spans="1:15" ht="27.75" thickTop="1" thickBot="1" x14ac:dyDescent="0.45">
      <c r="A39" s="51" t="s">
        <v>7</v>
      </c>
      <c r="B39" s="52"/>
      <c r="C39" s="52"/>
      <c r="D39" s="52"/>
      <c r="E39" s="52"/>
      <c r="F39" s="53"/>
      <c r="G39" s="8"/>
      <c r="H39" s="51" t="s">
        <v>13</v>
      </c>
      <c r="I39" s="52"/>
      <c r="J39" s="52"/>
      <c r="K39" s="52"/>
      <c r="L39" s="52"/>
      <c r="M39" s="52"/>
      <c r="N39" s="52"/>
      <c r="O39" s="53"/>
    </row>
    <row r="40" spans="1:15" ht="16.5" thickTop="1" thickBot="1" x14ac:dyDescent="0.3">
      <c r="A40" s="21" t="s">
        <v>24</v>
      </c>
      <c r="B40" s="43" t="s">
        <v>4</v>
      </c>
      <c r="C40" s="44"/>
      <c r="D40" s="44"/>
      <c r="E40" s="45"/>
      <c r="F40" s="21" t="s">
        <v>23</v>
      </c>
      <c r="G40" s="8"/>
      <c r="H40" s="21" t="s">
        <v>24</v>
      </c>
      <c r="I40" s="43" t="s">
        <v>4</v>
      </c>
      <c r="J40" s="44"/>
      <c r="K40" s="44"/>
      <c r="L40" s="44"/>
      <c r="M40" s="44"/>
      <c r="N40" s="45"/>
      <c r="O40" s="21" t="s">
        <v>23</v>
      </c>
    </row>
    <row r="41" spans="1:15" ht="15.75" customHeight="1" thickTop="1" x14ac:dyDescent="0.25">
      <c r="A41" s="46" t="e">
        <f ca="1">A31-F37</f>
        <v>#REF!</v>
      </c>
      <c r="B41" s="13" t="s">
        <v>1</v>
      </c>
      <c r="C41" s="27"/>
      <c r="D41" s="33"/>
      <c r="E41" s="34"/>
      <c r="F41" s="19" t="e">
        <f>(NETWORKDAYS(C41,D41,'Jours Fériés'!$B$2:$B$20))+ROUNDUP((((D41-C41+1)-(NETWORKDAYS(C41,D41,'Jours Fériés'!$B$2:$B$20)))/2),0)-IF(#REF!="x",1/2,0)-IF(E41="x",1/2,0)+IF(C41="",-1,0)</f>
        <v>#REF!</v>
      </c>
      <c r="G41" s="8"/>
      <c r="H41" s="46" t="e">
        <f ca="1">H31-O37</f>
        <v>#REF!</v>
      </c>
      <c r="I41" s="13" t="s">
        <v>1</v>
      </c>
      <c r="J41" s="27"/>
      <c r="K41" s="28"/>
      <c r="L41" s="16" t="s">
        <v>2</v>
      </c>
      <c r="M41" s="33"/>
      <c r="N41" s="34"/>
      <c r="O41" s="19">
        <f>(NETWORKDAYS(J41,M41,'Jours Fériés'!$B$2:$B$20))+ROUNDUP((((M41-J41+1)-(NETWORKDAYS(J41,M41,'Jours Fériés'!$B$2:$B$20)))/2),0)-IF(K41="x",1/2,0)-IF(N41="x",1/2,0)+IF(J41="",-1,0)</f>
        <v>0</v>
      </c>
    </row>
    <row r="42" spans="1:15" ht="15" customHeight="1" x14ac:dyDescent="0.25">
      <c r="A42" s="47"/>
      <c r="B42" s="14" t="s">
        <v>1</v>
      </c>
      <c r="C42" s="29"/>
      <c r="D42" s="35"/>
      <c r="E42" s="36"/>
      <c r="F42" s="19" t="e">
        <f>(NETWORKDAYS(C42,D42,'Jours Fériés'!$B$2:$B$20))+ROUNDUP((((D42-C42+1)-(NETWORKDAYS(C42,D42,'Jours Fériés'!$B$2:$B$20)))/2),0)-IF(#REF!="x",1/2,0)-IF(E42="x",1/2,0)+IF(C42="",-1,0)</f>
        <v>#REF!</v>
      </c>
      <c r="G42" s="8"/>
      <c r="H42" s="47"/>
      <c r="I42" s="14" t="s">
        <v>1</v>
      </c>
      <c r="J42" s="29"/>
      <c r="K42" s="30"/>
      <c r="L42" s="17" t="s">
        <v>2</v>
      </c>
      <c r="M42" s="35"/>
      <c r="N42" s="36"/>
      <c r="O42" s="19">
        <f>(NETWORKDAYS(J42,M42,'Jours Fériés'!$B$2:$B$20))+ROUNDUP((((M42-J42+1)-(NETWORKDAYS(J42,M42,'Jours Fériés'!$B$2:$B$20)))/2),0)-IF(K42="x",1/2,0)-IF(N42="x",1/2,0)+IF(J42="",-1,0)</f>
        <v>0</v>
      </c>
    </row>
    <row r="43" spans="1:15" ht="15" customHeight="1" x14ac:dyDescent="0.25">
      <c r="A43" s="47"/>
      <c r="B43" s="14" t="s">
        <v>1</v>
      </c>
      <c r="C43" s="29"/>
      <c r="D43" s="35"/>
      <c r="E43" s="36"/>
      <c r="F43" s="19" t="e">
        <f>(NETWORKDAYS(C43,D43,'Jours Fériés'!$B$2:$B$20))+ROUNDUP((((D43-C43+1)-(NETWORKDAYS(C43,D43,'Jours Fériés'!$B$2:$B$20)))/2),0)-IF(#REF!="x",1/2,0)-IF(E43="x",1/2,0)+IF(C43="",-1,0)</f>
        <v>#REF!</v>
      </c>
      <c r="G43" s="8"/>
      <c r="H43" s="47"/>
      <c r="I43" s="14" t="s">
        <v>1</v>
      </c>
      <c r="J43" s="29"/>
      <c r="K43" s="30"/>
      <c r="L43" s="17" t="s">
        <v>2</v>
      </c>
      <c r="M43" s="35"/>
      <c r="N43" s="36"/>
      <c r="O43" s="19">
        <f>(NETWORKDAYS(J43,M43,'Jours Fériés'!$B$2:$B$20))+ROUNDUP((((M43-J43+1)-(NETWORKDAYS(J43,M43,'Jours Fériés'!$B$2:$B$20)))/2),0)-IF(K43="x",1/2,0)-IF(N43="x",1/2,0)+IF(J43="",-1,0)</f>
        <v>0</v>
      </c>
    </row>
    <row r="44" spans="1:15" ht="15" customHeight="1" x14ac:dyDescent="0.25">
      <c r="A44" s="47"/>
      <c r="B44" s="14" t="s">
        <v>1</v>
      </c>
      <c r="C44" s="29"/>
      <c r="D44" s="35"/>
      <c r="E44" s="36"/>
      <c r="F44" s="19" t="e">
        <f>(NETWORKDAYS(C44,D44,'Jours Fériés'!$B$2:$B$20))+ROUNDUP((((D44-C44+1)-(NETWORKDAYS(C44,D44,'Jours Fériés'!$B$2:$B$20)))/2),0)-IF(#REF!="x",1/2,0)-IF(E44="x",1/2,0)+IF(C44="",-1,0)</f>
        <v>#REF!</v>
      </c>
      <c r="G44" s="8"/>
      <c r="H44" s="47"/>
      <c r="I44" s="14" t="s">
        <v>1</v>
      </c>
      <c r="J44" s="29"/>
      <c r="K44" s="30"/>
      <c r="L44" s="17" t="s">
        <v>2</v>
      </c>
      <c r="M44" s="35"/>
      <c r="N44" s="36"/>
      <c r="O44" s="19">
        <f>(NETWORKDAYS(J44,M44,'Jours Fériés'!$B$2:$B$20))+ROUNDUP((((M44-J44+1)-(NETWORKDAYS(J44,M44,'Jours Fériés'!$B$2:$B$20)))/2),0)-IF(K44="x",1/2,0)-IF(N44="x",1/2,0)+IF(J44="",-1,0)</f>
        <v>0</v>
      </c>
    </row>
    <row r="45" spans="1:15" ht="15" customHeight="1" x14ac:dyDescent="0.25">
      <c r="A45" s="47"/>
      <c r="B45" s="14" t="s">
        <v>1</v>
      </c>
      <c r="C45" s="29"/>
      <c r="D45" s="35"/>
      <c r="E45" s="36"/>
      <c r="F45" s="19" t="e">
        <f>(NETWORKDAYS(C45,D45,'Jours Fériés'!$B$2:$B$20))+ROUNDUP((((D45-C45+1)-(NETWORKDAYS(C45,D45,'Jours Fériés'!$B$2:$B$20)))/2),0)-IF(#REF!="x",1/2,0)-IF(E45="x",1/2,0)+IF(C45="",-1,0)</f>
        <v>#REF!</v>
      </c>
      <c r="G45" s="8"/>
      <c r="H45" s="47"/>
      <c r="I45" s="14" t="s">
        <v>1</v>
      </c>
      <c r="J45" s="29"/>
      <c r="K45" s="30"/>
      <c r="L45" s="17" t="s">
        <v>2</v>
      </c>
      <c r="M45" s="35"/>
      <c r="N45" s="36"/>
      <c r="O45" s="19">
        <f>(NETWORKDAYS(J45,M45,'Jours Fériés'!$B$2:$B$20))+ROUNDUP((((M45-J45+1)-(NETWORKDAYS(J45,M45,'Jours Fériés'!$B$2:$B$20)))/2),0)-IF(K45="x",1/2,0)-IF(N45="x",1/2,0)+IF(J45="",-1,0)</f>
        <v>0</v>
      </c>
    </row>
    <row r="46" spans="1:15" ht="15.75" customHeight="1" thickBot="1" x14ac:dyDescent="0.3">
      <c r="A46" s="47"/>
      <c r="B46" s="15" t="s">
        <v>1</v>
      </c>
      <c r="C46" s="31"/>
      <c r="D46" s="37"/>
      <c r="E46" s="38"/>
      <c r="F46" s="19" t="e">
        <f>(NETWORKDAYS(C46,D46,'Jours Fériés'!$B$2:$B$20))+ROUNDUP((((D46-C46+1)-(NETWORKDAYS(C46,D46,'Jours Fériés'!$B$2:$B$20)))/2),0)-IF(#REF!="x",1/2,0)-IF(E46="x",1/2,0)+IF(C46="",-1,0)</f>
        <v>#REF!</v>
      </c>
      <c r="G46" s="8"/>
      <c r="H46" s="47"/>
      <c r="I46" s="15" t="s">
        <v>1</v>
      </c>
      <c r="J46" s="31"/>
      <c r="K46" s="32"/>
      <c r="L46" s="18" t="s">
        <v>2</v>
      </c>
      <c r="M46" s="37"/>
      <c r="N46" s="38"/>
      <c r="O46" s="19">
        <f>(NETWORKDAYS(J46,M46,'Jours Fériés'!$B$2:$B$20))+ROUNDUP((((M46-J46+1)-(NETWORKDAYS(J46,M46,'Jours Fériés'!$B$2:$B$20)))/2),0)-IF(K46="x",1/2,0)-IF(N46="x",1/2,0)+IF(J46="",-1,0)</f>
        <v>0</v>
      </c>
    </row>
    <row r="47" spans="1:15" ht="24.75" thickTop="1" thickBot="1" x14ac:dyDescent="0.4">
      <c r="A47" s="48" t="s">
        <v>28</v>
      </c>
      <c r="B47" s="49"/>
      <c r="C47" s="49"/>
      <c r="D47" s="49"/>
      <c r="E47" s="50"/>
      <c r="F47" s="22" t="e">
        <f>SUM(F41:F46)</f>
        <v>#REF!</v>
      </c>
      <c r="G47" s="23"/>
      <c r="H47" s="48" t="s">
        <v>34</v>
      </c>
      <c r="I47" s="49"/>
      <c r="J47" s="49"/>
      <c r="K47" s="49"/>
      <c r="L47" s="49"/>
      <c r="M47" s="49"/>
      <c r="N47" s="50"/>
      <c r="O47" s="22">
        <f>SUM(O41:O46)</f>
        <v>0</v>
      </c>
    </row>
    <row r="48" spans="1:15" s="7" customFormat="1" ht="6" customHeight="1" thickTop="1" thickBot="1" x14ac:dyDescent="0.45">
      <c r="A48" s="20"/>
      <c r="B48" s="20"/>
      <c r="C48" s="20"/>
      <c r="D48" s="20"/>
      <c r="E48" s="20"/>
      <c r="F48" s="20"/>
      <c r="G48" s="8"/>
      <c r="H48" s="20"/>
      <c r="I48" s="20"/>
      <c r="J48" s="20"/>
      <c r="K48" s="20"/>
      <c r="L48" s="20"/>
      <c r="M48" s="20"/>
      <c r="N48" s="20"/>
      <c r="O48" s="20"/>
    </row>
    <row r="49" spans="1:15" ht="27.75" thickTop="1" thickBot="1" x14ac:dyDescent="0.45">
      <c r="A49" s="51" t="s">
        <v>8</v>
      </c>
      <c r="B49" s="52"/>
      <c r="C49" s="52"/>
      <c r="D49" s="52"/>
      <c r="E49" s="52"/>
      <c r="F49" s="53"/>
      <c r="G49" s="8"/>
      <c r="H49" s="51" t="s">
        <v>14</v>
      </c>
      <c r="I49" s="52"/>
      <c r="J49" s="52"/>
      <c r="K49" s="52"/>
      <c r="L49" s="52"/>
      <c r="M49" s="52"/>
      <c r="N49" s="52"/>
      <c r="O49" s="53"/>
    </row>
    <row r="50" spans="1:15" ht="16.5" thickTop="1" thickBot="1" x14ac:dyDescent="0.3">
      <c r="A50" s="21" t="s">
        <v>24</v>
      </c>
      <c r="B50" s="43" t="s">
        <v>4</v>
      </c>
      <c r="C50" s="44"/>
      <c r="D50" s="44"/>
      <c r="E50" s="45"/>
      <c r="F50" s="21" t="s">
        <v>23</v>
      </c>
      <c r="G50" s="8"/>
      <c r="H50" s="21" t="s">
        <v>24</v>
      </c>
      <c r="I50" s="43" t="s">
        <v>4</v>
      </c>
      <c r="J50" s="44"/>
      <c r="K50" s="44"/>
      <c r="L50" s="44"/>
      <c r="M50" s="44"/>
      <c r="N50" s="45"/>
      <c r="O50" s="21" t="s">
        <v>23</v>
      </c>
    </row>
    <row r="51" spans="1:15" ht="15.75" customHeight="1" thickTop="1" x14ac:dyDescent="0.25">
      <c r="A51" s="46" t="e">
        <f ca="1">A41-F47</f>
        <v>#REF!</v>
      </c>
      <c r="B51" s="13" t="s">
        <v>1</v>
      </c>
      <c r="C51" s="27"/>
      <c r="D51" s="33"/>
      <c r="E51" s="34"/>
      <c r="F51" s="19" t="e">
        <f>(NETWORKDAYS(C51,D51,'Jours Fériés'!$B$2:$B$20))+ROUNDUP((((D51-C51+1)-(NETWORKDAYS(C51,D51,'Jours Fériés'!$B$2:$B$20)))/2),0)-IF(#REF!="x",1/2,0)-IF(E51="x",1/2,0)+IF(C51="",-1,0)</f>
        <v>#REF!</v>
      </c>
      <c r="G51" s="8"/>
      <c r="H51" s="46" t="e">
        <f ca="1">H41-O47</f>
        <v>#REF!</v>
      </c>
      <c r="I51" s="13" t="s">
        <v>1</v>
      </c>
      <c r="J51" s="27"/>
      <c r="K51" s="28"/>
      <c r="L51" s="16" t="s">
        <v>2</v>
      </c>
      <c r="M51" s="33"/>
      <c r="N51" s="34"/>
      <c r="O51" s="19">
        <f>(NETWORKDAYS(J51,M51,'Jours Fériés'!$B$2:$B$20))+ROUNDUP((((M51-J51+1)-(NETWORKDAYS(J51,M51,'Jours Fériés'!$B$2:$B$20)))/2),0)-IF(K51="x",1/2,0)-IF(N51="x",1/2,0)+IF(J51="",-1,0)</f>
        <v>0</v>
      </c>
    </row>
    <row r="52" spans="1:15" ht="15" customHeight="1" x14ac:dyDescent="0.25">
      <c r="A52" s="47"/>
      <c r="B52" s="14" t="s">
        <v>1</v>
      </c>
      <c r="C52" s="29"/>
      <c r="D52" s="35"/>
      <c r="E52" s="36"/>
      <c r="F52" s="19" t="e">
        <f>(NETWORKDAYS(C52,D52,'Jours Fériés'!$B$2:$B$20))+ROUNDUP((((D52-C52+1)-(NETWORKDAYS(C52,D52,'Jours Fériés'!$B$2:$B$20)))/2),0)-IF(#REF!="x",1/2,0)-IF(E52="x",1/2,0)+IF(C52="",-1,0)</f>
        <v>#REF!</v>
      </c>
      <c r="G52" s="8"/>
      <c r="H52" s="47"/>
      <c r="I52" s="14" t="s">
        <v>1</v>
      </c>
      <c r="J52" s="29"/>
      <c r="K52" s="30"/>
      <c r="L52" s="17" t="s">
        <v>2</v>
      </c>
      <c r="M52" s="35"/>
      <c r="N52" s="36"/>
      <c r="O52" s="19">
        <f>(NETWORKDAYS(J52,M52,'Jours Fériés'!$B$2:$B$20))+ROUNDUP((((M52-J52+1)-(NETWORKDAYS(J52,M52,'Jours Fériés'!$B$2:$B$20)))/2),0)-IF(K52="x",1/2,0)-IF(N52="x",1/2,0)+IF(J52="",-1,0)</f>
        <v>0</v>
      </c>
    </row>
    <row r="53" spans="1:15" ht="15" customHeight="1" x14ac:dyDescent="0.25">
      <c r="A53" s="47"/>
      <c r="B53" s="14" t="s">
        <v>1</v>
      </c>
      <c r="C53" s="29"/>
      <c r="D53" s="35"/>
      <c r="E53" s="36"/>
      <c r="F53" s="19" t="e">
        <f>(NETWORKDAYS(C53,D53,'Jours Fériés'!$B$2:$B$20))+ROUNDUP((((D53-C53+1)-(NETWORKDAYS(C53,D53,'Jours Fériés'!$B$2:$B$20)))/2),0)-IF(#REF!="x",1/2,0)-IF(E53="x",1/2,0)+IF(C53="",-1,0)</f>
        <v>#REF!</v>
      </c>
      <c r="G53" s="8"/>
      <c r="H53" s="47"/>
      <c r="I53" s="14" t="s">
        <v>1</v>
      </c>
      <c r="J53" s="29"/>
      <c r="K53" s="30"/>
      <c r="L53" s="17" t="s">
        <v>2</v>
      </c>
      <c r="M53" s="35"/>
      <c r="N53" s="36"/>
      <c r="O53" s="19">
        <f>(NETWORKDAYS(J53,M53,'Jours Fériés'!$B$2:$B$20))+ROUNDUP((((M53-J53+1)-(NETWORKDAYS(J53,M53,'Jours Fériés'!$B$2:$B$20)))/2),0)-IF(K53="x",1/2,0)-IF(N53="x",1/2,0)+IF(J53="",-1,0)</f>
        <v>0</v>
      </c>
    </row>
    <row r="54" spans="1:15" ht="15" customHeight="1" x14ac:dyDescent="0.25">
      <c r="A54" s="47"/>
      <c r="B54" s="14" t="s">
        <v>1</v>
      </c>
      <c r="C54" s="29"/>
      <c r="D54" s="35"/>
      <c r="E54" s="36"/>
      <c r="F54" s="19" t="e">
        <f>(NETWORKDAYS(C54,D54,'Jours Fériés'!$B$2:$B$20))+ROUNDUP((((D54-C54+1)-(NETWORKDAYS(C54,D54,'Jours Fériés'!$B$2:$B$20)))/2),0)-IF(#REF!="x",1/2,0)-IF(E54="x",1/2,0)+IF(C54="",-1,0)</f>
        <v>#REF!</v>
      </c>
      <c r="G54" s="8"/>
      <c r="H54" s="47"/>
      <c r="I54" s="14" t="s">
        <v>1</v>
      </c>
      <c r="J54" s="29"/>
      <c r="K54" s="30"/>
      <c r="L54" s="17" t="s">
        <v>2</v>
      </c>
      <c r="M54" s="35"/>
      <c r="N54" s="36"/>
      <c r="O54" s="19">
        <f>(NETWORKDAYS(J54,M54,'Jours Fériés'!$B$2:$B$20))+ROUNDUP((((M54-J54+1)-(NETWORKDAYS(J54,M54,'Jours Fériés'!$B$2:$B$20)))/2),0)-IF(K54="x",1/2,0)-IF(N54="x",1/2,0)+IF(J54="",-1,0)</f>
        <v>0</v>
      </c>
    </row>
    <row r="55" spans="1:15" ht="15" customHeight="1" x14ac:dyDescent="0.25">
      <c r="A55" s="47"/>
      <c r="B55" s="14" t="s">
        <v>1</v>
      </c>
      <c r="C55" s="29"/>
      <c r="D55" s="35"/>
      <c r="E55" s="36"/>
      <c r="F55" s="19" t="e">
        <f>(NETWORKDAYS(C55,D55,'Jours Fériés'!$B$2:$B$20))+ROUNDUP((((D55-C55+1)-(NETWORKDAYS(C55,D55,'Jours Fériés'!$B$2:$B$20)))/2),0)-IF(#REF!="x",1/2,0)-IF(E55="x",1/2,0)+IF(C55="",-1,0)</f>
        <v>#REF!</v>
      </c>
      <c r="G55" s="8"/>
      <c r="H55" s="47"/>
      <c r="I55" s="14" t="s">
        <v>1</v>
      </c>
      <c r="J55" s="29"/>
      <c r="K55" s="30"/>
      <c r="L55" s="17" t="s">
        <v>2</v>
      </c>
      <c r="M55" s="35"/>
      <c r="N55" s="36"/>
      <c r="O55" s="19">
        <f>(NETWORKDAYS(J55,M55,'Jours Fériés'!$B$2:$B$20))+ROUNDUP((((M55-J55+1)-(NETWORKDAYS(J55,M55,'Jours Fériés'!$B$2:$B$20)))/2),0)-IF(K55="x",1/2,0)-IF(N55="x",1/2,0)+IF(J55="",-1,0)</f>
        <v>0</v>
      </c>
    </row>
    <row r="56" spans="1:15" ht="15.75" customHeight="1" thickBot="1" x14ac:dyDescent="0.3">
      <c r="A56" s="47"/>
      <c r="B56" s="15" t="s">
        <v>1</v>
      </c>
      <c r="C56" s="31"/>
      <c r="D56" s="37"/>
      <c r="E56" s="38"/>
      <c r="F56" s="19" t="e">
        <f>(NETWORKDAYS(C56,D56,'Jours Fériés'!$B$2:$B$20))+ROUNDUP((((D56-C56+1)-(NETWORKDAYS(C56,D56,'Jours Fériés'!$B$2:$B$20)))/2),0)-IF(#REF!="x",1/2,0)-IF(E56="x",1/2,0)+IF(C56="",-1,0)</f>
        <v>#REF!</v>
      </c>
      <c r="G56" s="8"/>
      <c r="H56" s="47"/>
      <c r="I56" s="15" t="s">
        <v>1</v>
      </c>
      <c r="J56" s="31"/>
      <c r="K56" s="32"/>
      <c r="L56" s="18" t="s">
        <v>2</v>
      </c>
      <c r="M56" s="37"/>
      <c r="N56" s="38"/>
      <c r="O56" s="19">
        <f>(NETWORKDAYS(J56,M56,'Jours Fériés'!$B$2:$B$20))+ROUNDUP((((M56-J56+1)-(NETWORKDAYS(J56,M56,'Jours Fériés'!$B$2:$B$20)))/2),0)-IF(K56="x",1/2,0)-IF(N56="x",1/2,0)+IF(J56="",-1,0)</f>
        <v>0</v>
      </c>
    </row>
    <row r="57" spans="1:15" ht="24.75" thickTop="1" thickBot="1" x14ac:dyDescent="0.4">
      <c r="A57" s="48" t="s">
        <v>29</v>
      </c>
      <c r="B57" s="49"/>
      <c r="C57" s="49"/>
      <c r="D57" s="49"/>
      <c r="E57" s="50"/>
      <c r="F57" s="22" t="e">
        <f>SUM(F51:F56)</f>
        <v>#REF!</v>
      </c>
      <c r="G57" s="23"/>
      <c r="H57" s="48" t="s">
        <v>35</v>
      </c>
      <c r="I57" s="49"/>
      <c r="J57" s="49"/>
      <c r="K57" s="49"/>
      <c r="L57" s="49"/>
      <c r="M57" s="49"/>
      <c r="N57" s="50"/>
      <c r="O57" s="22">
        <f>SUM(O51:O56)</f>
        <v>0</v>
      </c>
    </row>
    <row r="58" spans="1:15" s="7" customFormat="1" ht="6" customHeight="1" thickTop="1" thickBot="1" x14ac:dyDescent="0.45">
      <c r="A58" s="20"/>
      <c r="B58" s="20"/>
      <c r="C58" s="20"/>
      <c r="D58" s="20"/>
      <c r="E58" s="20"/>
      <c r="F58" s="20"/>
      <c r="G58" s="8"/>
      <c r="H58" s="20"/>
      <c r="I58" s="20"/>
      <c r="J58" s="20"/>
      <c r="K58" s="20"/>
      <c r="L58" s="20"/>
      <c r="M58" s="20"/>
      <c r="N58" s="20"/>
      <c r="O58" s="20"/>
    </row>
    <row r="59" spans="1:15" ht="27.75" thickTop="1" thickBot="1" x14ac:dyDescent="0.45">
      <c r="A59" s="51" t="s">
        <v>9</v>
      </c>
      <c r="B59" s="52"/>
      <c r="C59" s="52"/>
      <c r="D59" s="52"/>
      <c r="E59" s="52"/>
      <c r="F59" s="53"/>
      <c r="G59" s="8"/>
      <c r="H59" s="51" t="s">
        <v>15</v>
      </c>
      <c r="I59" s="52"/>
      <c r="J59" s="52"/>
      <c r="K59" s="52"/>
      <c r="L59" s="52"/>
      <c r="M59" s="52"/>
      <c r="N59" s="52"/>
      <c r="O59" s="53"/>
    </row>
    <row r="60" spans="1:15" ht="16.5" thickTop="1" thickBot="1" x14ac:dyDescent="0.3">
      <c r="A60" s="21" t="s">
        <v>24</v>
      </c>
      <c r="B60" s="43" t="s">
        <v>4</v>
      </c>
      <c r="C60" s="44"/>
      <c r="D60" s="44"/>
      <c r="E60" s="45"/>
      <c r="F60" s="21" t="s">
        <v>23</v>
      </c>
      <c r="G60" s="8"/>
      <c r="H60" s="21" t="s">
        <v>24</v>
      </c>
      <c r="I60" s="43" t="s">
        <v>4</v>
      </c>
      <c r="J60" s="44"/>
      <c r="K60" s="44"/>
      <c r="L60" s="44"/>
      <c r="M60" s="44"/>
      <c r="N60" s="45"/>
      <c r="O60" s="21" t="s">
        <v>23</v>
      </c>
    </row>
    <row r="61" spans="1:15" ht="15.75" customHeight="1" thickTop="1" x14ac:dyDescent="0.25">
      <c r="A61" s="46" t="e">
        <f ca="1">A51-F57</f>
        <v>#REF!</v>
      </c>
      <c r="B61" s="13" t="s">
        <v>1</v>
      </c>
      <c r="C61" s="27"/>
      <c r="D61" s="33"/>
      <c r="E61" s="34"/>
      <c r="F61" s="19" t="e">
        <f>(NETWORKDAYS(C61,D61,'Jours Fériés'!$B$2:$B$20))+ROUNDUP((((D61-C61+1)-(NETWORKDAYS(C61,D61,'Jours Fériés'!$B$2:$B$20)))/2),0)-IF(#REF!="x",1/2,0)-IF(E61="x",1/2,0)+IF(C61="",-1,0)</f>
        <v>#REF!</v>
      </c>
      <c r="G61" s="8"/>
      <c r="H61" s="46" t="e">
        <f ca="1">H51-O57</f>
        <v>#REF!</v>
      </c>
      <c r="I61" s="13" t="s">
        <v>1</v>
      </c>
      <c r="J61" s="27">
        <v>41267</v>
      </c>
      <c r="K61" s="28"/>
      <c r="L61" s="16" t="s">
        <v>2</v>
      </c>
      <c r="M61" s="33">
        <v>41272</v>
      </c>
      <c r="N61" s="34"/>
      <c r="O61" s="19">
        <f>(NETWORKDAYS(J61,M61,'Jours Fériés'!$B$2:$B$20))+ROUNDUP((((M61-J61+1)-(NETWORKDAYS(J61,M61,'Jours Fériés'!$B$2:$B$20)))/2),0)-IF(K61="x",1/2,0)-IF(N61="x",1/2,0)+IF(J61="",-1,0)</f>
        <v>5</v>
      </c>
    </row>
    <row r="62" spans="1:15" ht="15" customHeight="1" x14ac:dyDescent="0.25">
      <c r="A62" s="47"/>
      <c r="B62" s="14" t="s">
        <v>1</v>
      </c>
      <c r="C62" s="29"/>
      <c r="D62" s="35"/>
      <c r="E62" s="36"/>
      <c r="F62" s="19" t="e">
        <f>(NETWORKDAYS(C62,D62,'Jours Fériés'!$B$2:$B$20))+ROUNDUP((((D62-C62+1)-(NETWORKDAYS(C62,D62,'Jours Fériés'!$B$2:$B$20)))/2),0)-IF(#REF!="x",1/2,0)-IF(E62="x",1/2,0)+IF(C62="",-1,0)</f>
        <v>#REF!</v>
      </c>
      <c r="G62" s="8"/>
      <c r="H62" s="47"/>
      <c r="I62" s="14" t="s">
        <v>1</v>
      </c>
      <c r="J62" s="29"/>
      <c r="K62" s="30"/>
      <c r="L62" s="17" t="s">
        <v>2</v>
      </c>
      <c r="M62" s="35"/>
      <c r="N62" s="36"/>
      <c r="O62" s="19">
        <f>(NETWORKDAYS(J62,M62,'Jours Fériés'!$B$2:$B$20))+ROUNDUP((((M62-J62+1)-(NETWORKDAYS(J62,M62,'Jours Fériés'!$B$2:$B$20)))/2),0)-IF(K62="x",1/2,0)-IF(N62="x",1/2,0)+IF(J62="",-1,0)</f>
        <v>0</v>
      </c>
    </row>
    <row r="63" spans="1:15" ht="15" customHeight="1" x14ac:dyDescent="0.25">
      <c r="A63" s="47"/>
      <c r="B63" s="14" t="s">
        <v>1</v>
      </c>
      <c r="C63" s="29"/>
      <c r="D63" s="35"/>
      <c r="E63" s="36"/>
      <c r="F63" s="19" t="e">
        <f>(NETWORKDAYS(C63,D63,'Jours Fériés'!$B$2:$B$20))+ROUNDUP((((D63-C63+1)-(NETWORKDAYS(C63,D63,'Jours Fériés'!$B$2:$B$20)))/2),0)-IF(#REF!="x",1/2,0)-IF(E63="x",1/2,0)+IF(C63="",-1,0)</f>
        <v>#REF!</v>
      </c>
      <c r="G63" s="8"/>
      <c r="H63" s="47"/>
      <c r="I63" s="14" t="s">
        <v>1</v>
      </c>
      <c r="J63" s="29"/>
      <c r="K63" s="30"/>
      <c r="L63" s="17" t="s">
        <v>2</v>
      </c>
      <c r="M63" s="35"/>
      <c r="N63" s="36"/>
      <c r="O63" s="19">
        <f>(NETWORKDAYS(J63,M63,'Jours Fériés'!$B$2:$B$20))+ROUNDUP((((M63-J63+1)-(NETWORKDAYS(J63,M63,'Jours Fériés'!$B$2:$B$20)))/2),0)-IF(K63="x",1/2,0)-IF(N63="x",1/2,0)+IF(J63="",-1,0)</f>
        <v>0</v>
      </c>
    </row>
    <row r="64" spans="1:15" ht="15" customHeight="1" x14ac:dyDescent="0.25">
      <c r="A64" s="47"/>
      <c r="B64" s="14" t="s">
        <v>1</v>
      </c>
      <c r="C64" s="29"/>
      <c r="D64" s="35"/>
      <c r="E64" s="36"/>
      <c r="F64" s="19" t="e">
        <f>(NETWORKDAYS(C64,D64,'Jours Fériés'!$B$2:$B$20))+ROUNDUP((((D64-C64+1)-(NETWORKDAYS(C64,D64,'Jours Fériés'!$B$2:$B$20)))/2),0)-IF(#REF!="x",1/2,0)-IF(E64="x",1/2,0)+IF(C64="",-1,0)</f>
        <v>#REF!</v>
      </c>
      <c r="G64" s="8"/>
      <c r="H64" s="47"/>
      <c r="I64" s="14" t="s">
        <v>1</v>
      </c>
      <c r="J64" s="29"/>
      <c r="K64" s="30"/>
      <c r="L64" s="17" t="s">
        <v>2</v>
      </c>
      <c r="M64" s="35"/>
      <c r="N64" s="36"/>
      <c r="O64" s="19">
        <f>(NETWORKDAYS(J64,M64,'Jours Fériés'!$B$2:$B$20))+ROUNDUP((((M64-J64+1)-(NETWORKDAYS(J64,M64,'Jours Fériés'!$B$2:$B$20)))/2),0)-IF(K64="x",1/2,0)-IF(N64="x",1/2,0)+IF(J64="",-1,0)</f>
        <v>0</v>
      </c>
    </row>
    <row r="65" spans="1:15" ht="15" customHeight="1" x14ac:dyDescent="0.25">
      <c r="A65" s="47"/>
      <c r="B65" s="14" t="s">
        <v>1</v>
      </c>
      <c r="C65" s="29"/>
      <c r="D65" s="35"/>
      <c r="E65" s="36"/>
      <c r="F65" s="19" t="e">
        <f>(NETWORKDAYS(C65,D65,'Jours Fériés'!$B$2:$B$20))+ROUNDUP((((D65-C65+1)-(NETWORKDAYS(C65,D65,'Jours Fériés'!$B$2:$B$20)))/2),0)-IF(#REF!="x",1/2,0)-IF(E65="x",1/2,0)+IF(C65="",-1,0)</f>
        <v>#REF!</v>
      </c>
      <c r="G65" s="8"/>
      <c r="H65" s="47"/>
      <c r="I65" s="14" t="s">
        <v>1</v>
      </c>
      <c r="J65" s="29"/>
      <c r="K65" s="30"/>
      <c r="L65" s="17" t="s">
        <v>2</v>
      </c>
      <c r="M65" s="35"/>
      <c r="N65" s="36"/>
      <c r="O65" s="19">
        <f>(NETWORKDAYS(J65,M65,'Jours Fériés'!$B$2:$B$20))+ROUNDUP((((M65-J65+1)-(NETWORKDAYS(J65,M65,'Jours Fériés'!$B$2:$B$20)))/2),0)-IF(K65="x",1/2,0)-IF(N65="x",1/2,0)+IF(J65="",-1,0)</f>
        <v>0</v>
      </c>
    </row>
    <row r="66" spans="1:15" ht="15.75" customHeight="1" thickBot="1" x14ac:dyDescent="0.3">
      <c r="A66" s="47"/>
      <c r="B66" s="15" t="s">
        <v>1</v>
      </c>
      <c r="C66" s="31"/>
      <c r="D66" s="37"/>
      <c r="E66" s="38"/>
      <c r="F66" s="19" t="e">
        <f>(NETWORKDAYS(C66,D66,'Jours Fériés'!$B$2:$B$20))+ROUNDUP((((D66-C66+1)-(NETWORKDAYS(C66,D66,'Jours Fériés'!$B$2:$B$20)))/2),0)-IF(#REF!="x",1/2,0)-IF(E66="x",1/2,0)+IF(C66="",-1,0)</f>
        <v>#REF!</v>
      </c>
      <c r="G66" s="8"/>
      <c r="H66" s="47"/>
      <c r="I66" s="15" t="s">
        <v>1</v>
      </c>
      <c r="J66" s="31"/>
      <c r="K66" s="32"/>
      <c r="L66" s="18" t="s">
        <v>2</v>
      </c>
      <c r="M66" s="37"/>
      <c r="N66" s="38"/>
      <c r="O66" s="19">
        <f>(NETWORKDAYS(J66,M66,'Jours Fériés'!$B$2:$B$20))+ROUNDUP((((M66-J66+1)-(NETWORKDAYS(J66,M66,'Jours Fériés'!$B$2:$B$20)))/2),0)-IF(K66="x",1/2,0)-IF(N66="x",1/2,0)+IF(J66="",-1,0)</f>
        <v>0</v>
      </c>
    </row>
    <row r="67" spans="1:15" ht="24.75" thickTop="1" thickBot="1" x14ac:dyDescent="0.4">
      <c r="A67" s="48" t="s">
        <v>30</v>
      </c>
      <c r="B67" s="49"/>
      <c r="C67" s="49"/>
      <c r="D67" s="49"/>
      <c r="E67" s="50"/>
      <c r="F67" s="22" t="e">
        <f>SUM(F61:F66)</f>
        <v>#REF!</v>
      </c>
      <c r="G67" s="23"/>
      <c r="H67" s="48" t="s">
        <v>36</v>
      </c>
      <c r="I67" s="49"/>
      <c r="J67" s="49"/>
      <c r="K67" s="49"/>
      <c r="L67" s="49"/>
      <c r="M67" s="49"/>
      <c r="N67" s="50"/>
      <c r="O67" s="22">
        <f>SUM(O61:O66)</f>
        <v>5</v>
      </c>
    </row>
    <row r="68" spans="1:15" ht="15.75" thickTop="1" x14ac:dyDescent="0.25"/>
  </sheetData>
  <sheetProtection selectLockedCells="1"/>
  <mergeCells count="60">
    <mergeCell ref="A6:B6"/>
    <mergeCell ref="C6:D6"/>
    <mergeCell ref="I6:K6"/>
    <mergeCell ref="H5:K5"/>
    <mergeCell ref="B3:D3"/>
    <mergeCell ref="B2:D2"/>
    <mergeCell ref="C5:D5"/>
    <mergeCell ref="H2:K2"/>
    <mergeCell ref="H3:K3"/>
    <mergeCell ref="H4:K4"/>
    <mergeCell ref="B4:D4"/>
    <mergeCell ref="A5:B5"/>
    <mergeCell ref="A39:F39"/>
    <mergeCell ref="H39:O39"/>
    <mergeCell ref="A49:F49"/>
    <mergeCell ref="H49:O49"/>
    <mergeCell ref="A59:F59"/>
    <mergeCell ref="H59:O59"/>
    <mergeCell ref="H51:H56"/>
    <mergeCell ref="H57:N57"/>
    <mergeCell ref="A9:F9"/>
    <mergeCell ref="H9:O9"/>
    <mergeCell ref="H19:O19"/>
    <mergeCell ref="A29:F29"/>
    <mergeCell ref="H29:O29"/>
    <mergeCell ref="B20:E20"/>
    <mergeCell ref="A21:A26"/>
    <mergeCell ref="A27:E27"/>
    <mergeCell ref="B10:E10"/>
    <mergeCell ref="I60:N60"/>
    <mergeCell ref="H61:H66"/>
    <mergeCell ref="H67:N67"/>
    <mergeCell ref="H31:H36"/>
    <mergeCell ref="H37:N37"/>
    <mergeCell ref="I40:N40"/>
    <mergeCell ref="H41:H46"/>
    <mergeCell ref="H47:N47"/>
    <mergeCell ref="I50:N50"/>
    <mergeCell ref="B60:E60"/>
    <mergeCell ref="A61:A66"/>
    <mergeCell ref="A67:E67"/>
    <mergeCell ref="I10:N10"/>
    <mergeCell ref="H11:H16"/>
    <mergeCell ref="H17:N17"/>
    <mergeCell ref="I20:N20"/>
    <mergeCell ref="H21:H26"/>
    <mergeCell ref="H27:N27"/>
    <mergeCell ref="I30:N30"/>
    <mergeCell ref="B40:E40"/>
    <mergeCell ref="A41:A46"/>
    <mergeCell ref="A47:E47"/>
    <mergeCell ref="B50:E50"/>
    <mergeCell ref="A51:A56"/>
    <mergeCell ref="A57:E57"/>
    <mergeCell ref="B30:E30"/>
    <mergeCell ref="A31:A36"/>
    <mergeCell ref="A37:E37"/>
    <mergeCell ref="A17:E17"/>
    <mergeCell ref="A11:A16"/>
    <mergeCell ref="A19:F19"/>
  </mergeCells>
  <printOptions horizontalCentered="1" verticalCentered="1"/>
  <pageMargins left="0.51181102362204722" right="0.51181102362204722" top="0.55118110236220474" bottom="0.55118110236220474" header="0" footer="0"/>
  <pageSetup paperSize="9" scale="66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Q68"/>
  <sheetViews>
    <sheetView showGridLines="0" workbookViewId="0">
      <selection activeCell="B3" sqref="B3:F3"/>
    </sheetView>
  </sheetViews>
  <sheetFormatPr baseColWidth="10" defaultRowHeight="15" x14ac:dyDescent="0.25"/>
  <cols>
    <col min="1" max="1" width="14.5703125" customWidth="1"/>
    <col min="2" max="2" width="3.42578125" customWidth="1"/>
    <col min="4" max="4" width="3.28515625" customWidth="1"/>
    <col min="5" max="5" width="3.5703125" customWidth="1"/>
    <col min="7" max="7" width="3.140625" customWidth="1"/>
    <col min="8" max="8" width="17.42578125" customWidth="1"/>
    <col min="9" max="9" width="1.85546875" style="7" customWidth="1"/>
    <col min="10" max="10" width="14.5703125" customWidth="1"/>
    <col min="11" max="11" width="3.42578125" customWidth="1"/>
    <col min="13" max="13" width="3.28515625" customWidth="1"/>
    <col min="14" max="14" width="3.5703125" customWidth="1"/>
    <col min="16" max="16" width="3.140625" customWidth="1"/>
    <col min="17" max="17" width="17.42578125" customWidth="1"/>
  </cols>
  <sheetData>
    <row r="2" spans="1:17" ht="18.75" x14ac:dyDescent="0.3">
      <c r="A2" s="11" t="s">
        <v>16</v>
      </c>
      <c r="B2" s="57"/>
      <c r="C2" s="57"/>
      <c r="D2" s="57"/>
      <c r="E2" s="57"/>
      <c r="F2" s="57"/>
      <c r="G2" s="12"/>
      <c r="H2" s="11" t="s">
        <v>17</v>
      </c>
      <c r="I2" s="9"/>
      <c r="J2" s="57"/>
      <c r="K2" s="57"/>
      <c r="L2" s="57"/>
      <c r="M2" s="57"/>
    </row>
    <row r="3" spans="1:17" ht="24" customHeight="1" x14ac:dyDescent="0.3">
      <c r="A3" s="11" t="s">
        <v>20</v>
      </c>
      <c r="B3" s="57"/>
      <c r="C3" s="57"/>
      <c r="D3" s="57"/>
      <c r="E3" s="57"/>
      <c r="F3" s="57"/>
      <c r="G3" s="12"/>
      <c r="H3" s="11" t="s">
        <v>18</v>
      </c>
      <c r="I3" s="9"/>
      <c r="J3" s="59"/>
      <c r="K3" s="59"/>
      <c r="L3" s="59"/>
      <c r="M3" s="59"/>
    </row>
    <row r="4" spans="1:17" ht="21" customHeight="1" x14ac:dyDescent="0.25">
      <c r="B4" s="60"/>
      <c r="C4" s="60"/>
      <c r="D4" s="60"/>
      <c r="E4" s="60"/>
      <c r="F4" s="60"/>
      <c r="H4" s="6"/>
      <c r="J4" s="59"/>
      <c r="K4" s="59"/>
      <c r="L4" s="59"/>
      <c r="M4" s="59"/>
    </row>
    <row r="5" spans="1:17" ht="18.75" x14ac:dyDescent="0.3">
      <c r="A5" s="61" t="s">
        <v>19</v>
      </c>
      <c r="B5" s="61"/>
      <c r="C5" s="58">
        <v>2</v>
      </c>
      <c r="D5" s="58"/>
      <c r="E5" s="58"/>
      <c r="F5" s="58"/>
      <c r="J5" s="60"/>
      <c r="K5" s="60"/>
      <c r="L5" s="60"/>
      <c r="M5" s="60"/>
    </row>
    <row r="6" spans="1:17" ht="18.75" x14ac:dyDescent="0.3">
      <c r="A6" s="61" t="s">
        <v>21</v>
      </c>
      <c r="B6" s="61"/>
      <c r="C6" s="58">
        <v>25</v>
      </c>
      <c r="D6" s="58"/>
      <c r="E6" s="58"/>
      <c r="F6" s="58"/>
      <c r="H6" s="11" t="s">
        <v>39</v>
      </c>
      <c r="J6" s="6"/>
      <c r="K6" s="62">
        <f>J61-Q67</f>
        <v>27</v>
      </c>
      <c r="L6" s="62"/>
      <c r="M6" s="62"/>
    </row>
    <row r="7" spans="1:17" x14ac:dyDescent="0.25">
      <c r="H7" s="24" t="s">
        <v>37</v>
      </c>
      <c r="I7" s="25"/>
      <c r="J7" s="26">
        <f ca="1">TODAY()</f>
        <v>41234</v>
      </c>
    </row>
    <row r="8" spans="1:17" ht="15.75" thickBot="1" x14ac:dyDescent="0.3">
      <c r="A8" s="5" t="s">
        <v>5</v>
      </c>
    </row>
    <row r="9" spans="1:17" ht="27.75" thickTop="1" thickBot="1" x14ac:dyDescent="0.45">
      <c r="A9" s="63" t="s">
        <v>56</v>
      </c>
      <c r="B9" s="64"/>
      <c r="C9" s="64"/>
      <c r="D9" s="64"/>
      <c r="E9" s="64"/>
      <c r="F9" s="64"/>
      <c r="G9" s="64"/>
      <c r="H9" s="65"/>
      <c r="I9" s="8"/>
      <c r="J9" s="66" t="s">
        <v>62</v>
      </c>
      <c r="K9" s="64"/>
      <c r="L9" s="64"/>
      <c r="M9" s="64"/>
      <c r="N9" s="64"/>
      <c r="O9" s="64"/>
      <c r="P9" s="64"/>
      <c r="Q9" s="65"/>
    </row>
    <row r="10" spans="1:17" ht="16.5" thickTop="1" thickBot="1" x14ac:dyDescent="0.3">
      <c r="A10" s="21" t="s">
        <v>40</v>
      </c>
      <c r="B10" s="43" t="s">
        <v>4</v>
      </c>
      <c r="C10" s="44"/>
      <c r="D10" s="44"/>
      <c r="E10" s="44"/>
      <c r="F10" s="44"/>
      <c r="G10" s="45"/>
      <c r="H10" s="21" t="s">
        <v>41</v>
      </c>
      <c r="I10" s="8"/>
      <c r="J10" s="21" t="s">
        <v>40</v>
      </c>
      <c r="K10" s="43" t="s">
        <v>4</v>
      </c>
      <c r="L10" s="44"/>
      <c r="M10" s="44"/>
      <c r="N10" s="44"/>
      <c r="O10" s="44"/>
      <c r="P10" s="45"/>
      <c r="Q10" s="21" t="s">
        <v>41</v>
      </c>
    </row>
    <row r="11" spans="1:17" ht="15" customHeight="1" thickTop="1" x14ac:dyDescent="0.25">
      <c r="A11" s="46">
        <f>C5+C6</f>
        <v>27</v>
      </c>
      <c r="B11" s="13" t="s">
        <v>1</v>
      </c>
      <c r="C11" s="27"/>
      <c r="D11" s="28"/>
      <c r="E11" s="16" t="s">
        <v>2</v>
      </c>
      <c r="F11" s="33"/>
      <c r="G11" s="34"/>
      <c r="H11" s="19">
        <f>(NETWORKDAYS(C11,F11,'Jours Fériés'!$B$2:$B$20))+ROUNDUP((((F11-C11+1)-(NETWORKDAYS(C11,F11,'Jours Fériés'!$B$2:$B$20)))/2),0)-IF(D11="x",1/2,0)-IF(G11="x",1/2,0)+IF(C11="",-1,0)</f>
        <v>0</v>
      </c>
      <c r="I11" s="8"/>
      <c r="J11" s="46">
        <f>A61-H67</f>
        <v>27</v>
      </c>
      <c r="K11" s="13" t="s">
        <v>1</v>
      </c>
      <c r="L11" s="27"/>
      <c r="M11" s="28"/>
      <c r="N11" s="16" t="s">
        <v>2</v>
      </c>
      <c r="O11" s="33"/>
      <c r="P11" s="34"/>
      <c r="Q11" s="19">
        <f>(NETWORKDAYS(L11,O11,'Jours Fériés'!$B$2:$B$20))+ROUNDUP((((O11-L11+1)-(NETWORKDAYS(L11,O11,'Jours Fériés'!$B$2:$B$20)))/2),0)-IF(M11="x",1/2,0)-IF(P11="x",1/2,0)+IF(L11="",-1,0)</f>
        <v>0</v>
      </c>
    </row>
    <row r="12" spans="1:17" ht="15" customHeight="1" x14ac:dyDescent="0.25">
      <c r="A12" s="47"/>
      <c r="B12" s="14" t="s">
        <v>1</v>
      </c>
      <c r="C12" s="29"/>
      <c r="D12" s="30"/>
      <c r="E12" s="17" t="s">
        <v>2</v>
      </c>
      <c r="F12" s="35"/>
      <c r="G12" s="36"/>
      <c r="H12" s="19">
        <f>(NETWORKDAYS(C12,F12,'Jours Fériés'!$B$2:$B$20))+ROUNDUP((((F12-C12+1)-(NETWORKDAYS(C12,F12,'Jours Fériés'!$B$2:$B$20)))/2),0)-IF(D12="x",1/2,0)-IF(G12="x",1/2,0)+IF(C12="",-1,0)</f>
        <v>0</v>
      </c>
      <c r="I12" s="8"/>
      <c r="J12" s="47"/>
      <c r="K12" s="14" t="s">
        <v>1</v>
      </c>
      <c r="L12" s="29"/>
      <c r="M12" s="30"/>
      <c r="N12" s="17" t="s">
        <v>2</v>
      </c>
      <c r="O12" s="35"/>
      <c r="P12" s="36"/>
      <c r="Q12" s="19">
        <f>(NETWORKDAYS(L12,O12,'Jours Fériés'!$B$2:$B$20))+ROUNDUP((((O12-L12+1)-(NETWORKDAYS(L12,O12,'Jours Fériés'!$B$2:$B$20)))/2),0)-IF(M12="x",1/2,0)-IF(P12="x",1/2,0)+IF(L12="",-1,0)</f>
        <v>0</v>
      </c>
    </row>
    <row r="13" spans="1:17" ht="15" customHeight="1" x14ac:dyDescent="0.25">
      <c r="A13" s="47"/>
      <c r="B13" s="14" t="s">
        <v>1</v>
      </c>
      <c r="C13" s="29"/>
      <c r="D13" s="30"/>
      <c r="E13" s="17" t="s">
        <v>2</v>
      </c>
      <c r="F13" s="35"/>
      <c r="G13" s="36"/>
      <c r="H13" s="19">
        <f>(NETWORKDAYS(C13,F13,'Jours Fériés'!$B$2:$B$20))+ROUNDUP((((F13-C13+1)-(NETWORKDAYS(C13,F13,'Jours Fériés'!$B$2:$B$20)))/2),0)-IF(D13="x",1/2,0)-IF(G13="x",1/2,0)+IF(C13="",-1,0)</f>
        <v>0</v>
      </c>
      <c r="I13" s="8"/>
      <c r="J13" s="47"/>
      <c r="K13" s="14" t="s">
        <v>1</v>
      </c>
      <c r="L13" s="29"/>
      <c r="M13" s="30"/>
      <c r="N13" s="17" t="s">
        <v>2</v>
      </c>
      <c r="O13" s="35"/>
      <c r="P13" s="36"/>
      <c r="Q13" s="19">
        <f>(NETWORKDAYS(L13,O13,'Jours Fériés'!$B$2:$B$20))+ROUNDUP((((O13-L13+1)-(NETWORKDAYS(L13,O13,'Jours Fériés'!$B$2:$B$20)))/2),0)-IF(M13="x",1/2,0)-IF(P13="x",1/2,0)+IF(L13="",-1,0)</f>
        <v>0</v>
      </c>
    </row>
    <row r="14" spans="1:17" ht="15" customHeight="1" x14ac:dyDescent="0.25">
      <c r="A14" s="47"/>
      <c r="B14" s="14" t="s">
        <v>1</v>
      </c>
      <c r="C14" s="29"/>
      <c r="D14" s="30"/>
      <c r="E14" s="17" t="s">
        <v>2</v>
      </c>
      <c r="F14" s="35"/>
      <c r="G14" s="36"/>
      <c r="H14" s="19">
        <f>(NETWORKDAYS(C14,F14,'Jours Fériés'!$B$2:$B$20))+ROUNDUP((((F14-C14+1)-(NETWORKDAYS(C14,F14,'Jours Fériés'!$B$2:$B$20)))/2),0)-IF(D14="x",1/2,0)-IF(G14="x",1/2,0)+IF(C14="",-1,0)</f>
        <v>0</v>
      </c>
      <c r="I14" s="8"/>
      <c r="J14" s="47"/>
      <c r="K14" s="14" t="s">
        <v>1</v>
      </c>
      <c r="L14" s="29"/>
      <c r="M14" s="30"/>
      <c r="N14" s="17" t="s">
        <v>2</v>
      </c>
      <c r="O14" s="35"/>
      <c r="P14" s="36"/>
      <c r="Q14" s="19">
        <f>(NETWORKDAYS(L14,O14,'Jours Fériés'!$B$2:$B$20))+ROUNDUP((((O14-L14+1)-(NETWORKDAYS(L14,O14,'Jours Fériés'!$B$2:$B$20)))/2),0)-IF(M14="x",1/2,0)-IF(P14="x",1/2,0)+IF(L14="",-1,0)</f>
        <v>0</v>
      </c>
    </row>
    <row r="15" spans="1:17" ht="15" customHeight="1" x14ac:dyDescent="0.25">
      <c r="A15" s="47"/>
      <c r="B15" s="14" t="s">
        <v>1</v>
      </c>
      <c r="C15" s="29"/>
      <c r="D15" s="30"/>
      <c r="E15" s="17" t="s">
        <v>2</v>
      </c>
      <c r="F15" s="35"/>
      <c r="G15" s="36"/>
      <c r="H15" s="19">
        <f>(NETWORKDAYS(C15,F15,'Jours Fériés'!$B$2:$B$20))+ROUNDUP((((F15-C15+1)-(NETWORKDAYS(C15,F15,'Jours Fériés'!$B$2:$B$20)))/2),0)-IF(D15="x",1/2,0)-IF(G15="x",1/2,0)+IF(C15="",-1,0)</f>
        <v>0</v>
      </c>
      <c r="I15" s="8"/>
      <c r="J15" s="47"/>
      <c r="K15" s="14" t="s">
        <v>1</v>
      </c>
      <c r="L15" s="29"/>
      <c r="M15" s="30"/>
      <c r="N15" s="17" t="s">
        <v>2</v>
      </c>
      <c r="O15" s="35"/>
      <c r="P15" s="36"/>
      <c r="Q15" s="19">
        <f>(NETWORKDAYS(L15,O15,'Jours Fériés'!$B$2:$B$20))+ROUNDUP((((O15-L15+1)-(NETWORKDAYS(L15,O15,'Jours Fériés'!$B$2:$B$20)))/2),0)-IF(M15="x",1/2,0)-IF(P15="x",1/2,0)+IF(L15="",-1,0)</f>
        <v>0</v>
      </c>
    </row>
    <row r="16" spans="1:17" ht="15.75" customHeight="1" thickBot="1" x14ac:dyDescent="0.3">
      <c r="A16" s="47"/>
      <c r="B16" s="15" t="s">
        <v>1</v>
      </c>
      <c r="C16" s="31"/>
      <c r="D16" s="32"/>
      <c r="E16" s="18" t="s">
        <v>2</v>
      </c>
      <c r="F16" s="37"/>
      <c r="G16" s="38"/>
      <c r="H16" s="19">
        <f>(NETWORKDAYS(C16,F16,'Jours Fériés'!$B$2:$B$20))+ROUNDUP((((F16-C16+1)-(NETWORKDAYS(C16,F16,'Jours Fériés'!$B$2:$B$20)))/2),0)-IF(D16="x",1/2,0)-IF(G16="x",1/2,0)+IF(C16="",-1,0)</f>
        <v>0</v>
      </c>
      <c r="I16" s="8"/>
      <c r="J16" s="47"/>
      <c r="K16" s="15" t="s">
        <v>1</v>
      </c>
      <c r="L16" s="31"/>
      <c r="M16" s="32"/>
      <c r="N16" s="18" t="s">
        <v>2</v>
      </c>
      <c r="O16" s="37"/>
      <c r="P16" s="38"/>
      <c r="Q16" s="19">
        <f>(NETWORKDAYS(L16,O16,'Jours Fériés'!$B$2:$B$20))+ROUNDUP((((O16-L16+1)-(NETWORKDAYS(L16,O16,'Jours Fériés'!$B$2:$B$20)))/2),0)-IF(M16="x",1/2,0)-IF(P16="x",1/2,0)+IF(L16="",-1,0)</f>
        <v>0</v>
      </c>
    </row>
    <row r="17" spans="1:17" ht="24.75" thickTop="1" thickBot="1" x14ac:dyDescent="0.4">
      <c r="A17" s="48" t="s">
        <v>46</v>
      </c>
      <c r="B17" s="49"/>
      <c r="C17" s="49"/>
      <c r="D17" s="49"/>
      <c r="E17" s="49"/>
      <c r="F17" s="49"/>
      <c r="G17" s="50"/>
      <c r="H17" s="22">
        <f>SUM(H11:H16)</f>
        <v>0</v>
      </c>
      <c r="I17" s="8"/>
      <c r="J17" s="48" t="s">
        <v>52</v>
      </c>
      <c r="K17" s="49"/>
      <c r="L17" s="49"/>
      <c r="M17" s="49"/>
      <c r="N17" s="49"/>
      <c r="O17" s="49"/>
      <c r="P17" s="50"/>
      <c r="Q17" s="22">
        <f>SUM(Q11:Q16)</f>
        <v>0</v>
      </c>
    </row>
    <row r="18" spans="1:17" s="7" customFormat="1" ht="6" customHeight="1" thickTop="1" thickBot="1" x14ac:dyDescent="0.45">
      <c r="A18" s="20"/>
      <c r="B18" s="20"/>
      <c r="C18" s="20"/>
      <c r="D18" s="20"/>
      <c r="E18" s="20"/>
      <c r="F18" s="20"/>
      <c r="G18" s="20"/>
      <c r="H18" s="20"/>
      <c r="I18" s="8"/>
      <c r="J18" s="20"/>
      <c r="K18" s="20"/>
      <c r="L18" s="20"/>
      <c r="M18" s="20"/>
      <c r="N18" s="20"/>
      <c r="O18" s="20"/>
      <c r="P18" s="20"/>
      <c r="Q18" s="20"/>
    </row>
    <row r="19" spans="1:17" ht="27.75" thickTop="1" thickBot="1" x14ac:dyDescent="0.45">
      <c r="A19" s="67" t="s">
        <v>57</v>
      </c>
      <c r="B19" s="68"/>
      <c r="C19" s="68"/>
      <c r="D19" s="68"/>
      <c r="E19" s="68"/>
      <c r="F19" s="68"/>
      <c r="G19" s="68"/>
      <c r="H19" s="69"/>
      <c r="I19" s="8"/>
      <c r="J19" s="67" t="s">
        <v>63</v>
      </c>
      <c r="K19" s="68"/>
      <c r="L19" s="68"/>
      <c r="M19" s="68"/>
      <c r="N19" s="68"/>
      <c r="O19" s="68"/>
      <c r="P19" s="68"/>
      <c r="Q19" s="69"/>
    </row>
    <row r="20" spans="1:17" ht="16.5" thickTop="1" thickBot="1" x14ac:dyDescent="0.3">
      <c r="A20" s="21" t="s">
        <v>40</v>
      </c>
      <c r="B20" s="43" t="s">
        <v>4</v>
      </c>
      <c r="C20" s="44"/>
      <c r="D20" s="44"/>
      <c r="E20" s="44"/>
      <c r="F20" s="44"/>
      <c r="G20" s="45"/>
      <c r="H20" s="21" t="s">
        <v>41</v>
      </c>
      <c r="I20" s="8"/>
      <c r="J20" s="21" t="s">
        <v>40</v>
      </c>
      <c r="K20" s="43" t="s">
        <v>4</v>
      </c>
      <c r="L20" s="44"/>
      <c r="M20" s="44"/>
      <c r="N20" s="44"/>
      <c r="O20" s="44"/>
      <c r="P20" s="45"/>
      <c r="Q20" s="21" t="s">
        <v>41</v>
      </c>
    </row>
    <row r="21" spans="1:17" ht="15.75" customHeight="1" thickTop="1" x14ac:dyDescent="0.25">
      <c r="A21" s="46">
        <f>A11-H17</f>
        <v>27</v>
      </c>
      <c r="B21" s="13" t="s">
        <v>1</v>
      </c>
      <c r="C21" s="27"/>
      <c r="D21" s="28"/>
      <c r="E21" s="16" t="s">
        <v>2</v>
      </c>
      <c r="F21" s="33"/>
      <c r="G21" s="34"/>
      <c r="H21" s="19">
        <f>(NETWORKDAYS(C21,F21,'Jours Fériés'!$B$2:$B$20))+ROUNDUP((((F21-C21+1)-(NETWORKDAYS(C21,F21,'Jours Fériés'!$B$2:$B$20)))/2),0)-IF(D21="x",1/2,0)-IF(G21="x",1/2,0)+IF(C21="",-1,0)</f>
        <v>0</v>
      </c>
      <c r="I21" s="8"/>
      <c r="J21" s="46">
        <f>J11-Q17</f>
        <v>27</v>
      </c>
      <c r="K21" s="13" t="s">
        <v>1</v>
      </c>
      <c r="L21" s="27"/>
      <c r="M21" s="28"/>
      <c r="N21" s="16" t="s">
        <v>2</v>
      </c>
      <c r="O21" s="33"/>
      <c r="P21" s="34"/>
      <c r="Q21" s="19">
        <f>(NETWORKDAYS(L21,O21,'Jours Fériés'!$B$2:$B$20))+ROUNDUP((((O21-L21+1)-(NETWORKDAYS(L21,O21,'Jours Fériés'!$B$2:$B$20)))/2),0)-IF(M21="x",1/2,0)-IF(P21="x",1/2,0)+IF(L21="",-1,0)</f>
        <v>0</v>
      </c>
    </row>
    <row r="22" spans="1:17" ht="15" customHeight="1" x14ac:dyDescent="0.25">
      <c r="A22" s="47"/>
      <c r="B22" s="14" t="s">
        <v>1</v>
      </c>
      <c r="C22" s="29"/>
      <c r="D22" s="30"/>
      <c r="E22" s="17" t="s">
        <v>2</v>
      </c>
      <c r="F22" s="35"/>
      <c r="G22" s="36"/>
      <c r="H22" s="19">
        <f>(NETWORKDAYS(C22,F22,'Jours Fériés'!$B$2:$B$20))+ROUNDUP((((F22-C22+1)-(NETWORKDAYS(C22,F22,'Jours Fériés'!$B$2:$B$20)))/2),0)-IF(D22="x",1/2,0)-IF(G22="x",1/2,0)+IF(C22="",-1,0)</f>
        <v>0</v>
      </c>
      <c r="I22" s="8"/>
      <c r="J22" s="47"/>
      <c r="K22" s="14" t="s">
        <v>1</v>
      </c>
      <c r="L22" s="29"/>
      <c r="M22" s="30"/>
      <c r="N22" s="17" t="s">
        <v>2</v>
      </c>
      <c r="O22" s="35"/>
      <c r="P22" s="36"/>
      <c r="Q22" s="19">
        <f>(NETWORKDAYS(L22,O22,'Jours Fériés'!$B$2:$B$20))+ROUNDUP((((O22-L22+1)-(NETWORKDAYS(L22,O22,'Jours Fériés'!$B$2:$B$20)))/2),0)-IF(M22="x",1/2,0)-IF(P22="x",1/2,0)+IF(L22="",-1,0)</f>
        <v>0</v>
      </c>
    </row>
    <row r="23" spans="1:17" ht="15" customHeight="1" x14ac:dyDescent="0.25">
      <c r="A23" s="47"/>
      <c r="B23" s="14" t="s">
        <v>1</v>
      </c>
      <c r="C23" s="29"/>
      <c r="D23" s="30"/>
      <c r="E23" s="17" t="s">
        <v>2</v>
      </c>
      <c r="F23" s="35"/>
      <c r="G23" s="36"/>
      <c r="H23" s="19">
        <f>(NETWORKDAYS(C23,F23,'Jours Fériés'!$B$2:$B$20))+ROUNDUP((((F23-C23+1)-(NETWORKDAYS(C23,F23,'Jours Fériés'!$B$2:$B$20)))/2),0)-IF(D23="x",1/2,0)-IF(G23="x",1/2,0)+IF(C23="",-1,0)</f>
        <v>0</v>
      </c>
      <c r="I23" s="8"/>
      <c r="J23" s="47"/>
      <c r="K23" s="14" t="s">
        <v>1</v>
      </c>
      <c r="L23" s="29"/>
      <c r="M23" s="30"/>
      <c r="N23" s="17" t="s">
        <v>2</v>
      </c>
      <c r="O23" s="35"/>
      <c r="P23" s="36"/>
      <c r="Q23" s="19">
        <f>(NETWORKDAYS(L23,O23,'Jours Fériés'!$B$2:$B$20))+ROUNDUP((((O23-L23+1)-(NETWORKDAYS(L23,O23,'Jours Fériés'!$B$2:$B$20)))/2),0)-IF(M23="x",1/2,0)-IF(P23="x",1/2,0)+IF(L23="",-1,0)</f>
        <v>0</v>
      </c>
    </row>
    <row r="24" spans="1:17" ht="15" customHeight="1" x14ac:dyDescent="0.25">
      <c r="A24" s="47"/>
      <c r="B24" s="14" t="s">
        <v>1</v>
      </c>
      <c r="C24" s="29"/>
      <c r="D24" s="30"/>
      <c r="E24" s="17" t="s">
        <v>2</v>
      </c>
      <c r="F24" s="35"/>
      <c r="G24" s="36"/>
      <c r="H24" s="19">
        <f>(NETWORKDAYS(C24,F24,'Jours Fériés'!$B$2:$B$20))+ROUNDUP((((F24-C24+1)-(NETWORKDAYS(C24,F24,'Jours Fériés'!$B$2:$B$20)))/2),0)-IF(D24="x",1/2,0)-IF(G24="x",1/2,0)+IF(C24="",-1,0)</f>
        <v>0</v>
      </c>
      <c r="I24" s="8"/>
      <c r="J24" s="47"/>
      <c r="K24" s="14" t="s">
        <v>1</v>
      </c>
      <c r="L24" s="29"/>
      <c r="M24" s="30"/>
      <c r="N24" s="17" t="s">
        <v>2</v>
      </c>
      <c r="O24" s="35"/>
      <c r="P24" s="36"/>
      <c r="Q24" s="19">
        <f>(NETWORKDAYS(L24,O24,'Jours Fériés'!$B$2:$B$20))+ROUNDUP((((O24-L24+1)-(NETWORKDAYS(L24,O24,'Jours Fériés'!$B$2:$B$20)))/2),0)-IF(M24="x",1/2,0)-IF(P24="x",1/2,0)+IF(L24="",-1,0)</f>
        <v>0</v>
      </c>
    </row>
    <row r="25" spans="1:17" ht="15" customHeight="1" x14ac:dyDescent="0.25">
      <c r="A25" s="47"/>
      <c r="B25" s="14" t="s">
        <v>1</v>
      </c>
      <c r="C25" s="29"/>
      <c r="D25" s="30"/>
      <c r="E25" s="17" t="s">
        <v>2</v>
      </c>
      <c r="F25" s="35"/>
      <c r="G25" s="36"/>
      <c r="H25" s="19">
        <f>(NETWORKDAYS(C25,F25,'Jours Fériés'!$B$2:$B$20))+ROUNDUP((((F25-C25+1)-(NETWORKDAYS(C25,F25,'Jours Fériés'!$B$2:$B$20)))/2),0)-IF(D25="x",1/2,0)-IF(G25="x",1/2,0)+IF(C25="",-1,0)</f>
        <v>0</v>
      </c>
      <c r="I25" s="8"/>
      <c r="J25" s="47"/>
      <c r="K25" s="14" t="s">
        <v>1</v>
      </c>
      <c r="L25" s="29"/>
      <c r="M25" s="30"/>
      <c r="N25" s="17" t="s">
        <v>2</v>
      </c>
      <c r="O25" s="35"/>
      <c r="P25" s="36"/>
      <c r="Q25" s="19">
        <f>(NETWORKDAYS(L25,O25,'Jours Fériés'!$B$2:$B$20))+ROUNDUP((((O25-L25+1)-(NETWORKDAYS(L25,O25,'Jours Fériés'!$B$2:$B$20)))/2),0)-IF(M25="x",1/2,0)-IF(P25="x",1/2,0)+IF(L25="",-1,0)</f>
        <v>0</v>
      </c>
    </row>
    <row r="26" spans="1:17" ht="15.75" customHeight="1" thickBot="1" x14ac:dyDescent="0.3">
      <c r="A26" s="47"/>
      <c r="B26" s="15" t="s">
        <v>1</v>
      </c>
      <c r="C26" s="31"/>
      <c r="D26" s="32"/>
      <c r="E26" s="18" t="s">
        <v>2</v>
      </c>
      <c r="F26" s="37"/>
      <c r="G26" s="38"/>
      <c r="H26" s="19">
        <f>(NETWORKDAYS(C26,F26,'Jours Fériés'!$B$2:$B$20))+ROUNDUP((((F26-C26+1)-(NETWORKDAYS(C26,F26,'Jours Fériés'!$B$2:$B$20)))/2),0)-IF(D26="x",1/2,0)-IF(G26="x",1/2,0)+IF(C26="",-1,0)</f>
        <v>0</v>
      </c>
      <c r="I26" s="8"/>
      <c r="J26" s="47"/>
      <c r="K26" s="15" t="s">
        <v>1</v>
      </c>
      <c r="L26" s="31"/>
      <c r="M26" s="32"/>
      <c r="N26" s="18" t="s">
        <v>2</v>
      </c>
      <c r="O26" s="37"/>
      <c r="P26" s="38"/>
      <c r="Q26" s="19">
        <f>(NETWORKDAYS(L26,O26,'Jours Fériés'!$B$2:$B$20))+ROUNDUP((((O26-L26+1)-(NETWORKDAYS(L26,O26,'Jours Fériés'!$B$2:$B$20)))/2),0)-IF(M26="x",1/2,0)-IF(P26="x",1/2,0)+IF(L26="",-1,0)</f>
        <v>0</v>
      </c>
    </row>
    <row r="27" spans="1:17" ht="24.75" thickTop="1" thickBot="1" x14ac:dyDescent="0.4">
      <c r="A27" s="48" t="s">
        <v>47</v>
      </c>
      <c r="B27" s="49"/>
      <c r="C27" s="49"/>
      <c r="D27" s="49"/>
      <c r="E27" s="49"/>
      <c r="F27" s="49"/>
      <c r="G27" s="50"/>
      <c r="H27" s="22">
        <f>SUM(H21:H26)</f>
        <v>0</v>
      </c>
      <c r="I27" s="23"/>
      <c r="J27" s="48" t="s">
        <v>53</v>
      </c>
      <c r="K27" s="49"/>
      <c r="L27" s="49"/>
      <c r="M27" s="49"/>
      <c r="N27" s="49"/>
      <c r="O27" s="49"/>
      <c r="P27" s="50"/>
      <c r="Q27" s="22">
        <f>SUM(Q21:Q26)</f>
        <v>0</v>
      </c>
    </row>
    <row r="28" spans="1:17" s="7" customFormat="1" ht="6" customHeight="1" thickTop="1" thickBot="1" x14ac:dyDescent="0.45">
      <c r="A28" s="20"/>
      <c r="B28" s="20"/>
      <c r="C28" s="20"/>
      <c r="D28" s="20"/>
      <c r="E28" s="20"/>
      <c r="F28" s="20"/>
      <c r="G28" s="20"/>
      <c r="H28" s="20"/>
      <c r="I28" s="8"/>
      <c r="J28" s="20"/>
      <c r="K28" s="20"/>
      <c r="L28" s="20"/>
      <c r="M28" s="20"/>
      <c r="N28" s="20"/>
      <c r="O28" s="20"/>
      <c r="P28" s="20"/>
      <c r="Q28" s="20"/>
    </row>
    <row r="29" spans="1:17" ht="27.75" thickTop="1" thickBot="1" x14ac:dyDescent="0.45">
      <c r="A29" s="67" t="s">
        <v>58</v>
      </c>
      <c r="B29" s="68"/>
      <c r="C29" s="68"/>
      <c r="D29" s="68"/>
      <c r="E29" s="68"/>
      <c r="F29" s="68"/>
      <c r="G29" s="68"/>
      <c r="H29" s="69"/>
      <c r="I29" s="8"/>
      <c r="J29" s="67" t="s">
        <v>64</v>
      </c>
      <c r="K29" s="68"/>
      <c r="L29" s="68"/>
      <c r="M29" s="68"/>
      <c r="N29" s="68"/>
      <c r="O29" s="68"/>
      <c r="P29" s="68"/>
      <c r="Q29" s="69"/>
    </row>
    <row r="30" spans="1:17" ht="16.5" thickTop="1" thickBot="1" x14ac:dyDescent="0.3">
      <c r="A30" s="21" t="s">
        <v>40</v>
      </c>
      <c r="B30" s="43" t="s">
        <v>4</v>
      </c>
      <c r="C30" s="44"/>
      <c r="D30" s="44"/>
      <c r="E30" s="44"/>
      <c r="F30" s="44"/>
      <c r="G30" s="45"/>
      <c r="H30" s="21" t="s">
        <v>41</v>
      </c>
      <c r="I30" s="8"/>
      <c r="J30" s="21" t="s">
        <v>40</v>
      </c>
      <c r="K30" s="43" t="s">
        <v>4</v>
      </c>
      <c r="L30" s="44"/>
      <c r="M30" s="44"/>
      <c r="N30" s="44"/>
      <c r="O30" s="44"/>
      <c r="P30" s="45"/>
      <c r="Q30" s="21" t="s">
        <v>41</v>
      </c>
    </row>
    <row r="31" spans="1:17" ht="15.75" customHeight="1" thickTop="1" x14ac:dyDescent="0.25">
      <c r="A31" s="46">
        <f>A21-H27</f>
        <v>27</v>
      </c>
      <c r="B31" s="13" t="s">
        <v>1</v>
      </c>
      <c r="C31" s="27"/>
      <c r="D31" s="28"/>
      <c r="E31" s="16" t="s">
        <v>2</v>
      </c>
      <c r="F31" s="33"/>
      <c r="G31" s="34"/>
      <c r="H31" s="19">
        <f>(NETWORKDAYS(C31,F31,'Jours Fériés'!$B$2:$B$20))+ROUNDUP((((F31-C31+1)-(NETWORKDAYS(C31,F31,'Jours Fériés'!$B$2:$B$20)))/2),0)-IF(D31="x",1/2,0)-IF(G31="x",1/2,0)+IF(C31="",-1,0)</f>
        <v>0</v>
      </c>
      <c r="I31" s="8"/>
      <c r="J31" s="46">
        <f>J21-Q27</f>
        <v>27</v>
      </c>
      <c r="K31" s="13" t="s">
        <v>1</v>
      </c>
      <c r="L31" s="27"/>
      <c r="M31" s="28"/>
      <c r="N31" s="16" t="s">
        <v>2</v>
      </c>
      <c r="O31" s="33"/>
      <c r="P31" s="34"/>
      <c r="Q31" s="19">
        <f>(NETWORKDAYS(L31,O31,'Jours Fériés'!$B$2:$B$20))+ROUNDUP((((O31-L31+1)-(NETWORKDAYS(L31,O31,'Jours Fériés'!$B$2:$B$20)))/2),0)-IF(M31="x",1/2,0)-IF(P31="x",1/2,0)+IF(L31="",-1,0)</f>
        <v>0</v>
      </c>
    </row>
    <row r="32" spans="1:17" ht="15" customHeight="1" x14ac:dyDescent="0.25">
      <c r="A32" s="47"/>
      <c r="B32" s="14" t="s">
        <v>1</v>
      </c>
      <c r="C32" s="29"/>
      <c r="D32" s="30"/>
      <c r="E32" s="17" t="s">
        <v>2</v>
      </c>
      <c r="F32" s="35"/>
      <c r="G32" s="36"/>
      <c r="H32" s="19">
        <f>(NETWORKDAYS(C32,F32,'Jours Fériés'!$B$2:$B$20))+ROUNDUP((((F32-C32+1)-(NETWORKDAYS(C32,F32,'Jours Fériés'!$B$2:$B$20)))/2),0)-IF(D32="x",1/2,0)-IF(G32="x",1/2,0)+IF(C32="",-1,0)</f>
        <v>0</v>
      </c>
      <c r="I32" s="8"/>
      <c r="J32" s="47"/>
      <c r="K32" s="14" t="s">
        <v>1</v>
      </c>
      <c r="L32" s="29"/>
      <c r="M32" s="30"/>
      <c r="N32" s="17" t="s">
        <v>2</v>
      </c>
      <c r="O32" s="35"/>
      <c r="P32" s="36"/>
      <c r="Q32" s="19">
        <f>(NETWORKDAYS(L32,O32,'Jours Fériés'!$B$2:$B$20))+ROUNDUP((((O32-L32+1)-(NETWORKDAYS(L32,O32,'Jours Fériés'!$B$2:$B$20)))/2),0)-IF(M32="x",1/2,0)-IF(P32="x",1/2,0)+IF(L32="",-1,0)</f>
        <v>0</v>
      </c>
    </row>
    <row r="33" spans="1:17" ht="15" customHeight="1" x14ac:dyDescent="0.25">
      <c r="A33" s="47"/>
      <c r="B33" s="14" t="s">
        <v>1</v>
      </c>
      <c r="C33" s="29"/>
      <c r="D33" s="30"/>
      <c r="E33" s="17" t="s">
        <v>2</v>
      </c>
      <c r="F33" s="35"/>
      <c r="G33" s="36"/>
      <c r="H33" s="19">
        <f>(NETWORKDAYS(C33,F33,'Jours Fériés'!$B$2:$B$20))+ROUNDUP((((F33-C33+1)-(NETWORKDAYS(C33,F33,'Jours Fériés'!$B$2:$B$20)))/2),0)-IF(D33="x",1/2,0)-IF(G33="x",1/2,0)+IF(C33="",-1,0)</f>
        <v>0</v>
      </c>
      <c r="I33" s="8"/>
      <c r="J33" s="47"/>
      <c r="K33" s="14" t="s">
        <v>1</v>
      </c>
      <c r="L33" s="29"/>
      <c r="M33" s="30"/>
      <c r="N33" s="17" t="s">
        <v>2</v>
      </c>
      <c r="O33" s="35"/>
      <c r="P33" s="36"/>
      <c r="Q33" s="19">
        <f>(NETWORKDAYS(L33,O33,'Jours Fériés'!$B$2:$B$20))+ROUNDUP((((O33-L33+1)-(NETWORKDAYS(L33,O33,'Jours Fériés'!$B$2:$B$20)))/2),0)-IF(M33="x",1/2,0)-IF(P33="x",1/2,0)+IF(L33="",-1,0)</f>
        <v>0</v>
      </c>
    </row>
    <row r="34" spans="1:17" ht="15" customHeight="1" x14ac:dyDescent="0.25">
      <c r="A34" s="47"/>
      <c r="B34" s="14" t="s">
        <v>1</v>
      </c>
      <c r="C34" s="29"/>
      <c r="D34" s="30"/>
      <c r="E34" s="17" t="s">
        <v>2</v>
      </c>
      <c r="F34" s="35"/>
      <c r="G34" s="36"/>
      <c r="H34" s="19">
        <f>(NETWORKDAYS(C34,F34,'Jours Fériés'!$B$2:$B$20))+ROUNDUP((((F34-C34+1)-(NETWORKDAYS(C34,F34,'Jours Fériés'!$B$2:$B$20)))/2),0)-IF(D34="x",1/2,0)-IF(G34="x",1/2,0)+IF(C34="",-1,0)</f>
        <v>0</v>
      </c>
      <c r="I34" s="8"/>
      <c r="J34" s="47"/>
      <c r="K34" s="14" t="s">
        <v>1</v>
      </c>
      <c r="L34" s="29"/>
      <c r="M34" s="30"/>
      <c r="N34" s="17" t="s">
        <v>2</v>
      </c>
      <c r="O34" s="35"/>
      <c r="P34" s="36"/>
      <c r="Q34" s="19">
        <f>(NETWORKDAYS(L34,O34,'Jours Fériés'!$B$2:$B$20))+ROUNDUP((((O34-L34+1)-(NETWORKDAYS(L34,O34,'Jours Fériés'!$B$2:$B$20)))/2),0)-IF(M34="x",1/2,0)-IF(P34="x",1/2,0)+IF(L34="",-1,0)</f>
        <v>0</v>
      </c>
    </row>
    <row r="35" spans="1:17" ht="15" customHeight="1" x14ac:dyDescent="0.25">
      <c r="A35" s="47"/>
      <c r="B35" s="14" t="s">
        <v>1</v>
      </c>
      <c r="C35" s="29"/>
      <c r="D35" s="30"/>
      <c r="E35" s="17" t="s">
        <v>2</v>
      </c>
      <c r="F35" s="35"/>
      <c r="G35" s="36"/>
      <c r="H35" s="19">
        <f>(NETWORKDAYS(C35,F35,'Jours Fériés'!$B$2:$B$20))+ROUNDUP((((F35-C35+1)-(NETWORKDAYS(C35,F35,'Jours Fériés'!$B$2:$B$20)))/2),0)-IF(D35="x",1/2,0)-IF(G35="x",1/2,0)+IF(C35="",-1,0)</f>
        <v>0</v>
      </c>
      <c r="I35" s="8"/>
      <c r="J35" s="47"/>
      <c r="K35" s="14" t="s">
        <v>1</v>
      </c>
      <c r="L35" s="29"/>
      <c r="M35" s="30"/>
      <c r="N35" s="17" t="s">
        <v>2</v>
      </c>
      <c r="O35" s="35"/>
      <c r="P35" s="36"/>
      <c r="Q35" s="19">
        <f>(NETWORKDAYS(L35,O35,'Jours Fériés'!$B$2:$B$20))+ROUNDUP((((O35-L35+1)-(NETWORKDAYS(L35,O35,'Jours Fériés'!$B$2:$B$20)))/2),0)-IF(M35="x",1/2,0)-IF(P35="x",1/2,0)+IF(L35="",-1,0)</f>
        <v>0</v>
      </c>
    </row>
    <row r="36" spans="1:17" ht="15.75" customHeight="1" thickBot="1" x14ac:dyDescent="0.3">
      <c r="A36" s="47"/>
      <c r="B36" s="15" t="s">
        <v>1</v>
      </c>
      <c r="C36" s="31"/>
      <c r="D36" s="32"/>
      <c r="E36" s="18" t="s">
        <v>2</v>
      </c>
      <c r="F36" s="37"/>
      <c r="G36" s="38"/>
      <c r="H36" s="19">
        <f>(NETWORKDAYS(C36,F36,'Jours Fériés'!$B$2:$B$20))+ROUNDUP((((F36-C36+1)-(NETWORKDAYS(C36,F36,'Jours Fériés'!$B$2:$B$20)))/2),0)-IF(D36="x",1/2,0)-IF(G36="x",1/2,0)+IF(C36="",-1,0)</f>
        <v>0</v>
      </c>
      <c r="I36" s="8"/>
      <c r="J36" s="47"/>
      <c r="K36" s="15" t="s">
        <v>1</v>
      </c>
      <c r="L36" s="31"/>
      <c r="M36" s="32"/>
      <c r="N36" s="18" t="s">
        <v>2</v>
      </c>
      <c r="O36" s="37"/>
      <c r="P36" s="38"/>
      <c r="Q36" s="19">
        <f>(NETWORKDAYS(L36,O36,'Jours Fériés'!$B$2:$B$20))+ROUNDUP((((O36-L36+1)-(NETWORKDAYS(L36,O36,'Jours Fériés'!$B$2:$B$20)))/2),0)-IF(M36="x",1/2,0)-IF(P36="x",1/2,0)+IF(L36="",-1,0)</f>
        <v>0</v>
      </c>
    </row>
    <row r="37" spans="1:17" ht="24.75" thickTop="1" thickBot="1" x14ac:dyDescent="0.4">
      <c r="A37" s="48" t="s">
        <v>48</v>
      </c>
      <c r="B37" s="49"/>
      <c r="C37" s="49"/>
      <c r="D37" s="49"/>
      <c r="E37" s="49"/>
      <c r="F37" s="49"/>
      <c r="G37" s="50"/>
      <c r="H37" s="22">
        <f>SUM(H31:H36)</f>
        <v>0</v>
      </c>
      <c r="I37" s="23"/>
      <c r="J37" s="48" t="s">
        <v>42</v>
      </c>
      <c r="K37" s="49"/>
      <c r="L37" s="49"/>
      <c r="M37" s="49"/>
      <c r="N37" s="49"/>
      <c r="O37" s="49"/>
      <c r="P37" s="50"/>
      <c r="Q37" s="22">
        <f>SUM(Q31:Q36)</f>
        <v>0</v>
      </c>
    </row>
    <row r="38" spans="1:17" s="7" customFormat="1" ht="6" customHeight="1" thickTop="1" thickBot="1" x14ac:dyDescent="0.45">
      <c r="A38" s="20"/>
      <c r="B38" s="20"/>
      <c r="C38" s="20"/>
      <c r="D38" s="20"/>
      <c r="E38" s="20"/>
      <c r="F38" s="20"/>
      <c r="G38" s="20"/>
      <c r="H38" s="20"/>
      <c r="I38" s="8"/>
      <c r="J38" s="20"/>
      <c r="K38" s="20"/>
      <c r="L38" s="20"/>
      <c r="M38" s="20"/>
      <c r="N38" s="20"/>
      <c r="O38" s="20"/>
      <c r="P38" s="20"/>
      <c r="Q38" s="20"/>
    </row>
    <row r="39" spans="1:17" ht="27.75" thickTop="1" thickBot="1" x14ac:dyDescent="0.45">
      <c r="A39" s="67" t="s">
        <v>59</v>
      </c>
      <c r="B39" s="68"/>
      <c r="C39" s="68"/>
      <c r="D39" s="68"/>
      <c r="E39" s="68"/>
      <c r="F39" s="68"/>
      <c r="G39" s="68"/>
      <c r="H39" s="69"/>
      <c r="I39" s="8"/>
      <c r="J39" s="67" t="s">
        <v>65</v>
      </c>
      <c r="K39" s="68"/>
      <c r="L39" s="68"/>
      <c r="M39" s="68"/>
      <c r="N39" s="68"/>
      <c r="O39" s="68"/>
      <c r="P39" s="68"/>
      <c r="Q39" s="69"/>
    </row>
    <row r="40" spans="1:17" ht="16.5" thickTop="1" thickBot="1" x14ac:dyDescent="0.3">
      <c r="A40" s="21" t="s">
        <v>40</v>
      </c>
      <c r="B40" s="43" t="s">
        <v>4</v>
      </c>
      <c r="C40" s="44"/>
      <c r="D40" s="44"/>
      <c r="E40" s="44"/>
      <c r="F40" s="44"/>
      <c r="G40" s="45"/>
      <c r="H40" s="21" t="s">
        <v>41</v>
      </c>
      <c r="I40" s="8"/>
      <c r="J40" s="21" t="s">
        <v>40</v>
      </c>
      <c r="K40" s="43" t="s">
        <v>4</v>
      </c>
      <c r="L40" s="44"/>
      <c r="M40" s="44"/>
      <c r="N40" s="44"/>
      <c r="O40" s="44"/>
      <c r="P40" s="45"/>
      <c r="Q40" s="21" t="s">
        <v>41</v>
      </c>
    </row>
    <row r="41" spans="1:17" ht="15.75" customHeight="1" thickTop="1" x14ac:dyDescent="0.25">
      <c r="A41" s="46">
        <f>A31-H37</f>
        <v>27</v>
      </c>
      <c r="B41" s="13" t="s">
        <v>1</v>
      </c>
      <c r="C41" s="27"/>
      <c r="D41" s="28"/>
      <c r="E41" s="16" t="s">
        <v>2</v>
      </c>
      <c r="F41" s="33"/>
      <c r="G41" s="34"/>
      <c r="H41" s="19">
        <f>(NETWORKDAYS(C41,F41,'Jours Fériés'!$B$2:$B$20))+ROUNDUP((((F41-C41+1)-(NETWORKDAYS(C41,F41,'Jours Fériés'!$B$2:$B$20)))/2),0)-IF(D41="x",1/2,0)-IF(G41="x",1/2,0)+IF(C41="",-1,0)</f>
        <v>0</v>
      </c>
      <c r="I41" s="8"/>
      <c r="J41" s="46">
        <f>J31-Q37</f>
        <v>27</v>
      </c>
      <c r="K41" s="13" t="s">
        <v>1</v>
      </c>
      <c r="L41" s="27"/>
      <c r="M41" s="28"/>
      <c r="N41" s="16" t="s">
        <v>2</v>
      </c>
      <c r="O41" s="33"/>
      <c r="P41" s="34"/>
      <c r="Q41" s="19">
        <f>(NETWORKDAYS(L41,O41,'Jours Fériés'!$B$2:$B$20))+ROUNDUP((((O41-L41+1)-(NETWORKDAYS(L41,O41,'Jours Fériés'!$B$2:$B$20)))/2),0)-IF(M41="x",1/2,0)-IF(P41="x",1/2,0)+IF(L41="",-1,0)</f>
        <v>0</v>
      </c>
    </row>
    <row r="42" spans="1:17" ht="15" customHeight="1" x14ac:dyDescent="0.25">
      <c r="A42" s="47"/>
      <c r="B42" s="14" t="s">
        <v>1</v>
      </c>
      <c r="C42" s="29"/>
      <c r="D42" s="30"/>
      <c r="E42" s="17" t="s">
        <v>2</v>
      </c>
      <c r="F42" s="35"/>
      <c r="G42" s="36"/>
      <c r="H42" s="19">
        <f>(NETWORKDAYS(C42,F42,'Jours Fériés'!$B$2:$B$20))+ROUNDUP((((F42-C42+1)-(NETWORKDAYS(C42,F42,'Jours Fériés'!$B$2:$B$20)))/2),0)-IF(D42="x",1/2,0)-IF(G42="x",1/2,0)+IF(C42="",-1,0)</f>
        <v>0</v>
      </c>
      <c r="I42" s="8"/>
      <c r="J42" s="47"/>
      <c r="K42" s="14" t="s">
        <v>1</v>
      </c>
      <c r="L42" s="29"/>
      <c r="M42" s="30"/>
      <c r="N42" s="17" t="s">
        <v>2</v>
      </c>
      <c r="O42" s="35"/>
      <c r="P42" s="36"/>
      <c r="Q42" s="19">
        <f>(NETWORKDAYS(L42,O42,'Jours Fériés'!$B$2:$B$20))+ROUNDUP((((O42-L42+1)-(NETWORKDAYS(L42,O42,'Jours Fériés'!$B$2:$B$20)))/2),0)-IF(M42="x",1/2,0)-IF(P42="x",1/2,0)+IF(L42="",-1,0)</f>
        <v>0</v>
      </c>
    </row>
    <row r="43" spans="1:17" ht="15" customHeight="1" x14ac:dyDescent="0.25">
      <c r="A43" s="47"/>
      <c r="B43" s="14" t="s">
        <v>1</v>
      </c>
      <c r="C43" s="29"/>
      <c r="D43" s="30"/>
      <c r="E43" s="17" t="s">
        <v>2</v>
      </c>
      <c r="F43" s="35"/>
      <c r="G43" s="36"/>
      <c r="H43" s="19">
        <f>(NETWORKDAYS(C43,F43,'Jours Fériés'!$B$2:$B$20))+ROUNDUP((((F43-C43+1)-(NETWORKDAYS(C43,F43,'Jours Fériés'!$B$2:$B$20)))/2),0)-IF(D43="x",1/2,0)-IF(G43="x",1/2,0)+IF(C43="",-1,0)</f>
        <v>0</v>
      </c>
      <c r="I43" s="8"/>
      <c r="J43" s="47"/>
      <c r="K43" s="14" t="s">
        <v>1</v>
      </c>
      <c r="L43" s="29"/>
      <c r="M43" s="30"/>
      <c r="N43" s="17" t="s">
        <v>2</v>
      </c>
      <c r="O43" s="35"/>
      <c r="P43" s="36"/>
      <c r="Q43" s="19">
        <f>(NETWORKDAYS(L43,O43,'Jours Fériés'!$B$2:$B$20))+ROUNDUP((((O43-L43+1)-(NETWORKDAYS(L43,O43,'Jours Fériés'!$B$2:$B$20)))/2),0)-IF(M43="x",1/2,0)-IF(P43="x",1/2,0)+IF(L43="",-1,0)</f>
        <v>0</v>
      </c>
    </row>
    <row r="44" spans="1:17" ht="15" customHeight="1" x14ac:dyDescent="0.25">
      <c r="A44" s="47"/>
      <c r="B44" s="14" t="s">
        <v>1</v>
      </c>
      <c r="C44" s="29"/>
      <c r="D44" s="30"/>
      <c r="E44" s="17" t="s">
        <v>2</v>
      </c>
      <c r="F44" s="35"/>
      <c r="G44" s="36"/>
      <c r="H44" s="19">
        <f>(NETWORKDAYS(C44,F44,'Jours Fériés'!$B$2:$B$20))+ROUNDUP((((F44-C44+1)-(NETWORKDAYS(C44,F44,'Jours Fériés'!$B$2:$B$20)))/2),0)-IF(D44="x",1/2,0)-IF(G44="x",1/2,0)+IF(C44="",-1,0)</f>
        <v>0</v>
      </c>
      <c r="I44" s="8"/>
      <c r="J44" s="47"/>
      <c r="K44" s="14" t="s">
        <v>1</v>
      </c>
      <c r="L44" s="29"/>
      <c r="M44" s="30"/>
      <c r="N44" s="17" t="s">
        <v>2</v>
      </c>
      <c r="O44" s="35"/>
      <c r="P44" s="36"/>
      <c r="Q44" s="19">
        <f>(NETWORKDAYS(L44,O44,'Jours Fériés'!$B$2:$B$20))+ROUNDUP((((O44-L44+1)-(NETWORKDAYS(L44,O44,'Jours Fériés'!$B$2:$B$20)))/2),0)-IF(M44="x",1/2,0)-IF(P44="x",1/2,0)+IF(L44="",-1,0)</f>
        <v>0</v>
      </c>
    </row>
    <row r="45" spans="1:17" ht="15" customHeight="1" x14ac:dyDescent="0.25">
      <c r="A45" s="47"/>
      <c r="B45" s="14" t="s">
        <v>1</v>
      </c>
      <c r="C45" s="29"/>
      <c r="D45" s="30"/>
      <c r="E45" s="17" t="s">
        <v>2</v>
      </c>
      <c r="F45" s="35"/>
      <c r="G45" s="36"/>
      <c r="H45" s="19">
        <f>(NETWORKDAYS(C45,F45,'Jours Fériés'!$B$2:$B$20))+ROUNDUP((((F45-C45+1)-(NETWORKDAYS(C45,F45,'Jours Fériés'!$B$2:$B$20)))/2),0)-IF(D45="x",1/2,0)-IF(G45="x",1/2,0)+IF(C45="",-1,0)</f>
        <v>0</v>
      </c>
      <c r="I45" s="8"/>
      <c r="J45" s="47"/>
      <c r="K45" s="14" t="s">
        <v>1</v>
      </c>
      <c r="L45" s="29"/>
      <c r="M45" s="30"/>
      <c r="N45" s="17" t="s">
        <v>2</v>
      </c>
      <c r="O45" s="35"/>
      <c r="P45" s="36"/>
      <c r="Q45" s="19">
        <f>(NETWORKDAYS(L45,O45,'Jours Fériés'!$B$2:$B$20))+ROUNDUP((((O45-L45+1)-(NETWORKDAYS(L45,O45,'Jours Fériés'!$B$2:$B$20)))/2),0)-IF(M45="x",1/2,0)-IF(P45="x",1/2,0)+IF(L45="",-1,0)</f>
        <v>0</v>
      </c>
    </row>
    <row r="46" spans="1:17" ht="15.75" customHeight="1" thickBot="1" x14ac:dyDescent="0.3">
      <c r="A46" s="47"/>
      <c r="B46" s="15" t="s">
        <v>1</v>
      </c>
      <c r="C46" s="31"/>
      <c r="D46" s="32"/>
      <c r="E46" s="18" t="s">
        <v>2</v>
      </c>
      <c r="F46" s="37"/>
      <c r="G46" s="38"/>
      <c r="H46" s="19">
        <f>(NETWORKDAYS(C46,F46,'Jours Fériés'!$B$2:$B$20))+ROUNDUP((((F46-C46+1)-(NETWORKDAYS(C46,F46,'Jours Fériés'!$B$2:$B$20)))/2),0)-IF(D46="x",1/2,0)-IF(G46="x",1/2,0)+IF(C46="",-1,0)</f>
        <v>0</v>
      </c>
      <c r="I46" s="8"/>
      <c r="J46" s="47"/>
      <c r="K46" s="15" t="s">
        <v>1</v>
      </c>
      <c r="L46" s="31"/>
      <c r="M46" s="32"/>
      <c r="N46" s="18" t="s">
        <v>2</v>
      </c>
      <c r="O46" s="37"/>
      <c r="P46" s="38"/>
      <c r="Q46" s="19">
        <f>(NETWORKDAYS(L46,O46,'Jours Fériés'!$B$2:$B$20))+ROUNDUP((((O46-L46+1)-(NETWORKDAYS(L46,O46,'Jours Fériés'!$B$2:$B$20)))/2),0)-IF(M46="x",1/2,0)-IF(P46="x",1/2,0)+IF(L46="",-1,0)</f>
        <v>0</v>
      </c>
    </row>
    <row r="47" spans="1:17" ht="24.75" thickTop="1" thickBot="1" x14ac:dyDescent="0.4">
      <c r="A47" s="48" t="s">
        <v>49</v>
      </c>
      <c r="B47" s="49"/>
      <c r="C47" s="49"/>
      <c r="D47" s="49"/>
      <c r="E47" s="49"/>
      <c r="F47" s="49"/>
      <c r="G47" s="50"/>
      <c r="H47" s="22">
        <f>SUM(H41:H46)</f>
        <v>0</v>
      </c>
      <c r="I47" s="23"/>
      <c r="J47" s="48" t="s">
        <v>43</v>
      </c>
      <c r="K47" s="49"/>
      <c r="L47" s="49"/>
      <c r="M47" s="49"/>
      <c r="N47" s="49"/>
      <c r="O47" s="49"/>
      <c r="P47" s="50"/>
      <c r="Q47" s="22">
        <f>SUM(Q41:Q46)</f>
        <v>0</v>
      </c>
    </row>
    <row r="48" spans="1:17" s="7" customFormat="1" ht="6" customHeight="1" thickTop="1" thickBot="1" x14ac:dyDescent="0.45">
      <c r="A48" s="20"/>
      <c r="B48" s="20"/>
      <c r="C48" s="20"/>
      <c r="D48" s="20"/>
      <c r="E48" s="20"/>
      <c r="F48" s="20"/>
      <c r="G48" s="20"/>
      <c r="H48" s="20"/>
      <c r="I48" s="8"/>
      <c r="J48" s="20"/>
      <c r="K48" s="20"/>
      <c r="L48" s="20"/>
      <c r="M48" s="20"/>
      <c r="N48" s="20"/>
      <c r="O48" s="20"/>
      <c r="P48" s="20"/>
      <c r="Q48" s="20"/>
    </row>
    <row r="49" spans="1:17" ht="27.75" thickTop="1" thickBot="1" x14ac:dyDescent="0.45">
      <c r="A49" s="67" t="s">
        <v>60</v>
      </c>
      <c r="B49" s="68"/>
      <c r="C49" s="68"/>
      <c r="D49" s="68"/>
      <c r="E49" s="68"/>
      <c r="F49" s="68"/>
      <c r="G49" s="68"/>
      <c r="H49" s="69"/>
      <c r="I49" s="8"/>
      <c r="J49" s="67" t="s">
        <v>66</v>
      </c>
      <c r="K49" s="68"/>
      <c r="L49" s="68"/>
      <c r="M49" s="68"/>
      <c r="N49" s="68"/>
      <c r="O49" s="68"/>
      <c r="P49" s="68"/>
      <c r="Q49" s="69"/>
    </row>
    <row r="50" spans="1:17" ht="16.5" thickTop="1" thickBot="1" x14ac:dyDescent="0.3">
      <c r="A50" s="21" t="s">
        <v>40</v>
      </c>
      <c r="B50" s="43" t="s">
        <v>4</v>
      </c>
      <c r="C50" s="44"/>
      <c r="D50" s="44"/>
      <c r="E50" s="44"/>
      <c r="F50" s="44"/>
      <c r="G50" s="45"/>
      <c r="H50" s="21" t="s">
        <v>41</v>
      </c>
      <c r="I50" s="8"/>
      <c r="J50" s="21" t="s">
        <v>40</v>
      </c>
      <c r="K50" s="43" t="s">
        <v>4</v>
      </c>
      <c r="L50" s="44"/>
      <c r="M50" s="44"/>
      <c r="N50" s="44"/>
      <c r="O50" s="44"/>
      <c r="P50" s="45"/>
      <c r="Q50" s="21" t="s">
        <v>41</v>
      </c>
    </row>
    <row r="51" spans="1:17" ht="15.75" customHeight="1" thickTop="1" x14ac:dyDescent="0.25">
      <c r="A51" s="46">
        <f>A41-H47</f>
        <v>27</v>
      </c>
      <c r="B51" s="13" t="s">
        <v>1</v>
      </c>
      <c r="C51" s="27"/>
      <c r="D51" s="28"/>
      <c r="E51" s="16" t="s">
        <v>2</v>
      </c>
      <c r="F51" s="33"/>
      <c r="G51" s="34"/>
      <c r="H51" s="19">
        <f>(NETWORKDAYS(C51,F51,'Jours Fériés'!$B$2:$B$20))+ROUNDUP((((F51-C51+1)-(NETWORKDAYS(C51,F51,'Jours Fériés'!$B$2:$B$20)))/2),0)-IF(D51="x",1/2,0)-IF(G51="x",1/2,0)+IF(C51="",-1,0)</f>
        <v>0</v>
      </c>
      <c r="I51" s="8"/>
      <c r="J51" s="46">
        <f>J41-Q47</f>
        <v>27</v>
      </c>
      <c r="K51" s="13" t="s">
        <v>1</v>
      </c>
      <c r="L51" s="27"/>
      <c r="M51" s="28"/>
      <c r="N51" s="16" t="s">
        <v>2</v>
      </c>
      <c r="O51" s="33"/>
      <c r="P51" s="34"/>
      <c r="Q51" s="19">
        <f>(NETWORKDAYS(L51,O51,'Jours Fériés'!$B$2:$B$20))+ROUNDUP((((O51-L51+1)-(NETWORKDAYS(L51,O51,'Jours Fériés'!$B$2:$B$20)))/2),0)-IF(M51="x",1/2,0)-IF(P51="x",1/2,0)+IF(L51="",-1,0)</f>
        <v>0</v>
      </c>
    </row>
    <row r="52" spans="1:17" ht="15" customHeight="1" x14ac:dyDescent="0.25">
      <c r="A52" s="47"/>
      <c r="B52" s="14" t="s">
        <v>1</v>
      </c>
      <c r="C52" s="29"/>
      <c r="D52" s="30"/>
      <c r="E52" s="17" t="s">
        <v>2</v>
      </c>
      <c r="F52" s="35"/>
      <c r="G52" s="36"/>
      <c r="H52" s="19">
        <f>(NETWORKDAYS(C52,F52,'Jours Fériés'!$B$2:$B$20))+ROUNDUP((((F52-C52+1)-(NETWORKDAYS(C52,F52,'Jours Fériés'!$B$2:$B$20)))/2),0)-IF(D52="x",1/2,0)-IF(G52="x",1/2,0)+IF(C52="",-1,0)</f>
        <v>0</v>
      </c>
      <c r="I52" s="8"/>
      <c r="J52" s="47"/>
      <c r="K52" s="14" t="s">
        <v>1</v>
      </c>
      <c r="L52" s="29"/>
      <c r="M52" s="30"/>
      <c r="N52" s="17" t="s">
        <v>2</v>
      </c>
      <c r="O52" s="35"/>
      <c r="P52" s="36"/>
      <c r="Q52" s="19">
        <f>(NETWORKDAYS(L52,O52,'Jours Fériés'!$B$2:$B$20))+ROUNDUP((((O52-L52+1)-(NETWORKDAYS(L52,O52,'Jours Fériés'!$B$2:$B$20)))/2),0)-IF(M52="x",1/2,0)-IF(P52="x",1/2,0)+IF(L52="",-1,0)</f>
        <v>0</v>
      </c>
    </row>
    <row r="53" spans="1:17" ht="15" customHeight="1" x14ac:dyDescent="0.25">
      <c r="A53" s="47"/>
      <c r="B53" s="14" t="s">
        <v>1</v>
      </c>
      <c r="C53" s="29"/>
      <c r="D53" s="30"/>
      <c r="E53" s="17" t="s">
        <v>2</v>
      </c>
      <c r="F53" s="35"/>
      <c r="G53" s="36"/>
      <c r="H53" s="19">
        <f>(NETWORKDAYS(C53,F53,'Jours Fériés'!$B$2:$B$20))+ROUNDUP((((F53-C53+1)-(NETWORKDAYS(C53,F53,'Jours Fériés'!$B$2:$B$20)))/2),0)-IF(D53="x",1/2,0)-IF(G53="x",1/2,0)+IF(C53="",-1,0)</f>
        <v>0</v>
      </c>
      <c r="I53" s="8"/>
      <c r="J53" s="47"/>
      <c r="K53" s="14" t="s">
        <v>1</v>
      </c>
      <c r="L53" s="29"/>
      <c r="M53" s="30"/>
      <c r="N53" s="17" t="s">
        <v>2</v>
      </c>
      <c r="O53" s="35"/>
      <c r="P53" s="36"/>
      <c r="Q53" s="19">
        <f>(NETWORKDAYS(L53,O53,'Jours Fériés'!$B$2:$B$20))+ROUNDUP((((O53-L53+1)-(NETWORKDAYS(L53,O53,'Jours Fériés'!$B$2:$B$20)))/2),0)-IF(M53="x",1/2,0)-IF(P53="x",1/2,0)+IF(L53="",-1,0)</f>
        <v>0</v>
      </c>
    </row>
    <row r="54" spans="1:17" ht="15" customHeight="1" x14ac:dyDescent="0.25">
      <c r="A54" s="47"/>
      <c r="B54" s="14" t="s">
        <v>1</v>
      </c>
      <c r="C54" s="29"/>
      <c r="D54" s="30"/>
      <c r="E54" s="17" t="s">
        <v>2</v>
      </c>
      <c r="F54" s="35"/>
      <c r="G54" s="36"/>
      <c r="H54" s="19">
        <f>(NETWORKDAYS(C54,F54,'Jours Fériés'!$B$2:$B$20))+ROUNDUP((((F54-C54+1)-(NETWORKDAYS(C54,F54,'Jours Fériés'!$B$2:$B$20)))/2),0)-IF(D54="x",1/2,0)-IF(G54="x",1/2,0)+IF(C54="",-1,0)</f>
        <v>0</v>
      </c>
      <c r="I54" s="8"/>
      <c r="J54" s="47"/>
      <c r="K54" s="14" t="s">
        <v>1</v>
      </c>
      <c r="L54" s="29"/>
      <c r="M54" s="30"/>
      <c r="N54" s="17" t="s">
        <v>2</v>
      </c>
      <c r="O54" s="35"/>
      <c r="P54" s="36"/>
      <c r="Q54" s="19">
        <f>(NETWORKDAYS(L54,O54,'Jours Fériés'!$B$2:$B$20))+ROUNDUP((((O54-L54+1)-(NETWORKDAYS(L54,O54,'Jours Fériés'!$B$2:$B$20)))/2),0)-IF(M54="x",1/2,0)-IF(P54="x",1/2,0)+IF(L54="",-1,0)</f>
        <v>0</v>
      </c>
    </row>
    <row r="55" spans="1:17" ht="15" customHeight="1" x14ac:dyDescent="0.25">
      <c r="A55" s="47"/>
      <c r="B55" s="14" t="s">
        <v>1</v>
      </c>
      <c r="C55" s="29"/>
      <c r="D55" s="30"/>
      <c r="E55" s="17" t="s">
        <v>2</v>
      </c>
      <c r="F55" s="35"/>
      <c r="G55" s="36"/>
      <c r="H55" s="19">
        <f>(NETWORKDAYS(C55,F55,'Jours Fériés'!$B$2:$B$20))+ROUNDUP((((F55-C55+1)-(NETWORKDAYS(C55,F55,'Jours Fériés'!$B$2:$B$20)))/2),0)-IF(D55="x",1/2,0)-IF(G55="x",1/2,0)+IF(C55="",-1,0)</f>
        <v>0</v>
      </c>
      <c r="I55" s="8"/>
      <c r="J55" s="47"/>
      <c r="K55" s="14" t="s">
        <v>1</v>
      </c>
      <c r="L55" s="29"/>
      <c r="M55" s="30"/>
      <c r="N55" s="17" t="s">
        <v>2</v>
      </c>
      <c r="O55" s="35"/>
      <c r="P55" s="36"/>
      <c r="Q55" s="19">
        <f>(NETWORKDAYS(L55,O55,'Jours Fériés'!$B$2:$B$20))+ROUNDUP((((O55-L55+1)-(NETWORKDAYS(L55,O55,'Jours Fériés'!$B$2:$B$20)))/2),0)-IF(M55="x",1/2,0)-IF(P55="x",1/2,0)+IF(L55="",-1,0)</f>
        <v>0</v>
      </c>
    </row>
    <row r="56" spans="1:17" ht="15.75" customHeight="1" thickBot="1" x14ac:dyDescent="0.3">
      <c r="A56" s="47"/>
      <c r="B56" s="15" t="s">
        <v>1</v>
      </c>
      <c r="C56" s="31"/>
      <c r="D56" s="32"/>
      <c r="E56" s="18" t="s">
        <v>2</v>
      </c>
      <c r="F56" s="37"/>
      <c r="G56" s="38"/>
      <c r="H56" s="19">
        <f>(NETWORKDAYS(C56,F56,'Jours Fériés'!$B$2:$B$20))+ROUNDUP((((F56-C56+1)-(NETWORKDAYS(C56,F56,'Jours Fériés'!$B$2:$B$20)))/2),0)-IF(D56="x",1/2,0)-IF(G56="x",1/2,0)+IF(C56="",-1,0)</f>
        <v>0</v>
      </c>
      <c r="I56" s="8"/>
      <c r="J56" s="47"/>
      <c r="K56" s="15" t="s">
        <v>1</v>
      </c>
      <c r="L56" s="31"/>
      <c r="M56" s="32"/>
      <c r="N56" s="18" t="s">
        <v>2</v>
      </c>
      <c r="O56" s="37"/>
      <c r="P56" s="38"/>
      <c r="Q56" s="19">
        <f>(NETWORKDAYS(L56,O56,'Jours Fériés'!$B$2:$B$20))+ROUNDUP((((O56-L56+1)-(NETWORKDAYS(L56,O56,'Jours Fériés'!$B$2:$B$20)))/2),0)-IF(M56="x",1/2,0)-IF(P56="x",1/2,0)+IF(L56="",-1,0)</f>
        <v>0</v>
      </c>
    </row>
    <row r="57" spans="1:17" ht="24.75" thickTop="1" thickBot="1" x14ac:dyDescent="0.4">
      <c r="A57" s="48" t="s">
        <v>50</v>
      </c>
      <c r="B57" s="49"/>
      <c r="C57" s="49"/>
      <c r="D57" s="49"/>
      <c r="E57" s="49"/>
      <c r="F57" s="49"/>
      <c r="G57" s="50"/>
      <c r="H57" s="22">
        <f>SUM(H51:H56)</f>
        <v>0</v>
      </c>
      <c r="I57" s="23"/>
      <c r="J57" s="48" t="s">
        <v>44</v>
      </c>
      <c r="K57" s="49"/>
      <c r="L57" s="49"/>
      <c r="M57" s="49"/>
      <c r="N57" s="49"/>
      <c r="O57" s="49"/>
      <c r="P57" s="50"/>
      <c r="Q57" s="22">
        <f>SUM(Q51:Q56)</f>
        <v>0</v>
      </c>
    </row>
    <row r="58" spans="1:17" s="7" customFormat="1" ht="6" customHeight="1" thickTop="1" thickBot="1" x14ac:dyDescent="0.45">
      <c r="A58" s="20"/>
      <c r="B58" s="20"/>
      <c r="C58" s="20"/>
      <c r="D58" s="20"/>
      <c r="E58" s="20"/>
      <c r="F58" s="20"/>
      <c r="G58" s="20"/>
      <c r="H58" s="20"/>
      <c r="I58" s="8"/>
      <c r="J58" s="20"/>
      <c r="K58" s="20"/>
      <c r="L58" s="20"/>
      <c r="M58" s="20"/>
      <c r="N58" s="20"/>
      <c r="O58" s="20"/>
      <c r="P58" s="20"/>
      <c r="Q58" s="20"/>
    </row>
    <row r="59" spans="1:17" ht="27.75" thickTop="1" thickBot="1" x14ac:dyDescent="0.45">
      <c r="A59" s="67" t="s">
        <v>61</v>
      </c>
      <c r="B59" s="68"/>
      <c r="C59" s="68"/>
      <c r="D59" s="68"/>
      <c r="E59" s="68"/>
      <c r="F59" s="68"/>
      <c r="G59" s="68"/>
      <c r="H59" s="69"/>
      <c r="I59" s="8"/>
      <c r="J59" s="67" t="s">
        <v>67</v>
      </c>
      <c r="K59" s="68"/>
      <c r="L59" s="68"/>
      <c r="M59" s="68"/>
      <c r="N59" s="68"/>
      <c r="O59" s="68"/>
      <c r="P59" s="68"/>
      <c r="Q59" s="69"/>
    </row>
    <row r="60" spans="1:17" ht="16.5" thickTop="1" thickBot="1" x14ac:dyDescent="0.3">
      <c r="A60" s="21" t="s">
        <v>40</v>
      </c>
      <c r="B60" s="43" t="s">
        <v>4</v>
      </c>
      <c r="C60" s="44"/>
      <c r="D60" s="44"/>
      <c r="E60" s="44"/>
      <c r="F60" s="44"/>
      <c r="G60" s="45"/>
      <c r="H60" s="21" t="s">
        <v>41</v>
      </c>
      <c r="I60" s="8"/>
      <c r="J60" s="21" t="s">
        <v>40</v>
      </c>
      <c r="K60" s="43" t="s">
        <v>4</v>
      </c>
      <c r="L60" s="44"/>
      <c r="M60" s="44"/>
      <c r="N60" s="44"/>
      <c r="O60" s="44"/>
      <c r="P60" s="45"/>
      <c r="Q60" s="21" t="s">
        <v>41</v>
      </c>
    </row>
    <row r="61" spans="1:17" ht="15.75" customHeight="1" thickTop="1" x14ac:dyDescent="0.25">
      <c r="A61" s="46">
        <f>A51-H57</f>
        <v>27</v>
      </c>
      <c r="B61" s="13" t="s">
        <v>1</v>
      </c>
      <c r="C61" s="27"/>
      <c r="D61" s="28"/>
      <c r="E61" s="16" t="s">
        <v>2</v>
      </c>
      <c r="F61" s="33"/>
      <c r="G61" s="34"/>
      <c r="H61" s="19">
        <f>(NETWORKDAYS(C61,F61,'Jours Fériés'!$B$2:$B$20))+ROUNDUP((((F61-C61+1)-(NETWORKDAYS(C61,F61,'Jours Fériés'!$B$2:$B$20)))/2),0)-IF(D61="x",1/2,0)-IF(G61="x",1/2,0)+IF(C61="",-1,0)</f>
        <v>0</v>
      </c>
      <c r="I61" s="8"/>
      <c r="J61" s="46">
        <f>J51-Q57</f>
        <v>27</v>
      </c>
      <c r="K61" s="13" t="s">
        <v>1</v>
      </c>
      <c r="L61" s="27"/>
      <c r="M61" s="28"/>
      <c r="N61" s="16" t="s">
        <v>2</v>
      </c>
      <c r="O61" s="33"/>
      <c r="P61" s="34"/>
      <c r="Q61" s="19">
        <f>(NETWORKDAYS(L61,O61,'Jours Fériés'!$B$2:$B$20))+ROUNDUP((((O61-L61+1)-(NETWORKDAYS(L61,O61,'Jours Fériés'!$B$2:$B$20)))/2),0)-IF(M61="x",1/2,0)-IF(P61="x",1/2,0)+IF(L61="",-1,0)</f>
        <v>0</v>
      </c>
    </row>
    <row r="62" spans="1:17" ht="15" customHeight="1" x14ac:dyDescent="0.25">
      <c r="A62" s="47"/>
      <c r="B62" s="14" t="s">
        <v>1</v>
      </c>
      <c r="C62" s="29"/>
      <c r="D62" s="30"/>
      <c r="E62" s="17" t="s">
        <v>2</v>
      </c>
      <c r="F62" s="35"/>
      <c r="G62" s="36"/>
      <c r="H62" s="19">
        <f>(NETWORKDAYS(C62,F62,'Jours Fériés'!$B$2:$B$20))+ROUNDUP((((F62-C62+1)-(NETWORKDAYS(C62,F62,'Jours Fériés'!$B$2:$B$20)))/2),0)-IF(D62="x",1/2,0)-IF(G62="x",1/2,0)+IF(C62="",-1,0)</f>
        <v>0</v>
      </c>
      <c r="I62" s="8"/>
      <c r="J62" s="47"/>
      <c r="K62" s="14" t="s">
        <v>1</v>
      </c>
      <c r="L62" s="29"/>
      <c r="M62" s="30"/>
      <c r="N62" s="17" t="s">
        <v>2</v>
      </c>
      <c r="O62" s="35"/>
      <c r="P62" s="36"/>
      <c r="Q62" s="19">
        <f>(NETWORKDAYS(L62,O62,'Jours Fériés'!$B$2:$B$20))+ROUNDUP((((O62-L62+1)-(NETWORKDAYS(L62,O62,'Jours Fériés'!$B$2:$B$20)))/2),0)-IF(M62="x",1/2,0)-IF(P62="x",1/2,0)+IF(L62="",-1,0)</f>
        <v>0</v>
      </c>
    </row>
    <row r="63" spans="1:17" ht="15" customHeight="1" x14ac:dyDescent="0.25">
      <c r="A63" s="47"/>
      <c r="B63" s="14" t="s">
        <v>1</v>
      </c>
      <c r="C63" s="29"/>
      <c r="D63" s="30"/>
      <c r="E63" s="17" t="s">
        <v>2</v>
      </c>
      <c r="F63" s="35"/>
      <c r="G63" s="36"/>
      <c r="H63" s="19">
        <f>(NETWORKDAYS(C63,F63,'Jours Fériés'!$B$2:$B$20))+ROUNDUP((((F63-C63+1)-(NETWORKDAYS(C63,F63,'Jours Fériés'!$B$2:$B$20)))/2),0)-IF(D63="x",1/2,0)-IF(G63="x",1/2,0)+IF(C63="",-1,0)</f>
        <v>0</v>
      </c>
      <c r="I63" s="8"/>
      <c r="J63" s="47"/>
      <c r="K63" s="14" t="s">
        <v>1</v>
      </c>
      <c r="L63" s="29"/>
      <c r="M63" s="30"/>
      <c r="N63" s="17" t="s">
        <v>2</v>
      </c>
      <c r="O63" s="35"/>
      <c r="P63" s="36"/>
      <c r="Q63" s="19">
        <f>(NETWORKDAYS(L63,O63,'Jours Fériés'!$B$2:$B$20))+ROUNDUP((((O63-L63+1)-(NETWORKDAYS(L63,O63,'Jours Fériés'!$B$2:$B$20)))/2),0)-IF(M63="x",1/2,0)-IF(P63="x",1/2,0)+IF(L63="",-1,0)</f>
        <v>0</v>
      </c>
    </row>
    <row r="64" spans="1:17" ht="15" customHeight="1" x14ac:dyDescent="0.25">
      <c r="A64" s="47"/>
      <c r="B64" s="14" t="s">
        <v>1</v>
      </c>
      <c r="C64" s="29"/>
      <c r="D64" s="30"/>
      <c r="E64" s="17" t="s">
        <v>2</v>
      </c>
      <c r="F64" s="35"/>
      <c r="G64" s="36"/>
      <c r="H64" s="19">
        <f>(NETWORKDAYS(C64,F64,'Jours Fériés'!$B$2:$B$20))+ROUNDUP((((F64-C64+1)-(NETWORKDAYS(C64,F64,'Jours Fériés'!$B$2:$B$20)))/2),0)-IF(D64="x",1/2,0)-IF(G64="x",1/2,0)+IF(C64="",-1,0)</f>
        <v>0</v>
      </c>
      <c r="I64" s="8"/>
      <c r="J64" s="47"/>
      <c r="K64" s="14" t="s">
        <v>1</v>
      </c>
      <c r="L64" s="29"/>
      <c r="M64" s="30"/>
      <c r="N64" s="17" t="s">
        <v>2</v>
      </c>
      <c r="O64" s="35"/>
      <c r="P64" s="36"/>
      <c r="Q64" s="19">
        <f>(NETWORKDAYS(L64,O64,'Jours Fériés'!$B$2:$B$20))+ROUNDUP((((O64-L64+1)-(NETWORKDAYS(L64,O64,'Jours Fériés'!$B$2:$B$20)))/2),0)-IF(M64="x",1/2,0)-IF(P64="x",1/2,0)+IF(L64="",-1,0)</f>
        <v>0</v>
      </c>
    </row>
    <row r="65" spans="1:17" ht="15" customHeight="1" x14ac:dyDescent="0.25">
      <c r="A65" s="47"/>
      <c r="B65" s="14" t="s">
        <v>1</v>
      </c>
      <c r="C65" s="29"/>
      <c r="D65" s="30"/>
      <c r="E65" s="17" t="s">
        <v>2</v>
      </c>
      <c r="F65" s="35"/>
      <c r="G65" s="36"/>
      <c r="H65" s="19">
        <f>(NETWORKDAYS(C65,F65,'Jours Fériés'!$B$2:$B$20))+ROUNDUP((((F65-C65+1)-(NETWORKDAYS(C65,F65,'Jours Fériés'!$B$2:$B$20)))/2),0)-IF(D65="x",1/2,0)-IF(G65="x",1/2,0)+IF(C65="",-1,0)</f>
        <v>0</v>
      </c>
      <c r="I65" s="8"/>
      <c r="J65" s="47"/>
      <c r="K65" s="14" t="s">
        <v>1</v>
      </c>
      <c r="L65" s="29"/>
      <c r="M65" s="30"/>
      <c r="N65" s="17" t="s">
        <v>2</v>
      </c>
      <c r="O65" s="35"/>
      <c r="P65" s="36"/>
      <c r="Q65" s="19">
        <f>(NETWORKDAYS(L65,O65,'Jours Fériés'!$B$2:$B$20))+ROUNDUP((((O65-L65+1)-(NETWORKDAYS(L65,O65,'Jours Fériés'!$B$2:$B$20)))/2),0)-IF(M65="x",1/2,0)-IF(P65="x",1/2,0)+IF(L65="",-1,0)</f>
        <v>0</v>
      </c>
    </row>
    <row r="66" spans="1:17" ht="15.75" customHeight="1" thickBot="1" x14ac:dyDescent="0.3">
      <c r="A66" s="47"/>
      <c r="B66" s="15" t="s">
        <v>1</v>
      </c>
      <c r="C66" s="31"/>
      <c r="D66" s="32"/>
      <c r="E66" s="18" t="s">
        <v>2</v>
      </c>
      <c r="F66" s="37"/>
      <c r="G66" s="38"/>
      <c r="H66" s="19">
        <f>(NETWORKDAYS(C66,F66,'Jours Fériés'!$B$2:$B$20))+ROUNDUP((((F66-C66+1)-(NETWORKDAYS(C66,F66,'Jours Fériés'!$B$2:$B$20)))/2),0)-IF(D66="x",1/2,0)-IF(G66="x",1/2,0)+IF(C66="",-1,0)</f>
        <v>0</v>
      </c>
      <c r="I66" s="8"/>
      <c r="J66" s="47"/>
      <c r="K66" s="15" t="s">
        <v>1</v>
      </c>
      <c r="L66" s="31"/>
      <c r="M66" s="32"/>
      <c r="N66" s="18" t="s">
        <v>2</v>
      </c>
      <c r="O66" s="37"/>
      <c r="P66" s="38"/>
      <c r="Q66" s="19">
        <f>(NETWORKDAYS(L66,O66,'Jours Fériés'!$B$2:$B$20))+ROUNDUP((((O66-L66+1)-(NETWORKDAYS(L66,O66,'Jours Fériés'!$B$2:$B$20)))/2),0)-IF(M66="x",1/2,0)-IF(P66="x",1/2,0)+IF(L66="",-1,0)</f>
        <v>0</v>
      </c>
    </row>
    <row r="67" spans="1:17" ht="24.75" thickTop="1" thickBot="1" x14ac:dyDescent="0.4">
      <c r="A67" s="48" t="s">
        <v>51</v>
      </c>
      <c r="B67" s="49"/>
      <c r="C67" s="49"/>
      <c r="D67" s="49"/>
      <c r="E67" s="49"/>
      <c r="F67" s="49"/>
      <c r="G67" s="50"/>
      <c r="H67" s="22">
        <f>SUM(H61:H66)</f>
        <v>0</v>
      </c>
      <c r="I67" s="23"/>
      <c r="J67" s="48" t="s">
        <v>45</v>
      </c>
      <c r="K67" s="49"/>
      <c r="L67" s="49"/>
      <c r="M67" s="49"/>
      <c r="N67" s="49"/>
      <c r="O67" s="49"/>
      <c r="P67" s="50"/>
      <c r="Q67" s="22">
        <f>SUM(Q61:Q66)</f>
        <v>0</v>
      </c>
    </row>
    <row r="68" spans="1:17" ht="15.75" thickTop="1" x14ac:dyDescent="0.25"/>
  </sheetData>
  <sheetProtection sheet="1" objects="1" scenarios="1" selectLockedCells="1"/>
  <mergeCells count="60">
    <mergeCell ref="B60:G60"/>
    <mergeCell ref="K60:P60"/>
    <mergeCell ref="A61:A66"/>
    <mergeCell ref="J61:J66"/>
    <mergeCell ref="A67:G67"/>
    <mergeCell ref="J67:P67"/>
    <mergeCell ref="A51:A56"/>
    <mergeCell ref="J51:J56"/>
    <mergeCell ref="A57:G57"/>
    <mergeCell ref="J57:P57"/>
    <mergeCell ref="A59:H59"/>
    <mergeCell ref="J59:Q59"/>
    <mergeCell ref="A47:G47"/>
    <mergeCell ref="J47:P47"/>
    <mergeCell ref="A49:H49"/>
    <mergeCell ref="J49:Q49"/>
    <mergeCell ref="B50:G50"/>
    <mergeCell ref="K50:P50"/>
    <mergeCell ref="A39:H39"/>
    <mergeCell ref="J39:Q39"/>
    <mergeCell ref="B40:G40"/>
    <mergeCell ref="K40:P40"/>
    <mergeCell ref="A41:A46"/>
    <mergeCell ref="J41:J46"/>
    <mergeCell ref="B30:G30"/>
    <mergeCell ref="K30:P30"/>
    <mergeCell ref="A31:A36"/>
    <mergeCell ref="J31:J36"/>
    <mergeCell ref="A37:G37"/>
    <mergeCell ref="J37:P37"/>
    <mergeCell ref="A21:A26"/>
    <mergeCell ref="J21:J26"/>
    <mergeCell ref="A27:G27"/>
    <mergeCell ref="J27:P27"/>
    <mergeCell ref="A29:H29"/>
    <mergeCell ref="J29:Q29"/>
    <mergeCell ref="A17:G17"/>
    <mergeCell ref="J17:P17"/>
    <mergeCell ref="A19:H19"/>
    <mergeCell ref="J19:Q19"/>
    <mergeCell ref="B20:G20"/>
    <mergeCell ref="K20:P20"/>
    <mergeCell ref="A9:H9"/>
    <mergeCell ref="J9:Q9"/>
    <mergeCell ref="B10:G10"/>
    <mergeCell ref="K10:P10"/>
    <mergeCell ref="A11:A16"/>
    <mergeCell ref="J11:J16"/>
    <mergeCell ref="A5:B5"/>
    <mergeCell ref="C5:F5"/>
    <mergeCell ref="J5:M5"/>
    <mergeCell ref="A6:B6"/>
    <mergeCell ref="C6:F6"/>
    <mergeCell ref="K6:M6"/>
    <mergeCell ref="B2:F2"/>
    <mergeCell ref="J2:M2"/>
    <mergeCell ref="B3:F3"/>
    <mergeCell ref="J3:M3"/>
    <mergeCell ref="B4:F4"/>
    <mergeCell ref="J4:M4"/>
  </mergeCells>
  <printOptions horizontalCentered="1" verticalCentered="1"/>
  <pageMargins left="0.51181102362204722" right="0.51181102362204722" top="0.55118110236220474" bottom="0.55118110236220474" header="0" footer="0"/>
  <pageSetup paperSize="9" scale="66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Q68"/>
  <sheetViews>
    <sheetView showGridLines="0" zoomScaleNormal="100" workbookViewId="0">
      <selection activeCell="B3" sqref="B3:F3"/>
    </sheetView>
  </sheetViews>
  <sheetFormatPr baseColWidth="10" defaultRowHeight="15" x14ac:dyDescent="0.25"/>
  <cols>
    <col min="1" max="1" width="14.5703125" customWidth="1"/>
    <col min="2" max="2" width="3.42578125" customWidth="1"/>
    <col min="4" max="4" width="3.28515625" customWidth="1"/>
    <col min="5" max="5" width="3.5703125" customWidth="1"/>
    <col min="7" max="7" width="3.140625" customWidth="1"/>
    <col min="8" max="8" width="17.42578125" customWidth="1"/>
    <col min="9" max="9" width="1.85546875" style="7" customWidth="1"/>
    <col min="10" max="10" width="14.5703125" customWidth="1"/>
    <col min="11" max="11" width="3.42578125" customWidth="1"/>
    <col min="13" max="13" width="3.28515625" customWidth="1"/>
    <col min="14" max="14" width="3.5703125" customWidth="1"/>
    <col min="16" max="16" width="3.140625" customWidth="1"/>
    <col min="17" max="17" width="17.42578125" customWidth="1"/>
  </cols>
  <sheetData>
    <row r="2" spans="1:17" ht="18.75" x14ac:dyDescent="0.3">
      <c r="A2" s="11" t="s">
        <v>16</v>
      </c>
      <c r="B2" s="57"/>
      <c r="C2" s="57"/>
      <c r="D2" s="57"/>
      <c r="E2" s="57"/>
      <c r="F2" s="57"/>
      <c r="G2" s="12"/>
      <c r="H2" s="11" t="s">
        <v>17</v>
      </c>
      <c r="I2" s="9"/>
      <c r="J2" s="57"/>
      <c r="K2" s="57"/>
      <c r="L2" s="57"/>
      <c r="M2" s="57"/>
    </row>
    <row r="3" spans="1:17" ht="24" customHeight="1" x14ac:dyDescent="0.3">
      <c r="A3" s="11" t="s">
        <v>20</v>
      </c>
      <c r="B3" s="57"/>
      <c r="C3" s="57"/>
      <c r="D3" s="57"/>
      <c r="E3" s="57"/>
      <c r="F3" s="57"/>
      <c r="G3" s="12"/>
      <c r="H3" s="11" t="s">
        <v>18</v>
      </c>
      <c r="I3" s="9"/>
      <c r="J3" s="59"/>
      <c r="K3" s="59"/>
      <c r="L3" s="59"/>
      <c r="M3" s="59"/>
    </row>
    <row r="4" spans="1:17" ht="21" customHeight="1" x14ac:dyDescent="0.25">
      <c r="B4" s="60"/>
      <c r="C4" s="60"/>
      <c r="D4" s="60"/>
      <c r="E4" s="60"/>
      <c r="F4" s="60"/>
      <c r="H4" s="6"/>
      <c r="J4" s="59"/>
      <c r="K4" s="59"/>
      <c r="L4" s="59"/>
      <c r="M4" s="59"/>
    </row>
    <row r="5" spans="1:17" ht="18.75" x14ac:dyDescent="0.3">
      <c r="A5" s="61" t="s">
        <v>68</v>
      </c>
      <c r="B5" s="61"/>
      <c r="C5" s="58" t="e">
        <f ca="1">'RTT 2012'!H61-'RTT 2012'!O67</f>
        <v>#REF!</v>
      </c>
      <c r="D5" s="58"/>
      <c r="E5" s="58"/>
      <c r="F5" s="58"/>
      <c r="J5" s="60"/>
      <c r="K5" s="60"/>
      <c r="L5" s="60"/>
      <c r="M5" s="60"/>
    </row>
    <row r="6" spans="1:17" ht="18.75" x14ac:dyDescent="0.3">
      <c r="A6" s="61" t="s">
        <v>69</v>
      </c>
      <c r="B6" s="61"/>
      <c r="C6" s="58">
        <v>30</v>
      </c>
      <c r="D6" s="58"/>
      <c r="E6" s="58"/>
      <c r="F6" s="58"/>
      <c r="H6" s="11" t="s">
        <v>70</v>
      </c>
      <c r="J6" s="6"/>
      <c r="K6" s="62" t="e">
        <f ca="1">J61-Q67</f>
        <v>#REF!</v>
      </c>
      <c r="L6" s="62"/>
      <c r="M6" s="62"/>
    </row>
    <row r="7" spans="1:17" x14ac:dyDescent="0.25">
      <c r="H7" s="24" t="s">
        <v>37</v>
      </c>
      <c r="I7" s="25"/>
      <c r="J7" s="26">
        <f ca="1">TODAY()</f>
        <v>41234</v>
      </c>
    </row>
    <row r="8" spans="1:17" ht="15.75" thickBot="1" x14ac:dyDescent="0.3">
      <c r="A8" s="5" t="s">
        <v>5</v>
      </c>
    </row>
    <row r="9" spans="1:17" ht="27.75" thickTop="1" thickBot="1" x14ac:dyDescent="0.45">
      <c r="A9" s="54" t="s">
        <v>0</v>
      </c>
      <c r="B9" s="55"/>
      <c r="C9" s="55"/>
      <c r="D9" s="55"/>
      <c r="E9" s="55"/>
      <c r="F9" s="55"/>
      <c r="G9" s="55"/>
      <c r="H9" s="56"/>
      <c r="I9" s="8"/>
      <c r="J9" s="54" t="s">
        <v>10</v>
      </c>
      <c r="K9" s="55"/>
      <c r="L9" s="55"/>
      <c r="M9" s="55"/>
      <c r="N9" s="55"/>
      <c r="O9" s="55"/>
      <c r="P9" s="55"/>
      <c r="Q9" s="56"/>
    </row>
    <row r="10" spans="1:17" ht="16.5" thickTop="1" thickBot="1" x14ac:dyDescent="0.3">
      <c r="A10" s="21" t="s">
        <v>24</v>
      </c>
      <c r="B10" s="43" t="s">
        <v>4</v>
      </c>
      <c r="C10" s="44"/>
      <c r="D10" s="44"/>
      <c r="E10" s="44"/>
      <c r="F10" s="44"/>
      <c r="G10" s="45"/>
      <c r="H10" s="21" t="s">
        <v>23</v>
      </c>
      <c r="I10" s="8"/>
      <c r="J10" s="21" t="s">
        <v>24</v>
      </c>
      <c r="K10" s="43" t="s">
        <v>4</v>
      </c>
      <c r="L10" s="44"/>
      <c r="M10" s="44"/>
      <c r="N10" s="44"/>
      <c r="O10" s="44"/>
      <c r="P10" s="45"/>
      <c r="Q10" s="21" t="s">
        <v>23</v>
      </c>
    </row>
    <row r="11" spans="1:17" ht="15" customHeight="1" thickTop="1" x14ac:dyDescent="0.25">
      <c r="A11" s="46" t="e">
        <f ca="1">C5+C6</f>
        <v>#REF!</v>
      </c>
      <c r="B11" s="13" t="s">
        <v>1</v>
      </c>
      <c r="C11" s="27"/>
      <c r="D11" s="28"/>
      <c r="E11" s="16" t="s">
        <v>2</v>
      </c>
      <c r="F11" s="33"/>
      <c r="G11" s="34"/>
      <c r="H11" s="19" t="e">
        <f>B</f>
        <v>#NAME?</v>
      </c>
      <c r="I11" s="8"/>
      <c r="J11" s="46" t="e">
        <f ca="1">A61-H67</f>
        <v>#REF!</v>
      </c>
      <c r="K11" s="13" t="s">
        <v>1</v>
      </c>
      <c r="L11" s="27"/>
      <c r="M11" s="28"/>
      <c r="N11" s="16" t="s">
        <v>2</v>
      </c>
      <c r="O11" s="33"/>
      <c r="P11" s="34"/>
      <c r="Q11" s="19">
        <f>(NETWORKDAYS(L11,O11,'Jours Fériés'!$B$2:$B$20))+ROUNDUP((((O11-L11+1)-(NETWORKDAYS(L11,O11,'Jours Fériés'!$B$2:$B$20)))/2),0)-IF(M11="x",1/2,0)-IF(P11="x",1/2,0)+IF(L11="",-1,0)</f>
        <v>0</v>
      </c>
    </row>
    <row r="12" spans="1:17" ht="15" customHeight="1" x14ac:dyDescent="0.25">
      <c r="A12" s="47"/>
      <c r="B12" s="14" t="s">
        <v>1</v>
      </c>
      <c r="C12" s="29"/>
      <c r="D12" s="30"/>
      <c r="E12" s="17" t="s">
        <v>2</v>
      </c>
      <c r="F12" s="35"/>
      <c r="G12" s="36"/>
      <c r="H12" s="19">
        <f>(NETWORKDAYS(C12,F12,'Jours Fériés'!$B$2:$B$20))+ROUNDUP((((F12-C12+1)-(NETWORKDAYS(C12,F12,'Jours Fériés'!$B$2:$B$20)))/2),0)-IF(D12="x",1/2,0)-IF(G12="x",1/2,0)+IF(C12="",-1,0)</f>
        <v>0</v>
      </c>
      <c r="I12" s="8"/>
      <c r="J12" s="47"/>
      <c r="K12" s="14" t="s">
        <v>1</v>
      </c>
      <c r="L12" s="29"/>
      <c r="M12" s="30"/>
      <c r="N12" s="17" t="s">
        <v>2</v>
      </c>
      <c r="O12" s="35"/>
      <c r="P12" s="36"/>
      <c r="Q12" s="19">
        <f>(NETWORKDAYS(L12,O12,'Jours Fériés'!$B$2:$B$20))+ROUNDUP((((O12-L12+1)-(NETWORKDAYS(L12,O12,'Jours Fériés'!$B$2:$B$20)))/2),0)-IF(M12="x",1/2,0)-IF(P12="x",1/2,0)+IF(L12="",-1,0)</f>
        <v>0</v>
      </c>
    </row>
    <row r="13" spans="1:17" ht="15" customHeight="1" x14ac:dyDescent="0.25">
      <c r="A13" s="47"/>
      <c r="B13" s="14" t="s">
        <v>1</v>
      </c>
      <c r="C13" s="29"/>
      <c r="D13" s="30"/>
      <c r="E13" s="17" t="s">
        <v>2</v>
      </c>
      <c r="F13" s="35"/>
      <c r="G13" s="36"/>
      <c r="H13" s="19">
        <f>(NETWORKDAYS(C13,F13,'Jours Fériés'!$B$2:$B$20))+ROUNDUP((((F13-C13+1)-(NETWORKDAYS(C13,F13,'Jours Fériés'!$B$2:$B$20)))/2),0)-IF(D13="x",1/2,0)-IF(G13="x",1/2,0)+IF(C13="",-1,0)</f>
        <v>0</v>
      </c>
      <c r="I13" s="8"/>
      <c r="J13" s="47"/>
      <c r="K13" s="14" t="s">
        <v>1</v>
      </c>
      <c r="L13" s="29"/>
      <c r="M13" s="30"/>
      <c r="N13" s="17" t="s">
        <v>2</v>
      </c>
      <c r="O13" s="35"/>
      <c r="P13" s="36"/>
      <c r="Q13" s="19">
        <f>(NETWORKDAYS(L13,O13,'Jours Fériés'!$B$2:$B$20))+ROUNDUP((((O13-L13+1)-(NETWORKDAYS(L13,O13,'Jours Fériés'!$B$2:$B$20)))/2),0)-IF(M13="x",1/2,0)-IF(P13="x",1/2,0)+IF(L13="",-1,0)</f>
        <v>0</v>
      </c>
    </row>
    <row r="14" spans="1:17" ht="15" customHeight="1" x14ac:dyDescent="0.25">
      <c r="A14" s="47"/>
      <c r="B14" s="14" t="s">
        <v>1</v>
      </c>
      <c r="C14" s="29"/>
      <c r="D14" s="30"/>
      <c r="E14" s="17" t="s">
        <v>2</v>
      </c>
      <c r="F14" s="35"/>
      <c r="G14" s="36"/>
      <c r="H14" s="19">
        <f>(NETWORKDAYS(C14,F14,'Jours Fériés'!$B$2:$B$20))+ROUNDUP((((F14-C14+1)-(NETWORKDAYS(C14,F14,'Jours Fériés'!$B$2:$B$20)))/2),0)-IF(D14="x",1/2,0)-IF(G14="x",1/2,0)+IF(C14="",-1,0)</f>
        <v>0</v>
      </c>
      <c r="I14" s="8"/>
      <c r="J14" s="47"/>
      <c r="K14" s="14" t="s">
        <v>1</v>
      </c>
      <c r="L14" s="29"/>
      <c r="M14" s="30"/>
      <c r="N14" s="17" t="s">
        <v>2</v>
      </c>
      <c r="O14" s="35"/>
      <c r="P14" s="36"/>
      <c r="Q14" s="19">
        <f>(NETWORKDAYS(L14,O14,'Jours Fériés'!$B$2:$B$20))+ROUNDUP((((O14-L14+1)-(NETWORKDAYS(L14,O14,'Jours Fériés'!$B$2:$B$20)))/2),0)-IF(M14="x",1/2,0)-IF(P14="x",1/2,0)+IF(L14="",-1,0)</f>
        <v>0</v>
      </c>
    </row>
    <row r="15" spans="1:17" ht="15" customHeight="1" x14ac:dyDescent="0.25">
      <c r="A15" s="47"/>
      <c r="B15" s="14" t="s">
        <v>1</v>
      </c>
      <c r="C15" s="29"/>
      <c r="D15" s="30"/>
      <c r="E15" s="17" t="s">
        <v>2</v>
      </c>
      <c r="F15" s="35"/>
      <c r="G15" s="36"/>
      <c r="H15" s="19">
        <f>(NETWORKDAYS(C15,F15,'Jours Fériés'!$B$2:$B$20))+ROUNDUP((((F15-C15+1)-(NETWORKDAYS(C15,F15,'Jours Fériés'!$B$2:$B$20)))/2),0)-IF(D15="x",1/2,0)-IF(G15="x",1/2,0)+IF(C15="",-1,0)</f>
        <v>0</v>
      </c>
      <c r="I15" s="8"/>
      <c r="J15" s="47"/>
      <c r="K15" s="14" t="s">
        <v>1</v>
      </c>
      <c r="L15" s="29"/>
      <c r="M15" s="30"/>
      <c r="N15" s="17" t="s">
        <v>2</v>
      </c>
      <c r="O15" s="35"/>
      <c r="P15" s="36"/>
      <c r="Q15" s="19">
        <f>(NETWORKDAYS(L15,O15,'Jours Fériés'!$B$2:$B$20))+ROUNDUP((((O15-L15+1)-(NETWORKDAYS(L15,O15,'Jours Fériés'!$B$2:$B$20)))/2),0)-IF(M15="x",1/2,0)-IF(P15="x",1/2,0)+IF(L15="",-1,0)</f>
        <v>0</v>
      </c>
    </row>
    <row r="16" spans="1:17" ht="15.75" customHeight="1" thickBot="1" x14ac:dyDescent="0.3">
      <c r="A16" s="47"/>
      <c r="B16" s="15" t="s">
        <v>1</v>
      </c>
      <c r="C16" s="31"/>
      <c r="D16" s="32"/>
      <c r="E16" s="18" t="s">
        <v>2</v>
      </c>
      <c r="F16" s="37"/>
      <c r="G16" s="38"/>
      <c r="H16" s="19">
        <f>(NETWORKDAYS(C16,F16,'Jours Fériés'!$B$2:$B$20))+ROUNDUP((((F16-C16+1)-(NETWORKDAYS(C16,F16,'Jours Fériés'!$B$2:$B$20)))/2),0)-IF(D16="x",1/2,0)-IF(G16="x",1/2,0)+IF(C16="",-1,0)</f>
        <v>0</v>
      </c>
      <c r="I16" s="8"/>
      <c r="J16" s="47"/>
      <c r="K16" s="15" t="s">
        <v>1</v>
      </c>
      <c r="L16" s="31"/>
      <c r="M16" s="32"/>
      <c r="N16" s="18" t="s">
        <v>2</v>
      </c>
      <c r="O16" s="37"/>
      <c r="P16" s="38"/>
      <c r="Q16" s="19">
        <f>(NETWORKDAYS(L16,O16,'Jours Fériés'!$B$2:$B$20))+ROUNDUP((((O16-L16+1)-(NETWORKDAYS(L16,O16,'Jours Fériés'!$B$2:$B$20)))/2),0)-IF(M16="x",1/2,0)-IF(P16="x",1/2,0)+IF(L16="",-1,0)</f>
        <v>0</v>
      </c>
    </row>
    <row r="17" spans="1:17" ht="24.75" thickTop="1" thickBot="1" x14ac:dyDescent="0.4">
      <c r="A17" s="48" t="s">
        <v>25</v>
      </c>
      <c r="B17" s="49"/>
      <c r="C17" s="49"/>
      <c r="D17" s="49"/>
      <c r="E17" s="49"/>
      <c r="F17" s="49"/>
      <c r="G17" s="50"/>
      <c r="H17" s="22" t="e">
        <f>SUM(H11:H16)</f>
        <v>#NAME?</v>
      </c>
      <c r="I17" s="8"/>
      <c r="J17" s="48" t="s">
        <v>31</v>
      </c>
      <c r="K17" s="49"/>
      <c r="L17" s="49"/>
      <c r="M17" s="49"/>
      <c r="N17" s="49"/>
      <c r="O17" s="49"/>
      <c r="P17" s="50"/>
      <c r="Q17" s="22">
        <f>SUM(Q11:Q16)</f>
        <v>0</v>
      </c>
    </row>
    <row r="18" spans="1:17" s="7" customFormat="1" ht="6" customHeight="1" thickTop="1" thickBot="1" x14ac:dyDescent="0.45">
      <c r="A18" s="20"/>
      <c r="B18" s="20"/>
      <c r="C18" s="20"/>
      <c r="D18" s="20"/>
      <c r="E18" s="20"/>
      <c r="F18" s="20"/>
      <c r="G18" s="20"/>
      <c r="H18" s="20"/>
      <c r="I18" s="8"/>
      <c r="J18" s="20"/>
      <c r="K18" s="20"/>
      <c r="L18" s="20"/>
      <c r="M18" s="20"/>
      <c r="N18" s="20"/>
      <c r="O18" s="20"/>
      <c r="P18" s="20"/>
      <c r="Q18" s="20"/>
    </row>
    <row r="19" spans="1:17" ht="27.75" thickTop="1" thickBot="1" x14ac:dyDescent="0.45">
      <c r="A19" s="51" t="s">
        <v>3</v>
      </c>
      <c r="B19" s="52"/>
      <c r="C19" s="52"/>
      <c r="D19" s="52"/>
      <c r="E19" s="52"/>
      <c r="F19" s="52"/>
      <c r="G19" s="52"/>
      <c r="H19" s="53"/>
      <c r="I19" s="8"/>
      <c r="J19" s="51" t="s">
        <v>11</v>
      </c>
      <c r="K19" s="52"/>
      <c r="L19" s="52"/>
      <c r="M19" s="52"/>
      <c r="N19" s="52"/>
      <c r="O19" s="52"/>
      <c r="P19" s="52"/>
      <c r="Q19" s="53"/>
    </row>
    <row r="20" spans="1:17" ht="16.5" thickTop="1" thickBot="1" x14ac:dyDescent="0.3">
      <c r="A20" s="21" t="s">
        <v>24</v>
      </c>
      <c r="B20" s="43" t="s">
        <v>4</v>
      </c>
      <c r="C20" s="44"/>
      <c r="D20" s="44"/>
      <c r="E20" s="44"/>
      <c r="F20" s="44"/>
      <c r="G20" s="45"/>
      <c r="H20" s="21" t="s">
        <v>23</v>
      </c>
      <c r="I20" s="8"/>
      <c r="J20" s="21" t="s">
        <v>24</v>
      </c>
      <c r="K20" s="43" t="s">
        <v>4</v>
      </c>
      <c r="L20" s="44"/>
      <c r="M20" s="44"/>
      <c r="N20" s="44"/>
      <c r="O20" s="44"/>
      <c r="P20" s="45"/>
      <c r="Q20" s="21" t="s">
        <v>23</v>
      </c>
    </row>
    <row r="21" spans="1:17" ht="15.75" customHeight="1" thickTop="1" x14ac:dyDescent="0.25">
      <c r="A21" s="46" t="e">
        <f ca="1">A11-H17</f>
        <v>#REF!</v>
      </c>
      <c r="B21" s="13" t="s">
        <v>1</v>
      </c>
      <c r="C21" s="27"/>
      <c r="D21" s="28"/>
      <c r="E21" s="16" t="s">
        <v>2</v>
      </c>
      <c r="F21" s="33"/>
      <c r="G21" s="34"/>
      <c r="H21" s="19">
        <f>(NETWORKDAYS(C21,F21,'Jours Fériés'!$B$2:$B$20))+ROUNDUP((((F21-C21+1)-(NETWORKDAYS(C21,F21,'Jours Fériés'!$B$2:$B$20)))/2),0)-IF(D21="x",1/2,0)-IF(G21="x",1/2,0)+IF(C21="",-1,0)</f>
        <v>0</v>
      </c>
      <c r="I21" s="8"/>
      <c r="J21" s="46" t="e">
        <f ca="1">J11-Q17</f>
        <v>#REF!</v>
      </c>
      <c r="K21" s="13" t="s">
        <v>1</v>
      </c>
      <c r="L21" s="27"/>
      <c r="M21" s="28"/>
      <c r="N21" s="16" t="s">
        <v>2</v>
      </c>
      <c r="O21" s="33"/>
      <c r="P21" s="34"/>
      <c r="Q21" s="19">
        <f>(NETWORKDAYS(L21,O21,'Jours Fériés'!$B$2:$B$20))+ROUNDUP((((O21-L21+1)-(NETWORKDAYS(L21,O21,'Jours Fériés'!$B$2:$B$20)))/2),0)-IF(M21="x",1/2,0)-IF(P21="x",1/2,0)+IF(L21="",-1,0)</f>
        <v>0</v>
      </c>
    </row>
    <row r="22" spans="1:17" ht="15" customHeight="1" x14ac:dyDescent="0.25">
      <c r="A22" s="47"/>
      <c r="B22" s="14" t="s">
        <v>1</v>
      </c>
      <c r="C22" s="29"/>
      <c r="D22" s="30"/>
      <c r="E22" s="17" t="s">
        <v>2</v>
      </c>
      <c r="F22" s="35"/>
      <c r="G22" s="36"/>
      <c r="H22" s="19">
        <f>(NETWORKDAYS(C22,F22,'Jours Fériés'!$B$2:$B$20))+ROUNDUP((((F22-C22+1)-(NETWORKDAYS(C22,F22,'Jours Fériés'!$B$2:$B$20)))/2),0)-IF(D22="x",1/2,0)-IF(G22="x",1/2,0)+IF(C22="",-1,0)</f>
        <v>0</v>
      </c>
      <c r="I22" s="8"/>
      <c r="J22" s="47"/>
      <c r="K22" s="14" t="s">
        <v>1</v>
      </c>
      <c r="L22" s="29"/>
      <c r="M22" s="30"/>
      <c r="N22" s="17" t="s">
        <v>2</v>
      </c>
      <c r="O22" s="35"/>
      <c r="P22" s="36"/>
      <c r="Q22" s="19">
        <f>(NETWORKDAYS(L22,O22,'Jours Fériés'!$B$2:$B$20))+ROUNDUP((((O22-L22+1)-(NETWORKDAYS(L22,O22,'Jours Fériés'!$B$2:$B$20)))/2),0)-IF(M22="x",1/2,0)-IF(P22="x",1/2,0)+IF(L22="",-1,0)</f>
        <v>0</v>
      </c>
    </row>
    <row r="23" spans="1:17" ht="15" customHeight="1" x14ac:dyDescent="0.25">
      <c r="A23" s="47"/>
      <c r="B23" s="14" t="s">
        <v>1</v>
      </c>
      <c r="C23" s="29"/>
      <c r="D23" s="30"/>
      <c r="E23" s="17" t="s">
        <v>2</v>
      </c>
      <c r="F23" s="35"/>
      <c r="G23" s="36"/>
      <c r="H23" s="19">
        <f>(NETWORKDAYS(C23,F23,'Jours Fériés'!$B$2:$B$20))+ROUNDUP((((F23-C23+1)-(NETWORKDAYS(C23,F23,'Jours Fériés'!$B$2:$B$20)))/2),0)-IF(D23="x",1/2,0)-IF(G23="x",1/2,0)+IF(C23="",-1,0)</f>
        <v>0</v>
      </c>
      <c r="I23" s="8"/>
      <c r="J23" s="47"/>
      <c r="K23" s="14" t="s">
        <v>1</v>
      </c>
      <c r="L23" s="29"/>
      <c r="M23" s="30"/>
      <c r="N23" s="17" t="s">
        <v>2</v>
      </c>
      <c r="O23" s="35"/>
      <c r="P23" s="36"/>
      <c r="Q23" s="19">
        <f>(NETWORKDAYS(L23,O23,'Jours Fériés'!$B$2:$B$20))+ROUNDUP((((O23-L23+1)-(NETWORKDAYS(L23,O23,'Jours Fériés'!$B$2:$B$20)))/2),0)-IF(M23="x",1/2,0)-IF(P23="x",1/2,0)+IF(L23="",-1,0)</f>
        <v>0</v>
      </c>
    </row>
    <row r="24" spans="1:17" ht="15" customHeight="1" x14ac:dyDescent="0.25">
      <c r="A24" s="47"/>
      <c r="B24" s="14" t="s">
        <v>1</v>
      </c>
      <c r="C24" s="29"/>
      <c r="D24" s="30"/>
      <c r="E24" s="17" t="s">
        <v>2</v>
      </c>
      <c r="F24" s="35"/>
      <c r="G24" s="36"/>
      <c r="H24" s="19">
        <f>(NETWORKDAYS(C24,F24,'Jours Fériés'!$B$2:$B$20))+ROUNDUP((((F24-C24+1)-(NETWORKDAYS(C24,F24,'Jours Fériés'!$B$2:$B$20)))/2),0)-IF(D24="x",1/2,0)-IF(G24="x",1/2,0)+IF(C24="",-1,0)</f>
        <v>0</v>
      </c>
      <c r="I24" s="8"/>
      <c r="J24" s="47"/>
      <c r="K24" s="14" t="s">
        <v>1</v>
      </c>
      <c r="L24" s="29"/>
      <c r="M24" s="30"/>
      <c r="N24" s="17" t="s">
        <v>2</v>
      </c>
      <c r="O24" s="35"/>
      <c r="P24" s="36"/>
      <c r="Q24" s="19">
        <f>(NETWORKDAYS(L24,O24,'Jours Fériés'!$B$2:$B$20))+ROUNDUP((((O24-L24+1)-(NETWORKDAYS(L24,O24,'Jours Fériés'!$B$2:$B$20)))/2),0)-IF(M24="x",1/2,0)-IF(P24="x",1/2,0)+IF(L24="",-1,0)</f>
        <v>0</v>
      </c>
    </row>
    <row r="25" spans="1:17" ht="15" customHeight="1" x14ac:dyDescent="0.25">
      <c r="A25" s="47"/>
      <c r="B25" s="14" t="s">
        <v>1</v>
      </c>
      <c r="C25" s="29"/>
      <c r="D25" s="30"/>
      <c r="E25" s="17" t="s">
        <v>2</v>
      </c>
      <c r="F25" s="35"/>
      <c r="G25" s="36"/>
      <c r="H25" s="19">
        <f>(NETWORKDAYS(C25,F25,'Jours Fériés'!$B$2:$B$20))+ROUNDUP((((F25-C25+1)-(NETWORKDAYS(C25,F25,'Jours Fériés'!$B$2:$B$20)))/2),0)-IF(D25="x",1/2,0)-IF(G25="x",1/2,0)+IF(C25="",-1,0)</f>
        <v>0</v>
      </c>
      <c r="I25" s="8"/>
      <c r="J25" s="47"/>
      <c r="K25" s="14" t="s">
        <v>1</v>
      </c>
      <c r="L25" s="29"/>
      <c r="M25" s="30"/>
      <c r="N25" s="17" t="s">
        <v>2</v>
      </c>
      <c r="O25" s="35"/>
      <c r="P25" s="36"/>
      <c r="Q25" s="19">
        <f>(NETWORKDAYS(L25,O25,'Jours Fériés'!$B$2:$B$20))+ROUNDUP((((O25-L25+1)-(NETWORKDAYS(L25,O25,'Jours Fériés'!$B$2:$B$20)))/2),0)-IF(M25="x",1/2,0)-IF(P25="x",1/2,0)+IF(L25="",-1,0)</f>
        <v>0</v>
      </c>
    </row>
    <row r="26" spans="1:17" ht="15.75" customHeight="1" thickBot="1" x14ac:dyDescent="0.3">
      <c r="A26" s="47"/>
      <c r="B26" s="15" t="s">
        <v>1</v>
      </c>
      <c r="C26" s="31"/>
      <c r="D26" s="32"/>
      <c r="E26" s="18" t="s">
        <v>2</v>
      </c>
      <c r="F26" s="37"/>
      <c r="G26" s="38"/>
      <c r="H26" s="19">
        <f>(NETWORKDAYS(C26,F26,'Jours Fériés'!$B$2:$B$20))+ROUNDUP((((F26-C26+1)-(NETWORKDAYS(C26,F26,'Jours Fériés'!$B$2:$B$20)))/2),0)-IF(D26="x",1/2,0)-IF(G26="x",1/2,0)+IF(C26="",-1,0)</f>
        <v>0</v>
      </c>
      <c r="I26" s="8"/>
      <c r="J26" s="47"/>
      <c r="K26" s="15" t="s">
        <v>1</v>
      </c>
      <c r="L26" s="31"/>
      <c r="M26" s="32"/>
      <c r="N26" s="18" t="s">
        <v>2</v>
      </c>
      <c r="O26" s="37"/>
      <c r="P26" s="38"/>
      <c r="Q26" s="19">
        <f>(NETWORKDAYS(L26,O26,'Jours Fériés'!$B$2:$B$20))+ROUNDUP((((O26-L26+1)-(NETWORKDAYS(L26,O26,'Jours Fériés'!$B$2:$B$20)))/2),0)-IF(M26="x",1/2,0)-IF(P26="x",1/2,0)+IF(L26="",-1,0)</f>
        <v>0</v>
      </c>
    </row>
    <row r="27" spans="1:17" ht="24.75" thickTop="1" thickBot="1" x14ac:dyDescent="0.4">
      <c r="A27" s="48" t="s">
        <v>26</v>
      </c>
      <c r="B27" s="49"/>
      <c r="C27" s="49"/>
      <c r="D27" s="49"/>
      <c r="E27" s="49"/>
      <c r="F27" s="49"/>
      <c r="G27" s="50"/>
      <c r="H27" s="22">
        <f>SUM(H21:H26)</f>
        <v>0</v>
      </c>
      <c r="I27" s="23"/>
      <c r="J27" s="48" t="s">
        <v>32</v>
      </c>
      <c r="K27" s="49"/>
      <c r="L27" s="49"/>
      <c r="M27" s="49"/>
      <c r="N27" s="49"/>
      <c r="O27" s="49"/>
      <c r="P27" s="50"/>
      <c r="Q27" s="22">
        <f>SUM(Q21:Q26)</f>
        <v>0</v>
      </c>
    </row>
    <row r="28" spans="1:17" s="7" customFormat="1" ht="6" customHeight="1" thickTop="1" thickBot="1" x14ac:dyDescent="0.45">
      <c r="A28" s="20"/>
      <c r="B28" s="20"/>
      <c r="C28" s="20"/>
      <c r="D28" s="20"/>
      <c r="E28" s="20"/>
      <c r="F28" s="20"/>
      <c r="G28" s="20"/>
      <c r="H28" s="20"/>
      <c r="I28" s="8"/>
      <c r="J28" s="20"/>
      <c r="K28" s="20"/>
      <c r="L28" s="20"/>
      <c r="M28" s="20"/>
      <c r="N28" s="20"/>
      <c r="O28" s="20"/>
      <c r="P28" s="20"/>
      <c r="Q28" s="20"/>
    </row>
    <row r="29" spans="1:17" ht="27.75" thickTop="1" thickBot="1" x14ac:dyDescent="0.45">
      <c r="A29" s="51" t="s">
        <v>6</v>
      </c>
      <c r="B29" s="52"/>
      <c r="C29" s="52"/>
      <c r="D29" s="52"/>
      <c r="E29" s="52"/>
      <c r="F29" s="52"/>
      <c r="G29" s="52"/>
      <c r="H29" s="53"/>
      <c r="I29" s="8"/>
      <c r="J29" s="51" t="s">
        <v>12</v>
      </c>
      <c r="K29" s="52"/>
      <c r="L29" s="52"/>
      <c r="M29" s="52"/>
      <c r="N29" s="52"/>
      <c r="O29" s="52"/>
      <c r="P29" s="52"/>
      <c r="Q29" s="53"/>
    </row>
    <row r="30" spans="1:17" ht="16.5" thickTop="1" thickBot="1" x14ac:dyDescent="0.3">
      <c r="A30" s="21" t="s">
        <v>24</v>
      </c>
      <c r="B30" s="43" t="s">
        <v>4</v>
      </c>
      <c r="C30" s="44"/>
      <c r="D30" s="44"/>
      <c r="E30" s="44"/>
      <c r="F30" s="44"/>
      <c r="G30" s="45"/>
      <c r="H30" s="21" t="s">
        <v>23</v>
      </c>
      <c r="I30" s="8"/>
      <c r="J30" s="21" t="s">
        <v>24</v>
      </c>
      <c r="K30" s="43" t="s">
        <v>4</v>
      </c>
      <c r="L30" s="44"/>
      <c r="M30" s="44"/>
      <c r="N30" s="44"/>
      <c r="O30" s="44"/>
      <c r="P30" s="45"/>
      <c r="Q30" s="21" t="s">
        <v>23</v>
      </c>
    </row>
    <row r="31" spans="1:17" ht="15.75" customHeight="1" thickTop="1" x14ac:dyDescent="0.25">
      <c r="A31" s="46" t="e">
        <f ca="1">A21-H27</f>
        <v>#REF!</v>
      </c>
      <c r="B31" s="13" t="s">
        <v>1</v>
      </c>
      <c r="C31" s="27"/>
      <c r="D31" s="28"/>
      <c r="E31" s="16" t="s">
        <v>2</v>
      </c>
      <c r="F31" s="33"/>
      <c r="G31" s="34"/>
      <c r="H31" s="19">
        <f>(NETWORKDAYS(C31,F31,'Jours Fériés'!$B$2:$B$20))+ROUNDUP((((F31-C31+1)-(NETWORKDAYS(C31,F31,'Jours Fériés'!$B$2:$B$20)))/2),0)-IF(D31="x",1/2,0)-IF(G31="x",1/2,0)+IF(C31="",-1,0)</f>
        <v>0</v>
      </c>
      <c r="I31" s="8"/>
      <c r="J31" s="46" t="e">
        <f ca="1">J21-Q27</f>
        <v>#REF!</v>
      </c>
      <c r="K31" s="13" t="s">
        <v>1</v>
      </c>
      <c r="L31" s="27"/>
      <c r="M31" s="28"/>
      <c r="N31" s="16" t="s">
        <v>2</v>
      </c>
      <c r="O31" s="33"/>
      <c r="P31" s="34"/>
      <c r="Q31" s="19">
        <f>(NETWORKDAYS(L31,O31,'Jours Fériés'!$B$2:$B$20))+ROUNDUP((((O31-L31+1)-(NETWORKDAYS(L31,O31,'Jours Fériés'!$B$2:$B$20)))/2),0)-IF(M31="x",1/2,0)-IF(P31="x",1/2,0)+IF(L31="",-1,0)</f>
        <v>0</v>
      </c>
    </row>
    <row r="32" spans="1:17" ht="15" customHeight="1" x14ac:dyDescent="0.25">
      <c r="A32" s="47"/>
      <c r="B32" s="14" t="s">
        <v>1</v>
      </c>
      <c r="C32" s="29"/>
      <c r="D32" s="30"/>
      <c r="E32" s="17" t="s">
        <v>2</v>
      </c>
      <c r="F32" s="35"/>
      <c r="G32" s="36"/>
      <c r="H32" s="19">
        <f>(NETWORKDAYS(C32,F32,'Jours Fériés'!$B$2:$B$20))+ROUNDUP((((F32-C32+1)-(NETWORKDAYS(C32,F32,'Jours Fériés'!$B$2:$B$20)))/2),0)-IF(D32="x",1/2,0)-IF(G32="x",1/2,0)+IF(C32="",-1,0)</f>
        <v>0</v>
      </c>
      <c r="I32" s="8"/>
      <c r="J32" s="47"/>
      <c r="K32" s="14" t="s">
        <v>1</v>
      </c>
      <c r="L32" s="29"/>
      <c r="M32" s="30"/>
      <c r="N32" s="17" t="s">
        <v>2</v>
      </c>
      <c r="O32" s="35"/>
      <c r="P32" s="36"/>
      <c r="Q32" s="19">
        <f>(NETWORKDAYS(L32,O32,'Jours Fériés'!$B$2:$B$20))+ROUNDUP((((O32-L32+1)-(NETWORKDAYS(L32,O32,'Jours Fériés'!$B$2:$B$20)))/2),0)-IF(M32="x",1/2,0)-IF(P32="x",1/2,0)+IF(L32="",-1,0)</f>
        <v>0</v>
      </c>
    </row>
    <row r="33" spans="1:17" ht="15" customHeight="1" x14ac:dyDescent="0.25">
      <c r="A33" s="47"/>
      <c r="B33" s="14" t="s">
        <v>1</v>
      </c>
      <c r="C33" s="29"/>
      <c r="D33" s="30"/>
      <c r="E33" s="17" t="s">
        <v>2</v>
      </c>
      <c r="F33" s="35"/>
      <c r="G33" s="36"/>
      <c r="H33" s="19">
        <f>(NETWORKDAYS(C33,F33,'Jours Fériés'!$B$2:$B$20))+ROUNDUP((((F33-C33+1)-(NETWORKDAYS(C33,F33,'Jours Fériés'!$B$2:$B$20)))/2),0)-IF(D33="x",1/2,0)-IF(G33="x",1/2,0)+IF(C33="",-1,0)</f>
        <v>0</v>
      </c>
      <c r="I33" s="8"/>
      <c r="J33" s="47"/>
      <c r="K33" s="14" t="s">
        <v>1</v>
      </c>
      <c r="L33" s="29"/>
      <c r="M33" s="30"/>
      <c r="N33" s="17" t="s">
        <v>2</v>
      </c>
      <c r="O33" s="35"/>
      <c r="P33" s="36"/>
      <c r="Q33" s="19">
        <f>(NETWORKDAYS(L33,O33,'Jours Fériés'!$B$2:$B$20))+ROUNDUP((((O33-L33+1)-(NETWORKDAYS(L33,O33,'Jours Fériés'!$B$2:$B$20)))/2),0)-IF(M33="x",1/2,0)-IF(P33="x",1/2,0)+IF(L33="",-1,0)</f>
        <v>0</v>
      </c>
    </row>
    <row r="34" spans="1:17" ht="15" customHeight="1" x14ac:dyDescent="0.25">
      <c r="A34" s="47"/>
      <c r="B34" s="14" t="s">
        <v>1</v>
      </c>
      <c r="C34" s="29"/>
      <c r="D34" s="30"/>
      <c r="E34" s="17" t="s">
        <v>2</v>
      </c>
      <c r="F34" s="35"/>
      <c r="G34" s="36"/>
      <c r="H34" s="19">
        <f>(NETWORKDAYS(C34,F34,'Jours Fériés'!$B$2:$B$20))+ROUNDUP((((F34-C34+1)-(NETWORKDAYS(C34,F34,'Jours Fériés'!$B$2:$B$20)))/2),0)-IF(D34="x",1/2,0)-IF(G34="x",1/2,0)+IF(C34="",-1,0)</f>
        <v>0</v>
      </c>
      <c r="I34" s="8"/>
      <c r="J34" s="47"/>
      <c r="K34" s="14" t="s">
        <v>1</v>
      </c>
      <c r="L34" s="29"/>
      <c r="M34" s="30"/>
      <c r="N34" s="17" t="s">
        <v>2</v>
      </c>
      <c r="O34" s="35"/>
      <c r="P34" s="36"/>
      <c r="Q34" s="19">
        <f>(NETWORKDAYS(L34,O34,'Jours Fériés'!$B$2:$B$20))+ROUNDUP((((O34-L34+1)-(NETWORKDAYS(L34,O34,'Jours Fériés'!$B$2:$B$20)))/2),0)-IF(M34="x",1/2,0)-IF(P34="x",1/2,0)+IF(L34="",-1,0)</f>
        <v>0</v>
      </c>
    </row>
    <row r="35" spans="1:17" ht="15" customHeight="1" x14ac:dyDescent="0.25">
      <c r="A35" s="47"/>
      <c r="B35" s="14" t="s">
        <v>1</v>
      </c>
      <c r="C35" s="29"/>
      <c r="D35" s="30"/>
      <c r="E35" s="17" t="s">
        <v>2</v>
      </c>
      <c r="F35" s="35"/>
      <c r="G35" s="36"/>
      <c r="H35" s="19">
        <f>(NETWORKDAYS(C35,F35,'Jours Fériés'!$B$2:$B$20))+ROUNDUP((((F35-C35+1)-(NETWORKDAYS(C35,F35,'Jours Fériés'!$B$2:$B$20)))/2),0)-IF(D35="x",1/2,0)-IF(G35="x",1/2,0)+IF(C35="",-1,0)</f>
        <v>0</v>
      </c>
      <c r="I35" s="8"/>
      <c r="J35" s="47"/>
      <c r="K35" s="14" t="s">
        <v>1</v>
      </c>
      <c r="L35" s="29"/>
      <c r="M35" s="30"/>
      <c r="N35" s="17" t="s">
        <v>2</v>
      </c>
      <c r="O35" s="35"/>
      <c r="P35" s="36"/>
      <c r="Q35" s="19">
        <f>(NETWORKDAYS(L35,O35,'Jours Fériés'!$B$2:$B$20))+ROUNDUP((((O35-L35+1)-(NETWORKDAYS(L35,O35,'Jours Fériés'!$B$2:$B$20)))/2),0)-IF(M35="x",1/2,0)-IF(P35="x",1/2,0)+IF(L35="",-1,0)</f>
        <v>0</v>
      </c>
    </row>
    <row r="36" spans="1:17" ht="15.75" customHeight="1" thickBot="1" x14ac:dyDescent="0.3">
      <c r="A36" s="47"/>
      <c r="B36" s="15" t="s">
        <v>1</v>
      </c>
      <c r="C36" s="31"/>
      <c r="D36" s="32"/>
      <c r="E36" s="18" t="s">
        <v>2</v>
      </c>
      <c r="F36" s="37"/>
      <c r="G36" s="38"/>
      <c r="H36" s="19">
        <f>(NETWORKDAYS(C36,F36,'Jours Fériés'!$B$2:$B$20))+ROUNDUP((((F36-C36+1)-(NETWORKDAYS(C36,F36,'Jours Fériés'!$B$2:$B$20)))/2),0)-IF(D36="x",1/2,0)-IF(G36="x",1/2,0)+IF(C36="",-1,0)</f>
        <v>0</v>
      </c>
      <c r="I36" s="8"/>
      <c r="J36" s="47"/>
      <c r="K36" s="15" t="s">
        <v>1</v>
      </c>
      <c r="L36" s="31"/>
      <c r="M36" s="32"/>
      <c r="N36" s="18" t="s">
        <v>2</v>
      </c>
      <c r="O36" s="37"/>
      <c r="P36" s="38"/>
      <c r="Q36" s="19">
        <f>(NETWORKDAYS(L36,O36,'Jours Fériés'!$B$2:$B$20))+ROUNDUP((((O36-L36+1)-(NETWORKDAYS(L36,O36,'Jours Fériés'!$B$2:$B$20)))/2),0)-IF(M36="x",1/2,0)-IF(P36="x",1/2,0)+IF(L36="",-1,0)</f>
        <v>0</v>
      </c>
    </row>
    <row r="37" spans="1:17" ht="24.75" thickTop="1" thickBot="1" x14ac:dyDescent="0.4">
      <c r="A37" s="48" t="s">
        <v>27</v>
      </c>
      <c r="B37" s="49"/>
      <c r="C37" s="49"/>
      <c r="D37" s="49"/>
      <c r="E37" s="49"/>
      <c r="F37" s="49"/>
      <c r="G37" s="50"/>
      <c r="H37" s="22">
        <f>SUM(H31:H36)</f>
        <v>0</v>
      </c>
      <c r="I37" s="23"/>
      <c r="J37" s="48" t="s">
        <v>33</v>
      </c>
      <c r="K37" s="49"/>
      <c r="L37" s="49"/>
      <c r="M37" s="49"/>
      <c r="N37" s="49"/>
      <c r="O37" s="49"/>
      <c r="P37" s="50"/>
      <c r="Q37" s="22">
        <f>SUM(Q31:Q36)</f>
        <v>0</v>
      </c>
    </row>
    <row r="38" spans="1:17" s="7" customFormat="1" ht="6" customHeight="1" thickTop="1" thickBot="1" x14ac:dyDescent="0.45">
      <c r="A38" s="20"/>
      <c r="B38" s="20"/>
      <c r="C38" s="20"/>
      <c r="D38" s="20"/>
      <c r="E38" s="20"/>
      <c r="F38" s="20"/>
      <c r="G38" s="20"/>
      <c r="H38" s="20"/>
      <c r="I38" s="8"/>
      <c r="J38" s="20"/>
      <c r="K38" s="20"/>
      <c r="L38" s="20"/>
      <c r="M38" s="20"/>
      <c r="N38" s="20"/>
      <c r="O38" s="20"/>
      <c r="P38" s="20"/>
      <c r="Q38" s="20"/>
    </row>
    <row r="39" spans="1:17" ht="27.75" thickTop="1" thickBot="1" x14ac:dyDescent="0.45">
      <c r="A39" s="51" t="s">
        <v>7</v>
      </c>
      <c r="B39" s="52"/>
      <c r="C39" s="52"/>
      <c r="D39" s="52"/>
      <c r="E39" s="52"/>
      <c r="F39" s="52"/>
      <c r="G39" s="52"/>
      <c r="H39" s="53"/>
      <c r="I39" s="8"/>
      <c r="J39" s="51" t="s">
        <v>13</v>
      </c>
      <c r="K39" s="52"/>
      <c r="L39" s="52"/>
      <c r="M39" s="52"/>
      <c r="N39" s="52"/>
      <c r="O39" s="52"/>
      <c r="P39" s="52"/>
      <c r="Q39" s="53"/>
    </row>
    <row r="40" spans="1:17" ht="16.5" thickTop="1" thickBot="1" x14ac:dyDescent="0.3">
      <c r="A40" s="21" t="s">
        <v>24</v>
      </c>
      <c r="B40" s="43" t="s">
        <v>4</v>
      </c>
      <c r="C40" s="44"/>
      <c r="D40" s="44"/>
      <c r="E40" s="44"/>
      <c r="F40" s="44"/>
      <c r="G40" s="45"/>
      <c r="H40" s="21" t="s">
        <v>23</v>
      </c>
      <c r="I40" s="8"/>
      <c r="J40" s="21" t="s">
        <v>24</v>
      </c>
      <c r="K40" s="43" t="s">
        <v>4</v>
      </c>
      <c r="L40" s="44"/>
      <c r="M40" s="44"/>
      <c r="N40" s="44"/>
      <c r="O40" s="44"/>
      <c r="P40" s="45"/>
      <c r="Q40" s="21" t="s">
        <v>23</v>
      </c>
    </row>
    <row r="41" spans="1:17" ht="15.75" customHeight="1" thickTop="1" x14ac:dyDescent="0.25">
      <c r="A41" s="46" t="e">
        <f ca="1">A31-H37</f>
        <v>#REF!</v>
      </c>
      <c r="B41" s="13" t="s">
        <v>1</v>
      </c>
      <c r="C41" s="27"/>
      <c r="D41" s="28"/>
      <c r="E41" s="16" t="s">
        <v>2</v>
      </c>
      <c r="F41" s="33"/>
      <c r="G41" s="34"/>
      <c r="H41" s="19">
        <f>(NETWORKDAYS(C41,F41,'Jours Fériés'!$B$2:$B$20))+ROUNDUP((((F41-C41+1)-(NETWORKDAYS(C41,F41,'Jours Fériés'!$B$2:$B$20)))/2),0)-IF(D41="x",1/2,0)-IF(G41="x",1/2,0)+IF(C41="",-1,0)</f>
        <v>0</v>
      </c>
      <c r="I41" s="8"/>
      <c r="J41" s="46" t="e">
        <f ca="1">J31-Q37</f>
        <v>#REF!</v>
      </c>
      <c r="K41" s="13" t="s">
        <v>1</v>
      </c>
      <c r="L41" s="27"/>
      <c r="M41" s="28"/>
      <c r="N41" s="16" t="s">
        <v>2</v>
      </c>
      <c r="O41" s="33"/>
      <c r="P41" s="34"/>
      <c r="Q41" s="19">
        <f>(NETWORKDAYS(L41,O41,'Jours Fériés'!$B$2:$B$20))+ROUNDUP((((O41-L41+1)-(NETWORKDAYS(L41,O41,'Jours Fériés'!$B$2:$B$20)))/2),0)-IF(M41="x",1/2,0)-IF(P41="x",1/2,0)+IF(L41="",-1,0)</f>
        <v>0</v>
      </c>
    </row>
    <row r="42" spans="1:17" ht="15" customHeight="1" x14ac:dyDescent="0.25">
      <c r="A42" s="47"/>
      <c r="B42" s="14" t="s">
        <v>1</v>
      </c>
      <c r="C42" s="29"/>
      <c r="D42" s="30"/>
      <c r="E42" s="17" t="s">
        <v>2</v>
      </c>
      <c r="F42" s="35"/>
      <c r="G42" s="36"/>
      <c r="H42" s="19">
        <f>(NETWORKDAYS(C42,F42,'Jours Fériés'!$B$2:$B$20))+ROUNDUP((((F42-C42+1)-(NETWORKDAYS(C42,F42,'Jours Fériés'!$B$2:$B$20)))/2),0)-IF(D42="x",1/2,0)-IF(G42="x",1/2,0)+IF(C42="",-1,0)</f>
        <v>0</v>
      </c>
      <c r="I42" s="8"/>
      <c r="J42" s="47"/>
      <c r="K42" s="14" t="s">
        <v>1</v>
      </c>
      <c r="L42" s="29"/>
      <c r="M42" s="30"/>
      <c r="N42" s="17" t="s">
        <v>2</v>
      </c>
      <c r="O42" s="35"/>
      <c r="P42" s="36"/>
      <c r="Q42" s="19">
        <f>(NETWORKDAYS(L42,O42,'Jours Fériés'!$B$2:$B$20))+ROUNDUP((((O42-L42+1)-(NETWORKDAYS(L42,O42,'Jours Fériés'!$B$2:$B$20)))/2),0)-IF(M42="x",1/2,0)-IF(P42="x",1/2,0)+IF(L42="",-1,0)</f>
        <v>0</v>
      </c>
    </row>
    <row r="43" spans="1:17" ht="15" customHeight="1" x14ac:dyDescent="0.25">
      <c r="A43" s="47"/>
      <c r="B43" s="14" t="s">
        <v>1</v>
      </c>
      <c r="C43" s="29"/>
      <c r="D43" s="30"/>
      <c r="E43" s="17" t="s">
        <v>2</v>
      </c>
      <c r="F43" s="35"/>
      <c r="G43" s="36"/>
      <c r="H43" s="19">
        <f>(NETWORKDAYS(C43,F43,'Jours Fériés'!$B$2:$B$20))+ROUNDUP((((F43-C43+1)-(NETWORKDAYS(C43,F43,'Jours Fériés'!$B$2:$B$20)))/2),0)-IF(D43="x",1/2,0)-IF(G43="x",1/2,0)+IF(C43="",-1,0)</f>
        <v>0</v>
      </c>
      <c r="I43" s="8"/>
      <c r="J43" s="47"/>
      <c r="K43" s="14" t="s">
        <v>1</v>
      </c>
      <c r="L43" s="29"/>
      <c r="M43" s="30"/>
      <c r="N43" s="17" t="s">
        <v>2</v>
      </c>
      <c r="O43" s="35"/>
      <c r="P43" s="36"/>
      <c r="Q43" s="19">
        <f>(NETWORKDAYS(L43,O43,'Jours Fériés'!$B$2:$B$20))+ROUNDUP((((O43-L43+1)-(NETWORKDAYS(L43,O43,'Jours Fériés'!$B$2:$B$20)))/2),0)-IF(M43="x",1/2,0)-IF(P43="x",1/2,0)+IF(L43="",-1,0)</f>
        <v>0</v>
      </c>
    </row>
    <row r="44" spans="1:17" ht="15" customHeight="1" x14ac:dyDescent="0.25">
      <c r="A44" s="47"/>
      <c r="B44" s="14" t="s">
        <v>1</v>
      </c>
      <c r="C44" s="29"/>
      <c r="D44" s="30"/>
      <c r="E44" s="17" t="s">
        <v>2</v>
      </c>
      <c r="F44" s="35"/>
      <c r="G44" s="36"/>
      <c r="H44" s="19">
        <f>(NETWORKDAYS(C44,F44,'Jours Fériés'!$B$2:$B$20))+ROUNDUP((((F44-C44+1)-(NETWORKDAYS(C44,F44,'Jours Fériés'!$B$2:$B$20)))/2),0)-IF(D44="x",1/2,0)-IF(G44="x",1/2,0)+IF(C44="",-1,0)</f>
        <v>0</v>
      </c>
      <c r="I44" s="8"/>
      <c r="J44" s="47"/>
      <c r="K44" s="14" t="s">
        <v>1</v>
      </c>
      <c r="L44" s="29"/>
      <c r="M44" s="30"/>
      <c r="N44" s="17" t="s">
        <v>2</v>
      </c>
      <c r="O44" s="35"/>
      <c r="P44" s="36"/>
      <c r="Q44" s="19">
        <f>(NETWORKDAYS(L44,O44,'Jours Fériés'!$B$2:$B$20))+ROUNDUP((((O44-L44+1)-(NETWORKDAYS(L44,O44,'Jours Fériés'!$B$2:$B$20)))/2),0)-IF(M44="x",1/2,0)-IF(P44="x",1/2,0)+IF(L44="",-1,0)</f>
        <v>0</v>
      </c>
    </row>
    <row r="45" spans="1:17" ht="15" customHeight="1" x14ac:dyDescent="0.25">
      <c r="A45" s="47"/>
      <c r="B45" s="14" t="s">
        <v>1</v>
      </c>
      <c r="C45" s="29"/>
      <c r="D45" s="30"/>
      <c r="E45" s="17" t="s">
        <v>2</v>
      </c>
      <c r="F45" s="35"/>
      <c r="G45" s="36"/>
      <c r="H45" s="19">
        <f>(NETWORKDAYS(C45,F45,'Jours Fériés'!$B$2:$B$20))+ROUNDUP((((F45-C45+1)-(NETWORKDAYS(C45,F45,'Jours Fériés'!$B$2:$B$20)))/2),0)-IF(D45="x",1/2,0)-IF(G45="x",1/2,0)+IF(C45="",-1,0)</f>
        <v>0</v>
      </c>
      <c r="I45" s="8"/>
      <c r="J45" s="47"/>
      <c r="K45" s="14" t="s">
        <v>1</v>
      </c>
      <c r="L45" s="29"/>
      <c r="M45" s="30"/>
      <c r="N45" s="17" t="s">
        <v>2</v>
      </c>
      <c r="O45" s="35"/>
      <c r="P45" s="36"/>
      <c r="Q45" s="19">
        <f>(NETWORKDAYS(L45,O45,'Jours Fériés'!$B$2:$B$20))+ROUNDUP((((O45-L45+1)-(NETWORKDAYS(L45,O45,'Jours Fériés'!$B$2:$B$20)))/2),0)-IF(M45="x",1/2,0)-IF(P45="x",1/2,0)+IF(L45="",-1,0)</f>
        <v>0</v>
      </c>
    </row>
    <row r="46" spans="1:17" ht="15.75" customHeight="1" thickBot="1" x14ac:dyDescent="0.3">
      <c r="A46" s="47"/>
      <c r="B46" s="15" t="s">
        <v>1</v>
      </c>
      <c r="C46" s="31"/>
      <c r="D46" s="32"/>
      <c r="E46" s="18" t="s">
        <v>2</v>
      </c>
      <c r="F46" s="37"/>
      <c r="G46" s="38"/>
      <c r="H46" s="19">
        <f>(NETWORKDAYS(C46,F46,'Jours Fériés'!$B$2:$B$20))+ROUNDUP((((F46-C46+1)-(NETWORKDAYS(C46,F46,'Jours Fériés'!$B$2:$B$20)))/2),0)-IF(D46="x",1/2,0)-IF(G46="x",1/2,0)+IF(C46="",-1,0)</f>
        <v>0</v>
      </c>
      <c r="I46" s="8"/>
      <c r="J46" s="47"/>
      <c r="K46" s="15" t="s">
        <v>1</v>
      </c>
      <c r="L46" s="31"/>
      <c r="M46" s="32"/>
      <c r="N46" s="18" t="s">
        <v>2</v>
      </c>
      <c r="O46" s="37"/>
      <c r="P46" s="38"/>
      <c r="Q46" s="19">
        <f>(NETWORKDAYS(L46,O46,'Jours Fériés'!$B$2:$B$20))+ROUNDUP((((O46-L46+1)-(NETWORKDAYS(L46,O46,'Jours Fériés'!$B$2:$B$20)))/2),0)-IF(M46="x",1/2,0)-IF(P46="x",1/2,0)+IF(L46="",-1,0)</f>
        <v>0</v>
      </c>
    </row>
    <row r="47" spans="1:17" ht="24.75" thickTop="1" thickBot="1" x14ac:dyDescent="0.4">
      <c r="A47" s="48" t="s">
        <v>28</v>
      </c>
      <c r="B47" s="49"/>
      <c r="C47" s="49"/>
      <c r="D47" s="49"/>
      <c r="E47" s="49"/>
      <c r="F47" s="49"/>
      <c r="G47" s="50"/>
      <c r="H47" s="22">
        <f>SUM(H41:H46)</f>
        <v>0</v>
      </c>
      <c r="I47" s="23"/>
      <c r="J47" s="48" t="s">
        <v>34</v>
      </c>
      <c r="K47" s="49"/>
      <c r="L47" s="49"/>
      <c r="M47" s="49"/>
      <c r="N47" s="49"/>
      <c r="O47" s="49"/>
      <c r="P47" s="50"/>
      <c r="Q47" s="22">
        <f>SUM(Q41:Q46)</f>
        <v>0</v>
      </c>
    </row>
    <row r="48" spans="1:17" s="7" customFormat="1" ht="6" customHeight="1" thickTop="1" thickBot="1" x14ac:dyDescent="0.45">
      <c r="A48" s="20"/>
      <c r="B48" s="20"/>
      <c r="C48" s="20"/>
      <c r="D48" s="20"/>
      <c r="E48" s="20"/>
      <c r="F48" s="20"/>
      <c r="G48" s="20"/>
      <c r="H48" s="20"/>
      <c r="I48" s="8"/>
      <c r="J48" s="20"/>
      <c r="K48" s="20"/>
      <c r="L48" s="20"/>
      <c r="M48" s="20"/>
      <c r="N48" s="20"/>
      <c r="O48" s="20"/>
      <c r="P48" s="20"/>
      <c r="Q48" s="20"/>
    </row>
    <row r="49" spans="1:17" ht="27.75" thickTop="1" thickBot="1" x14ac:dyDescent="0.45">
      <c r="A49" s="51" t="s">
        <v>8</v>
      </c>
      <c r="B49" s="52"/>
      <c r="C49" s="52"/>
      <c r="D49" s="52"/>
      <c r="E49" s="52"/>
      <c r="F49" s="52"/>
      <c r="G49" s="52"/>
      <c r="H49" s="53"/>
      <c r="I49" s="8"/>
      <c r="J49" s="51" t="s">
        <v>14</v>
      </c>
      <c r="K49" s="52"/>
      <c r="L49" s="52"/>
      <c r="M49" s="52"/>
      <c r="N49" s="52"/>
      <c r="O49" s="52"/>
      <c r="P49" s="52"/>
      <c r="Q49" s="53"/>
    </row>
    <row r="50" spans="1:17" ht="16.5" thickTop="1" thickBot="1" x14ac:dyDescent="0.3">
      <c r="A50" s="21" t="s">
        <v>24</v>
      </c>
      <c r="B50" s="43" t="s">
        <v>4</v>
      </c>
      <c r="C50" s="44"/>
      <c r="D50" s="44"/>
      <c r="E50" s="44"/>
      <c r="F50" s="44"/>
      <c r="G50" s="45"/>
      <c r="H50" s="21" t="s">
        <v>23</v>
      </c>
      <c r="I50" s="8"/>
      <c r="J50" s="21" t="s">
        <v>24</v>
      </c>
      <c r="K50" s="43" t="s">
        <v>4</v>
      </c>
      <c r="L50" s="44"/>
      <c r="M50" s="44"/>
      <c r="N50" s="44"/>
      <c r="O50" s="44"/>
      <c r="P50" s="45"/>
      <c r="Q50" s="21" t="s">
        <v>23</v>
      </c>
    </row>
    <row r="51" spans="1:17" ht="15.75" customHeight="1" thickTop="1" x14ac:dyDescent="0.25">
      <c r="A51" s="46" t="e">
        <f ca="1">A41-H47</f>
        <v>#REF!</v>
      </c>
      <c r="B51" s="13" t="s">
        <v>1</v>
      </c>
      <c r="C51" s="27"/>
      <c r="D51" s="28"/>
      <c r="E51" s="16" t="s">
        <v>2</v>
      </c>
      <c r="F51" s="33"/>
      <c r="G51" s="34"/>
      <c r="H51" s="19">
        <f>(NETWORKDAYS(C51,F51,'Jours Fériés'!$B$2:$B$20))+ROUNDUP((((F51-C51+1)-(NETWORKDAYS(C51,F51,'Jours Fériés'!$B$2:$B$20)))/2),0)-IF(D51="x",1/2,0)-IF(G51="x",1/2,0)+IF(C51="",-1,0)</f>
        <v>0</v>
      </c>
      <c r="I51" s="8"/>
      <c r="J51" s="46" t="e">
        <f ca="1">J41-Q47</f>
        <v>#REF!</v>
      </c>
      <c r="K51" s="13" t="s">
        <v>1</v>
      </c>
      <c r="L51" s="27"/>
      <c r="M51" s="28"/>
      <c r="N51" s="16" t="s">
        <v>2</v>
      </c>
      <c r="O51" s="33"/>
      <c r="P51" s="34"/>
      <c r="Q51" s="19">
        <f>(NETWORKDAYS(L51,O51,'Jours Fériés'!$B$2:$B$20))+ROUNDUP((((O51-L51+1)-(NETWORKDAYS(L51,O51,'Jours Fériés'!$B$2:$B$20)))/2),0)-IF(M51="x",1/2,0)-IF(P51="x",1/2,0)+IF(L51="",-1,0)</f>
        <v>0</v>
      </c>
    </row>
    <row r="52" spans="1:17" ht="15" customHeight="1" x14ac:dyDescent="0.25">
      <c r="A52" s="47"/>
      <c r="B52" s="14" t="s">
        <v>1</v>
      </c>
      <c r="C52" s="29"/>
      <c r="D52" s="30"/>
      <c r="E52" s="17" t="s">
        <v>2</v>
      </c>
      <c r="F52" s="35"/>
      <c r="G52" s="36"/>
      <c r="H52" s="19">
        <f>(NETWORKDAYS(C52,F52,'Jours Fériés'!$B$2:$B$20))+ROUNDUP((((F52-C52+1)-(NETWORKDAYS(C52,F52,'Jours Fériés'!$B$2:$B$20)))/2),0)-IF(D52="x",1/2,0)-IF(G52="x",1/2,0)+IF(C52="",-1,0)</f>
        <v>0</v>
      </c>
      <c r="I52" s="8"/>
      <c r="J52" s="47"/>
      <c r="K52" s="14" t="s">
        <v>1</v>
      </c>
      <c r="L52" s="29"/>
      <c r="M52" s="30"/>
      <c r="N52" s="17" t="s">
        <v>2</v>
      </c>
      <c r="O52" s="35"/>
      <c r="P52" s="36"/>
      <c r="Q52" s="19">
        <f>(NETWORKDAYS(L52,O52,'Jours Fériés'!$B$2:$B$20))+ROUNDUP((((O52-L52+1)-(NETWORKDAYS(L52,O52,'Jours Fériés'!$B$2:$B$20)))/2),0)-IF(M52="x",1/2,0)-IF(P52="x",1/2,0)+IF(L52="",-1,0)</f>
        <v>0</v>
      </c>
    </row>
    <row r="53" spans="1:17" ht="15" customHeight="1" x14ac:dyDescent="0.25">
      <c r="A53" s="47"/>
      <c r="B53" s="14" t="s">
        <v>1</v>
      </c>
      <c r="C53" s="29"/>
      <c r="D53" s="30"/>
      <c r="E53" s="17" t="s">
        <v>2</v>
      </c>
      <c r="F53" s="35"/>
      <c r="G53" s="36"/>
      <c r="H53" s="19">
        <f>(NETWORKDAYS(C53,F53,'Jours Fériés'!$B$2:$B$20))+ROUNDUP((((F53-C53+1)-(NETWORKDAYS(C53,F53,'Jours Fériés'!$B$2:$B$20)))/2),0)-IF(D53="x",1/2,0)-IF(G53="x",1/2,0)+IF(C53="",-1,0)</f>
        <v>0</v>
      </c>
      <c r="I53" s="8"/>
      <c r="J53" s="47"/>
      <c r="K53" s="14" t="s">
        <v>1</v>
      </c>
      <c r="L53" s="29"/>
      <c r="M53" s="30"/>
      <c r="N53" s="17" t="s">
        <v>2</v>
      </c>
      <c r="O53" s="35"/>
      <c r="P53" s="36"/>
      <c r="Q53" s="19">
        <f>(NETWORKDAYS(L53,O53,'Jours Fériés'!$B$2:$B$20))+ROUNDUP((((O53-L53+1)-(NETWORKDAYS(L53,O53,'Jours Fériés'!$B$2:$B$20)))/2),0)-IF(M53="x",1/2,0)-IF(P53="x",1/2,0)+IF(L53="",-1,0)</f>
        <v>0</v>
      </c>
    </row>
    <row r="54" spans="1:17" ht="15" customHeight="1" x14ac:dyDescent="0.25">
      <c r="A54" s="47"/>
      <c r="B54" s="14" t="s">
        <v>1</v>
      </c>
      <c r="C54" s="29"/>
      <c r="D54" s="30"/>
      <c r="E54" s="17" t="s">
        <v>2</v>
      </c>
      <c r="F54" s="35"/>
      <c r="G54" s="36"/>
      <c r="H54" s="19">
        <f>(NETWORKDAYS(C54,F54,'Jours Fériés'!$B$2:$B$20))+ROUNDUP((((F54-C54+1)-(NETWORKDAYS(C54,F54,'Jours Fériés'!$B$2:$B$20)))/2),0)-IF(D54="x",1/2,0)-IF(G54="x",1/2,0)+IF(C54="",-1,0)</f>
        <v>0</v>
      </c>
      <c r="I54" s="8"/>
      <c r="J54" s="47"/>
      <c r="K54" s="14" t="s">
        <v>1</v>
      </c>
      <c r="L54" s="29"/>
      <c r="M54" s="30"/>
      <c r="N54" s="17" t="s">
        <v>2</v>
      </c>
      <c r="O54" s="35"/>
      <c r="P54" s="36"/>
      <c r="Q54" s="19">
        <f>(NETWORKDAYS(L54,O54,'Jours Fériés'!$B$2:$B$20))+ROUNDUP((((O54-L54+1)-(NETWORKDAYS(L54,O54,'Jours Fériés'!$B$2:$B$20)))/2),0)-IF(M54="x",1/2,0)-IF(P54="x",1/2,0)+IF(L54="",-1,0)</f>
        <v>0</v>
      </c>
    </row>
    <row r="55" spans="1:17" ht="15" customHeight="1" x14ac:dyDescent="0.25">
      <c r="A55" s="47"/>
      <c r="B55" s="14" t="s">
        <v>1</v>
      </c>
      <c r="C55" s="29"/>
      <c r="D55" s="30"/>
      <c r="E55" s="17" t="s">
        <v>2</v>
      </c>
      <c r="F55" s="35"/>
      <c r="G55" s="36"/>
      <c r="H55" s="19">
        <f>(NETWORKDAYS(C55,F55,'Jours Fériés'!$B$2:$B$20))+ROUNDUP((((F55-C55+1)-(NETWORKDAYS(C55,F55,'Jours Fériés'!$B$2:$B$20)))/2),0)-IF(D55="x",1/2,0)-IF(G55="x",1/2,0)+IF(C55="",-1,0)</f>
        <v>0</v>
      </c>
      <c r="I55" s="8"/>
      <c r="J55" s="47"/>
      <c r="K55" s="14" t="s">
        <v>1</v>
      </c>
      <c r="L55" s="29"/>
      <c r="M55" s="30"/>
      <c r="N55" s="17" t="s">
        <v>2</v>
      </c>
      <c r="O55" s="35"/>
      <c r="P55" s="36"/>
      <c r="Q55" s="19">
        <f>(NETWORKDAYS(L55,O55,'Jours Fériés'!$B$2:$B$20))+ROUNDUP((((O55-L55+1)-(NETWORKDAYS(L55,O55,'Jours Fériés'!$B$2:$B$20)))/2),0)-IF(M55="x",1/2,0)-IF(P55="x",1/2,0)+IF(L55="",-1,0)</f>
        <v>0</v>
      </c>
    </row>
    <row r="56" spans="1:17" ht="15.75" customHeight="1" thickBot="1" x14ac:dyDescent="0.3">
      <c r="A56" s="47"/>
      <c r="B56" s="15" t="s">
        <v>1</v>
      </c>
      <c r="C56" s="31"/>
      <c r="D56" s="32"/>
      <c r="E56" s="18" t="s">
        <v>2</v>
      </c>
      <c r="F56" s="37"/>
      <c r="G56" s="38"/>
      <c r="H56" s="19">
        <f>(NETWORKDAYS(C56,F56,'Jours Fériés'!$B$2:$B$20))+ROUNDUP((((F56-C56+1)-(NETWORKDAYS(C56,F56,'Jours Fériés'!$B$2:$B$20)))/2),0)-IF(D56="x",1/2,0)-IF(G56="x",1/2,0)+IF(C56="",-1,0)</f>
        <v>0</v>
      </c>
      <c r="I56" s="8"/>
      <c r="J56" s="47"/>
      <c r="K56" s="15" t="s">
        <v>1</v>
      </c>
      <c r="L56" s="31"/>
      <c r="M56" s="32"/>
      <c r="N56" s="18" t="s">
        <v>2</v>
      </c>
      <c r="O56" s="37"/>
      <c r="P56" s="38"/>
      <c r="Q56" s="19">
        <f>(NETWORKDAYS(L56,O56,'Jours Fériés'!$B$2:$B$20))+ROUNDUP((((O56-L56+1)-(NETWORKDAYS(L56,O56,'Jours Fériés'!$B$2:$B$20)))/2),0)-IF(M56="x",1/2,0)-IF(P56="x",1/2,0)+IF(L56="",-1,0)</f>
        <v>0</v>
      </c>
    </row>
    <row r="57" spans="1:17" ht="24.75" thickTop="1" thickBot="1" x14ac:dyDescent="0.4">
      <c r="A57" s="48" t="s">
        <v>29</v>
      </c>
      <c r="B57" s="49"/>
      <c r="C57" s="49"/>
      <c r="D57" s="49"/>
      <c r="E57" s="49"/>
      <c r="F57" s="49"/>
      <c r="G57" s="50"/>
      <c r="H57" s="22">
        <f>SUM(H51:H56)</f>
        <v>0</v>
      </c>
      <c r="I57" s="23"/>
      <c r="J57" s="48" t="s">
        <v>35</v>
      </c>
      <c r="K57" s="49"/>
      <c r="L57" s="49"/>
      <c r="M57" s="49"/>
      <c r="N57" s="49"/>
      <c r="O57" s="49"/>
      <c r="P57" s="50"/>
      <c r="Q57" s="22">
        <f>SUM(Q51:Q56)</f>
        <v>0</v>
      </c>
    </row>
    <row r="58" spans="1:17" s="7" customFormat="1" ht="6" customHeight="1" thickTop="1" thickBot="1" x14ac:dyDescent="0.45">
      <c r="A58" s="20"/>
      <c r="B58" s="20"/>
      <c r="C58" s="20"/>
      <c r="D58" s="20"/>
      <c r="E58" s="20"/>
      <c r="F58" s="20"/>
      <c r="G58" s="20"/>
      <c r="H58" s="20"/>
      <c r="I58" s="8"/>
      <c r="J58" s="20"/>
      <c r="K58" s="20"/>
      <c r="L58" s="20"/>
      <c r="M58" s="20"/>
      <c r="N58" s="20"/>
      <c r="O58" s="20"/>
      <c r="P58" s="20"/>
      <c r="Q58" s="20"/>
    </row>
    <row r="59" spans="1:17" ht="27.75" thickTop="1" thickBot="1" x14ac:dyDescent="0.45">
      <c r="A59" s="51" t="s">
        <v>9</v>
      </c>
      <c r="B59" s="52"/>
      <c r="C59" s="52"/>
      <c r="D59" s="52"/>
      <c r="E59" s="52"/>
      <c r="F59" s="52"/>
      <c r="G59" s="52"/>
      <c r="H59" s="53"/>
      <c r="I59" s="8"/>
      <c r="J59" s="51" t="s">
        <v>15</v>
      </c>
      <c r="K59" s="52"/>
      <c r="L59" s="52"/>
      <c r="M59" s="52"/>
      <c r="N59" s="52"/>
      <c r="O59" s="52"/>
      <c r="P59" s="52"/>
      <c r="Q59" s="53"/>
    </row>
    <row r="60" spans="1:17" ht="16.5" thickTop="1" thickBot="1" x14ac:dyDescent="0.3">
      <c r="A60" s="21" t="s">
        <v>24</v>
      </c>
      <c r="B60" s="43" t="s">
        <v>4</v>
      </c>
      <c r="C60" s="44"/>
      <c r="D60" s="44"/>
      <c r="E60" s="44"/>
      <c r="F60" s="44"/>
      <c r="G60" s="45"/>
      <c r="H60" s="21" t="s">
        <v>23</v>
      </c>
      <c r="I60" s="8"/>
      <c r="J60" s="21" t="s">
        <v>24</v>
      </c>
      <c r="K60" s="43" t="s">
        <v>4</v>
      </c>
      <c r="L60" s="44"/>
      <c r="M60" s="44"/>
      <c r="N60" s="44"/>
      <c r="O60" s="44"/>
      <c r="P60" s="45"/>
      <c r="Q60" s="21" t="s">
        <v>23</v>
      </c>
    </row>
    <row r="61" spans="1:17" ht="15.75" customHeight="1" thickTop="1" x14ac:dyDescent="0.25">
      <c r="A61" s="46" t="e">
        <f ca="1">A51-H57</f>
        <v>#REF!</v>
      </c>
      <c r="B61" s="13" t="s">
        <v>1</v>
      </c>
      <c r="C61" s="27"/>
      <c r="D61" s="28"/>
      <c r="E61" s="16" t="s">
        <v>2</v>
      </c>
      <c r="F61" s="33"/>
      <c r="G61" s="34"/>
      <c r="H61" s="19">
        <f>(NETWORKDAYS(C61,F61,'Jours Fériés'!$B$2:$B$20))+ROUNDUP((((F61-C61+1)-(NETWORKDAYS(C61,F61,'Jours Fériés'!$B$2:$B$20)))/2),0)-IF(D61="x",1/2,0)-IF(G61="x",1/2,0)+IF(C61="",-1,0)</f>
        <v>0</v>
      </c>
      <c r="I61" s="8"/>
      <c r="J61" s="46" t="e">
        <f ca="1">J51-Q57</f>
        <v>#REF!</v>
      </c>
      <c r="K61" s="13" t="s">
        <v>1</v>
      </c>
      <c r="L61" s="27"/>
      <c r="M61" s="28"/>
      <c r="N61" s="16" t="s">
        <v>2</v>
      </c>
      <c r="O61" s="33"/>
      <c r="P61" s="34"/>
      <c r="Q61" s="19">
        <f>(NETWORKDAYS(L61,O61,'Jours Fériés'!$B$2:$B$20))+ROUNDUP((((O61-L61+1)-(NETWORKDAYS(L61,O61,'Jours Fériés'!$B$2:$B$20)))/2),0)-IF(M61="x",1/2,0)-IF(P61="x",1/2,0)+IF(L61="",-1,0)</f>
        <v>0</v>
      </c>
    </row>
    <row r="62" spans="1:17" ht="15" customHeight="1" x14ac:dyDescent="0.25">
      <c r="A62" s="47"/>
      <c r="B62" s="14" t="s">
        <v>1</v>
      </c>
      <c r="C62" s="29"/>
      <c r="D62" s="30"/>
      <c r="E62" s="17" t="s">
        <v>2</v>
      </c>
      <c r="F62" s="35"/>
      <c r="G62" s="36"/>
      <c r="H62" s="19">
        <f>(NETWORKDAYS(C62,F62,'Jours Fériés'!$B$2:$B$20))+ROUNDUP((((F62-C62+1)-(NETWORKDAYS(C62,F62,'Jours Fériés'!$B$2:$B$20)))/2),0)-IF(D62="x",1/2,0)-IF(G62="x",1/2,0)+IF(C62="",-1,0)</f>
        <v>0</v>
      </c>
      <c r="I62" s="8"/>
      <c r="J62" s="47"/>
      <c r="K62" s="14" t="s">
        <v>1</v>
      </c>
      <c r="L62" s="29"/>
      <c r="M62" s="30"/>
      <c r="N62" s="17" t="s">
        <v>2</v>
      </c>
      <c r="O62" s="35"/>
      <c r="P62" s="36"/>
      <c r="Q62" s="19">
        <f>(NETWORKDAYS(L62,O62,'Jours Fériés'!$B$2:$B$20))+ROUNDUP((((O62-L62+1)-(NETWORKDAYS(L62,O62,'Jours Fériés'!$B$2:$B$20)))/2),0)-IF(M62="x",1/2,0)-IF(P62="x",1/2,0)+IF(L62="",-1,0)</f>
        <v>0</v>
      </c>
    </row>
    <row r="63" spans="1:17" ht="15" customHeight="1" x14ac:dyDescent="0.25">
      <c r="A63" s="47"/>
      <c r="B63" s="14" t="s">
        <v>1</v>
      </c>
      <c r="C63" s="29"/>
      <c r="D63" s="30"/>
      <c r="E63" s="17" t="s">
        <v>2</v>
      </c>
      <c r="F63" s="35"/>
      <c r="G63" s="36"/>
      <c r="H63" s="19">
        <f>(NETWORKDAYS(C63,F63,'Jours Fériés'!$B$2:$B$20))+ROUNDUP((((F63-C63+1)-(NETWORKDAYS(C63,F63,'Jours Fériés'!$B$2:$B$20)))/2),0)-IF(D63="x",1/2,0)-IF(G63="x",1/2,0)+IF(C63="",-1,0)</f>
        <v>0</v>
      </c>
      <c r="I63" s="8"/>
      <c r="J63" s="47"/>
      <c r="K63" s="14" t="s">
        <v>1</v>
      </c>
      <c r="L63" s="29"/>
      <c r="M63" s="30"/>
      <c r="N63" s="17" t="s">
        <v>2</v>
      </c>
      <c r="O63" s="35"/>
      <c r="P63" s="36"/>
      <c r="Q63" s="19">
        <f>(NETWORKDAYS(L63,O63,'Jours Fériés'!$B$2:$B$20))+ROUNDUP((((O63-L63+1)-(NETWORKDAYS(L63,O63,'Jours Fériés'!$B$2:$B$20)))/2),0)-IF(M63="x",1/2,0)-IF(P63="x",1/2,0)+IF(L63="",-1,0)</f>
        <v>0</v>
      </c>
    </row>
    <row r="64" spans="1:17" ht="15" customHeight="1" x14ac:dyDescent="0.25">
      <c r="A64" s="47"/>
      <c r="B64" s="14" t="s">
        <v>1</v>
      </c>
      <c r="C64" s="29"/>
      <c r="D64" s="30"/>
      <c r="E64" s="17" t="s">
        <v>2</v>
      </c>
      <c r="F64" s="35"/>
      <c r="G64" s="36"/>
      <c r="H64" s="19">
        <f>(NETWORKDAYS(C64,F64,'Jours Fériés'!$B$2:$B$20))+ROUNDUP((((F64-C64+1)-(NETWORKDAYS(C64,F64,'Jours Fériés'!$B$2:$B$20)))/2),0)-IF(D64="x",1/2,0)-IF(G64="x",1/2,0)+IF(C64="",-1,0)</f>
        <v>0</v>
      </c>
      <c r="I64" s="8"/>
      <c r="J64" s="47"/>
      <c r="K64" s="14" t="s">
        <v>1</v>
      </c>
      <c r="L64" s="29"/>
      <c r="M64" s="30"/>
      <c r="N64" s="17" t="s">
        <v>2</v>
      </c>
      <c r="O64" s="35"/>
      <c r="P64" s="36"/>
      <c r="Q64" s="19">
        <f>(NETWORKDAYS(L64,O64,'Jours Fériés'!$B$2:$B$20))+ROUNDUP((((O64-L64+1)-(NETWORKDAYS(L64,O64,'Jours Fériés'!$B$2:$B$20)))/2),0)-IF(M64="x",1/2,0)-IF(P64="x",1/2,0)+IF(L64="",-1,0)</f>
        <v>0</v>
      </c>
    </row>
    <row r="65" spans="1:17" ht="15" customHeight="1" x14ac:dyDescent="0.25">
      <c r="A65" s="47"/>
      <c r="B65" s="14" t="s">
        <v>1</v>
      </c>
      <c r="C65" s="29"/>
      <c r="D65" s="30"/>
      <c r="E65" s="17" t="s">
        <v>2</v>
      </c>
      <c r="F65" s="35"/>
      <c r="G65" s="36"/>
      <c r="H65" s="19">
        <f>(NETWORKDAYS(C65,F65,'Jours Fériés'!$B$2:$B$20))+ROUNDUP((((F65-C65+1)-(NETWORKDAYS(C65,F65,'Jours Fériés'!$B$2:$B$20)))/2),0)-IF(D65="x",1/2,0)-IF(G65="x",1/2,0)+IF(C65="",-1,0)</f>
        <v>0</v>
      </c>
      <c r="I65" s="8"/>
      <c r="J65" s="47"/>
      <c r="K65" s="14" t="s">
        <v>1</v>
      </c>
      <c r="L65" s="29"/>
      <c r="M65" s="30"/>
      <c r="N65" s="17" t="s">
        <v>2</v>
      </c>
      <c r="O65" s="35"/>
      <c r="P65" s="36"/>
      <c r="Q65" s="19">
        <f>(NETWORKDAYS(L65,O65,'Jours Fériés'!$B$2:$B$20))+ROUNDUP((((O65-L65+1)-(NETWORKDAYS(L65,O65,'Jours Fériés'!$B$2:$B$20)))/2),0)-IF(M65="x",1/2,0)-IF(P65="x",1/2,0)+IF(L65="",-1,0)</f>
        <v>0</v>
      </c>
    </row>
    <row r="66" spans="1:17" ht="15.75" customHeight="1" thickBot="1" x14ac:dyDescent="0.3">
      <c r="A66" s="47"/>
      <c r="B66" s="15" t="s">
        <v>1</v>
      </c>
      <c r="C66" s="31"/>
      <c r="D66" s="32"/>
      <c r="E66" s="18" t="s">
        <v>2</v>
      </c>
      <c r="F66" s="37"/>
      <c r="G66" s="38"/>
      <c r="H66" s="19">
        <f>(NETWORKDAYS(C66,F66,'Jours Fériés'!$B$2:$B$20))+ROUNDUP((((F66-C66+1)-(NETWORKDAYS(C66,F66,'Jours Fériés'!$B$2:$B$20)))/2),0)-IF(D66="x",1/2,0)-IF(G66="x",1/2,0)+IF(C66="",-1,0)</f>
        <v>0</v>
      </c>
      <c r="I66" s="8"/>
      <c r="J66" s="47"/>
      <c r="K66" s="15" t="s">
        <v>1</v>
      </c>
      <c r="L66" s="31"/>
      <c r="M66" s="32"/>
      <c r="N66" s="18" t="s">
        <v>2</v>
      </c>
      <c r="O66" s="37"/>
      <c r="P66" s="38"/>
      <c r="Q66" s="19">
        <f>(NETWORKDAYS(L66,O66,'Jours Fériés'!$B$2:$B$20))+ROUNDUP((((O66-L66+1)-(NETWORKDAYS(L66,O66,'Jours Fériés'!$B$2:$B$20)))/2),0)-IF(M66="x",1/2,0)-IF(P66="x",1/2,0)+IF(L66="",-1,0)</f>
        <v>0</v>
      </c>
    </row>
    <row r="67" spans="1:17" ht="24.75" thickTop="1" thickBot="1" x14ac:dyDescent="0.4">
      <c r="A67" s="48" t="s">
        <v>30</v>
      </c>
      <c r="B67" s="49"/>
      <c r="C67" s="49"/>
      <c r="D67" s="49"/>
      <c r="E67" s="49"/>
      <c r="F67" s="49"/>
      <c r="G67" s="50"/>
      <c r="H67" s="22">
        <f>SUM(H61:H66)</f>
        <v>0</v>
      </c>
      <c r="I67" s="23"/>
      <c r="J67" s="48" t="s">
        <v>36</v>
      </c>
      <c r="K67" s="49"/>
      <c r="L67" s="49"/>
      <c r="M67" s="49"/>
      <c r="N67" s="49"/>
      <c r="O67" s="49"/>
      <c r="P67" s="50"/>
      <c r="Q67" s="22">
        <f>SUM(Q61:Q66)</f>
        <v>0</v>
      </c>
    </row>
    <row r="68" spans="1:17" ht="15.75" thickTop="1" x14ac:dyDescent="0.25"/>
  </sheetData>
  <sheetProtection selectLockedCells="1"/>
  <mergeCells count="60">
    <mergeCell ref="B2:F2"/>
    <mergeCell ref="J2:M2"/>
    <mergeCell ref="B3:F3"/>
    <mergeCell ref="J3:M3"/>
    <mergeCell ref="B4:F4"/>
    <mergeCell ref="J4:M4"/>
    <mergeCell ref="A5:B5"/>
    <mergeCell ref="C5:F5"/>
    <mergeCell ref="J5:M5"/>
    <mergeCell ref="A6:B6"/>
    <mergeCell ref="C6:F6"/>
    <mergeCell ref="K6:M6"/>
    <mergeCell ref="A9:H9"/>
    <mergeCell ref="J9:Q9"/>
    <mergeCell ref="B10:G10"/>
    <mergeCell ref="K10:P10"/>
    <mergeCell ref="A11:A16"/>
    <mergeCell ref="J11:J16"/>
    <mergeCell ref="A17:G17"/>
    <mergeCell ref="J17:P17"/>
    <mergeCell ref="A19:H19"/>
    <mergeCell ref="J19:Q19"/>
    <mergeCell ref="B20:G20"/>
    <mergeCell ref="K20:P20"/>
    <mergeCell ref="A21:A26"/>
    <mergeCell ref="J21:J26"/>
    <mergeCell ref="A27:G27"/>
    <mergeCell ref="J27:P27"/>
    <mergeCell ref="A29:H29"/>
    <mergeCell ref="J29:Q29"/>
    <mergeCell ref="B30:G30"/>
    <mergeCell ref="K30:P30"/>
    <mergeCell ref="A31:A36"/>
    <mergeCell ref="J31:J36"/>
    <mergeCell ref="A37:G37"/>
    <mergeCell ref="J37:P37"/>
    <mergeCell ref="A39:H39"/>
    <mergeCell ref="J39:Q39"/>
    <mergeCell ref="B40:G40"/>
    <mergeCell ref="K40:P40"/>
    <mergeCell ref="A41:A46"/>
    <mergeCell ref="J41:J46"/>
    <mergeCell ref="A47:G47"/>
    <mergeCell ref="J47:P47"/>
    <mergeCell ref="A49:H49"/>
    <mergeCell ref="J49:Q49"/>
    <mergeCell ref="B50:G50"/>
    <mergeCell ref="K50:P50"/>
    <mergeCell ref="A51:A56"/>
    <mergeCell ref="J51:J56"/>
    <mergeCell ref="A57:G57"/>
    <mergeCell ref="J57:P57"/>
    <mergeCell ref="A59:H59"/>
    <mergeCell ref="J59:Q59"/>
    <mergeCell ref="B60:G60"/>
    <mergeCell ref="K60:P60"/>
    <mergeCell ref="A61:A66"/>
    <mergeCell ref="J61:J66"/>
    <mergeCell ref="A67:G67"/>
    <mergeCell ref="J67:P67"/>
  </mergeCells>
  <printOptions horizontalCentered="1" verticalCentered="1"/>
  <pageMargins left="0.51181102362204722" right="0.51181102362204722" top="0.55118110236220474" bottom="0.55118110236220474" header="0" footer="0"/>
  <pageSetup paperSize="9" scale="66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Q68"/>
  <sheetViews>
    <sheetView showGridLines="0" workbookViewId="0">
      <selection activeCell="B3" sqref="B3:F3"/>
    </sheetView>
  </sheetViews>
  <sheetFormatPr baseColWidth="10" defaultRowHeight="15" x14ac:dyDescent="0.25"/>
  <cols>
    <col min="1" max="1" width="14.5703125" customWidth="1"/>
    <col min="2" max="2" width="3.42578125" customWidth="1"/>
    <col min="4" max="4" width="3.28515625" customWidth="1"/>
    <col min="5" max="5" width="3.5703125" customWidth="1"/>
    <col min="7" max="7" width="3.140625" customWidth="1"/>
    <col min="8" max="8" width="17.42578125" customWidth="1"/>
    <col min="9" max="9" width="1.85546875" style="7" customWidth="1"/>
    <col min="10" max="10" width="14.5703125" customWidth="1"/>
    <col min="11" max="11" width="3.42578125" customWidth="1"/>
    <col min="13" max="13" width="3.28515625" customWidth="1"/>
    <col min="14" max="14" width="3.5703125" customWidth="1"/>
    <col min="16" max="16" width="3.140625" customWidth="1"/>
    <col min="17" max="17" width="17.42578125" customWidth="1"/>
  </cols>
  <sheetData>
    <row r="2" spans="1:17" ht="18.75" x14ac:dyDescent="0.3">
      <c r="A2" s="11" t="s">
        <v>16</v>
      </c>
      <c r="B2" s="57"/>
      <c r="C2" s="57"/>
      <c r="D2" s="57"/>
      <c r="E2" s="57"/>
      <c r="F2" s="57"/>
      <c r="G2" s="12"/>
      <c r="H2" s="11" t="s">
        <v>17</v>
      </c>
      <c r="I2" s="9"/>
      <c r="J2" s="57"/>
      <c r="K2" s="57"/>
      <c r="L2" s="57"/>
      <c r="M2" s="57"/>
    </row>
    <row r="3" spans="1:17" ht="24" customHeight="1" x14ac:dyDescent="0.3">
      <c r="A3" s="11" t="s">
        <v>20</v>
      </c>
      <c r="B3" s="57"/>
      <c r="C3" s="57"/>
      <c r="D3" s="57"/>
      <c r="E3" s="57"/>
      <c r="F3" s="57"/>
      <c r="G3" s="12"/>
      <c r="H3" s="11" t="s">
        <v>18</v>
      </c>
      <c r="I3" s="9"/>
      <c r="J3" s="59"/>
      <c r="K3" s="59"/>
      <c r="L3" s="59"/>
      <c r="M3" s="59"/>
    </row>
    <row r="4" spans="1:17" ht="21" customHeight="1" x14ac:dyDescent="0.25">
      <c r="B4" s="60"/>
      <c r="C4" s="60"/>
      <c r="D4" s="60"/>
      <c r="E4" s="60"/>
      <c r="F4" s="60"/>
      <c r="H4" s="6"/>
      <c r="J4" s="59"/>
      <c r="K4" s="59"/>
      <c r="L4" s="59"/>
      <c r="M4" s="59"/>
    </row>
    <row r="5" spans="1:17" ht="18.75" x14ac:dyDescent="0.3">
      <c r="A5" s="61" t="s">
        <v>68</v>
      </c>
      <c r="B5" s="61"/>
      <c r="C5" s="58">
        <v>2</v>
      </c>
      <c r="D5" s="58"/>
      <c r="E5" s="58"/>
      <c r="F5" s="58"/>
      <c r="J5" s="60"/>
      <c r="K5" s="60"/>
      <c r="L5" s="60"/>
      <c r="M5" s="60"/>
    </row>
    <row r="6" spans="1:17" ht="18.75" x14ac:dyDescent="0.3">
      <c r="A6" s="61" t="s">
        <v>69</v>
      </c>
      <c r="B6" s="61"/>
      <c r="C6" s="58">
        <v>25</v>
      </c>
      <c r="D6" s="58"/>
      <c r="E6" s="58"/>
      <c r="F6" s="58"/>
      <c r="H6" s="11" t="s">
        <v>71</v>
      </c>
      <c r="J6" s="6"/>
      <c r="K6" s="62">
        <f>J61-Q67</f>
        <v>27</v>
      </c>
      <c r="L6" s="62"/>
      <c r="M6" s="62"/>
    </row>
    <row r="7" spans="1:17" x14ac:dyDescent="0.25">
      <c r="H7" s="24" t="s">
        <v>37</v>
      </c>
      <c r="I7" s="25"/>
      <c r="J7" s="26">
        <f ca="1">TODAY()</f>
        <v>41234</v>
      </c>
    </row>
    <row r="8" spans="1:17" ht="15.75" thickBot="1" x14ac:dyDescent="0.3">
      <c r="A8" s="5" t="s">
        <v>5</v>
      </c>
    </row>
    <row r="9" spans="1:17" ht="27.75" thickTop="1" thickBot="1" x14ac:dyDescent="0.45">
      <c r="A9" s="63" t="s">
        <v>72</v>
      </c>
      <c r="B9" s="64"/>
      <c r="C9" s="64"/>
      <c r="D9" s="64"/>
      <c r="E9" s="64"/>
      <c r="F9" s="64"/>
      <c r="G9" s="64"/>
      <c r="H9" s="65"/>
      <c r="I9" s="8"/>
      <c r="J9" s="66" t="s">
        <v>75</v>
      </c>
      <c r="K9" s="64"/>
      <c r="L9" s="64"/>
      <c r="M9" s="64"/>
      <c r="N9" s="64"/>
      <c r="O9" s="64"/>
      <c r="P9" s="64"/>
      <c r="Q9" s="65"/>
    </row>
    <row r="10" spans="1:17" ht="16.5" thickTop="1" thickBot="1" x14ac:dyDescent="0.3">
      <c r="A10" s="21" t="s">
        <v>40</v>
      </c>
      <c r="B10" s="43" t="s">
        <v>4</v>
      </c>
      <c r="C10" s="44"/>
      <c r="D10" s="44"/>
      <c r="E10" s="44"/>
      <c r="F10" s="44"/>
      <c r="G10" s="45"/>
      <c r="H10" s="21" t="s">
        <v>41</v>
      </c>
      <c r="I10" s="8"/>
      <c r="J10" s="21" t="s">
        <v>40</v>
      </c>
      <c r="K10" s="43" t="s">
        <v>4</v>
      </c>
      <c r="L10" s="44"/>
      <c r="M10" s="44"/>
      <c r="N10" s="44"/>
      <c r="O10" s="44"/>
      <c r="P10" s="45"/>
      <c r="Q10" s="21" t="s">
        <v>41</v>
      </c>
    </row>
    <row r="11" spans="1:17" ht="15" customHeight="1" thickTop="1" x14ac:dyDescent="0.25">
      <c r="A11" s="46">
        <f>C5+C6</f>
        <v>27</v>
      </c>
      <c r="B11" s="13" t="s">
        <v>1</v>
      </c>
      <c r="C11" s="27"/>
      <c r="D11" s="28"/>
      <c r="E11" s="16" t="s">
        <v>2</v>
      </c>
      <c r="F11" s="33"/>
      <c r="G11" s="34"/>
      <c r="H11" s="19">
        <f>(NETWORKDAYS(C11,F11,'Jours Fériés'!$B$2:$B$20))+ROUNDUP((((F11-C11+1)-(NETWORKDAYS(C11,F11,'Jours Fériés'!$B$2:$B$20)))/2),0)-IF(D11="x",1/2,0)-IF(G11="x",1/2,0)+IF(C11="",-1,0)</f>
        <v>0</v>
      </c>
      <c r="I11" s="8"/>
      <c r="J11" s="46">
        <f>A61-H67</f>
        <v>27</v>
      </c>
      <c r="K11" s="13" t="s">
        <v>1</v>
      </c>
      <c r="L11" s="27"/>
      <c r="M11" s="28"/>
      <c r="N11" s="16" t="s">
        <v>2</v>
      </c>
      <c r="O11" s="33"/>
      <c r="P11" s="34"/>
      <c r="Q11" s="19">
        <f>(NETWORKDAYS(L11,O11,'Jours Fériés'!$B$2:$B$20))+ROUNDUP((((O11-L11+1)-(NETWORKDAYS(L11,O11,'Jours Fériés'!$B$2:$B$20)))/2),0)-IF(M11="x",1/2,0)-IF(P11="x",1/2,0)+IF(L11="",-1,0)</f>
        <v>0</v>
      </c>
    </row>
    <row r="12" spans="1:17" ht="15" customHeight="1" x14ac:dyDescent="0.25">
      <c r="A12" s="47"/>
      <c r="B12" s="14" t="s">
        <v>1</v>
      </c>
      <c r="C12" s="29"/>
      <c r="D12" s="30"/>
      <c r="E12" s="17" t="s">
        <v>2</v>
      </c>
      <c r="F12" s="35"/>
      <c r="G12" s="36"/>
      <c r="H12" s="19">
        <f>(NETWORKDAYS(C12,F12,'Jours Fériés'!$B$2:$B$20))+ROUNDUP((((F12-C12+1)-(NETWORKDAYS(C12,F12,'Jours Fériés'!$B$2:$B$20)))/2),0)-IF(D12="x",1/2,0)-IF(G12="x",1/2,0)+IF(C12="",-1,0)</f>
        <v>0</v>
      </c>
      <c r="I12" s="8"/>
      <c r="J12" s="47"/>
      <c r="K12" s="14" t="s">
        <v>1</v>
      </c>
      <c r="L12" s="29"/>
      <c r="M12" s="30"/>
      <c r="N12" s="17" t="s">
        <v>2</v>
      </c>
      <c r="O12" s="35"/>
      <c r="P12" s="36"/>
      <c r="Q12" s="19">
        <f>(NETWORKDAYS(L12,O12,'Jours Fériés'!$B$2:$B$20))+ROUNDUP((((O12-L12+1)-(NETWORKDAYS(L12,O12,'Jours Fériés'!$B$2:$B$20)))/2),0)-IF(M12="x",1/2,0)-IF(P12="x",1/2,0)+IF(L12="",-1,0)</f>
        <v>0</v>
      </c>
    </row>
    <row r="13" spans="1:17" ht="15" customHeight="1" x14ac:dyDescent="0.25">
      <c r="A13" s="47"/>
      <c r="B13" s="14" t="s">
        <v>1</v>
      </c>
      <c r="C13" s="29"/>
      <c r="D13" s="30"/>
      <c r="E13" s="17" t="s">
        <v>2</v>
      </c>
      <c r="F13" s="35"/>
      <c r="G13" s="36"/>
      <c r="H13" s="19">
        <f>(NETWORKDAYS(C13,F13,'Jours Fériés'!$B$2:$B$20))+ROUNDUP((((F13-C13+1)-(NETWORKDAYS(C13,F13,'Jours Fériés'!$B$2:$B$20)))/2),0)-IF(D13="x",1/2,0)-IF(G13="x",1/2,0)+IF(C13="",-1,0)</f>
        <v>0</v>
      </c>
      <c r="I13" s="8"/>
      <c r="J13" s="47"/>
      <c r="K13" s="14" t="s">
        <v>1</v>
      </c>
      <c r="L13" s="29"/>
      <c r="M13" s="30"/>
      <c r="N13" s="17" t="s">
        <v>2</v>
      </c>
      <c r="O13" s="35"/>
      <c r="P13" s="36"/>
      <c r="Q13" s="19">
        <f>(NETWORKDAYS(L13,O13,'Jours Fériés'!$B$2:$B$20))+ROUNDUP((((O13-L13+1)-(NETWORKDAYS(L13,O13,'Jours Fériés'!$B$2:$B$20)))/2),0)-IF(M13="x",1/2,0)-IF(P13="x",1/2,0)+IF(L13="",-1,0)</f>
        <v>0</v>
      </c>
    </row>
    <row r="14" spans="1:17" ht="15" customHeight="1" x14ac:dyDescent="0.25">
      <c r="A14" s="47"/>
      <c r="B14" s="14" t="s">
        <v>1</v>
      </c>
      <c r="C14" s="29"/>
      <c r="D14" s="30"/>
      <c r="E14" s="17" t="s">
        <v>2</v>
      </c>
      <c r="F14" s="35"/>
      <c r="G14" s="36"/>
      <c r="H14" s="19">
        <f>(NETWORKDAYS(C14,F14,'Jours Fériés'!$B$2:$B$20))+ROUNDUP((((F14-C14+1)-(NETWORKDAYS(C14,F14,'Jours Fériés'!$B$2:$B$20)))/2),0)-IF(D14="x",1/2,0)-IF(G14="x",1/2,0)+IF(C14="",-1,0)</f>
        <v>0</v>
      </c>
      <c r="I14" s="8"/>
      <c r="J14" s="47"/>
      <c r="K14" s="14" t="s">
        <v>1</v>
      </c>
      <c r="L14" s="29"/>
      <c r="M14" s="30"/>
      <c r="N14" s="17" t="s">
        <v>2</v>
      </c>
      <c r="O14" s="35"/>
      <c r="P14" s="36"/>
      <c r="Q14" s="19">
        <f>(NETWORKDAYS(L14,O14,'Jours Fériés'!$B$2:$B$20))+ROUNDUP((((O14-L14+1)-(NETWORKDAYS(L14,O14,'Jours Fériés'!$B$2:$B$20)))/2),0)-IF(M14="x",1/2,0)-IF(P14="x",1/2,0)+IF(L14="",-1,0)</f>
        <v>0</v>
      </c>
    </row>
    <row r="15" spans="1:17" ht="15" customHeight="1" x14ac:dyDescent="0.25">
      <c r="A15" s="47"/>
      <c r="B15" s="14" t="s">
        <v>1</v>
      </c>
      <c r="C15" s="29"/>
      <c r="D15" s="30"/>
      <c r="E15" s="17" t="s">
        <v>2</v>
      </c>
      <c r="F15" s="35"/>
      <c r="G15" s="36"/>
      <c r="H15" s="19">
        <f>(NETWORKDAYS(C15,F15,'Jours Fériés'!$B$2:$B$20))+ROUNDUP((((F15-C15+1)-(NETWORKDAYS(C15,F15,'Jours Fériés'!$B$2:$B$20)))/2),0)-IF(D15="x",1/2,0)-IF(G15="x",1/2,0)+IF(C15="",-1,0)</f>
        <v>0</v>
      </c>
      <c r="I15" s="8"/>
      <c r="J15" s="47"/>
      <c r="K15" s="14" t="s">
        <v>1</v>
      </c>
      <c r="L15" s="29"/>
      <c r="M15" s="30"/>
      <c r="N15" s="17" t="s">
        <v>2</v>
      </c>
      <c r="O15" s="35"/>
      <c r="P15" s="36"/>
      <c r="Q15" s="19">
        <f>(NETWORKDAYS(L15,O15,'Jours Fériés'!$B$2:$B$20))+ROUNDUP((((O15-L15+1)-(NETWORKDAYS(L15,O15,'Jours Fériés'!$B$2:$B$20)))/2),0)-IF(M15="x",1/2,0)-IF(P15="x",1/2,0)+IF(L15="",-1,0)</f>
        <v>0</v>
      </c>
    </row>
    <row r="16" spans="1:17" ht="15.75" customHeight="1" thickBot="1" x14ac:dyDescent="0.3">
      <c r="A16" s="47"/>
      <c r="B16" s="15" t="s">
        <v>1</v>
      </c>
      <c r="C16" s="31"/>
      <c r="D16" s="32"/>
      <c r="E16" s="18" t="s">
        <v>2</v>
      </c>
      <c r="F16" s="37"/>
      <c r="G16" s="38"/>
      <c r="H16" s="19">
        <f>(NETWORKDAYS(C16,F16,'Jours Fériés'!$B$2:$B$20))+ROUNDUP((((F16-C16+1)-(NETWORKDAYS(C16,F16,'Jours Fériés'!$B$2:$B$20)))/2),0)-IF(D16="x",1/2,0)-IF(G16="x",1/2,0)+IF(C16="",-1,0)</f>
        <v>0</v>
      </c>
      <c r="I16" s="8"/>
      <c r="J16" s="47"/>
      <c r="K16" s="15" t="s">
        <v>1</v>
      </c>
      <c r="L16" s="31"/>
      <c r="M16" s="32"/>
      <c r="N16" s="18" t="s">
        <v>2</v>
      </c>
      <c r="O16" s="37"/>
      <c r="P16" s="38"/>
      <c r="Q16" s="19">
        <f>(NETWORKDAYS(L16,O16,'Jours Fériés'!$B$2:$B$20))+ROUNDUP((((O16-L16+1)-(NETWORKDAYS(L16,O16,'Jours Fériés'!$B$2:$B$20)))/2),0)-IF(M16="x",1/2,0)-IF(P16="x",1/2,0)+IF(L16="",-1,0)</f>
        <v>0</v>
      </c>
    </row>
    <row r="17" spans="1:17" ht="24.75" thickTop="1" thickBot="1" x14ac:dyDescent="0.4">
      <c r="A17" s="48" t="s">
        <v>46</v>
      </c>
      <c r="B17" s="49"/>
      <c r="C17" s="49"/>
      <c r="D17" s="49"/>
      <c r="E17" s="49"/>
      <c r="F17" s="49"/>
      <c r="G17" s="50"/>
      <c r="H17" s="22">
        <f>SUM(H11:H16)</f>
        <v>0</v>
      </c>
      <c r="I17" s="8"/>
      <c r="J17" s="48" t="s">
        <v>52</v>
      </c>
      <c r="K17" s="49"/>
      <c r="L17" s="49"/>
      <c r="M17" s="49"/>
      <c r="N17" s="49"/>
      <c r="O17" s="49"/>
      <c r="P17" s="50"/>
      <c r="Q17" s="22">
        <f>SUM(Q11:Q16)</f>
        <v>0</v>
      </c>
    </row>
    <row r="18" spans="1:17" s="7" customFormat="1" ht="6" customHeight="1" thickTop="1" thickBot="1" x14ac:dyDescent="0.45">
      <c r="A18" s="20"/>
      <c r="B18" s="20"/>
      <c r="C18" s="20"/>
      <c r="D18" s="20"/>
      <c r="E18" s="20"/>
      <c r="F18" s="20"/>
      <c r="G18" s="20"/>
      <c r="H18" s="20"/>
      <c r="I18" s="8"/>
      <c r="J18" s="20"/>
      <c r="K18" s="20"/>
      <c r="L18" s="20"/>
      <c r="M18" s="20"/>
      <c r="N18" s="20"/>
      <c r="O18" s="20"/>
      <c r="P18" s="20"/>
      <c r="Q18" s="20"/>
    </row>
    <row r="19" spans="1:17" ht="27.75" thickTop="1" thickBot="1" x14ac:dyDescent="0.45">
      <c r="A19" s="67" t="s">
        <v>73</v>
      </c>
      <c r="B19" s="68"/>
      <c r="C19" s="68"/>
      <c r="D19" s="68"/>
      <c r="E19" s="68"/>
      <c r="F19" s="68"/>
      <c r="G19" s="68"/>
      <c r="H19" s="69"/>
      <c r="I19" s="8"/>
      <c r="J19" s="67" t="s">
        <v>76</v>
      </c>
      <c r="K19" s="68"/>
      <c r="L19" s="68"/>
      <c r="M19" s="68"/>
      <c r="N19" s="68"/>
      <c r="O19" s="68"/>
      <c r="P19" s="68"/>
      <c r="Q19" s="69"/>
    </row>
    <row r="20" spans="1:17" ht="16.5" thickTop="1" thickBot="1" x14ac:dyDescent="0.3">
      <c r="A20" s="21" t="s">
        <v>40</v>
      </c>
      <c r="B20" s="43" t="s">
        <v>4</v>
      </c>
      <c r="C20" s="44"/>
      <c r="D20" s="44"/>
      <c r="E20" s="44"/>
      <c r="F20" s="44"/>
      <c r="G20" s="45"/>
      <c r="H20" s="21" t="s">
        <v>41</v>
      </c>
      <c r="I20" s="8"/>
      <c r="J20" s="21" t="s">
        <v>40</v>
      </c>
      <c r="K20" s="43" t="s">
        <v>4</v>
      </c>
      <c r="L20" s="44"/>
      <c r="M20" s="44"/>
      <c r="N20" s="44"/>
      <c r="O20" s="44"/>
      <c r="P20" s="45"/>
      <c r="Q20" s="21" t="s">
        <v>41</v>
      </c>
    </row>
    <row r="21" spans="1:17" ht="15.75" customHeight="1" thickTop="1" x14ac:dyDescent="0.25">
      <c r="A21" s="46">
        <f>A11-H17</f>
        <v>27</v>
      </c>
      <c r="B21" s="13" t="s">
        <v>1</v>
      </c>
      <c r="C21" s="27"/>
      <c r="D21" s="28"/>
      <c r="E21" s="16" t="s">
        <v>2</v>
      </c>
      <c r="F21" s="33"/>
      <c r="G21" s="34"/>
      <c r="H21" s="19">
        <f>(NETWORKDAYS(C21,F21,'Jours Fériés'!$B$2:$B$20))+ROUNDUP((((F21-C21+1)-(NETWORKDAYS(C21,F21,'Jours Fériés'!$B$2:$B$20)))/2),0)-IF(D21="x",1/2,0)-IF(G21="x",1/2,0)+IF(C21="",-1,0)</f>
        <v>0</v>
      </c>
      <c r="I21" s="8"/>
      <c r="J21" s="46">
        <f>J11-Q17</f>
        <v>27</v>
      </c>
      <c r="K21" s="13" t="s">
        <v>1</v>
      </c>
      <c r="L21" s="27"/>
      <c r="M21" s="28"/>
      <c r="N21" s="16" t="s">
        <v>2</v>
      </c>
      <c r="O21" s="33"/>
      <c r="P21" s="34"/>
      <c r="Q21" s="19">
        <f>(NETWORKDAYS(L21,O21,'Jours Fériés'!$B$2:$B$20))+ROUNDUP((((O21-L21+1)-(NETWORKDAYS(L21,O21,'Jours Fériés'!$B$2:$B$20)))/2),0)-IF(M21="x",1/2,0)-IF(P21="x",1/2,0)+IF(L21="",-1,0)</f>
        <v>0</v>
      </c>
    </row>
    <row r="22" spans="1:17" ht="15" customHeight="1" x14ac:dyDescent="0.25">
      <c r="A22" s="47"/>
      <c r="B22" s="14" t="s">
        <v>1</v>
      </c>
      <c r="C22" s="29"/>
      <c r="D22" s="30"/>
      <c r="E22" s="17" t="s">
        <v>2</v>
      </c>
      <c r="F22" s="35"/>
      <c r="G22" s="36"/>
      <c r="H22" s="19">
        <f>(NETWORKDAYS(C22,F22,'Jours Fériés'!$B$2:$B$20))+ROUNDUP((((F22-C22+1)-(NETWORKDAYS(C22,F22,'Jours Fériés'!$B$2:$B$20)))/2),0)-IF(D22="x",1/2,0)-IF(G22="x",1/2,0)+IF(C22="",-1,0)</f>
        <v>0</v>
      </c>
      <c r="I22" s="8"/>
      <c r="J22" s="47"/>
      <c r="K22" s="14" t="s">
        <v>1</v>
      </c>
      <c r="L22" s="29"/>
      <c r="M22" s="30"/>
      <c r="N22" s="17" t="s">
        <v>2</v>
      </c>
      <c r="O22" s="35"/>
      <c r="P22" s="36"/>
      <c r="Q22" s="19">
        <f>(NETWORKDAYS(L22,O22,'Jours Fériés'!$B$2:$B$20))+ROUNDUP((((O22-L22+1)-(NETWORKDAYS(L22,O22,'Jours Fériés'!$B$2:$B$20)))/2),0)-IF(M22="x",1/2,0)-IF(P22="x",1/2,0)+IF(L22="",-1,0)</f>
        <v>0</v>
      </c>
    </row>
    <row r="23" spans="1:17" ht="15" customHeight="1" x14ac:dyDescent="0.25">
      <c r="A23" s="47"/>
      <c r="B23" s="14" t="s">
        <v>1</v>
      </c>
      <c r="C23" s="29"/>
      <c r="D23" s="30"/>
      <c r="E23" s="17" t="s">
        <v>2</v>
      </c>
      <c r="F23" s="35"/>
      <c r="G23" s="36"/>
      <c r="H23" s="19">
        <f>(NETWORKDAYS(C23,F23,'Jours Fériés'!$B$2:$B$20))+ROUNDUP((((F23-C23+1)-(NETWORKDAYS(C23,F23,'Jours Fériés'!$B$2:$B$20)))/2),0)-IF(D23="x",1/2,0)-IF(G23="x",1/2,0)+IF(C23="",-1,0)</f>
        <v>0</v>
      </c>
      <c r="I23" s="8"/>
      <c r="J23" s="47"/>
      <c r="K23" s="14" t="s">
        <v>1</v>
      </c>
      <c r="L23" s="29"/>
      <c r="M23" s="30"/>
      <c r="N23" s="17" t="s">
        <v>2</v>
      </c>
      <c r="O23" s="35"/>
      <c r="P23" s="36"/>
      <c r="Q23" s="19">
        <f>(NETWORKDAYS(L23,O23,'Jours Fériés'!$B$2:$B$20))+ROUNDUP((((O23-L23+1)-(NETWORKDAYS(L23,O23,'Jours Fériés'!$B$2:$B$20)))/2),0)-IF(M23="x",1/2,0)-IF(P23="x",1/2,0)+IF(L23="",-1,0)</f>
        <v>0</v>
      </c>
    </row>
    <row r="24" spans="1:17" ht="15" customHeight="1" x14ac:dyDescent="0.25">
      <c r="A24" s="47"/>
      <c r="B24" s="14" t="s">
        <v>1</v>
      </c>
      <c r="C24" s="29"/>
      <c r="D24" s="30"/>
      <c r="E24" s="17" t="s">
        <v>2</v>
      </c>
      <c r="F24" s="35"/>
      <c r="G24" s="36"/>
      <c r="H24" s="19">
        <f>(NETWORKDAYS(C24,F24,'Jours Fériés'!$B$2:$B$20))+ROUNDUP((((F24-C24+1)-(NETWORKDAYS(C24,F24,'Jours Fériés'!$B$2:$B$20)))/2),0)-IF(D24="x",1/2,0)-IF(G24="x",1/2,0)+IF(C24="",-1,0)</f>
        <v>0</v>
      </c>
      <c r="I24" s="8"/>
      <c r="J24" s="47"/>
      <c r="K24" s="14" t="s">
        <v>1</v>
      </c>
      <c r="L24" s="29"/>
      <c r="M24" s="30"/>
      <c r="N24" s="17" t="s">
        <v>2</v>
      </c>
      <c r="O24" s="35"/>
      <c r="P24" s="36"/>
      <c r="Q24" s="19">
        <f>(NETWORKDAYS(L24,O24,'Jours Fériés'!$B$2:$B$20))+ROUNDUP((((O24-L24+1)-(NETWORKDAYS(L24,O24,'Jours Fériés'!$B$2:$B$20)))/2),0)-IF(M24="x",1/2,0)-IF(P24="x",1/2,0)+IF(L24="",-1,0)</f>
        <v>0</v>
      </c>
    </row>
    <row r="25" spans="1:17" ht="15" customHeight="1" x14ac:dyDescent="0.25">
      <c r="A25" s="47"/>
      <c r="B25" s="14" t="s">
        <v>1</v>
      </c>
      <c r="C25" s="29"/>
      <c r="D25" s="30"/>
      <c r="E25" s="17" t="s">
        <v>2</v>
      </c>
      <c r="F25" s="35"/>
      <c r="G25" s="36"/>
      <c r="H25" s="19">
        <f>(NETWORKDAYS(C25,F25,'Jours Fériés'!$B$2:$B$20))+ROUNDUP((((F25-C25+1)-(NETWORKDAYS(C25,F25,'Jours Fériés'!$B$2:$B$20)))/2),0)-IF(D25="x",1/2,0)-IF(G25="x",1/2,0)+IF(C25="",-1,0)</f>
        <v>0</v>
      </c>
      <c r="I25" s="8"/>
      <c r="J25" s="47"/>
      <c r="K25" s="14" t="s">
        <v>1</v>
      </c>
      <c r="L25" s="29"/>
      <c r="M25" s="30"/>
      <c r="N25" s="17" t="s">
        <v>2</v>
      </c>
      <c r="O25" s="35"/>
      <c r="P25" s="36"/>
      <c r="Q25" s="19">
        <f>(NETWORKDAYS(L25,O25,'Jours Fériés'!$B$2:$B$20))+ROUNDUP((((O25-L25+1)-(NETWORKDAYS(L25,O25,'Jours Fériés'!$B$2:$B$20)))/2),0)-IF(M25="x",1/2,0)-IF(P25="x",1/2,0)+IF(L25="",-1,0)</f>
        <v>0</v>
      </c>
    </row>
    <row r="26" spans="1:17" ht="15.75" customHeight="1" thickBot="1" x14ac:dyDescent="0.3">
      <c r="A26" s="47"/>
      <c r="B26" s="15" t="s">
        <v>1</v>
      </c>
      <c r="C26" s="31"/>
      <c r="D26" s="32"/>
      <c r="E26" s="18" t="s">
        <v>2</v>
      </c>
      <c r="F26" s="37"/>
      <c r="G26" s="38"/>
      <c r="H26" s="19">
        <f>(NETWORKDAYS(C26,F26,'Jours Fériés'!$B$2:$B$20))+ROUNDUP((((F26-C26+1)-(NETWORKDAYS(C26,F26,'Jours Fériés'!$B$2:$B$20)))/2),0)-IF(D26="x",1/2,0)-IF(G26="x",1/2,0)+IF(C26="",-1,0)</f>
        <v>0</v>
      </c>
      <c r="I26" s="8"/>
      <c r="J26" s="47"/>
      <c r="K26" s="15" t="s">
        <v>1</v>
      </c>
      <c r="L26" s="31"/>
      <c r="M26" s="32"/>
      <c r="N26" s="18" t="s">
        <v>2</v>
      </c>
      <c r="O26" s="37"/>
      <c r="P26" s="38"/>
      <c r="Q26" s="19">
        <f>(NETWORKDAYS(L26,O26,'Jours Fériés'!$B$2:$B$20))+ROUNDUP((((O26-L26+1)-(NETWORKDAYS(L26,O26,'Jours Fériés'!$B$2:$B$20)))/2),0)-IF(M26="x",1/2,0)-IF(P26="x",1/2,0)+IF(L26="",-1,0)</f>
        <v>0</v>
      </c>
    </row>
    <row r="27" spans="1:17" ht="24.75" thickTop="1" thickBot="1" x14ac:dyDescent="0.4">
      <c r="A27" s="48" t="s">
        <v>47</v>
      </c>
      <c r="B27" s="49"/>
      <c r="C27" s="49"/>
      <c r="D27" s="49"/>
      <c r="E27" s="49"/>
      <c r="F27" s="49"/>
      <c r="G27" s="50"/>
      <c r="H27" s="22">
        <f>SUM(H21:H26)</f>
        <v>0</v>
      </c>
      <c r="I27" s="23"/>
      <c r="J27" s="48" t="s">
        <v>53</v>
      </c>
      <c r="K27" s="49"/>
      <c r="L27" s="49"/>
      <c r="M27" s="49"/>
      <c r="N27" s="49"/>
      <c r="O27" s="49"/>
      <c r="P27" s="50"/>
      <c r="Q27" s="22">
        <f>SUM(Q21:Q26)</f>
        <v>0</v>
      </c>
    </row>
    <row r="28" spans="1:17" s="7" customFormat="1" ht="6" customHeight="1" thickTop="1" thickBot="1" x14ac:dyDescent="0.45">
      <c r="A28" s="20"/>
      <c r="B28" s="20"/>
      <c r="C28" s="20"/>
      <c r="D28" s="20"/>
      <c r="E28" s="20"/>
      <c r="F28" s="20"/>
      <c r="G28" s="20"/>
      <c r="H28" s="20"/>
      <c r="I28" s="8"/>
      <c r="J28" s="20"/>
      <c r="K28" s="20"/>
      <c r="L28" s="20"/>
      <c r="M28" s="20"/>
      <c r="N28" s="20"/>
      <c r="O28" s="20"/>
      <c r="P28" s="20"/>
      <c r="Q28" s="20"/>
    </row>
    <row r="29" spans="1:17" ht="27.75" thickTop="1" thickBot="1" x14ac:dyDescent="0.45">
      <c r="A29" s="67" t="s">
        <v>81</v>
      </c>
      <c r="B29" s="68"/>
      <c r="C29" s="68"/>
      <c r="D29" s="68"/>
      <c r="E29" s="68"/>
      <c r="F29" s="68"/>
      <c r="G29" s="68"/>
      <c r="H29" s="69"/>
      <c r="I29" s="8"/>
      <c r="J29" s="67" t="s">
        <v>82</v>
      </c>
      <c r="K29" s="68"/>
      <c r="L29" s="68"/>
      <c r="M29" s="68"/>
      <c r="N29" s="68"/>
      <c r="O29" s="68"/>
      <c r="P29" s="68"/>
      <c r="Q29" s="69"/>
    </row>
    <row r="30" spans="1:17" ht="16.5" thickTop="1" thickBot="1" x14ac:dyDescent="0.3">
      <c r="A30" s="21" t="s">
        <v>40</v>
      </c>
      <c r="B30" s="43" t="s">
        <v>4</v>
      </c>
      <c r="C30" s="44"/>
      <c r="D30" s="44"/>
      <c r="E30" s="44"/>
      <c r="F30" s="44"/>
      <c r="G30" s="45"/>
      <c r="H30" s="21" t="s">
        <v>41</v>
      </c>
      <c r="I30" s="8"/>
      <c r="J30" s="21" t="s">
        <v>40</v>
      </c>
      <c r="K30" s="43" t="s">
        <v>4</v>
      </c>
      <c r="L30" s="44"/>
      <c r="M30" s="44"/>
      <c r="N30" s="44"/>
      <c r="O30" s="44"/>
      <c r="P30" s="45"/>
      <c r="Q30" s="21" t="s">
        <v>41</v>
      </c>
    </row>
    <row r="31" spans="1:17" ht="15.75" customHeight="1" thickTop="1" x14ac:dyDescent="0.25">
      <c r="A31" s="46">
        <f>A21-H27</f>
        <v>27</v>
      </c>
      <c r="B31" s="13" t="s">
        <v>1</v>
      </c>
      <c r="C31" s="27"/>
      <c r="D31" s="28"/>
      <c r="E31" s="16" t="s">
        <v>2</v>
      </c>
      <c r="F31" s="33"/>
      <c r="G31" s="34"/>
      <c r="H31" s="19">
        <f>(NETWORKDAYS(C31,F31,'Jours Fériés'!$B$2:$B$20))+ROUNDUP((((F31-C31+1)-(NETWORKDAYS(C31,F31,'Jours Fériés'!$B$2:$B$20)))/2),0)-IF(D31="x",1/2,0)-IF(G31="x",1/2,0)+IF(C31="",-1,0)</f>
        <v>0</v>
      </c>
      <c r="I31" s="8"/>
      <c r="J31" s="46">
        <f>J21-Q27</f>
        <v>27</v>
      </c>
      <c r="K31" s="13" t="s">
        <v>1</v>
      </c>
      <c r="L31" s="27"/>
      <c r="M31" s="28"/>
      <c r="N31" s="16" t="s">
        <v>2</v>
      </c>
      <c r="O31" s="33"/>
      <c r="P31" s="34"/>
      <c r="Q31" s="19">
        <f>(NETWORKDAYS(L31,O31,'Jours Fériés'!$B$2:$B$20))+ROUNDUP((((O31-L31+1)-(NETWORKDAYS(L31,O31,'Jours Fériés'!$B$2:$B$20)))/2),0)-IF(M31="x",1/2,0)-IF(P31="x",1/2,0)+IF(L31="",-1,0)</f>
        <v>0</v>
      </c>
    </row>
    <row r="32" spans="1:17" ht="15" customHeight="1" x14ac:dyDescent="0.25">
      <c r="A32" s="47"/>
      <c r="B32" s="14" t="s">
        <v>1</v>
      </c>
      <c r="C32" s="29"/>
      <c r="D32" s="30"/>
      <c r="E32" s="17" t="s">
        <v>2</v>
      </c>
      <c r="F32" s="35"/>
      <c r="G32" s="36"/>
      <c r="H32" s="19">
        <f>(NETWORKDAYS(C32,F32,'Jours Fériés'!$B$2:$B$20))+ROUNDUP((((F32-C32+1)-(NETWORKDAYS(C32,F32,'Jours Fériés'!$B$2:$B$20)))/2),0)-IF(D32="x",1/2,0)-IF(G32="x",1/2,0)+IF(C32="",-1,0)</f>
        <v>0</v>
      </c>
      <c r="I32" s="8"/>
      <c r="J32" s="47"/>
      <c r="K32" s="14" t="s">
        <v>1</v>
      </c>
      <c r="L32" s="29"/>
      <c r="M32" s="30"/>
      <c r="N32" s="17" t="s">
        <v>2</v>
      </c>
      <c r="O32" s="35"/>
      <c r="P32" s="36"/>
      <c r="Q32" s="19">
        <f>(NETWORKDAYS(L32,O32,'Jours Fériés'!$B$2:$B$20))+ROUNDUP((((O32-L32+1)-(NETWORKDAYS(L32,O32,'Jours Fériés'!$B$2:$B$20)))/2),0)-IF(M32="x",1/2,0)-IF(P32="x",1/2,0)+IF(L32="",-1,0)</f>
        <v>0</v>
      </c>
    </row>
    <row r="33" spans="1:17" ht="15" customHeight="1" x14ac:dyDescent="0.25">
      <c r="A33" s="47"/>
      <c r="B33" s="14" t="s">
        <v>1</v>
      </c>
      <c r="C33" s="29"/>
      <c r="D33" s="30"/>
      <c r="E33" s="17" t="s">
        <v>2</v>
      </c>
      <c r="F33" s="35"/>
      <c r="G33" s="36"/>
      <c r="H33" s="19">
        <f>(NETWORKDAYS(C33,F33,'Jours Fériés'!$B$2:$B$20))+ROUNDUP((((F33-C33+1)-(NETWORKDAYS(C33,F33,'Jours Fériés'!$B$2:$B$20)))/2),0)-IF(D33="x",1/2,0)-IF(G33="x",1/2,0)+IF(C33="",-1,0)</f>
        <v>0</v>
      </c>
      <c r="I33" s="8"/>
      <c r="J33" s="47"/>
      <c r="K33" s="14" t="s">
        <v>1</v>
      </c>
      <c r="L33" s="29"/>
      <c r="M33" s="30"/>
      <c r="N33" s="17" t="s">
        <v>2</v>
      </c>
      <c r="O33" s="35"/>
      <c r="P33" s="36"/>
      <c r="Q33" s="19">
        <f>(NETWORKDAYS(L33,O33,'Jours Fériés'!$B$2:$B$20))+ROUNDUP((((O33-L33+1)-(NETWORKDAYS(L33,O33,'Jours Fériés'!$B$2:$B$20)))/2),0)-IF(M33="x",1/2,0)-IF(P33="x",1/2,0)+IF(L33="",-1,0)</f>
        <v>0</v>
      </c>
    </row>
    <row r="34" spans="1:17" ht="15" customHeight="1" x14ac:dyDescent="0.25">
      <c r="A34" s="47"/>
      <c r="B34" s="14" t="s">
        <v>1</v>
      </c>
      <c r="C34" s="29"/>
      <c r="D34" s="30"/>
      <c r="E34" s="17" t="s">
        <v>2</v>
      </c>
      <c r="F34" s="35"/>
      <c r="G34" s="36"/>
      <c r="H34" s="19">
        <f>(NETWORKDAYS(C34,F34,'Jours Fériés'!$B$2:$B$20))+ROUNDUP((((F34-C34+1)-(NETWORKDAYS(C34,F34,'Jours Fériés'!$B$2:$B$20)))/2),0)-IF(D34="x",1/2,0)-IF(G34="x",1/2,0)+IF(C34="",-1,0)</f>
        <v>0</v>
      </c>
      <c r="I34" s="8"/>
      <c r="J34" s="47"/>
      <c r="K34" s="14" t="s">
        <v>1</v>
      </c>
      <c r="L34" s="29"/>
      <c r="M34" s="30"/>
      <c r="N34" s="17" t="s">
        <v>2</v>
      </c>
      <c r="O34" s="35"/>
      <c r="P34" s="36"/>
      <c r="Q34" s="19">
        <f>(NETWORKDAYS(L34,O34,'Jours Fériés'!$B$2:$B$20))+ROUNDUP((((O34-L34+1)-(NETWORKDAYS(L34,O34,'Jours Fériés'!$B$2:$B$20)))/2),0)-IF(M34="x",1/2,0)-IF(P34="x",1/2,0)+IF(L34="",-1,0)</f>
        <v>0</v>
      </c>
    </row>
    <row r="35" spans="1:17" ht="15" customHeight="1" x14ac:dyDescent="0.25">
      <c r="A35" s="47"/>
      <c r="B35" s="14" t="s">
        <v>1</v>
      </c>
      <c r="C35" s="29"/>
      <c r="D35" s="30"/>
      <c r="E35" s="17" t="s">
        <v>2</v>
      </c>
      <c r="F35" s="35"/>
      <c r="G35" s="36"/>
      <c r="H35" s="19">
        <f>(NETWORKDAYS(C35,F35,'Jours Fériés'!$B$2:$B$20))+ROUNDUP((((F35-C35+1)-(NETWORKDAYS(C35,F35,'Jours Fériés'!$B$2:$B$20)))/2),0)-IF(D35="x",1/2,0)-IF(G35="x",1/2,0)+IF(C35="",-1,0)</f>
        <v>0</v>
      </c>
      <c r="I35" s="8"/>
      <c r="J35" s="47"/>
      <c r="K35" s="14" t="s">
        <v>1</v>
      </c>
      <c r="L35" s="29"/>
      <c r="M35" s="30"/>
      <c r="N35" s="17" t="s">
        <v>2</v>
      </c>
      <c r="O35" s="35"/>
      <c r="P35" s="36"/>
      <c r="Q35" s="19">
        <f>(NETWORKDAYS(L35,O35,'Jours Fériés'!$B$2:$B$20))+ROUNDUP((((O35-L35+1)-(NETWORKDAYS(L35,O35,'Jours Fériés'!$B$2:$B$20)))/2),0)-IF(M35="x",1/2,0)-IF(P35="x",1/2,0)+IF(L35="",-1,0)</f>
        <v>0</v>
      </c>
    </row>
    <row r="36" spans="1:17" ht="15.75" customHeight="1" thickBot="1" x14ac:dyDescent="0.3">
      <c r="A36" s="47"/>
      <c r="B36" s="15" t="s">
        <v>1</v>
      </c>
      <c r="C36" s="31"/>
      <c r="D36" s="32"/>
      <c r="E36" s="18" t="s">
        <v>2</v>
      </c>
      <c r="F36" s="37"/>
      <c r="G36" s="38"/>
      <c r="H36" s="19">
        <f>(NETWORKDAYS(C36,F36,'Jours Fériés'!$B$2:$B$20))+ROUNDUP((((F36-C36+1)-(NETWORKDAYS(C36,F36,'Jours Fériés'!$B$2:$B$20)))/2),0)-IF(D36="x",1/2,0)-IF(G36="x",1/2,0)+IF(C36="",-1,0)</f>
        <v>0</v>
      </c>
      <c r="I36" s="8"/>
      <c r="J36" s="47"/>
      <c r="K36" s="15" t="s">
        <v>1</v>
      </c>
      <c r="L36" s="31"/>
      <c r="M36" s="32"/>
      <c r="N36" s="18" t="s">
        <v>2</v>
      </c>
      <c r="O36" s="37"/>
      <c r="P36" s="38"/>
      <c r="Q36" s="19">
        <f>(NETWORKDAYS(L36,O36,'Jours Fériés'!$B$2:$B$20))+ROUNDUP((((O36-L36+1)-(NETWORKDAYS(L36,O36,'Jours Fériés'!$B$2:$B$20)))/2),0)-IF(M36="x",1/2,0)-IF(P36="x",1/2,0)+IF(L36="",-1,0)</f>
        <v>0</v>
      </c>
    </row>
    <row r="37" spans="1:17" ht="24.75" thickTop="1" thickBot="1" x14ac:dyDescent="0.4">
      <c r="A37" s="48" t="s">
        <v>48</v>
      </c>
      <c r="B37" s="49"/>
      <c r="C37" s="49"/>
      <c r="D37" s="49"/>
      <c r="E37" s="49"/>
      <c r="F37" s="49"/>
      <c r="G37" s="50"/>
      <c r="H37" s="22">
        <f>SUM(H31:H36)</f>
        <v>0</v>
      </c>
      <c r="I37" s="23"/>
      <c r="J37" s="48" t="s">
        <v>42</v>
      </c>
      <c r="K37" s="49"/>
      <c r="L37" s="49"/>
      <c r="M37" s="49"/>
      <c r="N37" s="49"/>
      <c r="O37" s="49"/>
      <c r="P37" s="50"/>
      <c r="Q37" s="22">
        <f>SUM(Q31:Q36)</f>
        <v>0</v>
      </c>
    </row>
    <row r="38" spans="1:17" s="7" customFormat="1" ht="6" customHeight="1" thickTop="1" thickBot="1" x14ac:dyDescent="0.45">
      <c r="A38" s="20"/>
      <c r="B38" s="20"/>
      <c r="C38" s="20"/>
      <c r="D38" s="20"/>
      <c r="E38" s="20"/>
      <c r="F38" s="20"/>
      <c r="G38" s="20"/>
      <c r="H38" s="20"/>
      <c r="I38" s="8"/>
      <c r="J38" s="20"/>
      <c r="K38" s="20"/>
      <c r="L38" s="20"/>
      <c r="M38" s="20"/>
      <c r="N38" s="20"/>
      <c r="O38" s="20"/>
      <c r="P38" s="20"/>
      <c r="Q38" s="20"/>
    </row>
    <row r="39" spans="1:17" ht="27.75" thickTop="1" thickBot="1" x14ac:dyDescent="0.45">
      <c r="A39" s="67" t="s">
        <v>77</v>
      </c>
      <c r="B39" s="68"/>
      <c r="C39" s="68"/>
      <c r="D39" s="68"/>
      <c r="E39" s="68"/>
      <c r="F39" s="68"/>
      <c r="G39" s="68"/>
      <c r="H39" s="69"/>
      <c r="I39" s="8"/>
      <c r="J39" s="67" t="s">
        <v>83</v>
      </c>
      <c r="K39" s="68"/>
      <c r="L39" s="68"/>
      <c r="M39" s="68"/>
      <c r="N39" s="68"/>
      <c r="O39" s="68"/>
      <c r="P39" s="68"/>
      <c r="Q39" s="69"/>
    </row>
    <row r="40" spans="1:17" ht="16.5" thickTop="1" thickBot="1" x14ac:dyDescent="0.3">
      <c r="A40" s="21" t="s">
        <v>40</v>
      </c>
      <c r="B40" s="43" t="s">
        <v>4</v>
      </c>
      <c r="C40" s="44"/>
      <c r="D40" s="44"/>
      <c r="E40" s="44"/>
      <c r="F40" s="44"/>
      <c r="G40" s="45"/>
      <c r="H40" s="21" t="s">
        <v>41</v>
      </c>
      <c r="I40" s="8"/>
      <c r="J40" s="21" t="s">
        <v>40</v>
      </c>
      <c r="K40" s="43" t="s">
        <v>4</v>
      </c>
      <c r="L40" s="44"/>
      <c r="M40" s="44"/>
      <c r="N40" s="44"/>
      <c r="O40" s="44"/>
      <c r="P40" s="45"/>
      <c r="Q40" s="21" t="s">
        <v>41</v>
      </c>
    </row>
    <row r="41" spans="1:17" ht="15.75" customHeight="1" thickTop="1" x14ac:dyDescent="0.25">
      <c r="A41" s="46">
        <f>A31-H37</f>
        <v>27</v>
      </c>
      <c r="B41" s="13" t="s">
        <v>1</v>
      </c>
      <c r="C41" s="27"/>
      <c r="D41" s="28"/>
      <c r="E41" s="16" t="s">
        <v>2</v>
      </c>
      <c r="F41" s="33"/>
      <c r="G41" s="34"/>
      <c r="H41" s="19">
        <f>(NETWORKDAYS(C41,F41,'Jours Fériés'!$B$2:$B$20))+ROUNDUP((((F41-C41+1)-(NETWORKDAYS(C41,F41,'Jours Fériés'!$B$2:$B$20)))/2),0)-IF(D41="x",1/2,0)-IF(G41="x",1/2,0)+IF(C41="",-1,0)</f>
        <v>0</v>
      </c>
      <c r="I41" s="8"/>
      <c r="J41" s="46">
        <f>J31-Q37</f>
        <v>27</v>
      </c>
      <c r="K41" s="13" t="s">
        <v>1</v>
      </c>
      <c r="L41" s="27"/>
      <c r="M41" s="28"/>
      <c r="N41" s="16" t="s">
        <v>2</v>
      </c>
      <c r="O41" s="33"/>
      <c r="P41" s="34"/>
      <c r="Q41" s="19">
        <f>(NETWORKDAYS(L41,O41,'Jours Fériés'!$B$2:$B$20))+ROUNDUP((((O41-L41+1)-(NETWORKDAYS(L41,O41,'Jours Fériés'!$B$2:$B$20)))/2),0)-IF(M41="x",1/2,0)-IF(P41="x",1/2,0)+IF(L41="",-1,0)</f>
        <v>0</v>
      </c>
    </row>
    <row r="42" spans="1:17" ht="15" customHeight="1" x14ac:dyDescent="0.25">
      <c r="A42" s="47"/>
      <c r="B42" s="14" t="s">
        <v>1</v>
      </c>
      <c r="C42" s="29"/>
      <c r="D42" s="30"/>
      <c r="E42" s="17" t="s">
        <v>2</v>
      </c>
      <c r="F42" s="35"/>
      <c r="G42" s="36"/>
      <c r="H42" s="19">
        <f>(NETWORKDAYS(C42,F42,'Jours Fériés'!$B$2:$B$20))+ROUNDUP((((F42-C42+1)-(NETWORKDAYS(C42,F42,'Jours Fériés'!$B$2:$B$20)))/2),0)-IF(D42="x",1/2,0)-IF(G42="x",1/2,0)+IF(C42="",-1,0)</f>
        <v>0</v>
      </c>
      <c r="I42" s="8"/>
      <c r="J42" s="47"/>
      <c r="K42" s="14" t="s">
        <v>1</v>
      </c>
      <c r="L42" s="29"/>
      <c r="M42" s="30"/>
      <c r="N42" s="17" t="s">
        <v>2</v>
      </c>
      <c r="O42" s="35"/>
      <c r="P42" s="36"/>
      <c r="Q42" s="19">
        <f>(NETWORKDAYS(L42,O42,'Jours Fériés'!$B$2:$B$20))+ROUNDUP((((O42-L42+1)-(NETWORKDAYS(L42,O42,'Jours Fériés'!$B$2:$B$20)))/2),0)-IF(M42="x",1/2,0)-IF(P42="x",1/2,0)+IF(L42="",-1,0)</f>
        <v>0</v>
      </c>
    </row>
    <row r="43" spans="1:17" ht="15" customHeight="1" x14ac:dyDescent="0.25">
      <c r="A43" s="47"/>
      <c r="B43" s="14" t="s">
        <v>1</v>
      </c>
      <c r="C43" s="29"/>
      <c r="D43" s="30"/>
      <c r="E43" s="17" t="s">
        <v>2</v>
      </c>
      <c r="F43" s="35"/>
      <c r="G43" s="36"/>
      <c r="H43" s="19">
        <f>(NETWORKDAYS(C43,F43,'Jours Fériés'!$B$2:$B$20))+ROUNDUP((((F43-C43+1)-(NETWORKDAYS(C43,F43,'Jours Fériés'!$B$2:$B$20)))/2),0)-IF(D43="x",1/2,0)-IF(G43="x",1/2,0)+IF(C43="",-1,0)</f>
        <v>0</v>
      </c>
      <c r="I43" s="8"/>
      <c r="J43" s="47"/>
      <c r="K43" s="14" t="s">
        <v>1</v>
      </c>
      <c r="L43" s="29"/>
      <c r="M43" s="30"/>
      <c r="N43" s="17" t="s">
        <v>2</v>
      </c>
      <c r="O43" s="35"/>
      <c r="P43" s="36"/>
      <c r="Q43" s="19">
        <f>(NETWORKDAYS(L43,O43,'Jours Fériés'!$B$2:$B$20))+ROUNDUP((((O43-L43+1)-(NETWORKDAYS(L43,O43,'Jours Fériés'!$B$2:$B$20)))/2),0)-IF(M43="x",1/2,0)-IF(P43="x",1/2,0)+IF(L43="",-1,0)</f>
        <v>0</v>
      </c>
    </row>
    <row r="44" spans="1:17" ht="15" customHeight="1" x14ac:dyDescent="0.25">
      <c r="A44" s="47"/>
      <c r="B44" s="14" t="s">
        <v>1</v>
      </c>
      <c r="C44" s="29"/>
      <c r="D44" s="30"/>
      <c r="E44" s="17" t="s">
        <v>2</v>
      </c>
      <c r="F44" s="35"/>
      <c r="G44" s="36"/>
      <c r="H44" s="19">
        <f>(NETWORKDAYS(C44,F44,'Jours Fériés'!$B$2:$B$20))+ROUNDUP((((F44-C44+1)-(NETWORKDAYS(C44,F44,'Jours Fériés'!$B$2:$B$20)))/2),0)-IF(D44="x",1/2,0)-IF(G44="x",1/2,0)+IF(C44="",-1,0)</f>
        <v>0</v>
      </c>
      <c r="I44" s="8"/>
      <c r="J44" s="47"/>
      <c r="K44" s="14" t="s">
        <v>1</v>
      </c>
      <c r="L44" s="29"/>
      <c r="M44" s="30"/>
      <c r="N44" s="17" t="s">
        <v>2</v>
      </c>
      <c r="O44" s="35"/>
      <c r="P44" s="36"/>
      <c r="Q44" s="19">
        <f>(NETWORKDAYS(L44,O44,'Jours Fériés'!$B$2:$B$20))+ROUNDUP((((O44-L44+1)-(NETWORKDAYS(L44,O44,'Jours Fériés'!$B$2:$B$20)))/2),0)-IF(M44="x",1/2,0)-IF(P44="x",1/2,0)+IF(L44="",-1,0)</f>
        <v>0</v>
      </c>
    </row>
    <row r="45" spans="1:17" ht="15" customHeight="1" x14ac:dyDescent="0.25">
      <c r="A45" s="47"/>
      <c r="B45" s="14" t="s">
        <v>1</v>
      </c>
      <c r="C45" s="29"/>
      <c r="D45" s="30"/>
      <c r="E45" s="17" t="s">
        <v>2</v>
      </c>
      <c r="F45" s="35"/>
      <c r="G45" s="36"/>
      <c r="H45" s="19">
        <f>(NETWORKDAYS(C45,F45,'Jours Fériés'!$B$2:$B$20))+ROUNDUP((((F45-C45+1)-(NETWORKDAYS(C45,F45,'Jours Fériés'!$B$2:$B$20)))/2),0)-IF(D45="x",1/2,0)-IF(G45="x",1/2,0)+IF(C45="",-1,0)</f>
        <v>0</v>
      </c>
      <c r="I45" s="8"/>
      <c r="J45" s="47"/>
      <c r="K45" s="14" t="s">
        <v>1</v>
      </c>
      <c r="L45" s="29"/>
      <c r="M45" s="30"/>
      <c r="N45" s="17" t="s">
        <v>2</v>
      </c>
      <c r="O45" s="35"/>
      <c r="P45" s="36"/>
      <c r="Q45" s="19">
        <f>(NETWORKDAYS(L45,O45,'Jours Fériés'!$B$2:$B$20))+ROUNDUP((((O45-L45+1)-(NETWORKDAYS(L45,O45,'Jours Fériés'!$B$2:$B$20)))/2),0)-IF(M45="x",1/2,0)-IF(P45="x",1/2,0)+IF(L45="",-1,0)</f>
        <v>0</v>
      </c>
    </row>
    <row r="46" spans="1:17" ht="15.75" customHeight="1" thickBot="1" x14ac:dyDescent="0.3">
      <c r="A46" s="47"/>
      <c r="B46" s="15" t="s">
        <v>1</v>
      </c>
      <c r="C46" s="31"/>
      <c r="D46" s="32"/>
      <c r="E46" s="18" t="s">
        <v>2</v>
      </c>
      <c r="F46" s="37"/>
      <c r="G46" s="38"/>
      <c r="H46" s="19">
        <f>(NETWORKDAYS(C46,F46,'Jours Fériés'!$B$2:$B$20))+ROUNDUP((((F46-C46+1)-(NETWORKDAYS(C46,F46,'Jours Fériés'!$B$2:$B$20)))/2),0)-IF(D46="x",1/2,0)-IF(G46="x",1/2,0)+IF(C46="",-1,0)</f>
        <v>0</v>
      </c>
      <c r="I46" s="8"/>
      <c r="J46" s="47"/>
      <c r="K46" s="15" t="s">
        <v>1</v>
      </c>
      <c r="L46" s="31"/>
      <c r="M46" s="32"/>
      <c r="N46" s="18" t="s">
        <v>2</v>
      </c>
      <c r="O46" s="37"/>
      <c r="P46" s="38"/>
      <c r="Q46" s="19">
        <f>(NETWORKDAYS(L46,O46,'Jours Fériés'!$B$2:$B$20))+ROUNDUP((((O46-L46+1)-(NETWORKDAYS(L46,O46,'Jours Fériés'!$B$2:$B$20)))/2),0)-IF(M46="x",1/2,0)-IF(P46="x",1/2,0)+IF(L46="",-1,0)</f>
        <v>0</v>
      </c>
    </row>
    <row r="47" spans="1:17" ht="24.75" thickTop="1" thickBot="1" x14ac:dyDescent="0.4">
      <c r="A47" s="48" t="s">
        <v>49</v>
      </c>
      <c r="B47" s="49"/>
      <c r="C47" s="49"/>
      <c r="D47" s="49"/>
      <c r="E47" s="49"/>
      <c r="F47" s="49"/>
      <c r="G47" s="50"/>
      <c r="H47" s="22">
        <f>SUM(H41:H46)</f>
        <v>0</v>
      </c>
      <c r="I47" s="23"/>
      <c r="J47" s="48" t="s">
        <v>43</v>
      </c>
      <c r="K47" s="49"/>
      <c r="L47" s="49"/>
      <c r="M47" s="49"/>
      <c r="N47" s="49"/>
      <c r="O47" s="49"/>
      <c r="P47" s="50"/>
      <c r="Q47" s="22">
        <f>SUM(Q41:Q46)</f>
        <v>0</v>
      </c>
    </row>
    <row r="48" spans="1:17" s="7" customFormat="1" ht="6" customHeight="1" thickTop="1" thickBot="1" x14ac:dyDescent="0.45">
      <c r="A48" s="20"/>
      <c r="B48" s="20"/>
      <c r="C48" s="20"/>
      <c r="D48" s="20"/>
      <c r="E48" s="20"/>
      <c r="F48" s="20"/>
      <c r="G48" s="20"/>
      <c r="H48" s="20"/>
      <c r="I48" s="8"/>
      <c r="J48" s="20"/>
      <c r="K48" s="20"/>
      <c r="L48" s="20"/>
      <c r="M48" s="20"/>
      <c r="N48" s="20"/>
      <c r="O48" s="20"/>
      <c r="P48" s="20"/>
      <c r="Q48" s="20"/>
    </row>
    <row r="49" spans="1:17" ht="27.75" thickTop="1" thickBot="1" x14ac:dyDescent="0.45">
      <c r="A49" s="67" t="s">
        <v>78</v>
      </c>
      <c r="B49" s="68"/>
      <c r="C49" s="68"/>
      <c r="D49" s="68"/>
      <c r="E49" s="68"/>
      <c r="F49" s="68"/>
      <c r="G49" s="68"/>
      <c r="H49" s="69"/>
      <c r="I49" s="8"/>
      <c r="J49" s="67" t="s">
        <v>84</v>
      </c>
      <c r="K49" s="68"/>
      <c r="L49" s="68"/>
      <c r="M49" s="68"/>
      <c r="N49" s="68"/>
      <c r="O49" s="68"/>
      <c r="P49" s="68"/>
      <c r="Q49" s="69"/>
    </row>
    <row r="50" spans="1:17" ht="16.5" thickTop="1" thickBot="1" x14ac:dyDescent="0.3">
      <c r="A50" s="21" t="s">
        <v>40</v>
      </c>
      <c r="B50" s="43" t="s">
        <v>4</v>
      </c>
      <c r="C50" s="44"/>
      <c r="D50" s="44"/>
      <c r="E50" s="44"/>
      <c r="F50" s="44"/>
      <c r="G50" s="45"/>
      <c r="H50" s="21" t="s">
        <v>41</v>
      </c>
      <c r="I50" s="8"/>
      <c r="J50" s="21" t="s">
        <v>40</v>
      </c>
      <c r="K50" s="43" t="s">
        <v>4</v>
      </c>
      <c r="L50" s="44"/>
      <c r="M50" s="44"/>
      <c r="N50" s="44"/>
      <c r="O50" s="44"/>
      <c r="P50" s="45"/>
      <c r="Q50" s="21" t="s">
        <v>41</v>
      </c>
    </row>
    <row r="51" spans="1:17" ht="15.75" customHeight="1" thickTop="1" x14ac:dyDescent="0.25">
      <c r="A51" s="46">
        <f>A41-H47</f>
        <v>27</v>
      </c>
      <c r="B51" s="13" t="s">
        <v>1</v>
      </c>
      <c r="C51" s="27"/>
      <c r="D51" s="28"/>
      <c r="E51" s="16" t="s">
        <v>2</v>
      </c>
      <c r="F51" s="33"/>
      <c r="G51" s="34"/>
      <c r="H51" s="19">
        <f>(NETWORKDAYS(C51,F51,'Jours Fériés'!$B$2:$B$20))+ROUNDUP((((F51-C51+1)-(NETWORKDAYS(C51,F51,'Jours Fériés'!$B$2:$B$20)))/2),0)-IF(D51="x",1/2,0)-IF(G51="x",1/2,0)+IF(C51="",-1,0)</f>
        <v>0</v>
      </c>
      <c r="I51" s="8"/>
      <c r="J51" s="46">
        <f>J41-Q47</f>
        <v>27</v>
      </c>
      <c r="K51" s="13" t="s">
        <v>1</v>
      </c>
      <c r="L51" s="27"/>
      <c r="M51" s="28"/>
      <c r="N51" s="16" t="s">
        <v>2</v>
      </c>
      <c r="O51" s="33"/>
      <c r="P51" s="34"/>
      <c r="Q51" s="19">
        <f>(NETWORKDAYS(L51,O51,'Jours Fériés'!$B$2:$B$20))+ROUNDUP((((O51-L51+1)-(NETWORKDAYS(L51,O51,'Jours Fériés'!$B$2:$B$20)))/2),0)-IF(M51="x",1/2,0)-IF(P51="x",1/2,0)+IF(L51="",-1,0)</f>
        <v>0</v>
      </c>
    </row>
    <row r="52" spans="1:17" ht="15" customHeight="1" x14ac:dyDescent="0.25">
      <c r="A52" s="47"/>
      <c r="B52" s="14" t="s">
        <v>1</v>
      </c>
      <c r="C52" s="29"/>
      <c r="D52" s="30"/>
      <c r="E52" s="17" t="s">
        <v>2</v>
      </c>
      <c r="F52" s="35"/>
      <c r="G52" s="36"/>
      <c r="H52" s="19">
        <f>(NETWORKDAYS(C52,F52,'Jours Fériés'!$B$2:$B$20))+ROUNDUP((((F52-C52+1)-(NETWORKDAYS(C52,F52,'Jours Fériés'!$B$2:$B$20)))/2),0)-IF(D52="x",1/2,0)-IF(G52="x",1/2,0)+IF(C52="",-1,0)</f>
        <v>0</v>
      </c>
      <c r="I52" s="8"/>
      <c r="J52" s="47"/>
      <c r="K52" s="14" t="s">
        <v>1</v>
      </c>
      <c r="L52" s="29"/>
      <c r="M52" s="30"/>
      <c r="N52" s="17" t="s">
        <v>2</v>
      </c>
      <c r="O52" s="35"/>
      <c r="P52" s="36"/>
      <c r="Q52" s="19">
        <f>(NETWORKDAYS(L52,O52,'Jours Fériés'!$B$2:$B$20))+ROUNDUP((((O52-L52+1)-(NETWORKDAYS(L52,O52,'Jours Fériés'!$B$2:$B$20)))/2),0)-IF(M52="x",1/2,0)-IF(P52="x",1/2,0)+IF(L52="",-1,0)</f>
        <v>0</v>
      </c>
    </row>
    <row r="53" spans="1:17" ht="15" customHeight="1" x14ac:dyDescent="0.25">
      <c r="A53" s="47"/>
      <c r="B53" s="14" t="s">
        <v>1</v>
      </c>
      <c r="C53" s="29"/>
      <c r="D53" s="30"/>
      <c r="E53" s="17" t="s">
        <v>2</v>
      </c>
      <c r="F53" s="35"/>
      <c r="G53" s="36"/>
      <c r="H53" s="19">
        <f>(NETWORKDAYS(C53,F53,'Jours Fériés'!$B$2:$B$20))+ROUNDUP((((F53-C53+1)-(NETWORKDAYS(C53,F53,'Jours Fériés'!$B$2:$B$20)))/2),0)-IF(D53="x",1/2,0)-IF(G53="x",1/2,0)+IF(C53="",-1,0)</f>
        <v>0</v>
      </c>
      <c r="I53" s="8"/>
      <c r="J53" s="47"/>
      <c r="K53" s="14" t="s">
        <v>1</v>
      </c>
      <c r="L53" s="29"/>
      <c r="M53" s="30"/>
      <c r="N53" s="17" t="s">
        <v>2</v>
      </c>
      <c r="O53" s="35"/>
      <c r="P53" s="36"/>
      <c r="Q53" s="19">
        <f>(NETWORKDAYS(L53,O53,'Jours Fériés'!$B$2:$B$20))+ROUNDUP((((O53-L53+1)-(NETWORKDAYS(L53,O53,'Jours Fériés'!$B$2:$B$20)))/2),0)-IF(M53="x",1/2,0)-IF(P53="x",1/2,0)+IF(L53="",-1,0)</f>
        <v>0</v>
      </c>
    </row>
    <row r="54" spans="1:17" ht="15" customHeight="1" x14ac:dyDescent="0.25">
      <c r="A54" s="47"/>
      <c r="B54" s="14" t="s">
        <v>1</v>
      </c>
      <c r="C54" s="29"/>
      <c r="D54" s="30"/>
      <c r="E54" s="17" t="s">
        <v>2</v>
      </c>
      <c r="F54" s="35"/>
      <c r="G54" s="36"/>
      <c r="H54" s="19">
        <f>(NETWORKDAYS(C54,F54,'Jours Fériés'!$B$2:$B$20))+ROUNDUP((((F54-C54+1)-(NETWORKDAYS(C54,F54,'Jours Fériés'!$B$2:$B$20)))/2),0)-IF(D54="x",1/2,0)-IF(G54="x",1/2,0)+IF(C54="",-1,0)</f>
        <v>0</v>
      </c>
      <c r="I54" s="8"/>
      <c r="J54" s="47"/>
      <c r="K54" s="14" t="s">
        <v>1</v>
      </c>
      <c r="L54" s="29"/>
      <c r="M54" s="30"/>
      <c r="N54" s="17" t="s">
        <v>2</v>
      </c>
      <c r="O54" s="35"/>
      <c r="P54" s="36"/>
      <c r="Q54" s="19">
        <f>(NETWORKDAYS(L54,O54,'Jours Fériés'!$B$2:$B$20))+ROUNDUP((((O54-L54+1)-(NETWORKDAYS(L54,O54,'Jours Fériés'!$B$2:$B$20)))/2),0)-IF(M54="x",1/2,0)-IF(P54="x",1/2,0)+IF(L54="",-1,0)</f>
        <v>0</v>
      </c>
    </row>
    <row r="55" spans="1:17" ht="15" customHeight="1" x14ac:dyDescent="0.25">
      <c r="A55" s="47"/>
      <c r="B55" s="14" t="s">
        <v>1</v>
      </c>
      <c r="C55" s="29"/>
      <c r="D55" s="30"/>
      <c r="E55" s="17" t="s">
        <v>2</v>
      </c>
      <c r="F55" s="35"/>
      <c r="G55" s="36"/>
      <c r="H55" s="19">
        <f>(NETWORKDAYS(C55,F55,'Jours Fériés'!$B$2:$B$20))+ROUNDUP((((F55-C55+1)-(NETWORKDAYS(C55,F55,'Jours Fériés'!$B$2:$B$20)))/2),0)-IF(D55="x",1/2,0)-IF(G55="x",1/2,0)+IF(C55="",-1,0)</f>
        <v>0</v>
      </c>
      <c r="I55" s="8"/>
      <c r="J55" s="47"/>
      <c r="K55" s="14" t="s">
        <v>1</v>
      </c>
      <c r="L55" s="29"/>
      <c r="M55" s="30"/>
      <c r="N55" s="17" t="s">
        <v>2</v>
      </c>
      <c r="O55" s="35"/>
      <c r="P55" s="36"/>
      <c r="Q55" s="19">
        <f>(NETWORKDAYS(L55,O55,'Jours Fériés'!$B$2:$B$20))+ROUNDUP((((O55-L55+1)-(NETWORKDAYS(L55,O55,'Jours Fériés'!$B$2:$B$20)))/2),0)-IF(M55="x",1/2,0)-IF(P55="x",1/2,0)+IF(L55="",-1,0)</f>
        <v>0</v>
      </c>
    </row>
    <row r="56" spans="1:17" ht="15.75" customHeight="1" thickBot="1" x14ac:dyDescent="0.3">
      <c r="A56" s="47"/>
      <c r="B56" s="15" t="s">
        <v>1</v>
      </c>
      <c r="C56" s="31"/>
      <c r="D56" s="32"/>
      <c r="E56" s="18" t="s">
        <v>2</v>
      </c>
      <c r="F56" s="37"/>
      <c r="G56" s="38"/>
      <c r="H56" s="19">
        <f>(NETWORKDAYS(C56,F56,'Jours Fériés'!$B$2:$B$20))+ROUNDUP((((F56-C56+1)-(NETWORKDAYS(C56,F56,'Jours Fériés'!$B$2:$B$20)))/2),0)-IF(D56="x",1/2,0)-IF(G56="x",1/2,0)+IF(C56="",-1,0)</f>
        <v>0</v>
      </c>
      <c r="I56" s="8"/>
      <c r="J56" s="47"/>
      <c r="K56" s="15" t="s">
        <v>1</v>
      </c>
      <c r="L56" s="31"/>
      <c r="M56" s="32"/>
      <c r="N56" s="18" t="s">
        <v>2</v>
      </c>
      <c r="O56" s="37"/>
      <c r="P56" s="38"/>
      <c r="Q56" s="19">
        <f>(NETWORKDAYS(L56,O56,'Jours Fériés'!$B$2:$B$20))+ROUNDUP((((O56-L56+1)-(NETWORKDAYS(L56,O56,'Jours Fériés'!$B$2:$B$20)))/2),0)-IF(M56="x",1/2,0)-IF(P56="x",1/2,0)+IF(L56="",-1,0)</f>
        <v>0</v>
      </c>
    </row>
    <row r="57" spans="1:17" ht="24.75" thickTop="1" thickBot="1" x14ac:dyDescent="0.4">
      <c r="A57" s="48" t="s">
        <v>50</v>
      </c>
      <c r="B57" s="49"/>
      <c r="C57" s="49"/>
      <c r="D57" s="49"/>
      <c r="E57" s="49"/>
      <c r="F57" s="49"/>
      <c r="G57" s="50"/>
      <c r="H57" s="22">
        <f>SUM(H51:H56)</f>
        <v>0</v>
      </c>
      <c r="I57" s="23"/>
      <c r="J57" s="48" t="s">
        <v>44</v>
      </c>
      <c r="K57" s="49"/>
      <c r="L57" s="49"/>
      <c r="M57" s="49"/>
      <c r="N57" s="49"/>
      <c r="O57" s="49"/>
      <c r="P57" s="50"/>
      <c r="Q57" s="22">
        <f>SUM(Q51:Q56)</f>
        <v>0</v>
      </c>
    </row>
    <row r="58" spans="1:17" s="7" customFormat="1" ht="6" customHeight="1" thickTop="1" thickBot="1" x14ac:dyDescent="0.45">
      <c r="A58" s="20"/>
      <c r="B58" s="20"/>
      <c r="C58" s="20"/>
      <c r="D58" s="20"/>
      <c r="E58" s="20"/>
      <c r="F58" s="20"/>
      <c r="G58" s="20"/>
      <c r="H58" s="20"/>
      <c r="I58" s="8"/>
      <c r="J58" s="20"/>
      <c r="K58" s="20"/>
      <c r="L58" s="20"/>
      <c r="M58" s="20"/>
      <c r="N58" s="20"/>
      <c r="O58" s="20"/>
      <c r="P58" s="20"/>
      <c r="Q58" s="20"/>
    </row>
    <row r="59" spans="1:17" ht="27.75" thickTop="1" thickBot="1" x14ac:dyDescent="0.45">
      <c r="A59" s="67" t="s">
        <v>79</v>
      </c>
      <c r="B59" s="68"/>
      <c r="C59" s="68"/>
      <c r="D59" s="68"/>
      <c r="E59" s="68"/>
      <c r="F59" s="68"/>
      <c r="G59" s="68"/>
      <c r="H59" s="69"/>
      <c r="I59" s="8"/>
      <c r="J59" s="67" t="s">
        <v>85</v>
      </c>
      <c r="K59" s="68"/>
      <c r="L59" s="68"/>
      <c r="M59" s="68"/>
      <c r="N59" s="68"/>
      <c r="O59" s="68"/>
      <c r="P59" s="68"/>
      <c r="Q59" s="69"/>
    </row>
    <row r="60" spans="1:17" ht="16.5" thickTop="1" thickBot="1" x14ac:dyDescent="0.3">
      <c r="A60" s="21" t="s">
        <v>40</v>
      </c>
      <c r="B60" s="43" t="s">
        <v>4</v>
      </c>
      <c r="C60" s="44"/>
      <c r="D60" s="44"/>
      <c r="E60" s="44"/>
      <c r="F60" s="44"/>
      <c r="G60" s="45"/>
      <c r="H60" s="21" t="s">
        <v>41</v>
      </c>
      <c r="I60" s="8"/>
      <c r="J60" s="21" t="s">
        <v>40</v>
      </c>
      <c r="K60" s="43" t="s">
        <v>4</v>
      </c>
      <c r="L60" s="44"/>
      <c r="M60" s="44"/>
      <c r="N60" s="44"/>
      <c r="O60" s="44"/>
      <c r="P60" s="45"/>
      <c r="Q60" s="21" t="s">
        <v>41</v>
      </c>
    </row>
    <row r="61" spans="1:17" ht="15.75" customHeight="1" thickTop="1" x14ac:dyDescent="0.25">
      <c r="A61" s="46">
        <f>A51-H57</f>
        <v>27</v>
      </c>
      <c r="B61" s="13" t="s">
        <v>1</v>
      </c>
      <c r="C61" s="27"/>
      <c r="D61" s="28"/>
      <c r="E61" s="16" t="s">
        <v>2</v>
      </c>
      <c r="F61" s="33"/>
      <c r="G61" s="34"/>
      <c r="H61" s="19">
        <f>(NETWORKDAYS(C61,F61,'Jours Fériés'!$B$2:$B$20))+ROUNDUP((((F61-C61+1)-(NETWORKDAYS(C61,F61,'Jours Fériés'!$B$2:$B$20)))/2),0)-IF(D61="x",1/2,0)-IF(G61="x",1/2,0)+IF(C61="",-1,0)</f>
        <v>0</v>
      </c>
      <c r="I61" s="8"/>
      <c r="J61" s="46">
        <f>J51-Q57</f>
        <v>27</v>
      </c>
      <c r="K61" s="13" t="s">
        <v>1</v>
      </c>
      <c r="L61" s="27"/>
      <c r="M61" s="28"/>
      <c r="N61" s="16" t="s">
        <v>2</v>
      </c>
      <c r="O61" s="33"/>
      <c r="P61" s="34"/>
      <c r="Q61" s="19">
        <f>(NETWORKDAYS(L61,O61,'Jours Fériés'!$B$2:$B$20))+ROUNDUP((((O61-L61+1)-(NETWORKDAYS(L61,O61,'Jours Fériés'!$B$2:$B$20)))/2),0)-IF(M61="x",1/2,0)-IF(P61="x",1/2,0)+IF(L61="",-1,0)</f>
        <v>0</v>
      </c>
    </row>
    <row r="62" spans="1:17" ht="15" customHeight="1" x14ac:dyDescent="0.25">
      <c r="A62" s="47"/>
      <c r="B62" s="14" t="s">
        <v>1</v>
      </c>
      <c r="C62" s="29"/>
      <c r="D62" s="30"/>
      <c r="E62" s="17" t="s">
        <v>2</v>
      </c>
      <c r="F62" s="35"/>
      <c r="G62" s="36"/>
      <c r="H62" s="19">
        <f>(NETWORKDAYS(C62,F62,'Jours Fériés'!$B$2:$B$20))+ROUNDUP((((F62-C62+1)-(NETWORKDAYS(C62,F62,'Jours Fériés'!$B$2:$B$20)))/2),0)-IF(D62="x",1/2,0)-IF(G62="x",1/2,0)+IF(C62="",-1,0)</f>
        <v>0</v>
      </c>
      <c r="I62" s="8"/>
      <c r="J62" s="47"/>
      <c r="K62" s="14" t="s">
        <v>1</v>
      </c>
      <c r="L62" s="29"/>
      <c r="M62" s="30"/>
      <c r="N62" s="17" t="s">
        <v>2</v>
      </c>
      <c r="O62" s="35"/>
      <c r="P62" s="36"/>
      <c r="Q62" s="19">
        <f>(NETWORKDAYS(L62,O62,'Jours Fériés'!$B$2:$B$20))+ROUNDUP((((O62-L62+1)-(NETWORKDAYS(L62,O62,'Jours Fériés'!$B$2:$B$20)))/2),0)-IF(M62="x",1/2,0)-IF(P62="x",1/2,0)+IF(L62="",-1,0)</f>
        <v>0</v>
      </c>
    </row>
    <row r="63" spans="1:17" ht="15" customHeight="1" x14ac:dyDescent="0.25">
      <c r="A63" s="47"/>
      <c r="B63" s="14" t="s">
        <v>1</v>
      </c>
      <c r="C63" s="29"/>
      <c r="D63" s="30"/>
      <c r="E63" s="17" t="s">
        <v>2</v>
      </c>
      <c r="F63" s="35"/>
      <c r="G63" s="36"/>
      <c r="H63" s="19">
        <f>(NETWORKDAYS(C63,F63,'Jours Fériés'!$B$2:$B$20))+ROUNDUP((((F63-C63+1)-(NETWORKDAYS(C63,F63,'Jours Fériés'!$B$2:$B$20)))/2),0)-IF(D63="x",1/2,0)-IF(G63="x",1/2,0)+IF(C63="",-1,0)</f>
        <v>0</v>
      </c>
      <c r="I63" s="8"/>
      <c r="J63" s="47"/>
      <c r="K63" s="14" t="s">
        <v>1</v>
      </c>
      <c r="L63" s="29"/>
      <c r="M63" s="30"/>
      <c r="N63" s="17" t="s">
        <v>2</v>
      </c>
      <c r="O63" s="35"/>
      <c r="P63" s="36"/>
      <c r="Q63" s="19">
        <f>(NETWORKDAYS(L63,O63,'Jours Fériés'!$B$2:$B$20))+ROUNDUP((((O63-L63+1)-(NETWORKDAYS(L63,O63,'Jours Fériés'!$B$2:$B$20)))/2),0)-IF(M63="x",1/2,0)-IF(P63="x",1/2,0)+IF(L63="",-1,0)</f>
        <v>0</v>
      </c>
    </row>
    <row r="64" spans="1:17" ht="15" customHeight="1" x14ac:dyDescent="0.25">
      <c r="A64" s="47"/>
      <c r="B64" s="14" t="s">
        <v>1</v>
      </c>
      <c r="C64" s="29"/>
      <c r="D64" s="30"/>
      <c r="E64" s="17" t="s">
        <v>2</v>
      </c>
      <c r="F64" s="35"/>
      <c r="G64" s="36"/>
      <c r="H64" s="19">
        <f>(NETWORKDAYS(C64,F64,'Jours Fériés'!$B$2:$B$20))+ROUNDUP((((F64-C64+1)-(NETWORKDAYS(C64,F64,'Jours Fériés'!$B$2:$B$20)))/2),0)-IF(D64="x",1/2,0)-IF(G64="x",1/2,0)+IF(C64="",-1,0)</f>
        <v>0</v>
      </c>
      <c r="I64" s="8"/>
      <c r="J64" s="47"/>
      <c r="K64" s="14" t="s">
        <v>1</v>
      </c>
      <c r="L64" s="29"/>
      <c r="M64" s="30"/>
      <c r="N64" s="17" t="s">
        <v>2</v>
      </c>
      <c r="O64" s="35"/>
      <c r="P64" s="36"/>
      <c r="Q64" s="19">
        <f>(NETWORKDAYS(L64,O64,'Jours Fériés'!$B$2:$B$20))+ROUNDUP((((O64-L64+1)-(NETWORKDAYS(L64,O64,'Jours Fériés'!$B$2:$B$20)))/2),0)-IF(M64="x",1/2,0)-IF(P64="x",1/2,0)+IF(L64="",-1,0)</f>
        <v>0</v>
      </c>
    </row>
    <row r="65" spans="1:17" ht="15" customHeight="1" x14ac:dyDescent="0.25">
      <c r="A65" s="47"/>
      <c r="B65" s="14" t="s">
        <v>1</v>
      </c>
      <c r="C65" s="29"/>
      <c r="D65" s="30"/>
      <c r="E65" s="17" t="s">
        <v>2</v>
      </c>
      <c r="F65" s="35"/>
      <c r="G65" s="36"/>
      <c r="H65" s="19">
        <f>(NETWORKDAYS(C65,F65,'Jours Fériés'!$B$2:$B$20))+ROUNDUP((((F65-C65+1)-(NETWORKDAYS(C65,F65,'Jours Fériés'!$B$2:$B$20)))/2),0)-IF(D65="x",1/2,0)-IF(G65="x",1/2,0)+IF(C65="",-1,0)</f>
        <v>0</v>
      </c>
      <c r="I65" s="8"/>
      <c r="J65" s="47"/>
      <c r="K65" s="14" t="s">
        <v>1</v>
      </c>
      <c r="L65" s="29"/>
      <c r="M65" s="30"/>
      <c r="N65" s="17" t="s">
        <v>2</v>
      </c>
      <c r="O65" s="35"/>
      <c r="P65" s="36"/>
      <c r="Q65" s="19">
        <f>(NETWORKDAYS(L65,O65,'Jours Fériés'!$B$2:$B$20))+ROUNDUP((((O65-L65+1)-(NETWORKDAYS(L65,O65,'Jours Fériés'!$B$2:$B$20)))/2),0)-IF(M65="x",1/2,0)-IF(P65="x",1/2,0)+IF(L65="",-1,0)</f>
        <v>0</v>
      </c>
    </row>
    <row r="66" spans="1:17" ht="15.75" customHeight="1" thickBot="1" x14ac:dyDescent="0.3">
      <c r="A66" s="47"/>
      <c r="B66" s="15" t="s">
        <v>1</v>
      </c>
      <c r="C66" s="31"/>
      <c r="D66" s="32"/>
      <c r="E66" s="18" t="s">
        <v>2</v>
      </c>
      <c r="F66" s="37"/>
      <c r="G66" s="38"/>
      <c r="H66" s="19">
        <f>(NETWORKDAYS(C66,F66,'Jours Fériés'!$B$2:$B$20))+ROUNDUP((((F66-C66+1)-(NETWORKDAYS(C66,F66,'Jours Fériés'!$B$2:$B$20)))/2),0)-IF(D66="x",1/2,0)-IF(G66="x",1/2,0)+IF(C66="",-1,0)</f>
        <v>0</v>
      </c>
      <c r="I66" s="8"/>
      <c r="J66" s="47"/>
      <c r="K66" s="15" t="s">
        <v>1</v>
      </c>
      <c r="L66" s="31"/>
      <c r="M66" s="32"/>
      <c r="N66" s="18" t="s">
        <v>2</v>
      </c>
      <c r="O66" s="37"/>
      <c r="P66" s="38"/>
      <c r="Q66" s="19">
        <f>(NETWORKDAYS(L66,O66,'Jours Fériés'!$B$2:$B$20))+ROUNDUP((((O66-L66+1)-(NETWORKDAYS(L66,O66,'Jours Fériés'!$B$2:$B$20)))/2),0)-IF(M66="x",1/2,0)-IF(P66="x",1/2,0)+IF(L66="",-1,0)</f>
        <v>0</v>
      </c>
    </row>
    <row r="67" spans="1:17" ht="24.75" thickTop="1" thickBot="1" x14ac:dyDescent="0.4">
      <c r="A67" s="48" t="s">
        <v>51</v>
      </c>
      <c r="B67" s="49"/>
      <c r="C67" s="49"/>
      <c r="D67" s="49"/>
      <c r="E67" s="49"/>
      <c r="F67" s="49"/>
      <c r="G67" s="50"/>
      <c r="H67" s="22">
        <f>SUM(H61:H66)</f>
        <v>0</v>
      </c>
      <c r="I67" s="23"/>
      <c r="J67" s="48" t="s">
        <v>45</v>
      </c>
      <c r="K67" s="49"/>
      <c r="L67" s="49"/>
      <c r="M67" s="49"/>
      <c r="N67" s="49"/>
      <c r="O67" s="49"/>
      <c r="P67" s="50"/>
      <c r="Q67" s="22">
        <f>SUM(Q61:Q66)</f>
        <v>0</v>
      </c>
    </row>
    <row r="68" spans="1:17" ht="15.75" thickTop="1" x14ac:dyDescent="0.25"/>
  </sheetData>
  <sheetProtection sheet="1" objects="1" scenarios="1" selectLockedCells="1"/>
  <mergeCells count="60">
    <mergeCell ref="B2:F2"/>
    <mergeCell ref="J2:M2"/>
    <mergeCell ref="B3:F3"/>
    <mergeCell ref="J3:M3"/>
    <mergeCell ref="B4:F4"/>
    <mergeCell ref="J4:M4"/>
    <mergeCell ref="A5:B5"/>
    <mergeCell ref="C5:F5"/>
    <mergeCell ref="J5:M5"/>
    <mergeCell ref="A6:B6"/>
    <mergeCell ref="C6:F6"/>
    <mergeCell ref="K6:M6"/>
    <mergeCell ref="A9:H9"/>
    <mergeCell ref="J9:Q9"/>
    <mergeCell ref="B10:G10"/>
    <mergeCell ref="K10:P10"/>
    <mergeCell ref="A11:A16"/>
    <mergeCell ref="J11:J16"/>
    <mergeCell ref="A17:G17"/>
    <mergeCell ref="J17:P17"/>
    <mergeCell ref="A19:H19"/>
    <mergeCell ref="J19:Q19"/>
    <mergeCell ref="B20:G20"/>
    <mergeCell ref="K20:P20"/>
    <mergeCell ref="A21:A26"/>
    <mergeCell ref="J21:J26"/>
    <mergeCell ref="A27:G27"/>
    <mergeCell ref="J27:P27"/>
    <mergeCell ref="A29:H29"/>
    <mergeCell ref="J29:Q29"/>
    <mergeCell ref="B30:G30"/>
    <mergeCell ref="K30:P30"/>
    <mergeCell ref="A31:A36"/>
    <mergeCell ref="J31:J36"/>
    <mergeCell ref="A37:G37"/>
    <mergeCell ref="J37:P37"/>
    <mergeCell ref="A39:H39"/>
    <mergeCell ref="J39:Q39"/>
    <mergeCell ref="B40:G40"/>
    <mergeCell ref="K40:P40"/>
    <mergeCell ref="A41:A46"/>
    <mergeCell ref="J41:J46"/>
    <mergeCell ref="A47:G47"/>
    <mergeCell ref="J47:P47"/>
    <mergeCell ref="A49:H49"/>
    <mergeCell ref="J49:Q49"/>
    <mergeCell ref="B50:G50"/>
    <mergeCell ref="K50:P50"/>
    <mergeCell ref="A51:A56"/>
    <mergeCell ref="J51:J56"/>
    <mergeCell ref="A57:G57"/>
    <mergeCell ref="J57:P57"/>
    <mergeCell ref="A59:H59"/>
    <mergeCell ref="J59:Q59"/>
    <mergeCell ref="B60:G60"/>
    <mergeCell ref="K60:P60"/>
    <mergeCell ref="A61:A66"/>
    <mergeCell ref="J61:J66"/>
    <mergeCell ref="A67:G67"/>
    <mergeCell ref="J67:P67"/>
  </mergeCells>
  <printOptions horizontalCentered="1" verticalCentered="1"/>
  <pageMargins left="0.51181102362204722" right="0.51181102362204722" top="0.55118110236220474" bottom="0.55118110236220474" header="0" footer="0"/>
  <pageSetup paperSize="9" scale="66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Q68"/>
  <sheetViews>
    <sheetView showGridLines="0" workbookViewId="0">
      <selection activeCell="B2" sqref="B2:F2"/>
    </sheetView>
  </sheetViews>
  <sheetFormatPr baseColWidth="10" defaultRowHeight="15" x14ac:dyDescent="0.25"/>
  <cols>
    <col min="1" max="1" width="14.5703125" customWidth="1"/>
    <col min="2" max="2" width="3.42578125" customWidth="1"/>
    <col min="4" max="4" width="3.28515625" customWidth="1"/>
    <col min="5" max="5" width="3.5703125" customWidth="1"/>
    <col min="7" max="7" width="3.140625" customWidth="1"/>
    <col min="8" max="8" width="17.42578125" customWidth="1"/>
    <col min="9" max="9" width="1.85546875" style="7" customWidth="1"/>
    <col min="10" max="10" width="14.5703125" customWidth="1"/>
    <col min="11" max="11" width="3.42578125" customWidth="1"/>
    <col min="13" max="13" width="3.28515625" customWidth="1"/>
    <col min="14" max="14" width="3.5703125" customWidth="1"/>
    <col min="16" max="16" width="3.140625" customWidth="1"/>
    <col min="17" max="17" width="17.42578125" customWidth="1"/>
  </cols>
  <sheetData>
    <row r="2" spans="1:17" ht="18.75" x14ac:dyDescent="0.3">
      <c r="A2" s="11" t="s">
        <v>16</v>
      </c>
      <c r="B2" s="57"/>
      <c r="C2" s="57"/>
      <c r="D2" s="57"/>
      <c r="E2" s="57"/>
      <c r="F2" s="57"/>
      <c r="G2" s="12"/>
      <c r="H2" s="11" t="s">
        <v>17</v>
      </c>
      <c r="I2" s="9"/>
      <c r="J2" s="57"/>
      <c r="K2" s="57"/>
      <c r="L2" s="57"/>
      <c r="M2" s="57"/>
    </row>
    <row r="3" spans="1:17" ht="24" customHeight="1" x14ac:dyDescent="0.3">
      <c r="A3" s="11" t="s">
        <v>20</v>
      </c>
      <c r="B3" s="57"/>
      <c r="C3" s="57"/>
      <c r="D3" s="57"/>
      <c r="E3" s="57"/>
      <c r="F3" s="57"/>
      <c r="G3" s="12"/>
      <c r="H3" s="11" t="s">
        <v>18</v>
      </c>
      <c r="I3" s="9"/>
      <c r="J3" s="59"/>
      <c r="K3" s="59"/>
      <c r="L3" s="59"/>
      <c r="M3" s="59"/>
    </row>
    <row r="4" spans="1:17" ht="21" customHeight="1" x14ac:dyDescent="0.25">
      <c r="B4" s="60"/>
      <c r="C4" s="60"/>
      <c r="D4" s="60"/>
      <c r="E4" s="60"/>
      <c r="F4" s="60"/>
      <c r="H4" s="6"/>
      <c r="J4" s="59"/>
      <c r="K4" s="59"/>
      <c r="L4" s="59"/>
      <c r="M4" s="59"/>
    </row>
    <row r="5" spans="1:17" ht="18.75" x14ac:dyDescent="0.3">
      <c r="A5" s="61" t="s">
        <v>74</v>
      </c>
      <c r="B5" s="61"/>
      <c r="C5" s="58">
        <v>2</v>
      </c>
      <c r="D5" s="58"/>
      <c r="E5" s="58"/>
      <c r="F5" s="58"/>
      <c r="J5" s="60"/>
      <c r="K5" s="60"/>
      <c r="L5" s="60"/>
      <c r="M5" s="60"/>
    </row>
    <row r="6" spans="1:17" ht="18.75" x14ac:dyDescent="0.3">
      <c r="A6" s="61" t="s">
        <v>80</v>
      </c>
      <c r="B6" s="61"/>
      <c r="C6" s="58">
        <v>25</v>
      </c>
      <c r="D6" s="58"/>
      <c r="E6" s="58"/>
      <c r="F6" s="58"/>
      <c r="H6" s="11" t="s">
        <v>86</v>
      </c>
      <c r="J6" s="6"/>
      <c r="K6" s="62">
        <f>J61-Q67</f>
        <v>27</v>
      </c>
      <c r="L6" s="62"/>
      <c r="M6" s="62"/>
    </row>
    <row r="7" spans="1:17" x14ac:dyDescent="0.25">
      <c r="H7" s="24" t="s">
        <v>37</v>
      </c>
      <c r="I7" s="25"/>
      <c r="J7" s="26">
        <f ca="1">TODAY()</f>
        <v>41234</v>
      </c>
    </row>
    <row r="8" spans="1:17" ht="15.75" thickBot="1" x14ac:dyDescent="0.3">
      <c r="A8" s="5" t="s">
        <v>5</v>
      </c>
    </row>
    <row r="9" spans="1:17" ht="27.75" thickTop="1" thickBot="1" x14ac:dyDescent="0.45">
      <c r="A9" s="54" t="s">
        <v>0</v>
      </c>
      <c r="B9" s="55"/>
      <c r="C9" s="55"/>
      <c r="D9" s="55"/>
      <c r="E9" s="55"/>
      <c r="F9" s="55"/>
      <c r="G9" s="55"/>
      <c r="H9" s="56"/>
      <c r="I9" s="8"/>
      <c r="J9" s="54" t="s">
        <v>10</v>
      </c>
      <c r="K9" s="55"/>
      <c r="L9" s="55"/>
      <c r="M9" s="55"/>
      <c r="N9" s="55"/>
      <c r="O9" s="55"/>
      <c r="P9" s="55"/>
      <c r="Q9" s="56"/>
    </row>
    <row r="10" spans="1:17" ht="16.5" thickTop="1" thickBot="1" x14ac:dyDescent="0.3">
      <c r="A10" s="21" t="s">
        <v>24</v>
      </c>
      <c r="B10" s="43" t="s">
        <v>4</v>
      </c>
      <c r="C10" s="44"/>
      <c r="D10" s="44"/>
      <c r="E10" s="44"/>
      <c r="F10" s="44"/>
      <c r="G10" s="45"/>
      <c r="H10" s="21" t="s">
        <v>23</v>
      </c>
      <c r="I10" s="8"/>
      <c r="J10" s="21" t="s">
        <v>24</v>
      </c>
      <c r="K10" s="43" t="s">
        <v>4</v>
      </c>
      <c r="L10" s="44"/>
      <c r="M10" s="44"/>
      <c r="N10" s="44"/>
      <c r="O10" s="44"/>
      <c r="P10" s="45"/>
      <c r="Q10" s="21" t="s">
        <v>23</v>
      </c>
    </row>
    <row r="11" spans="1:17" ht="15" customHeight="1" thickTop="1" x14ac:dyDescent="0.25">
      <c r="A11" s="46">
        <f>C5+C6</f>
        <v>27</v>
      </c>
      <c r="B11" s="13" t="s">
        <v>1</v>
      </c>
      <c r="C11" s="27"/>
      <c r="D11" s="28"/>
      <c r="E11" s="16" t="s">
        <v>2</v>
      </c>
      <c r="F11" s="33"/>
      <c r="G11" s="34"/>
      <c r="H11" s="19">
        <f>(NETWORKDAYS(C11,F11,'Jours Fériés'!$B$2:$B$20))+ROUNDUP((((F11-C11+1)-(NETWORKDAYS(C11,F11,'Jours Fériés'!$B$2:$B$20)))/2),0)-IF(D11="x",1/2,0)-IF(G11="x",1/2,0)+IF(C11="",-1,0)</f>
        <v>0</v>
      </c>
      <c r="I11" s="8"/>
      <c r="J11" s="46">
        <f>A61-H67</f>
        <v>27</v>
      </c>
      <c r="K11" s="13" t="s">
        <v>1</v>
      </c>
      <c r="L11" s="27"/>
      <c r="M11" s="28"/>
      <c r="N11" s="16" t="s">
        <v>2</v>
      </c>
      <c r="O11" s="33"/>
      <c r="P11" s="34"/>
      <c r="Q11" s="19">
        <f>(NETWORKDAYS(L11,O11,'Jours Fériés'!$B$2:$B$20))+ROUNDUP((((O11-L11+1)-(NETWORKDAYS(L11,O11,'Jours Fériés'!$B$2:$B$20)))/2),0)-IF(M11="x",1/2,0)-IF(P11="x",1/2,0)+IF(L11="",-1,0)</f>
        <v>0</v>
      </c>
    </row>
    <row r="12" spans="1:17" ht="15" customHeight="1" x14ac:dyDescent="0.25">
      <c r="A12" s="47"/>
      <c r="B12" s="14" t="s">
        <v>1</v>
      </c>
      <c r="C12" s="29"/>
      <c r="D12" s="30"/>
      <c r="E12" s="17" t="s">
        <v>2</v>
      </c>
      <c r="F12" s="35"/>
      <c r="G12" s="36"/>
      <c r="H12" s="19">
        <f>(NETWORKDAYS(C12,F12,'Jours Fériés'!$B$2:$B$20))+ROUNDUP((((F12-C12+1)-(NETWORKDAYS(C12,F12,'Jours Fériés'!$B$2:$B$20)))/2),0)-IF(D12="x",1/2,0)-IF(G12="x",1/2,0)+IF(C12="",-1,0)</f>
        <v>0</v>
      </c>
      <c r="I12" s="8"/>
      <c r="J12" s="47"/>
      <c r="K12" s="14" t="s">
        <v>1</v>
      </c>
      <c r="L12" s="29"/>
      <c r="M12" s="30"/>
      <c r="N12" s="17" t="s">
        <v>2</v>
      </c>
      <c r="O12" s="35"/>
      <c r="P12" s="36"/>
      <c r="Q12" s="19">
        <f>(NETWORKDAYS(L12,O12,'Jours Fériés'!$B$2:$B$20))+ROUNDUP((((O12-L12+1)-(NETWORKDAYS(L12,O12,'Jours Fériés'!$B$2:$B$20)))/2),0)-IF(M12="x",1/2,0)-IF(P12="x",1/2,0)+IF(L12="",-1,0)</f>
        <v>0</v>
      </c>
    </row>
    <row r="13" spans="1:17" ht="15" customHeight="1" x14ac:dyDescent="0.25">
      <c r="A13" s="47"/>
      <c r="B13" s="14" t="s">
        <v>1</v>
      </c>
      <c r="C13" s="29"/>
      <c r="D13" s="30"/>
      <c r="E13" s="17" t="s">
        <v>2</v>
      </c>
      <c r="F13" s="35"/>
      <c r="G13" s="36"/>
      <c r="H13" s="19">
        <f>(NETWORKDAYS(C13,F13,'Jours Fériés'!$B$2:$B$20))+ROUNDUP((((F13-C13+1)-(NETWORKDAYS(C13,F13,'Jours Fériés'!$B$2:$B$20)))/2),0)-IF(D13="x",1/2,0)-IF(G13="x",1/2,0)+IF(C13="",-1,0)</f>
        <v>0</v>
      </c>
      <c r="I13" s="8"/>
      <c r="J13" s="47"/>
      <c r="K13" s="14" t="s">
        <v>1</v>
      </c>
      <c r="L13" s="29"/>
      <c r="M13" s="30"/>
      <c r="N13" s="17" t="s">
        <v>2</v>
      </c>
      <c r="O13" s="35"/>
      <c r="P13" s="36"/>
      <c r="Q13" s="19">
        <f>(NETWORKDAYS(L13,O13,'Jours Fériés'!$B$2:$B$20))+ROUNDUP((((O13-L13+1)-(NETWORKDAYS(L13,O13,'Jours Fériés'!$B$2:$B$20)))/2),0)-IF(M13="x",1/2,0)-IF(P13="x",1/2,0)+IF(L13="",-1,0)</f>
        <v>0</v>
      </c>
    </row>
    <row r="14" spans="1:17" ht="15" customHeight="1" x14ac:dyDescent="0.25">
      <c r="A14" s="47"/>
      <c r="B14" s="14" t="s">
        <v>1</v>
      </c>
      <c r="C14" s="29"/>
      <c r="D14" s="30"/>
      <c r="E14" s="17" t="s">
        <v>2</v>
      </c>
      <c r="F14" s="35"/>
      <c r="G14" s="36"/>
      <c r="H14" s="19">
        <f>(NETWORKDAYS(C14,F14,'Jours Fériés'!$B$2:$B$20))+ROUNDUP((((F14-C14+1)-(NETWORKDAYS(C14,F14,'Jours Fériés'!$B$2:$B$20)))/2),0)-IF(D14="x",1/2,0)-IF(G14="x",1/2,0)+IF(C14="",-1,0)</f>
        <v>0</v>
      </c>
      <c r="I14" s="8"/>
      <c r="J14" s="47"/>
      <c r="K14" s="14" t="s">
        <v>1</v>
      </c>
      <c r="L14" s="29"/>
      <c r="M14" s="30"/>
      <c r="N14" s="17" t="s">
        <v>2</v>
      </c>
      <c r="O14" s="35"/>
      <c r="P14" s="36"/>
      <c r="Q14" s="19">
        <f>(NETWORKDAYS(L14,O14,'Jours Fériés'!$B$2:$B$20))+ROUNDUP((((O14-L14+1)-(NETWORKDAYS(L14,O14,'Jours Fériés'!$B$2:$B$20)))/2),0)-IF(M14="x",1/2,0)-IF(P14="x",1/2,0)+IF(L14="",-1,0)</f>
        <v>0</v>
      </c>
    </row>
    <row r="15" spans="1:17" ht="15" customHeight="1" x14ac:dyDescent="0.25">
      <c r="A15" s="47"/>
      <c r="B15" s="14" t="s">
        <v>1</v>
      </c>
      <c r="C15" s="29"/>
      <c r="D15" s="30"/>
      <c r="E15" s="17" t="s">
        <v>2</v>
      </c>
      <c r="F15" s="35"/>
      <c r="G15" s="36"/>
      <c r="H15" s="19">
        <f>(NETWORKDAYS(C15,F15,'Jours Fériés'!$B$2:$B$20))+ROUNDUP((((F15-C15+1)-(NETWORKDAYS(C15,F15,'Jours Fériés'!$B$2:$B$20)))/2),0)-IF(D15="x",1/2,0)-IF(G15="x",1/2,0)+IF(C15="",-1,0)</f>
        <v>0</v>
      </c>
      <c r="I15" s="8"/>
      <c r="J15" s="47"/>
      <c r="K15" s="14" t="s">
        <v>1</v>
      </c>
      <c r="L15" s="29"/>
      <c r="M15" s="30"/>
      <c r="N15" s="17" t="s">
        <v>2</v>
      </c>
      <c r="O15" s="35"/>
      <c r="P15" s="36"/>
      <c r="Q15" s="19">
        <f>(NETWORKDAYS(L15,O15,'Jours Fériés'!$B$2:$B$20))+ROUNDUP((((O15-L15+1)-(NETWORKDAYS(L15,O15,'Jours Fériés'!$B$2:$B$20)))/2),0)-IF(M15="x",1/2,0)-IF(P15="x",1/2,0)+IF(L15="",-1,0)</f>
        <v>0</v>
      </c>
    </row>
    <row r="16" spans="1:17" ht="15.75" customHeight="1" thickBot="1" x14ac:dyDescent="0.3">
      <c r="A16" s="47"/>
      <c r="B16" s="15" t="s">
        <v>1</v>
      </c>
      <c r="C16" s="31"/>
      <c r="D16" s="32"/>
      <c r="E16" s="18" t="s">
        <v>2</v>
      </c>
      <c r="F16" s="37"/>
      <c r="G16" s="38"/>
      <c r="H16" s="19">
        <f>(NETWORKDAYS(C16,F16,'Jours Fériés'!$B$2:$B$20))+ROUNDUP((((F16-C16+1)-(NETWORKDAYS(C16,F16,'Jours Fériés'!$B$2:$B$20)))/2),0)-IF(D16="x",1/2,0)-IF(G16="x",1/2,0)+IF(C16="",-1,0)</f>
        <v>0</v>
      </c>
      <c r="I16" s="8"/>
      <c r="J16" s="47"/>
      <c r="K16" s="15" t="s">
        <v>1</v>
      </c>
      <c r="L16" s="31"/>
      <c r="M16" s="32"/>
      <c r="N16" s="18" t="s">
        <v>2</v>
      </c>
      <c r="O16" s="37"/>
      <c r="P16" s="38"/>
      <c r="Q16" s="19">
        <f>(NETWORKDAYS(L16,O16,'Jours Fériés'!$B$2:$B$20))+ROUNDUP((((O16-L16+1)-(NETWORKDAYS(L16,O16,'Jours Fériés'!$B$2:$B$20)))/2),0)-IF(M16="x",1/2,0)-IF(P16="x",1/2,0)+IF(L16="",-1,0)</f>
        <v>0</v>
      </c>
    </row>
    <row r="17" spans="1:17" ht="24.75" thickTop="1" thickBot="1" x14ac:dyDescent="0.4">
      <c r="A17" s="48" t="s">
        <v>25</v>
      </c>
      <c r="B17" s="49"/>
      <c r="C17" s="49"/>
      <c r="D17" s="49"/>
      <c r="E17" s="49"/>
      <c r="F17" s="49"/>
      <c r="G17" s="50"/>
      <c r="H17" s="22">
        <f>SUM(H11:H16)</f>
        <v>0</v>
      </c>
      <c r="I17" s="8"/>
      <c r="J17" s="48" t="s">
        <v>31</v>
      </c>
      <c r="K17" s="49"/>
      <c r="L17" s="49"/>
      <c r="M17" s="49"/>
      <c r="N17" s="49"/>
      <c r="O17" s="49"/>
      <c r="P17" s="50"/>
      <c r="Q17" s="22">
        <f>SUM(Q11:Q16)</f>
        <v>0</v>
      </c>
    </row>
    <row r="18" spans="1:17" s="7" customFormat="1" ht="6" customHeight="1" thickTop="1" thickBot="1" x14ac:dyDescent="0.45">
      <c r="A18" s="20"/>
      <c r="B18" s="20"/>
      <c r="C18" s="20"/>
      <c r="D18" s="20"/>
      <c r="E18" s="20"/>
      <c r="F18" s="20"/>
      <c r="G18" s="20"/>
      <c r="H18" s="20"/>
      <c r="I18" s="8"/>
      <c r="J18" s="20"/>
      <c r="K18" s="20"/>
      <c r="L18" s="20"/>
      <c r="M18" s="20"/>
      <c r="N18" s="20"/>
      <c r="O18" s="20"/>
      <c r="P18" s="20"/>
      <c r="Q18" s="20"/>
    </row>
    <row r="19" spans="1:17" ht="27.75" thickTop="1" thickBot="1" x14ac:dyDescent="0.45">
      <c r="A19" s="51" t="s">
        <v>3</v>
      </c>
      <c r="B19" s="52"/>
      <c r="C19" s="52"/>
      <c r="D19" s="52"/>
      <c r="E19" s="52"/>
      <c r="F19" s="52"/>
      <c r="G19" s="52"/>
      <c r="H19" s="53"/>
      <c r="I19" s="8"/>
      <c r="J19" s="51" t="s">
        <v>11</v>
      </c>
      <c r="K19" s="52"/>
      <c r="L19" s="52"/>
      <c r="M19" s="52"/>
      <c r="N19" s="52"/>
      <c r="O19" s="52"/>
      <c r="P19" s="52"/>
      <c r="Q19" s="53"/>
    </row>
    <row r="20" spans="1:17" ht="16.5" thickTop="1" thickBot="1" x14ac:dyDescent="0.3">
      <c r="A20" s="21" t="s">
        <v>24</v>
      </c>
      <c r="B20" s="43" t="s">
        <v>4</v>
      </c>
      <c r="C20" s="44"/>
      <c r="D20" s="44"/>
      <c r="E20" s="44"/>
      <c r="F20" s="44"/>
      <c r="G20" s="45"/>
      <c r="H20" s="21" t="s">
        <v>23</v>
      </c>
      <c r="I20" s="8"/>
      <c r="J20" s="21" t="s">
        <v>24</v>
      </c>
      <c r="K20" s="43" t="s">
        <v>4</v>
      </c>
      <c r="L20" s="44"/>
      <c r="M20" s="44"/>
      <c r="N20" s="44"/>
      <c r="O20" s="44"/>
      <c r="P20" s="45"/>
      <c r="Q20" s="21" t="s">
        <v>23</v>
      </c>
    </row>
    <row r="21" spans="1:17" ht="15.75" customHeight="1" thickTop="1" x14ac:dyDescent="0.25">
      <c r="A21" s="46">
        <f>A11-H17</f>
        <v>27</v>
      </c>
      <c r="B21" s="13" t="s">
        <v>1</v>
      </c>
      <c r="C21" s="27"/>
      <c r="D21" s="28"/>
      <c r="E21" s="16" t="s">
        <v>2</v>
      </c>
      <c r="F21" s="33"/>
      <c r="G21" s="34"/>
      <c r="H21" s="19">
        <f>(NETWORKDAYS(C21,F21,'Jours Fériés'!$B$2:$B$20))+ROUNDUP((((F21-C21+1)-(NETWORKDAYS(C21,F21,'Jours Fériés'!$B$2:$B$20)))/2),0)-IF(D21="x",1/2,0)-IF(G21="x",1/2,0)+IF(C21="",-1,0)</f>
        <v>0</v>
      </c>
      <c r="I21" s="8"/>
      <c r="J21" s="46">
        <f>J11-Q17</f>
        <v>27</v>
      </c>
      <c r="K21" s="13" t="s">
        <v>1</v>
      </c>
      <c r="L21" s="27"/>
      <c r="M21" s="28"/>
      <c r="N21" s="16" t="s">
        <v>2</v>
      </c>
      <c r="O21" s="33"/>
      <c r="P21" s="34"/>
      <c r="Q21" s="19">
        <f>(NETWORKDAYS(L21,O21,'Jours Fériés'!$B$2:$B$20))+ROUNDUP((((O21-L21+1)-(NETWORKDAYS(L21,O21,'Jours Fériés'!$B$2:$B$20)))/2),0)-IF(M21="x",1/2,0)-IF(P21="x",1/2,0)+IF(L21="",-1,0)</f>
        <v>0</v>
      </c>
    </row>
    <row r="22" spans="1:17" ht="15" customHeight="1" x14ac:dyDescent="0.25">
      <c r="A22" s="47"/>
      <c r="B22" s="14" t="s">
        <v>1</v>
      </c>
      <c r="C22" s="29"/>
      <c r="D22" s="30"/>
      <c r="E22" s="17" t="s">
        <v>2</v>
      </c>
      <c r="F22" s="35"/>
      <c r="G22" s="36"/>
      <c r="H22" s="19">
        <f>(NETWORKDAYS(C22,F22,'Jours Fériés'!$B$2:$B$20))+ROUNDUP((((F22-C22+1)-(NETWORKDAYS(C22,F22,'Jours Fériés'!$B$2:$B$20)))/2),0)-IF(D22="x",1/2,0)-IF(G22="x",1/2,0)+IF(C22="",-1,0)</f>
        <v>0</v>
      </c>
      <c r="I22" s="8"/>
      <c r="J22" s="47"/>
      <c r="K22" s="14" t="s">
        <v>1</v>
      </c>
      <c r="L22" s="29"/>
      <c r="M22" s="30"/>
      <c r="N22" s="17" t="s">
        <v>2</v>
      </c>
      <c r="O22" s="35"/>
      <c r="P22" s="36"/>
      <c r="Q22" s="19">
        <f>(NETWORKDAYS(L22,O22,'Jours Fériés'!$B$2:$B$20))+ROUNDUP((((O22-L22+1)-(NETWORKDAYS(L22,O22,'Jours Fériés'!$B$2:$B$20)))/2),0)-IF(M22="x",1/2,0)-IF(P22="x",1/2,0)+IF(L22="",-1,0)</f>
        <v>0</v>
      </c>
    </row>
    <row r="23" spans="1:17" ht="15" customHeight="1" x14ac:dyDescent="0.25">
      <c r="A23" s="47"/>
      <c r="B23" s="14" t="s">
        <v>1</v>
      </c>
      <c r="C23" s="29"/>
      <c r="D23" s="30"/>
      <c r="E23" s="17" t="s">
        <v>2</v>
      </c>
      <c r="F23" s="35"/>
      <c r="G23" s="36"/>
      <c r="H23" s="19">
        <f>(NETWORKDAYS(C23,F23,'Jours Fériés'!$B$2:$B$20))+ROUNDUP((((F23-C23+1)-(NETWORKDAYS(C23,F23,'Jours Fériés'!$B$2:$B$20)))/2),0)-IF(D23="x",1/2,0)-IF(G23="x",1/2,0)+IF(C23="",-1,0)</f>
        <v>0</v>
      </c>
      <c r="I23" s="8"/>
      <c r="J23" s="47"/>
      <c r="K23" s="14" t="s">
        <v>1</v>
      </c>
      <c r="L23" s="29"/>
      <c r="M23" s="30"/>
      <c r="N23" s="17" t="s">
        <v>2</v>
      </c>
      <c r="O23" s="35"/>
      <c r="P23" s="36"/>
      <c r="Q23" s="19">
        <f>(NETWORKDAYS(L23,O23,'Jours Fériés'!$B$2:$B$20))+ROUNDUP((((O23-L23+1)-(NETWORKDAYS(L23,O23,'Jours Fériés'!$B$2:$B$20)))/2),0)-IF(M23="x",1/2,0)-IF(P23="x",1/2,0)+IF(L23="",-1,0)</f>
        <v>0</v>
      </c>
    </row>
    <row r="24" spans="1:17" ht="15" customHeight="1" x14ac:dyDescent="0.25">
      <c r="A24" s="47"/>
      <c r="B24" s="14" t="s">
        <v>1</v>
      </c>
      <c r="C24" s="29"/>
      <c r="D24" s="30"/>
      <c r="E24" s="17" t="s">
        <v>2</v>
      </c>
      <c r="F24" s="35"/>
      <c r="G24" s="36"/>
      <c r="H24" s="19">
        <f>(NETWORKDAYS(C24,F24,'Jours Fériés'!$B$2:$B$20))+ROUNDUP((((F24-C24+1)-(NETWORKDAYS(C24,F24,'Jours Fériés'!$B$2:$B$20)))/2),0)-IF(D24="x",1/2,0)-IF(G24="x",1/2,0)+IF(C24="",-1,0)</f>
        <v>0</v>
      </c>
      <c r="I24" s="8"/>
      <c r="J24" s="47"/>
      <c r="K24" s="14" t="s">
        <v>1</v>
      </c>
      <c r="L24" s="29"/>
      <c r="M24" s="30"/>
      <c r="N24" s="17" t="s">
        <v>2</v>
      </c>
      <c r="O24" s="35"/>
      <c r="P24" s="36"/>
      <c r="Q24" s="19">
        <f>(NETWORKDAYS(L24,O24,'Jours Fériés'!$B$2:$B$20))+ROUNDUP((((O24-L24+1)-(NETWORKDAYS(L24,O24,'Jours Fériés'!$B$2:$B$20)))/2),0)-IF(M24="x",1/2,0)-IF(P24="x",1/2,0)+IF(L24="",-1,0)</f>
        <v>0</v>
      </c>
    </row>
    <row r="25" spans="1:17" ht="15" customHeight="1" x14ac:dyDescent="0.25">
      <c r="A25" s="47"/>
      <c r="B25" s="14" t="s">
        <v>1</v>
      </c>
      <c r="C25" s="29"/>
      <c r="D25" s="30"/>
      <c r="E25" s="17" t="s">
        <v>2</v>
      </c>
      <c r="F25" s="35"/>
      <c r="G25" s="36"/>
      <c r="H25" s="19">
        <f>(NETWORKDAYS(C25,F25,'Jours Fériés'!$B$2:$B$20))+ROUNDUP((((F25-C25+1)-(NETWORKDAYS(C25,F25,'Jours Fériés'!$B$2:$B$20)))/2),0)-IF(D25="x",1/2,0)-IF(G25="x",1/2,0)+IF(C25="",-1,0)</f>
        <v>0</v>
      </c>
      <c r="I25" s="8"/>
      <c r="J25" s="47"/>
      <c r="K25" s="14" t="s">
        <v>1</v>
      </c>
      <c r="L25" s="29"/>
      <c r="M25" s="30"/>
      <c r="N25" s="17" t="s">
        <v>2</v>
      </c>
      <c r="O25" s="35"/>
      <c r="P25" s="36"/>
      <c r="Q25" s="19">
        <f>(NETWORKDAYS(L25,O25,'Jours Fériés'!$B$2:$B$20))+ROUNDUP((((O25-L25+1)-(NETWORKDAYS(L25,O25,'Jours Fériés'!$B$2:$B$20)))/2),0)-IF(M25="x",1/2,0)-IF(P25="x",1/2,0)+IF(L25="",-1,0)</f>
        <v>0</v>
      </c>
    </row>
    <row r="26" spans="1:17" ht="15.75" customHeight="1" thickBot="1" x14ac:dyDescent="0.3">
      <c r="A26" s="47"/>
      <c r="B26" s="15" t="s">
        <v>1</v>
      </c>
      <c r="C26" s="31"/>
      <c r="D26" s="32"/>
      <c r="E26" s="18" t="s">
        <v>2</v>
      </c>
      <c r="F26" s="37"/>
      <c r="G26" s="38"/>
      <c r="H26" s="19">
        <f>(NETWORKDAYS(C26,F26,'Jours Fériés'!$B$2:$B$20))+ROUNDUP((((F26-C26+1)-(NETWORKDAYS(C26,F26,'Jours Fériés'!$B$2:$B$20)))/2),0)-IF(D26="x",1/2,0)-IF(G26="x",1/2,0)+IF(C26="",-1,0)</f>
        <v>0</v>
      </c>
      <c r="I26" s="8"/>
      <c r="J26" s="47"/>
      <c r="K26" s="15" t="s">
        <v>1</v>
      </c>
      <c r="L26" s="31"/>
      <c r="M26" s="32"/>
      <c r="N26" s="18" t="s">
        <v>2</v>
      </c>
      <c r="O26" s="37"/>
      <c r="P26" s="38"/>
      <c r="Q26" s="19">
        <f>(NETWORKDAYS(L26,O26,'Jours Fériés'!$B$2:$B$20))+ROUNDUP((((O26-L26+1)-(NETWORKDAYS(L26,O26,'Jours Fériés'!$B$2:$B$20)))/2),0)-IF(M26="x",1/2,0)-IF(P26="x",1/2,0)+IF(L26="",-1,0)</f>
        <v>0</v>
      </c>
    </row>
    <row r="27" spans="1:17" ht="24.75" thickTop="1" thickBot="1" x14ac:dyDescent="0.4">
      <c r="A27" s="48" t="s">
        <v>26</v>
      </c>
      <c r="B27" s="49"/>
      <c r="C27" s="49"/>
      <c r="D27" s="49"/>
      <c r="E27" s="49"/>
      <c r="F27" s="49"/>
      <c r="G27" s="50"/>
      <c r="H27" s="22">
        <f>SUM(H21:H26)</f>
        <v>0</v>
      </c>
      <c r="I27" s="23"/>
      <c r="J27" s="48" t="s">
        <v>32</v>
      </c>
      <c r="K27" s="49"/>
      <c r="L27" s="49"/>
      <c r="M27" s="49"/>
      <c r="N27" s="49"/>
      <c r="O27" s="49"/>
      <c r="P27" s="50"/>
      <c r="Q27" s="22">
        <f>SUM(Q21:Q26)</f>
        <v>0</v>
      </c>
    </row>
    <row r="28" spans="1:17" s="7" customFormat="1" ht="6" customHeight="1" thickTop="1" thickBot="1" x14ac:dyDescent="0.45">
      <c r="A28" s="20"/>
      <c r="B28" s="20"/>
      <c r="C28" s="20"/>
      <c r="D28" s="20"/>
      <c r="E28" s="20"/>
      <c r="F28" s="20"/>
      <c r="G28" s="20"/>
      <c r="H28" s="20"/>
      <c r="I28" s="8"/>
      <c r="J28" s="20"/>
      <c r="K28" s="20"/>
      <c r="L28" s="20"/>
      <c r="M28" s="20"/>
      <c r="N28" s="20"/>
      <c r="O28" s="20"/>
      <c r="P28" s="20"/>
      <c r="Q28" s="20"/>
    </row>
    <row r="29" spans="1:17" ht="27.75" thickTop="1" thickBot="1" x14ac:dyDescent="0.45">
      <c r="A29" s="51" t="s">
        <v>6</v>
      </c>
      <c r="B29" s="52"/>
      <c r="C29" s="52"/>
      <c r="D29" s="52"/>
      <c r="E29" s="52"/>
      <c r="F29" s="52"/>
      <c r="G29" s="52"/>
      <c r="H29" s="53"/>
      <c r="I29" s="8"/>
      <c r="J29" s="51" t="s">
        <v>12</v>
      </c>
      <c r="K29" s="52"/>
      <c r="L29" s="52"/>
      <c r="M29" s="52"/>
      <c r="N29" s="52"/>
      <c r="O29" s="52"/>
      <c r="P29" s="52"/>
      <c r="Q29" s="53"/>
    </row>
    <row r="30" spans="1:17" ht="16.5" thickTop="1" thickBot="1" x14ac:dyDescent="0.3">
      <c r="A30" s="21" t="s">
        <v>24</v>
      </c>
      <c r="B30" s="43" t="s">
        <v>4</v>
      </c>
      <c r="C30" s="44"/>
      <c r="D30" s="44"/>
      <c r="E30" s="44"/>
      <c r="F30" s="44"/>
      <c r="G30" s="45"/>
      <c r="H30" s="21" t="s">
        <v>23</v>
      </c>
      <c r="I30" s="8"/>
      <c r="J30" s="21" t="s">
        <v>24</v>
      </c>
      <c r="K30" s="43" t="s">
        <v>4</v>
      </c>
      <c r="L30" s="44"/>
      <c r="M30" s="44"/>
      <c r="N30" s="44"/>
      <c r="O30" s="44"/>
      <c r="P30" s="45"/>
      <c r="Q30" s="21" t="s">
        <v>23</v>
      </c>
    </row>
    <row r="31" spans="1:17" ht="15.75" customHeight="1" thickTop="1" x14ac:dyDescent="0.25">
      <c r="A31" s="46">
        <f>A21-H27</f>
        <v>27</v>
      </c>
      <c r="B31" s="13" t="s">
        <v>1</v>
      </c>
      <c r="C31" s="27"/>
      <c r="D31" s="28"/>
      <c r="E31" s="16" t="s">
        <v>2</v>
      </c>
      <c r="F31" s="33"/>
      <c r="G31" s="34"/>
      <c r="H31" s="19">
        <f>(NETWORKDAYS(C31,F31,'Jours Fériés'!$B$2:$B$20))+ROUNDUP((((F31-C31+1)-(NETWORKDAYS(C31,F31,'Jours Fériés'!$B$2:$B$20)))/2),0)-IF(D31="x",1/2,0)-IF(G31="x",1/2,0)+IF(C31="",-1,0)</f>
        <v>0</v>
      </c>
      <c r="I31" s="8"/>
      <c r="J31" s="46">
        <f>J21-Q27</f>
        <v>27</v>
      </c>
      <c r="K31" s="13" t="s">
        <v>1</v>
      </c>
      <c r="L31" s="27"/>
      <c r="M31" s="28"/>
      <c r="N31" s="16" t="s">
        <v>2</v>
      </c>
      <c r="O31" s="33"/>
      <c r="P31" s="34"/>
      <c r="Q31" s="19">
        <f>(NETWORKDAYS(L31,O31,'Jours Fériés'!$B$2:$B$20))+ROUNDUP((((O31-L31+1)-(NETWORKDAYS(L31,O31,'Jours Fériés'!$B$2:$B$20)))/2),0)-IF(M31="x",1/2,0)-IF(P31="x",1/2,0)+IF(L31="",-1,0)</f>
        <v>0</v>
      </c>
    </row>
    <row r="32" spans="1:17" ht="15" customHeight="1" x14ac:dyDescent="0.25">
      <c r="A32" s="47"/>
      <c r="B32" s="14" t="s">
        <v>1</v>
      </c>
      <c r="C32" s="29"/>
      <c r="D32" s="30"/>
      <c r="E32" s="17" t="s">
        <v>2</v>
      </c>
      <c r="F32" s="35"/>
      <c r="G32" s="36"/>
      <c r="H32" s="19">
        <f>(NETWORKDAYS(C32,F32,'Jours Fériés'!$B$2:$B$20))+ROUNDUP((((F32-C32+1)-(NETWORKDAYS(C32,F32,'Jours Fériés'!$B$2:$B$20)))/2),0)-IF(D32="x",1/2,0)-IF(G32="x",1/2,0)+IF(C32="",-1,0)</f>
        <v>0</v>
      </c>
      <c r="I32" s="8"/>
      <c r="J32" s="47"/>
      <c r="K32" s="14" t="s">
        <v>1</v>
      </c>
      <c r="L32" s="29"/>
      <c r="M32" s="30"/>
      <c r="N32" s="17" t="s">
        <v>2</v>
      </c>
      <c r="O32" s="35"/>
      <c r="P32" s="36"/>
      <c r="Q32" s="19">
        <f>(NETWORKDAYS(L32,O32,'Jours Fériés'!$B$2:$B$20))+ROUNDUP((((O32-L32+1)-(NETWORKDAYS(L32,O32,'Jours Fériés'!$B$2:$B$20)))/2),0)-IF(M32="x",1/2,0)-IF(P32="x",1/2,0)+IF(L32="",-1,0)</f>
        <v>0</v>
      </c>
    </row>
    <row r="33" spans="1:17" ht="15" customHeight="1" x14ac:dyDescent="0.25">
      <c r="A33" s="47"/>
      <c r="B33" s="14" t="s">
        <v>1</v>
      </c>
      <c r="C33" s="29"/>
      <c r="D33" s="30"/>
      <c r="E33" s="17" t="s">
        <v>2</v>
      </c>
      <c r="F33" s="35"/>
      <c r="G33" s="36"/>
      <c r="H33" s="19">
        <f>(NETWORKDAYS(C33,F33,'Jours Fériés'!$B$2:$B$20))+ROUNDUP((((F33-C33+1)-(NETWORKDAYS(C33,F33,'Jours Fériés'!$B$2:$B$20)))/2),0)-IF(D33="x",1/2,0)-IF(G33="x",1/2,0)+IF(C33="",-1,0)</f>
        <v>0</v>
      </c>
      <c r="I33" s="8"/>
      <c r="J33" s="47"/>
      <c r="K33" s="14" t="s">
        <v>1</v>
      </c>
      <c r="L33" s="29"/>
      <c r="M33" s="30"/>
      <c r="N33" s="17" t="s">
        <v>2</v>
      </c>
      <c r="O33" s="35"/>
      <c r="P33" s="36"/>
      <c r="Q33" s="19">
        <f>(NETWORKDAYS(L33,O33,'Jours Fériés'!$B$2:$B$20))+ROUNDUP((((O33-L33+1)-(NETWORKDAYS(L33,O33,'Jours Fériés'!$B$2:$B$20)))/2),0)-IF(M33="x",1/2,0)-IF(P33="x",1/2,0)+IF(L33="",-1,0)</f>
        <v>0</v>
      </c>
    </row>
    <row r="34" spans="1:17" ht="15" customHeight="1" x14ac:dyDescent="0.25">
      <c r="A34" s="47"/>
      <c r="B34" s="14" t="s">
        <v>1</v>
      </c>
      <c r="C34" s="29"/>
      <c r="D34" s="30"/>
      <c r="E34" s="17" t="s">
        <v>2</v>
      </c>
      <c r="F34" s="35"/>
      <c r="G34" s="36"/>
      <c r="H34" s="19">
        <f>(NETWORKDAYS(C34,F34,'Jours Fériés'!$B$2:$B$20))+ROUNDUP((((F34-C34+1)-(NETWORKDAYS(C34,F34,'Jours Fériés'!$B$2:$B$20)))/2),0)-IF(D34="x",1/2,0)-IF(G34="x",1/2,0)+IF(C34="",-1,0)</f>
        <v>0</v>
      </c>
      <c r="I34" s="8"/>
      <c r="J34" s="47"/>
      <c r="K34" s="14" t="s">
        <v>1</v>
      </c>
      <c r="L34" s="29"/>
      <c r="M34" s="30"/>
      <c r="N34" s="17" t="s">
        <v>2</v>
      </c>
      <c r="O34" s="35"/>
      <c r="P34" s="36"/>
      <c r="Q34" s="19">
        <f>(NETWORKDAYS(L34,O34,'Jours Fériés'!$B$2:$B$20))+ROUNDUP((((O34-L34+1)-(NETWORKDAYS(L34,O34,'Jours Fériés'!$B$2:$B$20)))/2),0)-IF(M34="x",1/2,0)-IF(P34="x",1/2,0)+IF(L34="",-1,0)</f>
        <v>0</v>
      </c>
    </row>
    <row r="35" spans="1:17" ht="15" customHeight="1" x14ac:dyDescent="0.25">
      <c r="A35" s="47"/>
      <c r="B35" s="14" t="s">
        <v>1</v>
      </c>
      <c r="C35" s="29"/>
      <c r="D35" s="30"/>
      <c r="E35" s="17" t="s">
        <v>2</v>
      </c>
      <c r="F35" s="35"/>
      <c r="G35" s="36"/>
      <c r="H35" s="19">
        <f>(NETWORKDAYS(C35,F35,'Jours Fériés'!$B$2:$B$20))+ROUNDUP((((F35-C35+1)-(NETWORKDAYS(C35,F35,'Jours Fériés'!$B$2:$B$20)))/2),0)-IF(D35="x",1/2,0)-IF(G35="x",1/2,0)+IF(C35="",-1,0)</f>
        <v>0</v>
      </c>
      <c r="I35" s="8"/>
      <c r="J35" s="47"/>
      <c r="K35" s="14" t="s">
        <v>1</v>
      </c>
      <c r="L35" s="29"/>
      <c r="M35" s="30"/>
      <c r="N35" s="17" t="s">
        <v>2</v>
      </c>
      <c r="O35" s="35"/>
      <c r="P35" s="36"/>
      <c r="Q35" s="19">
        <f>(NETWORKDAYS(L35,O35,'Jours Fériés'!$B$2:$B$20))+ROUNDUP((((O35-L35+1)-(NETWORKDAYS(L35,O35,'Jours Fériés'!$B$2:$B$20)))/2),0)-IF(M35="x",1/2,0)-IF(P35="x",1/2,0)+IF(L35="",-1,0)</f>
        <v>0</v>
      </c>
    </row>
    <row r="36" spans="1:17" ht="15.75" customHeight="1" thickBot="1" x14ac:dyDescent="0.3">
      <c r="A36" s="47"/>
      <c r="B36" s="15" t="s">
        <v>1</v>
      </c>
      <c r="C36" s="31"/>
      <c r="D36" s="32"/>
      <c r="E36" s="18" t="s">
        <v>2</v>
      </c>
      <c r="F36" s="37"/>
      <c r="G36" s="38"/>
      <c r="H36" s="19">
        <f>(NETWORKDAYS(C36,F36,'Jours Fériés'!$B$2:$B$20))+ROUNDUP((((F36-C36+1)-(NETWORKDAYS(C36,F36,'Jours Fériés'!$B$2:$B$20)))/2),0)-IF(D36="x",1/2,0)-IF(G36="x",1/2,0)+IF(C36="",-1,0)</f>
        <v>0</v>
      </c>
      <c r="I36" s="8"/>
      <c r="J36" s="47"/>
      <c r="K36" s="15" t="s">
        <v>1</v>
      </c>
      <c r="L36" s="31"/>
      <c r="M36" s="32"/>
      <c r="N36" s="18" t="s">
        <v>2</v>
      </c>
      <c r="O36" s="37"/>
      <c r="P36" s="38"/>
      <c r="Q36" s="19">
        <f>(NETWORKDAYS(L36,O36,'Jours Fériés'!$B$2:$B$20))+ROUNDUP((((O36-L36+1)-(NETWORKDAYS(L36,O36,'Jours Fériés'!$B$2:$B$20)))/2),0)-IF(M36="x",1/2,0)-IF(P36="x",1/2,0)+IF(L36="",-1,0)</f>
        <v>0</v>
      </c>
    </row>
    <row r="37" spans="1:17" ht="24.75" thickTop="1" thickBot="1" x14ac:dyDescent="0.4">
      <c r="A37" s="48" t="s">
        <v>27</v>
      </c>
      <c r="B37" s="49"/>
      <c r="C37" s="49"/>
      <c r="D37" s="49"/>
      <c r="E37" s="49"/>
      <c r="F37" s="49"/>
      <c r="G37" s="50"/>
      <c r="H37" s="22">
        <f>SUM(H31:H36)</f>
        <v>0</v>
      </c>
      <c r="I37" s="23"/>
      <c r="J37" s="48" t="s">
        <v>33</v>
      </c>
      <c r="K37" s="49"/>
      <c r="L37" s="49"/>
      <c r="M37" s="49"/>
      <c r="N37" s="49"/>
      <c r="O37" s="49"/>
      <c r="P37" s="50"/>
      <c r="Q37" s="22">
        <f>SUM(Q31:Q36)</f>
        <v>0</v>
      </c>
    </row>
    <row r="38" spans="1:17" s="7" customFormat="1" ht="6" customHeight="1" thickTop="1" thickBot="1" x14ac:dyDescent="0.45">
      <c r="A38" s="20"/>
      <c r="B38" s="20"/>
      <c r="C38" s="20"/>
      <c r="D38" s="20"/>
      <c r="E38" s="20"/>
      <c r="F38" s="20"/>
      <c r="G38" s="20"/>
      <c r="H38" s="20"/>
      <c r="I38" s="8"/>
      <c r="J38" s="20"/>
      <c r="K38" s="20"/>
      <c r="L38" s="20"/>
      <c r="M38" s="20"/>
      <c r="N38" s="20"/>
      <c r="O38" s="20"/>
      <c r="P38" s="20"/>
      <c r="Q38" s="20"/>
    </row>
    <row r="39" spans="1:17" ht="27.75" thickTop="1" thickBot="1" x14ac:dyDescent="0.45">
      <c r="A39" s="51" t="s">
        <v>7</v>
      </c>
      <c r="B39" s="52"/>
      <c r="C39" s="52"/>
      <c r="D39" s="52"/>
      <c r="E39" s="52"/>
      <c r="F39" s="52"/>
      <c r="G39" s="52"/>
      <c r="H39" s="53"/>
      <c r="I39" s="8"/>
      <c r="J39" s="51" t="s">
        <v>13</v>
      </c>
      <c r="K39" s="52"/>
      <c r="L39" s="52"/>
      <c r="M39" s="52"/>
      <c r="N39" s="52"/>
      <c r="O39" s="52"/>
      <c r="P39" s="52"/>
      <c r="Q39" s="53"/>
    </row>
    <row r="40" spans="1:17" ht="16.5" thickTop="1" thickBot="1" x14ac:dyDescent="0.3">
      <c r="A40" s="21" t="s">
        <v>24</v>
      </c>
      <c r="B40" s="43" t="s">
        <v>4</v>
      </c>
      <c r="C40" s="44"/>
      <c r="D40" s="44"/>
      <c r="E40" s="44"/>
      <c r="F40" s="44"/>
      <c r="G40" s="45"/>
      <c r="H40" s="21" t="s">
        <v>23</v>
      </c>
      <c r="I40" s="8"/>
      <c r="J40" s="21" t="s">
        <v>24</v>
      </c>
      <c r="K40" s="43" t="s">
        <v>4</v>
      </c>
      <c r="L40" s="44"/>
      <c r="M40" s="44"/>
      <c r="N40" s="44"/>
      <c r="O40" s="44"/>
      <c r="P40" s="45"/>
      <c r="Q40" s="21" t="s">
        <v>23</v>
      </c>
    </row>
    <row r="41" spans="1:17" ht="15.75" customHeight="1" thickTop="1" x14ac:dyDescent="0.25">
      <c r="A41" s="46">
        <f>A31-H37</f>
        <v>27</v>
      </c>
      <c r="B41" s="13" t="s">
        <v>1</v>
      </c>
      <c r="C41" s="27"/>
      <c r="D41" s="28"/>
      <c r="E41" s="16" t="s">
        <v>2</v>
      </c>
      <c r="F41" s="33"/>
      <c r="G41" s="34"/>
      <c r="H41" s="19">
        <f>(NETWORKDAYS(C41,F41,'Jours Fériés'!$B$2:$B$20))+ROUNDUP((((F41-C41+1)-(NETWORKDAYS(C41,F41,'Jours Fériés'!$B$2:$B$20)))/2),0)-IF(D41="x",1/2,0)-IF(G41="x",1/2,0)+IF(C41="",-1,0)</f>
        <v>0</v>
      </c>
      <c r="I41" s="8"/>
      <c r="J41" s="46">
        <f>J31-Q37</f>
        <v>27</v>
      </c>
      <c r="K41" s="13" t="s">
        <v>1</v>
      </c>
      <c r="L41" s="27"/>
      <c r="M41" s="28"/>
      <c r="N41" s="16" t="s">
        <v>2</v>
      </c>
      <c r="O41" s="33"/>
      <c r="P41" s="34"/>
      <c r="Q41" s="19">
        <f>(NETWORKDAYS(L41,O41,'Jours Fériés'!$B$2:$B$20))+ROUNDUP((((O41-L41+1)-(NETWORKDAYS(L41,O41,'Jours Fériés'!$B$2:$B$20)))/2),0)-IF(M41="x",1/2,0)-IF(P41="x",1/2,0)+IF(L41="",-1,0)</f>
        <v>0</v>
      </c>
    </row>
    <row r="42" spans="1:17" ht="15" customHeight="1" x14ac:dyDescent="0.25">
      <c r="A42" s="47"/>
      <c r="B42" s="14" t="s">
        <v>1</v>
      </c>
      <c r="C42" s="29"/>
      <c r="D42" s="30"/>
      <c r="E42" s="17" t="s">
        <v>2</v>
      </c>
      <c r="F42" s="35"/>
      <c r="G42" s="36"/>
      <c r="H42" s="19">
        <f>(NETWORKDAYS(C42,F42,'Jours Fériés'!$B$2:$B$20))+ROUNDUP((((F42-C42+1)-(NETWORKDAYS(C42,F42,'Jours Fériés'!$B$2:$B$20)))/2),0)-IF(D42="x",1/2,0)-IF(G42="x",1/2,0)+IF(C42="",-1,0)</f>
        <v>0</v>
      </c>
      <c r="I42" s="8"/>
      <c r="J42" s="47"/>
      <c r="K42" s="14" t="s">
        <v>1</v>
      </c>
      <c r="L42" s="29"/>
      <c r="M42" s="30"/>
      <c r="N42" s="17" t="s">
        <v>2</v>
      </c>
      <c r="O42" s="35"/>
      <c r="P42" s="36"/>
      <c r="Q42" s="19">
        <f>(NETWORKDAYS(L42,O42,'Jours Fériés'!$B$2:$B$20))+ROUNDUP((((O42-L42+1)-(NETWORKDAYS(L42,O42,'Jours Fériés'!$B$2:$B$20)))/2),0)-IF(M42="x",1/2,0)-IF(P42="x",1/2,0)+IF(L42="",-1,0)</f>
        <v>0</v>
      </c>
    </row>
    <row r="43" spans="1:17" ht="15" customHeight="1" x14ac:dyDescent="0.25">
      <c r="A43" s="47"/>
      <c r="B43" s="14" t="s">
        <v>1</v>
      </c>
      <c r="C43" s="29"/>
      <c r="D43" s="30"/>
      <c r="E43" s="17" t="s">
        <v>2</v>
      </c>
      <c r="F43" s="35"/>
      <c r="G43" s="36"/>
      <c r="H43" s="19">
        <f>(NETWORKDAYS(C43,F43,'Jours Fériés'!$B$2:$B$20))+ROUNDUP((((F43-C43+1)-(NETWORKDAYS(C43,F43,'Jours Fériés'!$B$2:$B$20)))/2),0)-IF(D43="x",1/2,0)-IF(G43="x",1/2,0)+IF(C43="",-1,0)</f>
        <v>0</v>
      </c>
      <c r="I43" s="8"/>
      <c r="J43" s="47"/>
      <c r="K43" s="14" t="s">
        <v>1</v>
      </c>
      <c r="L43" s="29"/>
      <c r="M43" s="30"/>
      <c r="N43" s="17" t="s">
        <v>2</v>
      </c>
      <c r="O43" s="35"/>
      <c r="P43" s="36"/>
      <c r="Q43" s="19">
        <f>(NETWORKDAYS(L43,O43,'Jours Fériés'!$B$2:$B$20))+ROUNDUP((((O43-L43+1)-(NETWORKDAYS(L43,O43,'Jours Fériés'!$B$2:$B$20)))/2),0)-IF(M43="x",1/2,0)-IF(P43="x",1/2,0)+IF(L43="",-1,0)</f>
        <v>0</v>
      </c>
    </row>
    <row r="44" spans="1:17" ht="15" customHeight="1" x14ac:dyDescent="0.25">
      <c r="A44" s="47"/>
      <c r="B44" s="14" t="s">
        <v>1</v>
      </c>
      <c r="C44" s="29"/>
      <c r="D44" s="30"/>
      <c r="E44" s="17" t="s">
        <v>2</v>
      </c>
      <c r="F44" s="35"/>
      <c r="G44" s="36"/>
      <c r="H44" s="19">
        <f>(NETWORKDAYS(C44,F44,'Jours Fériés'!$B$2:$B$20))+ROUNDUP((((F44-C44+1)-(NETWORKDAYS(C44,F44,'Jours Fériés'!$B$2:$B$20)))/2),0)-IF(D44="x",1/2,0)-IF(G44="x",1/2,0)+IF(C44="",-1,0)</f>
        <v>0</v>
      </c>
      <c r="I44" s="8"/>
      <c r="J44" s="47"/>
      <c r="K44" s="14" t="s">
        <v>1</v>
      </c>
      <c r="L44" s="29"/>
      <c r="M44" s="30"/>
      <c r="N44" s="17" t="s">
        <v>2</v>
      </c>
      <c r="O44" s="35"/>
      <c r="P44" s="36"/>
      <c r="Q44" s="19">
        <f>(NETWORKDAYS(L44,O44,'Jours Fériés'!$B$2:$B$20))+ROUNDUP((((O44-L44+1)-(NETWORKDAYS(L44,O44,'Jours Fériés'!$B$2:$B$20)))/2),0)-IF(M44="x",1/2,0)-IF(P44="x",1/2,0)+IF(L44="",-1,0)</f>
        <v>0</v>
      </c>
    </row>
    <row r="45" spans="1:17" ht="15" customHeight="1" x14ac:dyDescent="0.25">
      <c r="A45" s="47"/>
      <c r="B45" s="14" t="s">
        <v>1</v>
      </c>
      <c r="C45" s="29"/>
      <c r="D45" s="30"/>
      <c r="E45" s="17" t="s">
        <v>2</v>
      </c>
      <c r="F45" s="35"/>
      <c r="G45" s="36"/>
      <c r="H45" s="19">
        <f>(NETWORKDAYS(C45,F45,'Jours Fériés'!$B$2:$B$20))+ROUNDUP((((F45-C45+1)-(NETWORKDAYS(C45,F45,'Jours Fériés'!$B$2:$B$20)))/2),0)-IF(D45="x",1/2,0)-IF(G45="x",1/2,0)+IF(C45="",-1,0)</f>
        <v>0</v>
      </c>
      <c r="I45" s="8"/>
      <c r="J45" s="47"/>
      <c r="K45" s="14" t="s">
        <v>1</v>
      </c>
      <c r="L45" s="29"/>
      <c r="M45" s="30"/>
      <c r="N45" s="17" t="s">
        <v>2</v>
      </c>
      <c r="O45" s="35"/>
      <c r="P45" s="36"/>
      <c r="Q45" s="19">
        <f>(NETWORKDAYS(L45,O45,'Jours Fériés'!$B$2:$B$20))+ROUNDUP((((O45-L45+1)-(NETWORKDAYS(L45,O45,'Jours Fériés'!$B$2:$B$20)))/2),0)-IF(M45="x",1/2,0)-IF(P45="x",1/2,0)+IF(L45="",-1,0)</f>
        <v>0</v>
      </c>
    </row>
    <row r="46" spans="1:17" ht="15.75" customHeight="1" thickBot="1" x14ac:dyDescent="0.3">
      <c r="A46" s="47"/>
      <c r="B46" s="15" t="s">
        <v>1</v>
      </c>
      <c r="C46" s="31"/>
      <c r="D46" s="32"/>
      <c r="E46" s="18" t="s">
        <v>2</v>
      </c>
      <c r="F46" s="37"/>
      <c r="G46" s="38"/>
      <c r="H46" s="19">
        <f>(NETWORKDAYS(C46,F46,'Jours Fériés'!$B$2:$B$20))+ROUNDUP((((F46-C46+1)-(NETWORKDAYS(C46,F46,'Jours Fériés'!$B$2:$B$20)))/2),0)-IF(D46="x",1/2,0)-IF(G46="x",1/2,0)+IF(C46="",-1,0)</f>
        <v>0</v>
      </c>
      <c r="I46" s="8"/>
      <c r="J46" s="47"/>
      <c r="K46" s="15" t="s">
        <v>1</v>
      </c>
      <c r="L46" s="31"/>
      <c r="M46" s="32"/>
      <c r="N46" s="18" t="s">
        <v>2</v>
      </c>
      <c r="O46" s="37"/>
      <c r="P46" s="38"/>
      <c r="Q46" s="19">
        <f>(NETWORKDAYS(L46,O46,'Jours Fériés'!$B$2:$B$20))+ROUNDUP((((O46-L46+1)-(NETWORKDAYS(L46,O46,'Jours Fériés'!$B$2:$B$20)))/2),0)-IF(M46="x",1/2,0)-IF(P46="x",1/2,0)+IF(L46="",-1,0)</f>
        <v>0</v>
      </c>
    </row>
    <row r="47" spans="1:17" ht="24.75" thickTop="1" thickBot="1" x14ac:dyDescent="0.4">
      <c r="A47" s="48" t="s">
        <v>28</v>
      </c>
      <c r="B47" s="49"/>
      <c r="C47" s="49"/>
      <c r="D47" s="49"/>
      <c r="E47" s="49"/>
      <c r="F47" s="49"/>
      <c r="G47" s="50"/>
      <c r="H47" s="22">
        <f>SUM(H41:H46)</f>
        <v>0</v>
      </c>
      <c r="I47" s="23"/>
      <c r="J47" s="48" t="s">
        <v>34</v>
      </c>
      <c r="K47" s="49"/>
      <c r="L47" s="49"/>
      <c r="M47" s="49"/>
      <c r="N47" s="49"/>
      <c r="O47" s="49"/>
      <c r="P47" s="50"/>
      <c r="Q47" s="22">
        <f>SUM(Q41:Q46)</f>
        <v>0</v>
      </c>
    </row>
    <row r="48" spans="1:17" s="7" customFormat="1" ht="6" customHeight="1" thickTop="1" thickBot="1" x14ac:dyDescent="0.45">
      <c r="A48" s="20"/>
      <c r="B48" s="20"/>
      <c r="C48" s="20"/>
      <c r="D48" s="20"/>
      <c r="E48" s="20"/>
      <c r="F48" s="20"/>
      <c r="G48" s="20"/>
      <c r="H48" s="20"/>
      <c r="I48" s="8"/>
      <c r="J48" s="20"/>
      <c r="K48" s="20"/>
      <c r="L48" s="20"/>
      <c r="M48" s="20"/>
      <c r="N48" s="20"/>
      <c r="O48" s="20"/>
      <c r="P48" s="20"/>
      <c r="Q48" s="20"/>
    </row>
    <row r="49" spans="1:17" ht="27.75" thickTop="1" thickBot="1" x14ac:dyDescent="0.45">
      <c r="A49" s="51" t="s">
        <v>8</v>
      </c>
      <c r="B49" s="52"/>
      <c r="C49" s="52"/>
      <c r="D49" s="52"/>
      <c r="E49" s="52"/>
      <c r="F49" s="52"/>
      <c r="G49" s="52"/>
      <c r="H49" s="53"/>
      <c r="I49" s="8"/>
      <c r="J49" s="51" t="s">
        <v>14</v>
      </c>
      <c r="K49" s="52"/>
      <c r="L49" s="52"/>
      <c r="M49" s="52"/>
      <c r="N49" s="52"/>
      <c r="O49" s="52"/>
      <c r="P49" s="52"/>
      <c r="Q49" s="53"/>
    </row>
    <row r="50" spans="1:17" ht="16.5" thickTop="1" thickBot="1" x14ac:dyDescent="0.3">
      <c r="A50" s="21" t="s">
        <v>24</v>
      </c>
      <c r="B50" s="43" t="s">
        <v>4</v>
      </c>
      <c r="C50" s="44"/>
      <c r="D50" s="44"/>
      <c r="E50" s="44"/>
      <c r="F50" s="44"/>
      <c r="G50" s="45"/>
      <c r="H50" s="21" t="s">
        <v>23</v>
      </c>
      <c r="I50" s="8"/>
      <c r="J50" s="21" t="s">
        <v>24</v>
      </c>
      <c r="K50" s="43" t="s">
        <v>4</v>
      </c>
      <c r="L50" s="44"/>
      <c r="M50" s="44"/>
      <c r="N50" s="44"/>
      <c r="O50" s="44"/>
      <c r="P50" s="45"/>
      <c r="Q50" s="21" t="s">
        <v>23</v>
      </c>
    </row>
    <row r="51" spans="1:17" ht="15.75" customHeight="1" thickTop="1" x14ac:dyDescent="0.25">
      <c r="A51" s="46">
        <f>A41-H47</f>
        <v>27</v>
      </c>
      <c r="B51" s="13" t="s">
        <v>1</v>
      </c>
      <c r="C51" s="27"/>
      <c r="D51" s="28"/>
      <c r="E51" s="16" t="s">
        <v>2</v>
      </c>
      <c r="F51" s="33"/>
      <c r="G51" s="34"/>
      <c r="H51" s="19">
        <f>(NETWORKDAYS(C51,F51,'Jours Fériés'!$B$2:$B$20))+ROUNDUP((((F51-C51+1)-(NETWORKDAYS(C51,F51,'Jours Fériés'!$B$2:$B$20)))/2),0)-IF(D51="x",1/2,0)-IF(G51="x",1/2,0)+IF(C51="",-1,0)</f>
        <v>0</v>
      </c>
      <c r="I51" s="8"/>
      <c r="J51" s="46">
        <f>J41-Q47</f>
        <v>27</v>
      </c>
      <c r="K51" s="13" t="s">
        <v>1</v>
      </c>
      <c r="L51" s="27"/>
      <c r="M51" s="28"/>
      <c r="N51" s="16" t="s">
        <v>2</v>
      </c>
      <c r="O51" s="33"/>
      <c r="P51" s="34"/>
      <c r="Q51" s="19">
        <f>(NETWORKDAYS(L51,O51,'Jours Fériés'!$B$2:$B$20))+ROUNDUP((((O51-L51+1)-(NETWORKDAYS(L51,O51,'Jours Fériés'!$B$2:$B$20)))/2),0)-IF(M51="x",1/2,0)-IF(P51="x",1/2,0)+IF(L51="",-1,0)</f>
        <v>0</v>
      </c>
    </row>
    <row r="52" spans="1:17" ht="15" customHeight="1" x14ac:dyDescent="0.25">
      <c r="A52" s="47"/>
      <c r="B52" s="14" t="s">
        <v>1</v>
      </c>
      <c r="C52" s="29"/>
      <c r="D52" s="30"/>
      <c r="E52" s="17" t="s">
        <v>2</v>
      </c>
      <c r="F52" s="35"/>
      <c r="G52" s="36"/>
      <c r="H52" s="19">
        <f>(NETWORKDAYS(C52,F52,'Jours Fériés'!$B$2:$B$20))+ROUNDUP((((F52-C52+1)-(NETWORKDAYS(C52,F52,'Jours Fériés'!$B$2:$B$20)))/2),0)-IF(D52="x",1/2,0)-IF(G52="x",1/2,0)+IF(C52="",-1,0)</f>
        <v>0</v>
      </c>
      <c r="I52" s="8"/>
      <c r="J52" s="47"/>
      <c r="K52" s="14" t="s">
        <v>1</v>
      </c>
      <c r="L52" s="29"/>
      <c r="M52" s="30"/>
      <c r="N52" s="17" t="s">
        <v>2</v>
      </c>
      <c r="O52" s="35"/>
      <c r="P52" s="36"/>
      <c r="Q52" s="19">
        <f>(NETWORKDAYS(L52,O52,'Jours Fériés'!$B$2:$B$20))+ROUNDUP((((O52-L52+1)-(NETWORKDAYS(L52,O52,'Jours Fériés'!$B$2:$B$20)))/2),0)-IF(M52="x",1/2,0)-IF(P52="x",1/2,0)+IF(L52="",-1,0)</f>
        <v>0</v>
      </c>
    </row>
    <row r="53" spans="1:17" ht="15" customHeight="1" x14ac:dyDescent="0.25">
      <c r="A53" s="47"/>
      <c r="B53" s="14" t="s">
        <v>1</v>
      </c>
      <c r="C53" s="29"/>
      <c r="D53" s="30"/>
      <c r="E53" s="17" t="s">
        <v>2</v>
      </c>
      <c r="F53" s="35"/>
      <c r="G53" s="36"/>
      <c r="H53" s="19">
        <f>(NETWORKDAYS(C53,F53,'Jours Fériés'!$B$2:$B$20))+ROUNDUP((((F53-C53+1)-(NETWORKDAYS(C53,F53,'Jours Fériés'!$B$2:$B$20)))/2),0)-IF(D53="x",1/2,0)-IF(G53="x",1/2,0)+IF(C53="",-1,0)</f>
        <v>0</v>
      </c>
      <c r="I53" s="8"/>
      <c r="J53" s="47"/>
      <c r="K53" s="14" t="s">
        <v>1</v>
      </c>
      <c r="L53" s="29"/>
      <c r="M53" s="30"/>
      <c r="N53" s="17" t="s">
        <v>2</v>
      </c>
      <c r="O53" s="35"/>
      <c r="P53" s="36"/>
      <c r="Q53" s="19">
        <f>(NETWORKDAYS(L53,O53,'Jours Fériés'!$B$2:$B$20))+ROUNDUP((((O53-L53+1)-(NETWORKDAYS(L53,O53,'Jours Fériés'!$B$2:$B$20)))/2),0)-IF(M53="x",1/2,0)-IF(P53="x",1/2,0)+IF(L53="",-1,0)</f>
        <v>0</v>
      </c>
    </row>
    <row r="54" spans="1:17" ht="15" customHeight="1" x14ac:dyDescent="0.25">
      <c r="A54" s="47"/>
      <c r="B54" s="14" t="s">
        <v>1</v>
      </c>
      <c r="C54" s="29"/>
      <c r="D54" s="30"/>
      <c r="E54" s="17" t="s">
        <v>2</v>
      </c>
      <c r="F54" s="35"/>
      <c r="G54" s="36"/>
      <c r="H54" s="19">
        <f>(NETWORKDAYS(C54,F54,'Jours Fériés'!$B$2:$B$20))+ROUNDUP((((F54-C54+1)-(NETWORKDAYS(C54,F54,'Jours Fériés'!$B$2:$B$20)))/2),0)-IF(D54="x",1/2,0)-IF(G54="x",1/2,0)+IF(C54="",-1,0)</f>
        <v>0</v>
      </c>
      <c r="I54" s="8"/>
      <c r="J54" s="47"/>
      <c r="K54" s="14" t="s">
        <v>1</v>
      </c>
      <c r="L54" s="29"/>
      <c r="M54" s="30"/>
      <c r="N54" s="17" t="s">
        <v>2</v>
      </c>
      <c r="O54" s="35"/>
      <c r="P54" s="36"/>
      <c r="Q54" s="19">
        <f>(NETWORKDAYS(L54,O54,'Jours Fériés'!$B$2:$B$20))+ROUNDUP((((O54-L54+1)-(NETWORKDAYS(L54,O54,'Jours Fériés'!$B$2:$B$20)))/2),0)-IF(M54="x",1/2,0)-IF(P54="x",1/2,0)+IF(L54="",-1,0)</f>
        <v>0</v>
      </c>
    </row>
    <row r="55" spans="1:17" ht="15" customHeight="1" x14ac:dyDescent="0.25">
      <c r="A55" s="47"/>
      <c r="B55" s="14" t="s">
        <v>1</v>
      </c>
      <c r="C55" s="29"/>
      <c r="D55" s="30"/>
      <c r="E55" s="17" t="s">
        <v>2</v>
      </c>
      <c r="F55" s="35"/>
      <c r="G55" s="36"/>
      <c r="H55" s="19">
        <f>(NETWORKDAYS(C55,F55,'Jours Fériés'!$B$2:$B$20))+ROUNDUP((((F55-C55+1)-(NETWORKDAYS(C55,F55,'Jours Fériés'!$B$2:$B$20)))/2),0)-IF(D55="x",1/2,0)-IF(G55="x",1/2,0)+IF(C55="",-1,0)</f>
        <v>0</v>
      </c>
      <c r="I55" s="8"/>
      <c r="J55" s="47"/>
      <c r="K55" s="14" t="s">
        <v>1</v>
      </c>
      <c r="L55" s="29"/>
      <c r="M55" s="30"/>
      <c r="N55" s="17" t="s">
        <v>2</v>
      </c>
      <c r="O55" s="35"/>
      <c r="P55" s="36"/>
      <c r="Q55" s="19">
        <f>(NETWORKDAYS(L55,O55,'Jours Fériés'!$B$2:$B$20))+ROUNDUP((((O55-L55+1)-(NETWORKDAYS(L55,O55,'Jours Fériés'!$B$2:$B$20)))/2),0)-IF(M55="x",1/2,0)-IF(P55="x",1/2,0)+IF(L55="",-1,0)</f>
        <v>0</v>
      </c>
    </row>
    <row r="56" spans="1:17" ht="15.75" customHeight="1" thickBot="1" x14ac:dyDescent="0.3">
      <c r="A56" s="47"/>
      <c r="B56" s="15" t="s">
        <v>1</v>
      </c>
      <c r="C56" s="31"/>
      <c r="D56" s="32"/>
      <c r="E56" s="18" t="s">
        <v>2</v>
      </c>
      <c r="F56" s="37"/>
      <c r="G56" s="38"/>
      <c r="H56" s="19">
        <f>(NETWORKDAYS(C56,F56,'Jours Fériés'!$B$2:$B$20))+ROUNDUP((((F56-C56+1)-(NETWORKDAYS(C56,F56,'Jours Fériés'!$B$2:$B$20)))/2),0)-IF(D56="x",1/2,0)-IF(G56="x",1/2,0)+IF(C56="",-1,0)</f>
        <v>0</v>
      </c>
      <c r="I56" s="8"/>
      <c r="J56" s="47"/>
      <c r="K56" s="15" t="s">
        <v>1</v>
      </c>
      <c r="L56" s="31"/>
      <c r="M56" s="32"/>
      <c r="N56" s="18" t="s">
        <v>2</v>
      </c>
      <c r="O56" s="37"/>
      <c r="P56" s="38"/>
      <c r="Q56" s="19">
        <f>(NETWORKDAYS(L56,O56,'Jours Fériés'!$B$2:$B$20))+ROUNDUP((((O56-L56+1)-(NETWORKDAYS(L56,O56,'Jours Fériés'!$B$2:$B$20)))/2),0)-IF(M56="x",1/2,0)-IF(P56="x",1/2,0)+IF(L56="",-1,0)</f>
        <v>0</v>
      </c>
    </row>
    <row r="57" spans="1:17" ht="24.75" thickTop="1" thickBot="1" x14ac:dyDescent="0.4">
      <c r="A57" s="48" t="s">
        <v>29</v>
      </c>
      <c r="B57" s="49"/>
      <c r="C57" s="49"/>
      <c r="D57" s="49"/>
      <c r="E57" s="49"/>
      <c r="F57" s="49"/>
      <c r="G57" s="50"/>
      <c r="H57" s="22">
        <f>SUM(H51:H56)</f>
        <v>0</v>
      </c>
      <c r="I57" s="23"/>
      <c r="J57" s="48" t="s">
        <v>35</v>
      </c>
      <c r="K57" s="49"/>
      <c r="L57" s="49"/>
      <c r="M57" s="49"/>
      <c r="N57" s="49"/>
      <c r="O57" s="49"/>
      <c r="P57" s="50"/>
      <c r="Q57" s="22">
        <f>SUM(Q51:Q56)</f>
        <v>0</v>
      </c>
    </row>
    <row r="58" spans="1:17" s="7" customFormat="1" ht="6" customHeight="1" thickTop="1" thickBot="1" x14ac:dyDescent="0.45">
      <c r="A58" s="20"/>
      <c r="B58" s="20"/>
      <c r="C58" s="20"/>
      <c r="D58" s="20"/>
      <c r="E58" s="20"/>
      <c r="F58" s="20"/>
      <c r="G58" s="20"/>
      <c r="H58" s="20"/>
      <c r="I58" s="8"/>
      <c r="J58" s="20"/>
      <c r="K58" s="20"/>
      <c r="L58" s="20"/>
      <c r="M58" s="20"/>
      <c r="N58" s="20"/>
      <c r="O58" s="20"/>
      <c r="P58" s="20"/>
      <c r="Q58" s="20"/>
    </row>
    <row r="59" spans="1:17" ht="27.75" thickTop="1" thickBot="1" x14ac:dyDescent="0.45">
      <c r="A59" s="51" t="s">
        <v>9</v>
      </c>
      <c r="B59" s="52"/>
      <c r="C59" s="52"/>
      <c r="D59" s="52"/>
      <c r="E59" s="52"/>
      <c r="F59" s="52"/>
      <c r="G59" s="52"/>
      <c r="H59" s="53"/>
      <c r="I59" s="8"/>
      <c r="J59" s="51" t="s">
        <v>15</v>
      </c>
      <c r="K59" s="52"/>
      <c r="L59" s="52"/>
      <c r="M59" s="52"/>
      <c r="N59" s="52"/>
      <c r="O59" s="52"/>
      <c r="P59" s="52"/>
      <c r="Q59" s="53"/>
    </row>
    <row r="60" spans="1:17" ht="16.5" thickTop="1" thickBot="1" x14ac:dyDescent="0.3">
      <c r="A60" s="21" t="s">
        <v>24</v>
      </c>
      <c r="B60" s="43" t="s">
        <v>4</v>
      </c>
      <c r="C60" s="44"/>
      <c r="D60" s="44"/>
      <c r="E60" s="44"/>
      <c r="F60" s="44"/>
      <c r="G60" s="45"/>
      <c r="H60" s="21" t="s">
        <v>23</v>
      </c>
      <c r="I60" s="8"/>
      <c r="J60" s="21" t="s">
        <v>24</v>
      </c>
      <c r="K60" s="43" t="s">
        <v>4</v>
      </c>
      <c r="L60" s="44"/>
      <c r="M60" s="44"/>
      <c r="N60" s="44"/>
      <c r="O60" s="44"/>
      <c r="P60" s="45"/>
      <c r="Q60" s="21" t="s">
        <v>23</v>
      </c>
    </row>
    <row r="61" spans="1:17" ht="15.75" customHeight="1" thickTop="1" x14ac:dyDescent="0.25">
      <c r="A61" s="46">
        <f>A51-H57</f>
        <v>27</v>
      </c>
      <c r="B61" s="13" t="s">
        <v>1</v>
      </c>
      <c r="C61" s="27"/>
      <c r="D61" s="28"/>
      <c r="E61" s="16" t="s">
        <v>2</v>
      </c>
      <c r="F61" s="33"/>
      <c r="G61" s="34"/>
      <c r="H61" s="19">
        <f>(NETWORKDAYS(C61,F61,'Jours Fériés'!$B$2:$B$20))+ROUNDUP((((F61-C61+1)-(NETWORKDAYS(C61,F61,'Jours Fériés'!$B$2:$B$20)))/2),0)-IF(D61="x",1/2,0)-IF(G61="x",1/2,0)+IF(C61="",-1,0)</f>
        <v>0</v>
      </c>
      <c r="I61" s="8"/>
      <c r="J61" s="46">
        <f>J51-Q57</f>
        <v>27</v>
      </c>
      <c r="K61" s="13" t="s">
        <v>1</v>
      </c>
      <c r="L61" s="27"/>
      <c r="M61" s="28"/>
      <c r="N61" s="16" t="s">
        <v>2</v>
      </c>
      <c r="O61" s="33"/>
      <c r="P61" s="34"/>
      <c r="Q61" s="19">
        <f>(NETWORKDAYS(L61,O61,'Jours Fériés'!$B$2:$B$20))+ROUNDUP((((O61-L61+1)-(NETWORKDAYS(L61,O61,'Jours Fériés'!$B$2:$B$20)))/2),0)-IF(M61="x",1/2,0)-IF(P61="x",1/2,0)+IF(L61="",-1,0)</f>
        <v>0</v>
      </c>
    </row>
    <row r="62" spans="1:17" ht="15" customHeight="1" x14ac:dyDescent="0.25">
      <c r="A62" s="47"/>
      <c r="B62" s="14" t="s">
        <v>1</v>
      </c>
      <c r="C62" s="29"/>
      <c r="D62" s="30"/>
      <c r="E62" s="17" t="s">
        <v>2</v>
      </c>
      <c r="F62" s="35"/>
      <c r="G62" s="36"/>
      <c r="H62" s="19">
        <f>(NETWORKDAYS(C62,F62,'Jours Fériés'!$B$2:$B$20))+ROUNDUP((((F62-C62+1)-(NETWORKDAYS(C62,F62,'Jours Fériés'!$B$2:$B$20)))/2),0)-IF(D62="x",1/2,0)-IF(G62="x",1/2,0)+IF(C62="",-1,0)</f>
        <v>0</v>
      </c>
      <c r="I62" s="8"/>
      <c r="J62" s="47"/>
      <c r="K62" s="14" t="s">
        <v>1</v>
      </c>
      <c r="L62" s="29"/>
      <c r="M62" s="30"/>
      <c r="N62" s="17" t="s">
        <v>2</v>
      </c>
      <c r="O62" s="35"/>
      <c r="P62" s="36"/>
      <c r="Q62" s="19">
        <f>(NETWORKDAYS(L62,O62,'Jours Fériés'!$B$2:$B$20))+ROUNDUP((((O62-L62+1)-(NETWORKDAYS(L62,O62,'Jours Fériés'!$B$2:$B$20)))/2),0)-IF(M62="x",1/2,0)-IF(P62="x",1/2,0)+IF(L62="",-1,0)</f>
        <v>0</v>
      </c>
    </row>
    <row r="63" spans="1:17" ht="15" customHeight="1" x14ac:dyDescent="0.25">
      <c r="A63" s="47"/>
      <c r="B63" s="14" t="s">
        <v>1</v>
      </c>
      <c r="C63" s="29"/>
      <c r="D63" s="30"/>
      <c r="E63" s="17" t="s">
        <v>2</v>
      </c>
      <c r="F63" s="35"/>
      <c r="G63" s="36"/>
      <c r="H63" s="19">
        <f>(NETWORKDAYS(C63,F63,'Jours Fériés'!$B$2:$B$20))+ROUNDUP((((F63-C63+1)-(NETWORKDAYS(C63,F63,'Jours Fériés'!$B$2:$B$20)))/2),0)-IF(D63="x",1/2,0)-IF(G63="x",1/2,0)+IF(C63="",-1,0)</f>
        <v>0</v>
      </c>
      <c r="I63" s="8"/>
      <c r="J63" s="47"/>
      <c r="K63" s="14" t="s">
        <v>1</v>
      </c>
      <c r="L63" s="29"/>
      <c r="M63" s="30"/>
      <c r="N63" s="17" t="s">
        <v>2</v>
      </c>
      <c r="O63" s="35"/>
      <c r="P63" s="36"/>
      <c r="Q63" s="19">
        <f>(NETWORKDAYS(L63,O63,'Jours Fériés'!$B$2:$B$20))+ROUNDUP((((O63-L63+1)-(NETWORKDAYS(L63,O63,'Jours Fériés'!$B$2:$B$20)))/2),0)-IF(M63="x",1/2,0)-IF(P63="x",1/2,0)+IF(L63="",-1,0)</f>
        <v>0</v>
      </c>
    </row>
    <row r="64" spans="1:17" ht="15" customHeight="1" x14ac:dyDescent="0.25">
      <c r="A64" s="47"/>
      <c r="B64" s="14" t="s">
        <v>1</v>
      </c>
      <c r="C64" s="29"/>
      <c r="D64" s="30"/>
      <c r="E64" s="17" t="s">
        <v>2</v>
      </c>
      <c r="F64" s="35"/>
      <c r="G64" s="36"/>
      <c r="H64" s="19">
        <f>(NETWORKDAYS(C64,F64,'Jours Fériés'!$B$2:$B$20))+ROUNDUP((((F64-C64+1)-(NETWORKDAYS(C64,F64,'Jours Fériés'!$B$2:$B$20)))/2),0)-IF(D64="x",1/2,0)-IF(G64="x",1/2,0)+IF(C64="",-1,0)</f>
        <v>0</v>
      </c>
      <c r="I64" s="8"/>
      <c r="J64" s="47"/>
      <c r="K64" s="14" t="s">
        <v>1</v>
      </c>
      <c r="L64" s="29"/>
      <c r="M64" s="30"/>
      <c r="N64" s="17" t="s">
        <v>2</v>
      </c>
      <c r="O64" s="35"/>
      <c r="P64" s="36"/>
      <c r="Q64" s="19">
        <f>(NETWORKDAYS(L64,O64,'Jours Fériés'!$B$2:$B$20))+ROUNDUP((((O64-L64+1)-(NETWORKDAYS(L64,O64,'Jours Fériés'!$B$2:$B$20)))/2),0)-IF(M64="x",1/2,0)-IF(P64="x",1/2,0)+IF(L64="",-1,0)</f>
        <v>0</v>
      </c>
    </row>
    <row r="65" spans="1:17" ht="15" customHeight="1" x14ac:dyDescent="0.25">
      <c r="A65" s="47"/>
      <c r="B65" s="14" t="s">
        <v>1</v>
      </c>
      <c r="C65" s="29"/>
      <c r="D65" s="30"/>
      <c r="E65" s="17" t="s">
        <v>2</v>
      </c>
      <c r="F65" s="35"/>
      <c r="G65" s="36"/>
      <c r="H65" s="19">
        <f>(NETWORKDAYS(C65,F65,'Jours Fériés'!$B$2:$B$20))+ROUNDUP((((F65-C65+1)-(NETWORKDAYS(C65,F65,'Jours Fériés'!$B$2:$B$20)))/2),0)-IF(D65="x",1/2,0)-IF(G65="x",1/2,0)+IF(C65="",-1,0)</f>
        <v>0</v>
      </c>
      <c r="I65" s="8"/>
      <c r="J65" s="47"/>
      <c r="K65" s="14" t="s">
        <v>1</v>
      </c>
      <c r="L65" s="29"/>
      <c r="M65" s="30"/>
      <c r="N65" s="17" t="s">
        <v>2</v>
      </c>
      <c r="O65" s="35"/>
      <c r="P65" s="36"/>
      <c r="Q65" s="19">
        <f>(NETWORKDAYS(L65,O65,'Jours Fériés'!$B$2:$B$20))+ROUNDUP((((O65-L65+1)-(NETWORKDAYS(L65,O65,'Jours Fériés'!$B$2:$B$20)))/2),0)-IF(M65="x",1/2,0)-IF(P65="x",1/2,0)+IF(L65="",-1,0)</f>
        <v>0</v>
      </c>
    </row>
    <row r="66" spans="1:17" ht="15.75" customHeight="1" thickBot="1" x14ac:dyDescent="0.3">
      <c r="A66" s="47"/>
      <c r="B66" s="15" t="s">
        <v>1</v>
      </c>
      <c r="C66" s="31"/>
      <c r="D66" s="32"/>
      <c r="E66" s="18" t="s">
        <v>2</v>
      </c>
      <c r="F66" s="37"/>
      <c r="G66" s="38"/>
      <c r="H66" s="19">
        <f>(NETWORKDAYS(C66,F66,'Jours Fériés'!$B$2:$B$20))+ROUNDUP((((F66-C66+1)-(NETWORKDAYS(C66,F66,'Jours Fériés'!$B$2:$B$20)))/2),0)-IF(D66="x",1/2,0)-IF(G66="x",1/2,0)+IF(C66="",-1,0)</f>
        <v>0</v>
      </c>
      <c r="I66" s="8"/>
      <c r="J66" s="47"/>
      <c r="K66" s="15" t="s">
        <v>1</v>
      </c>
      <c r="L66" s="31"/>
      <c r="M66" s="32"/>
      <c r="N66" s="18" t="s">
        <v>2</v>
      </c>
      <c r="O66" s="37"/>
      <c r="P66" s="38"/>
      <c r="Q66" s="19">
        <f>(NETWORKDAYS(L66,O66,'Jours Fériés'!$B$2:$B$20))+ROUNDUP((((O66-L66+1)-(NETWORKDAYS(L66,O66,'Jours Fériés'!$B$2:$B$20)))/2),0)-IF(M66="x",1/2,0)-IF(P66="x",1/2,0)+IF(L66="",-1,0)</f>
        <v>0</v>
      </c>
    </row>
    <row r="67" spans="1:17" ht="24.75" thickTop="1" thickBot="1" x14ac:dyDescent="0.4">
      <c r="A67" s="48" t="s">
        <v>30</v>
      </c>
      <c r="B67" s="49"/>
      <c r="C67" s="49"/>
      <c r="D67" s="49"/>
      <c r="E67" s="49"/>
      <c r="F67" s="49"/>
      <c r="G67" s="50"/>
      <c r="H67" s="22">
        <f>SUM(H61:H66)</f>
        <v>0</v>
      </c>
      <c r="I67" s="23"/>
      <c r="J67" s="48" t="s">
        <v>36</v>
      </c>
      <c r="K67" s="49"/>
      <c r="L67" s="49"/>
      <c r="M67" s="49"/>
      <c r="N67" s="49"/>
      <c r="O67" s="49"/>
      <c r="P67" s="50"/>
      <c r="Q67" s="22">
        <f>SUM(Q61:Q66)</f>
        <v>0</v>
      </c>
    </row>
    <row r="68" spans="1:17" ht="15.75" thickTop="1" x14ac:dyDescent="0.25"/>
  </sheetData>
  <sheetProtection sheet="1" objects="1" scenarios="1" selectLockedCells="1"/>
  <mergeCells count="60">
    <mergeCell ref="B2:F2"/>
    <mergeCell ref="J2:M2"/>
    <mergeCell ref="B3:F3"/>
    <mergeCell ref="J3:M3"/>
    <mergeCell ref="B4:F4"/>
    <mergeCell ref="J4:M4"/>
    <mergeCell ref="A5:B5"/>
    <mergeCell ref="C5:F5"/>
    <mergeCell ref="J5:M5"/>
    <mergeCell ref="A6:B6"/>
    <mergeCell ref="C6:F6"/>
    <mergeCell ref="K6:M6"/>
    <mergeCell ref="A9:H9"/>
    <mergeCell ref="J9:Q9"/>
    <mergeCell ref="B10:G10"/>
    <mergeCell ref="K10:P10"/>
    <mergeCell ref="A11:A16"/>
    <mergeCell ref="J11:J16"/>
    <mergeCell ref="A17:G17"/>
    <mergeCell ref="J17:P17"/>
    <mergeCell ref="A19:H19"/>
    <mergeCell ref="J19:Q19"/>
    <mergeCell ref="B20:G20"/>
    <mergeCell ref="K20:P20"/>
    <mergeCell ref="A21:A26"/>
    <mergeCell ref="J21:J26"/>
    <mergeCell ref="A27:G27"/>
    <mergeCell ref="J27:P27"/>
    <mergeCell ref="A29:H29"/>
    <mergeCell ref="J29:Q29"/>
    <mergeCell ref="B30:G30"/>
    <mergeCell ref="K30:P30"/>
    <mergeCell ref="A31:A36"/>
    <mergeCell ref="J31:J36"/>
    <mergeCell ref="A37:G37"/>
    <mergeCell ref="J37:P37"/>
    <mergeCell ref="A39:H39"/>
    <mergeCell ref="J39:Q39"/>
    <mergeCell ref="B40:G40"/>
    <mergeCell ref="K40:P40"/>
    <mergeCell ref="A41:A46"/>
    <mergeCell ref="J41:J46"/>
    <mergeCell ref="A47:G47"/>
    <mergeCell ref="J47:P47"/>
    <mergeCell ref="A49:H49"/>
    <mergeCell ref="J49:Q49"/>
    <mergeCell ref="B50:G50"/>
    <mergeCell ref="K50:P50"/>
    <mergeCell ref="A51:A56"/>
    <mergeCell ref="J51:J56"/>
    <mergeCell ref="A57:G57"/>
    <mergeCell ref="J57:P57"/>
    <mergeCell ref="A59:H59"/>
    <mergeCell ref="J59:Q59"/>
    <mergeCell ref="B60:G60"/>
    <mergeCell ref="K60:P60"/>
    <mergeCell ref="A61:A66"/>
    <mergeCell ref="J61:J66"/>
    <mergeCell ref="A67:G67"/>
    <mergeCell ref="J67:P67"/>
  </mergeCells>
  <printOptions horizontalCentered="1" verticalCentered="1"/>
  <pageMargins left="0.51181102362204722" right="0.51181102362204722" top="0.55118110236220474" bottom="0.55118110236220474" header="0" footer="0"/>
  <pageSetup paperSize="9" scale="66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Jours Fériés</vt:lpstr>
      <vt:lpstr>RTT 2012</vt:lpstr>
      <vt:lpstr>CA 2012</vt:lpstr>
      <vt:lpstr>RTT 2013</vt:lpstr>
      <vt:lpstr>CA 2013</vt:lpstr>
      <vt:lpstr>RTT 2014</vt:lpstr>
      <vt:lpstr>fériés</vt:lpstr>
      <vt:lpstr>'CA 2012'!Zone_d_impression</vt:lpstr>
      <vt:lpstr>'RTT 2012'!Zone_d_impression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2012-11-21T16:52:31Z</dcterms:modified>
</cp:coreProperties>
</file>