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-15" yWindow="5820" windowWidth="25260" windowHeight="5880"/>
  </bookViews>
  <sheets>
    <sheet name="Personnes engagées" sheetId="5" r:id="rId1"/>
  </sheets>
  <definedNames>
    <definedName name="_xlnm._FilterDatabase" localSheetId="0" hidden="1">'Personnes engagées'!$C$4:$L$33</definedName>
    <definedName name="_xlnm.Print_Area" localSheetId="0">'Personnes engagées'!$D$1:$X$77</definedName>
  </definedNames>
  <calcPr calcId="152511"/>
</workbook>
</file>

<file path=xl/calcChain.xml><?xml version="1.0" encoding="utf-8"?>
<calcChain xmlns="http://schemas.openxmlformats.org/spreadsheetml/2006/main">
  <c r="H42" i="5" l="1"/>
  <c r="J42" i="5"/>
  <c r="E42" i="5"/>
  <c r="I45" i="5"/>
  <c r="H35" i="5"/>
  <c r="K35" i="5"/>
  <c r="H34" i="5"/>
  <c r="K34" i="5"/>
  <c r="H29" i="5"/>
  <c r="K29" i="5"/>
  <c r="K11" i="5"/>
  <c r="K10" i="5"/>
  <c r="H11" i="5"/>
  <c r="L3" i="5"/>
  <c r="J5" i="5" s="1"/>
  <c r="H18" i="5"/>
  <c r="H6" i="5"/>
  <c r="H7" i="5"/>
  <c r="H8" i="5"/>
  <c r="H10" i="5"/>
  <c r="H12" i="5"/>
  <c r="H13" i="5"/>
  <c r="H14" i="5"/>
  <c r="H15" i="5"/>
  <c r="H16" i="5"/>
  <c r="H17" i="5"/>
  <c r="H19" i="5"/>
  <c r="H20" i="5"/>
  <c r="H21" i="5"/>
  <c r="H22" i="5"/>
  <c r="H23" i="5"/>
  <c r="H24" i="5"/>
  <c r="H25" i="5"/>
  <c r="H26" i="5"/>
  <c r="H27" i="5"/>
  <c r="H28" i="5"/>
  <c r="H30" i="5"/>
  <c r="H31" i="5"/>
  <c r="H32" i="5"/>
  <c r="H33" i="5"/>
  <c r="H5" i="5"/>
  <c r="K6" i="5"/>
  <c r="K7" i="5"/>
  <c r="K8" i="5"/>
  <c r="K12" i="5"/>
  <c r="K13" i="5"/>
  <c r="K14" i="5"/>
  <c r="K15" i="5"/>
  <c r="K16" i="5"/>
  <c r="K17" i="5"/>
  <c r="K19" i="5"/>
  <c r="K20" i="5"/>
  <c r="K21" i="5"/>
  <c r="K22" i="5"/>
  <c r="K23" i="5"/>
  <c r="K24" i="5"/>
  <c r="K26" i="5"/>
  <c r="K27" i="5"/>
  <c r="K28" i="5"/>
  <c r="J35" i="5" l="1"/>
  <c r="J34" i="5"/>
  <c r="J29" i="5"/>
  <c r="J11" i="5"/>
  <c r="J28" i="5"/>
  <c r="J15" i="5"/>
  <c r="J33" i="5"/>
  <c r="J10" i="5"/>
  <c r="J20" i="5"/>
  <c r="J24" i="5"/>
  <c r="J7" i="5"/>
  <c r="J25" i="5"/>
  <c r="J21" i="5"/>
  <c r="J16" i="5"/>
  <c r="J12" i="5"/>
  <c r="J9" i="5"/>
  <c r="J31" i="5"/>
  <c r="J26" i="5"/>
  <c r="J22" i="5"/>
  <c r="J17" i="5"/>
  <c r="J13" i="5"/>
  <c r="J8" i="5"/>
  <c r="J32" i="5"/>
  <c r="J27" i="5"/>
  <c r="J23" i="5"/>
  <c r="J19" i="5"/>
  <c r="J14" i="5"/>
  <c r="J18" i="5"/>
  <c r="J6" i="5"/>
  <c r="K5" i="5"/>
  <c r="K31" i="5"/>
  <c r="K32" i="5"/>
  <c r="K33" i="5"/>
  <c r="H41" i="5"/>
  <c r="H43" i="5"/>
  <c r="H44" i="5"/>
  <c r="H45" i="5"/>
  <c r="H46" i="5"/>
  <c r="H47" i="5"/>
  <c r="H48" i="5"/>
  <c r="H49" i="5"/>
  <c r="H50" i="5"/>
  <c r="H51" i="5"/>
  <c r="I42" i="5"/>
  <c r="I51" i="5"/>
  <c r="I50" i="5"/>
  <c r="I49" i="5"/>
  <c r="I48" i="5"/>
  <c r="I47" i="5"/>
  <c r="I46" i="5"/>
  <c r="I44" i="5"/>
  <c r="I43" i="5"/>
  <c r="I41" i="5"/>
  <c r="I40" i="5"/>
  <c r="H40" i="5"/>
  <c r="F51" i="5" l="1"/>
  <c r="F47" i="5"/>
  <c r="F46" i="5"/>
  <c r="F49" i="5"/>
  <c r="F41" i="5"/>
  <c r="F40" i="5"/>
  <c r="F44" i="5"/>
  <c r="F48" i="5"/>
  <c r="F50" i="5"/>
  <c r="F42" i="5"/>
  <c r="F43" i="5"/>
  <c r="F45" i="5"/>
</calcChain>
</file>

<file path=xl/comments1.xml><?xml version="1.0" encoding="utf-8"?>
<comments xmlns="http://schemas.openxmlformats.org/spreadsheetml/2006/main">
  <authors>
    <author>admin</author>
  </authors>
  <commentList>
    <comment ref="J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Travaille actuellement
</t>
        </r>
      </text>
    </comment>
    <comment ref="K3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Contrat à durée indéterminée
</t>
        </r>
      </text>
    </comment>
  </commentList>
</comments>
</file>

<file path=xl/sharedStrings.xml><?xml version="1.0" encoding="utf-8"?>
<sst xmlns="http://schemas.openxmlformats.org/spreadsheetml/2006/main" count="152" uniqueCount="59">
  <si>
    <t>Nom</t>
  </si>
  <si>
    <t>Fonction</t>
  </si>
  <si>
    <t>Date
d'entrée</t>
  </si>
  <si>
    <t>Date
de départ</t>
  </si>
  <si>
    <t>Durée</t>
  </si>
  <si>
    <t>Commentaires</t>
  </si>
  <si>
    <t>CDC</t>
  </si>
  <si>
    <t>Assistant/e</t>
  </si>
  <si>
    <t>Assistant (100%)</t>
  </si>
  <si>
    <t>Assistant (50%)</t>
  </si>
  <si>
    <t>CDC (50%)</t>
  </si>
  <si>
    <t>ETP</t>
  </si>
  <si>
    <t>Personnes engagées</t>
  </si>
  <si>
    <t>Secteur</t>
  </si>
  <si>
    <t>INFOS GRAPHIQUES</t>
  </si>
  <si>
    <t xml:space="preserve">Engagement au </t>
  </si>
  <si>
    <t>Début1</t>
  </si>
  <si>
    <t>Fin1</t>
  </si>
  <si>
    <t>Début2</t>
  </si>
  <si>
    <t>Fin2</t>
  </si>
  <si>
    <t>Durée2</t>
  </si>
  <si>
    <t>Durée1</t>
  </si>
  <si>
    <t>DiffFin1Deb2</t>
  </si>
  <si>
    <t>01.11.AAAA</t>
  </si>
  <si>
    <t>Axe prin.</t>
  </si>
  <si>
    <t>Axe sec.</t>
  </si>
  <si>
    <t>s</t>
  </si>
  <si>
    <t>CDI</t>
  </si>
  <si>
    <t>DiffFinDatedépart/entrée</t>
  </si>
  <si>
    <t>31.31.11</t>
  </si>
  <si>
    <t>Occupation des postes</t>
  </si>
  <si>
    <t>01.05.AAAA</t>
  </si>
  <si>
    <t>A</t>
  </si>
  <si>
    <t>B</t>
  </si>
  <si>
    <t>C</t>
  </si>
  <si>
    <t>D</t>
  </si>
  <si>
    <t>E</t>
  </si>
  <si>
    <t>F</t>
  </si>
  <si>
    <t xml:space="preserve">ENGAGEMENTS INTERNE </t>
  </si>
  <si>
    <t>AA</t>
  </si>
  <si>
    <t>BB</t>
  </si>
  <si>
    <t>CC</t>
  </si>
  <si>
    <t>DD</t>
  </si>
  <si>
    <t>EE</t>
  </si>
  <si>
    <t>FF</t>
  </si>
  <si>
    <t>RR</t>
  </si>
  <si>
    <t>GG</t>
  </si>
  <si>
    <t>HH</t>
  </si>
  <si>
    <t>JJ</t>
  </si>
  <si>
    <t>KK</t>
  </si>
  <si>
    <t>SS</t>
  </si>
  <si>
    <t>WW</t>
  </si>
  <si>
    <t>NN</t>
  </si>
  <si>
    <t>MM</t>
  </si>
  <si>
    <t>LL</t>
  </si>
  <si>
    <t>UU</t>
  </si>
  <si>
    <t>ZZ</t>
  </si>
  <si>
    <t>TT</t>
  </si>
  <si>
    <t>QQ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</si>
</sst>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F_-;\-* #,##0.00\ _F_-;_-* &quot;-&quot;??\ _F_-;_-@_-"/>
    <numFmt numFmtId="165" formatCode="0\ &quot;mois&quot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0"/>
      <name val="Webdings"/>
      <family val="1"/>
      <charset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41C4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</cellStyleXfs>
  <cellXfs count="67">
    <xf numFmtId="0" fontId="0" fillId="0" borderId="0" xfId="0"/>
    <xf numFmtId="0" fontId="0" fillId="0" borderId="0" xfId="0"/>
    <xf numFmtId="0" fontId="0" fillId="0" borderId="1" xfId="0" applyBorder="1"/>
    <xf numFmtId="0" fontId="6" fillId="5" borderId="1" xfId="0" applyFont="1" applyFill="1" applyBorder="1" applyAlignment="1" applyProtection="1">
      <alignment wrapText="1"/>
      <protection hidden="1"/>
    </xf>
    <xf numFmtId="0" fontId="2" fillId="2" borderId="1" xfId="0" applyFont="1" applyFill="1" applyBorder="1"/>
    <xf numFmtId="14" fontId="0" fillId="0" borderId="1" xfId="0" applyNumberFormat="1" applyBorder="1"/>
    <xf numFmtId="0" fontId="7" fillId="2" borderId="1" xfId="0" applyFont="1" applyFill="1" applyBorder="1" applyAlignment="1" applyProtection="1">
      <alignment horizontal="left"/>
      <protection hidden="1"/>
    </xf>
    <xf numFmtId="0" fontId="7" fillId="2" borderId="1" xfId="0" applyFont="1" applyFill="1" applyBorder="1" applyAlignment="1" applyProtection="1">
      <alignment horizontal="left" wrapText="1"/>
      <protection hidden="1"/>
    </xf>
    <xf numFmtId="14" fontId="0" fillId="0" borderId="1" xfId="0" applyNumberFormat="1" applyBorder="1" applyAlignment="1" applyProtection="1">
      <alignment horizontal="left"/>
      <protection hidden="1"/>
    </xf>
    <xf numFmtId="0" fontId="0" fillId="0" borderId="1" xfId="1" applyNumberFormat="1" applyFont="1" applyBorder="1" applyAlignment="1" applyProtection="1">
      <alignment horizontal="left"/>
      <protection hidden="1"/>
    </xf>
    <xf numFmtId="0" fontId="0" fillId="0" borderId="1" xfId="0" applyBorder="1" applyAlignment="1" applyProtection="1">
      <alignment horizontal="left"/>
      <protection hidden="1"/>
    </xf>
    <xf numFmtId="14" fontId="0" fillId="0" borderId="1" xfId="0" applyNumberFormat="1" applyFill="1" applyBorder="1" applyAlignment="1" applyProtection="1">
      <alignment horizontal="left"/>
      <protection hidden="1"/>
    </xf>
    <xf numFmtId="0" fontId="6" fillId="3" borderId="1" xfId="0" applyFont="1" applyFill="1" applyBorder="1" applyAlignment="1">
      <alignment vertical="center" wrapText="1"/>
    </xf>
    <xf numFmtId="0" fontId="6" fillId="4" borderId="1" xfId="0" applyFont="1" applyFill="1" applyBorder="1" applyAlignment="1" applyProtection="1">
      <alignment vertical="center" wrapText="1"/>
      <protection hidden="1"/>
    </xf>
    <xf numFmtId="0" fontId="6" fillId="9" borderId="1" xfId="0" applyFont="1" applyFill="1" applyBorder="1" applyAlignment="1" applyProtection="1">
      <alignment vertical="center" wrapText="1"/>
      <protection hidden="1"/>
    </xf>
    <xf numFmtId="0" fontId="0" fillId="0" borderId="1" xfId="0" applyFill="1" applyBorder="1"/>
    <xf numFmtId="0" fontId="6" fillId="8" borderId="1" xfId="0" applyFont="1" applyFill="1" applyBorder="1" applyAlignment="1" applyProtection="1">
      <alignment vertical="center" wrapText="1"/>
      <protection hidden="1"/>
    </xf>
    <xf numFmtId="0" fontId="5" fillId="0" borderId="0" xfId="3" applyFont="1" applyFill="1" applyBorder="1" applyAlignment="1">
      <alignment horizontal="center" vertical="center" wrapText="1"/>
    </xf>
    <xf numFmtId="0" fontId="0" fillId="0" borderId="0" xfId="0" applyFill="1"/>
    <xf numFmtId="0" fontId="9" fillId="0" borderId="0" xfId="3" applyFont="1" applyFill="1" applyBorder="1" applyAlignment="1">
      <alignment horizontal="center" vertical="center" wrapText="1"/>
    </xf>
    <xf numFmtId="14" fontId="9" fillId="0" borderId="0" xfId="3" applyNumberFormat="1" applyFont="1" applyFill="1" applyBorder="1" applyAlignment="1">
      <alignment horizontal="center" vertical="center" wrapText="1"/>
    </xf>
    <xf numFmtId="0" fontId="0" fillId="5" borderId="1" xfId="0" applyFill="1" applyBorder="1" applyAlignment="1" applyProtection="1">
      <alignment horizontal="left"/>
      <protection hidden="1"/>
    </xf>
    <xf numFmtId="0" fontId="0" fillId="3" borderId="1" xfId="0" applyFill="1" applyBorder="1" applyAlignment="1" applyProtection="1">
      <alignment horizontal="left"/>
      <protection hidden="1"/>
    </xf>
    <xf numFmtId="0" fontId="10" fillId="4" borderId="1" xfId="0" applyFont="1" applyFill="1" applyBorder="1" applyAlignment="1" applyProtection="1">
      <alignment horizontal="left"/>
      <protection hidden="1"/>
    </xf>
    <xf numFmtId="0" fontId="0" fillId="8" borderId="1" xfId="0" applyFill="1" applyBorder="1" applyAlignment="1" applyProtection="1">
      <alignment horizontal="left"/>
      <protection hidden="1"/>
    </xf>
    <xf numFmtId="0" fontId="0" fillId="9" borderId="1" xfId="0" applyFill="1" applyBorder="1" applyAlignment="1" applyProtection="1">
      <alignment horizontal="left"/>
      <protection hidden="1"/>
    </xf>
    <xf numFmtId="14" fontId="0" fillId="0" borderId="0" xfId="0" applyNumberFormat="1"/>
    <xf numFmtId="0" fontId="0" fillId="0" borderId="0" xfId="0" applyNumberFormat="1"/>
    <xf numFmtId="14" fontId="0" fillId="6" borderId="1" xfId="0" applyNumberFormat="1" applyFill="1" applyBorder="1" applyAlignment="1" applyProtection="1">
      <alignment horizontal="left"/>
      <protection hidden="1"/>
    </xf>
    <xf numFmtId="0" fontId="9" fillId="0" borderId="0" xfId="3" applyNumberFormat="1" applyFont="1" applyFill="1" applyBorder="1" applyAlignment="1">
      <alignment horizontal="center" vertical="center" wrapText="1"/>
    </xf>
    <xf numFmtId="14" fontId="0" fillId="0" borderId="1" xfId="0" applyNumberFormat="1" applyFill="1" applyBorder="1"/>
    <xf numFmtId="0" fontId="6" fillId="0" borderId="0" xfId="0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wrapText="1"/>
    </xf>
    <xf numFmtId="0" fontId="0" fillId="0" borderId="8" xfId="0" applyFill="1" applyBorder="1"/>
    <xf numFmtId="0" fontId="6" fillId="0" borderId="9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left" wrapText="1"/>
    </xf>
    <xf numFmtId="0" fontId="0" fillId="0" borderId="9" xfId="0" applyFill="1" applyBorder="1"/>
    <xf numFmtId="0" fontId="6" fillId="4" borderId="8" xfId="0" applyFont="1" applyFill="1" applyBorder="1" applyAlignment="1" applyProtection="1">
      <alignment vertical="center" wrapText="1"/>
      <protection hidden="1"/>
    </xf>
    <xf numFmtId="0" fontId="6" fillId="5" borderId="8" xfId="0" applyFont="1" applyFill="1" applyBorder="1" applyAlignment="1" applyProtection="1">
      <alignment wrapText="1"/>
      <protection hidden="1"/>
    </xf>
    <xf numFmtId="0" fontId="6" fillId="9" borderId="8" xfId="0" applyFont="1" applyFill="1" applyBorder="1" applyAlignment="1" applyProtection="1">
      <alignment vertical="center" wrapText="1"/>
      <protection hidden="1"/>
    </xf>
    <xf numFmtId="0" fontId="6" fillId="8" borderId="8" xfId="0" applyFont="1" applyFill="1" applyBorder="1" applyAlignment="1" applyProtection="1">
      <alignment vertical="center" wrapText="1"/>
      <protection hidden="1"/>
    </xf>
    <xf numFmtId="0" fontId="11" fillId="0" borderId="10" xfId="3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 applyProtection="1">
      <alignment horizontal="left" wrapText="1"/>
      <protection hidden="1"/>
    </xf>
    <xf numFmtId="14" fontId="0" fillId="0" borderId="1" xfId="0" applyNumberFormat="1" applyFill="1" applyBorder="1" applyAlignment="1" applyProtection="1">
      <alignment horizontal="left" wrapText="1"/>
      <protection hidden="1"/>
    </xf>
    <xf numFmtId="165" fontId="0" fillId="0" borderId="1" xfId="0" applyNumberFormat="1" applyBorder="1"/>
    <xf numFmtId="0" fontId="5" fillId="0" borderId="0" xfId="3" applyFont="1" applyFill="1" applyBorder="1" applyAlignment="1">
      <alignment vertical="center" wrapText="1"/>
    </xf>
    <xf numFmtId="0" fontId="0" fillId="0" borderId="0" xfId="0" applyNumberFormat="1" applyFill="1"/>
    <xf numFmtId="14" fontId="0" fillId="0" borderId="0" xfId="0" applyNumberFormat="1" applyFill="1"/>
    <xf numFmtId="0" fontId="6" fillId="0" borderId="0" xfId="3" applyFont="1" applyFill="1" applyBorder="1" applyAlignment="1">
      <alignment horizontal="center" vertical="center" wrapText="1"/>
    </xf>
    <xf numFmtId="0" fontId="16" fillId="0" borderId="0" xfId="3" applyFont="1" applyFill="1" applyBorder="1" applyAlignment="1">
      <alignment horizontal="center" vertical="center" wrapText="1"/>
    </xf>
    <xf numFmtId="0" fontId="0" fillId="0" borderId="0" xfId="0" applyFill="1" applyAlignment="1">
      <alignment horizontal="left" wrapText="1"/>
    </xf>
    <xf numFmtId="0" fontId="3" fillId="0" borderId="0" xfId="0" applyFont="1" applyFill="1" applyBorder="1" applyAlignment="1">
      <alignment horizontal="center" vertical="center" textRotation="90" readingOrder="1"/>
    </xf>
    <xf numFmtId="0" fontId="0" fillId="0" borderId="0" xfId="0" applyFill="1" applyAlignment="1">
      <alignment horizontal="left" wrapText="1"/>
    </xf>
    <xf numFmtId="0" fontId="0" fillId="10" borderId="1" xfId="0" applyFill="1" applyBorder="1" applyAlignment="1" applyProtection="1">
      <alignment horizontal="left"/>
      <protection hidden="1"/>
    </xf>
    <xf numFmtId="0" fontId="12" fillId="0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textRotation="90" readingOrder="1"/>
    </xf>
    <xf numFmtId="0" fontId="3" fillId="0" borderId="4" xfId="0" applyFont="1" applyFill="1" applyBorder="1" applyAlignment="1">
      <alignment horizontal="center" vertical="center" textRotation="90" readingOrder="1"/>
    </xf>
    <xf numFmtId="0" fontId="3" fillId="0" borderId="13" xfId="0" applyFont="1" applyFill="1" applyBorder="1" applyAlignment="1">
      <alignment horizontal="center" vertical="center" textRotation="90" readingOrder="1"/>
    </xf>
    <xf numFmtId="0" fontId="3" fillId="0" borderId="3" xfId="0" applyFont="1" applyFill="1" applyBorder="1" applyAlignment="1">
      <alignment horizontal="center" vertical="center" textRotation="90"/>
    </xf>
    <xf numFmtId="0" fontId="0" fillId="0" borderId="0" xfId="0" applyFill="1" applyAlignment="1">
      <alignment horizontal="left" wrapText="1"/>
    </xf>
    <xf numFmtId="0" fontId="5" fillId="7" borderId="0" xfId="3" applyFont="1" applyFill="1" applyBorder="1" applyAlignment="1">
      <alignment horizontal="centerContinuous" vertical="center" wrapText="1"/>
    </xf>
    <xf numFmtId="0" fontId="0" fillId="0" borderId="1" xfId="0" applyNumberFormat="1" applyBorder="1"/>
  </cellXfs>
  <cellStyles count="4">
    <cellStyle name="Milliers 2" xfId="2"/>
    <cellStyle name="Normal" xfId="0" builtinId="0"/>
    <cellStyle name="Normal 2" xfId="3"/>
    <cellStyle name="Pourcentage" xfId="1" builtinId="5"/>
  </cellStyles>
  <dxfs count="10"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b val="0"/>
        <i val="0"/>
        <color theme="1"/>
      </font>
      <fill>
        <patternFill>
          <bgColor theme="7" tint="0.39994506668294322"/>
        </patternFill>
      </fill>
    </dxf>
    <dxf>
      <font>
        <b val="0"/>
        <i val="0"/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00"/>
      <color rgb="FF0053FA"/>
      <color rgb="FF50AEC8"/>
      <color rgb="FFF68D36"/>
      <color rgb="FF6DBCD1"/>
      <color rgb="FF0041C4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7"/>
    </mc:Choice>
    <mc:Fallback>
      <c:style val="27"/>
    </mc:Fallback>
  </mc:AlternateContent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baseline="0"/>
              <a:t>Suivi engagements 2013-2020</a:t>
            </a:r>
            <a:endParaRPr lang="fr-CH" sz="1800" b="1" i="0" baseline="0"/>
          </a:p>
        </c:rich>
      </c:tx>
      <c:layout/>
      <c:overlay val="0"/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'Personnes engagées'!$G$4</c:f>
              <c:strCache>
                <c:ptCount val="1"/>
                <c:pt idx="0">
                  <c:v>Date
d'entrée</c:v>
                </c:pt>
              </c:strCache>
            </c:strRef>
          </c:tx>
          <c:spPr>
            <a:noFill/>
          </c:spPr>
          <c:invertIfNegative val="0"/>
          <c:cat>
            <c:strRef>
              <c:f>'Personnes engagées'!$F$5:$F$35</c:f>
              <c:strCache>
                <c:ptCount val="31"/>
                <c:pt idx="0">
                  <c:v>AA</c:v>
                </c:pt>
                <c:pt idx="1">
                  <c:v>BB</c:v>
                </c:pt>
                <c:pt idx="2">
                  <c:v>CC</c:v>
                </c:pt>
                <c:pt idx="3">
                  <c:v>DD</c:v>
                </c:pt>
                <c:pt idx="4">
                  <c:v>EE</c:v>
                </c:pt>
                <c:pt idx="5">
                  <c:v>FF</c:v>
                </c:pt>
                <c:pt idx="6">
                  <c:v>RR</c:v>
                </c:pt>
                <c:pt idx="7">
                  <c:v>GG</c:v>
                </c:pt>
                <c:pt idx="8">
                  <c:v>HH</c:v>
                </c:pt>
                <c:pt idx="9">
                  <c:v>JJ</c:v>
                </c:pt>
                <c:pt idx="10">
                  <c:v>KK</c:v>
                </c:pt>
                <c:pt idx="11">
                  <c:v>BB</c:v>
                </c:pt>
                <c:pt idx="12">
                  <c:v>DD</c:v>
                </c:pt>
                <c:pt idx="13">
                  <c:v>SS</c:v>
                </c:pt>
                <c:pt idx="14">
                  <c:v>WW</c:v>
                </c:pt>
                <c:pt idx="15">
                  <c:v>HH</c:v>
                </c:pt>
                <c:pt idx="16">
                  <c:v>BB</c:v>
                </c:pt>
                <c:pt idx="17">
                  <c:v>NN</c:v>
                </c:pt>
                <c:pt idx="18">
                  <c:v>MM</c:v>
                </c:pt>
                <c:pt idx="19">
                  <c:v>KK</c:v>
                </c:pt>
                <c:pt idx="20">
                  <c:v>LL</c:v>
                </c:pt>
                <c:pt idx="21">
                  <c:v>UU</c:v>
                </c:pt>
                <c:pt idx="22">
                  <c:v>ZZ</c:v>
                </c:pt>
                <c:pt idx="23">
                  <c:v>TT</c:v>
                </c:pt>
                <c:pt idx="24">
                  <c:v>RR</c:v>
                </c:pt>
                <c:pt idx="25">
                  <c:v>EE</c:v>
                </c:pt>
                <c:pt idx="26">
                  <c:v>WW</c:v>
                </c:pt>
                <c:pt idx="27">
                  <c:v>QQ</c:v>
                </c:pt>
                <c:pt idx="28">
                  <c:v>AA</c:v>
                </c:pt>
                <c:pt idx="29">
                  <c:v>DD</c:v>
                </c:pt>
                <c:pt idx="30">
                  <c:v>CC</c:v>
                </c:pt>
              </c:strCache>
            </c:strRef>
          </c:cat>
          <c:val>
            <c:numRef>
              <c:f>'Personnes engagées'!$G$5:$G$35</c:f>
              <c:numCache>
                <c:formatCode>m/d/yyyy</c:formatCode>
                <c:ptCount val="31"/>
                <c:pt idx="0">
                  <c:v>41944</c:v>
                </c:pt>
                <c:pt idx="1">
                  <c:v>41579</c:v>
                </c:pt>
                <c:pt idx="2">
                  <c:v>42309</c:v>
                </c:pt>
                <c:pt idx="3">
                  <c:v>42309</c:v>
                </c:pt>
                <c:pt idx="4">
                  <c:v>43221</c:v>
                </c:pt>
                <c:pt idx="5">
                  <c:v>42491</c:v>
                </c:pt>
                <c:pt idx="6">
                  <c:v>42675</c:v>
                </c:pt>
                <c:pt idx="8">
                  <c:v>41579</c:v>
                </c:pt>
                <c:pt idx="9">
                  <c:v>41944</c:v>
                </c:pt>
                <c:pt idx="10">
                  <c:v>42309</c:v>
                </c:pt>
                <c:pt idx="11">
                  <c:v>42491</c:v>
                </c:pt>
                <c:pt idx="12">
                  <c:v>42675</c:v>
                </c:pt>
                <c:pt idx="14">
                  <c:v>41579</c:v>
                </c:pt>
                <c:pt idx="15">
                  <c:v>41579</c:v>
                </c:pt>
                <c:pt idx="16">
                  <c:v>41579</c:v>
                </c:pt>
                <c:pt idx="17">
                  <c:v>42156</c:v>
                </c:pt>
                <c:pt idx="18">
                  <c:v>42675</c:v>
                </c:pt>
                <c:pt idx="19">
                  <c:v>41579</c:v>
                </c:pt>
                <c:pt idx="20">
                  <c:v>42309</c:v>
                </c:pt>
                <c:pt idx="21">
                  <c:v>43040</c:v>
                </c:pt>
                <c:pt idx="22">
                  <c:v>41579</c:v>
                </c:pt>
                <c:pt idx="23">
                  <c:v>42309</c:v>
                </c:pt>
                <c:pt idx="24">
                  <c:v>43040</c:v>
                </c:pt>
                <c:pt idx="25">
                  <c:v>41579</c:v>
                </c:pt>
                <c:pt idx="26">
                  <c:v>41944</c:v>
                </c:pt>
                <c:pt idx="27">
                  <c:v>41944</c:v>
                </c:pt>
                <c:pt idx="28">
                  <c:v>42005</c:v>
                </c:pt>
                <c:pt idx="29">
                  <c:v>42552</c:v>
                </c:pt>
                <c:pt idx="30">
                  <c:v>42491</c:v>
                </c:pt>
              </c:numCache>
            </c:numRef>
          </c:val>
        </c:ser>
        <c:ser>
          <c:idx val="1"/>
          <c:order val="1"/>
          <c:tx>
            <c:strRef>
              <c:f>'Personnes engagées'!$H$4</c:f>
              <c:strCache>
                <c:ptCount val="1"/>
                <c:pt idx="0">
                  <c:v>DiffFinDatedépart/entrée</c:v>
                </c:pt>
              </c:strCache>
            </c:strRef>
          </c:tx>
          <c:spPr>
            <a:solidFill>
              <a:srgbClr val="F79646">
                <a:lumMod val="60000"/>
                <a:lumOff val="40000"/>
              </a:srgbClr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FABF8F"/>
              </a:solidFill>
            </c:spPr>
          </c:dPt>
          <c:dPt>
            <c:idx val="1"/>
            <c:invertIfNegative val="0"/>
            <c:bubble3D val="0"/>
            <c:spPr>
              <a:solidFill>
                <a:srgbClr val="FABF8F"/>
              </a:solidFill>
            </c:spPr>
          </c:dPt>
          <c:dPt>
            <c:idx val="2"/>
            <c:invertIfNegative val="0"/>
            <c:bubble3D val="0"/>
            <c:spPr>
              <a:solidFill>
                <a:srgbClr val="FABF8F"/>
              </a:solidFill>
            </c:spPr>
          </c:dPt>
          <c:dPt>
            <c:idx val="3"/>
            <c:invertIfNegative val="0"/>
            <c:bubble3D val="0"/>
            <c:spPr>
              <a:solidFill>
                <a:srgbClr val="FABF8F"/>
              </a:solidFill>
            </c:spPr>
          </c:dPt>
          <c:dPt>
            <c:idx val="4"/>
            <c:invertIfNegative val="0"/>
            <c:bubble3D val="0"/>
            <c:spPr>
              <a:solidFill>
                <a:srgbClr val="FABF8F"/>
              </a:solidFill>
            </c:spPr>
          </c:dPt>
          <c:dPt>
            <c:idx val="5"/>
            <c:invertIfNegative val="0"/>
            <c:bubble3D val="0"/>
            <c:spPr>
              <a:solidFill>
                <a:srgbClr val="FABF8F"/>
              </a:solidFill>
            </c:spPr>
          </c:dPt>
          <c:dPt>
            <c:idx val="6"/>
            <c:invertIfNegative val="0"/>
            <c:bubble3D val="0"/>
            <c:spPr>
              <a:solidFill>
                <a:srgbClr val="FABF8F"/>
              </a:solidFill>
            </c:spPr>
          </c:dPt>
          <c:dPt>
            <c:idx val="7"/>
            <c:invertIfNegative val="0"/>
            <c:bubble3D val="0"/>
            <c:spPr>
              <a:solidFill>
                <a:srgbClr val="FABF8F"/>
              </a:solidFill>
            </c:spPr>
          </c:dPt>
          <c:dPt>
            <c:idx val="8"/>
            <c:invertIfNegative val="0"/>
            <c:bubble3D val="0"/>
            <c:spPr>
              <a:solidFill>
                <a:srgbClr val="FABF8F"/>
              </a:solidFill>
            </c:spPr>
          </c:dPt>
          <c:dPt>
            <c:idx val="9"/>
            <c:invertIfNegative val="0"/>
            <c:bubble3D val="0"/>
            <c:spPr>
              <a:solidFill>
                <a:srgbClr val="FABF8F"/>
              </a:solidFill>
            </c:spPr>
          </c:dPt>
          <c:dPt>
            <c:idx val="10"/>
            <c:invertIfNegative val="0"/>
            <c:bubble3D val="0"/>
            <c:spPr>
              <a:solidFill>
                <a:srgbClr val="FABF8F"/>
              </a:solidFill>
              <a:ln>
                <a:noFill/>
              </a:ln>
            </c:spPr>
          </c:dPt>
          <c:dPt>
            <c:idx val="11"/>
            <c:invertIfNegative val="0"/>
            <c:bubble3D val="0"/>
            <c:spPr>
              <a:solidFill>
                <a:srgbClr val="FABF8F"/>
              </a:solidFill>
            </c:spPr>
          </c:dPt>
          <c:dPt>
            <c:idx val="12"/>
            <c:invertIfNegative val="0"/>
            <c:bubble3D val="0"/>
            <c:spPr>
              <a:solidFill>
                <a:srgbClr val="FABF8F"/>
              </a:solidFill>
            </c:spPr>
          </c:dPt>
          <c:dPt>
            <c:idx val="13"/>
            <c:invertIfNegative val="0"/>
            <c:bubble3D val="0"/>
            <c:spPr>
              <a:solidFill>
                <a:srgbClr val="FABF8F"/>
              </a:solidFill>
            </c:spPr>
          </c:dPt>
          <c:dPt>
            <c:idx val="14"/>
            <c:invertIfNegative val="0"/>
            <c:bubble3D val="0"/>
            <c:spPr>
              <a:solidFill>
                <a:srgbClr val="92CDDC"/>
              </a:solidFill>
            </c:spPr>
          </c:dPt>
          <c:dPt>
            <c:idx val="15"/>
            <c:invertIfNegative val="0"/>
            <c:bubble3D val="0"/>
            <c:spPr>
              <a:solidFill>
                <a:srgbClr val="92CDDC"/>
              </a:solidFill>
            </c:spPr>
          </c:dPt>
          <c:dPt>
            <c:idx val="16"/>
            <c:invertIfNegative val="0"/>
            <c:bubble3D val="0"/>
            <c:spPr>
              <a:solidFill>
                <a:srgbClr val="92CDDC"/>
              </a:solidFill>
            </c:spPr>
          </c:dPt>
          <c:dPt>
            <c:idx val="17"/>
            <c:invertIfNegative val="0"/>
            <c:bubble3D val="0"/>
            <c:spPr>
              <a:solidFill>
                <a:srgbClr val="92CDDC"/>
              </a:solidFill>
            </c:spPr>
          </c:dPt>
          <c:dPt>
            <c:idx val="18"/>
            <c:invertIfNegative val="0"/>
            <c:bubble3D val="0"/>
            <c:spPr>
              <a:solidFill>
                <a:srgbClr val="92CDDC"/>
              </a:solidFill>
            </c:spPr>
          </c:dPt>
          <c:dPt>
            <c:idx val="19"/>
            <c:invertIfNegative val="0"/>
            <c:bubble3D val="0"/>
            <c:spPr>
              <a:solidFill>
                <a:srgbClr val="92CDDC"/>
              </a:solidFill>
            </c:spPr>
          </c:dPt>
          <c:dPt>
            <c:idx val="20"/>
            <c:invertIfNegative val="0"/>
            <c:bubble3D val="0"/>
            <c:spPr>
              <a:solidFill>
                <a:srgbClr val="92CDDC"/>
              </a:solidFill>
            </c:spPr>
          </c:dPt>
          <c:dPt>
            <c:idx val="21"/>
            <c:invertIfNegative val="0"/>
            <c:bubble3D val="0"/>
            <c:spPr>
              <a:solidFill>
                <a:srgbClr val="92CDDC"/>
              </a:solidFill>
              <a:ln>
                <a:noFill/>
              </a:ln>
            </c:spPr>
          </c:dPt>
          <c:dPt>
            <c:idx val="22"/>
            <c:invertIfNegative val="0"/>
            <c:bubble3D val="0"/>
            <c:spPr>
              <a:solidFill>
                <a:srgbClr val="92CDDC"/>
              </a:solidFill>
            </c:spPr>
          </c:dPt>
          <c:dPt>
            <c:idx val="23"/>
            <c:invertIfNegative val="0"/>
            <c:bubble3D val="0"/>
            <c:spPr>
              <a:solidFill>
                <a:srgbClr val="92CDDC"/>
              </a:solidFill>
            </c:spPr>
          </c:dPt>
          <c:dPt>
            <c:idx val="24"/>
            <c:invertIfNegative val="0"/>
            <c:bubble3D val="0"/>
            <c:spPr>
              <a:solidFill>
                <a:srgbClr val="92CDDC"/>
              </a:solidFill>
            </c:spPr>
          </c:dPt>
          <c:dPt>
            <c:idx val="25"/>
            <c:invertIfNegative val="0"/>
            <c:bubble3D val="0"/>
            <c:spPr>
              <a:solidFill>
                <a:srgbClr val="B1A0C7"/>
              </a:solidFill>
            </c:spPr>
          </c:dPt>
          <c:dPt>
            <c:idx val="26"/>
            <c:invertIfNegative val="0"/>
            <c:bubble3D val="0"/>
            <c:spPr>
              <a:solidFill>
                <a:srgbClr val="C4D79B"/>
              </a:solidFill>
            </c:spPr>
          </c:dPt>
          <c:dPt>
            <c:idx val="27"/>
            <c:invertIfNegative val="0"/>
            <c:bubble3D val="0"/>
            <c:spPr>
              <a:solidFill>
                <a:srgbClr val="C4D79B"/>
              </a:solidFill>
            </c:spPr>
          </c:dPt>
          <c:dPt>
            <c:idx val="28"/>
            <c:invertIfNegative val="0"/>
            <c:bubble3D val="0"/>
            <c:spPr>
              <a:solidFill>
                <a:srgbClr val="DA9694"/>
              </a:solidFill>
            </c:spPr>
          </c:dPt>
          <c:dPt>
            <c:idx val="29"/>
            <c:invertIfNegative val="0"/>
            <c:bubble3D val="0"/>
            <c:spPr>
              <a:solidFill>
                <a:srgbClr val="DA9694"/>
              </a:solidFill>
            </c:spPr>
          </c:dPt>
          <c:dPt>
            <c:idx val="30"/>
            <c:invertIfNegative val="0"/>
            <c:bubble3D val="0"/>
            <c:spPr>
              <a:solidFill>
                <a:srgbClr val="DDD9C4"/>
              </a:solidFill>
            </c:spPr>
          </c:dPt>
          <c:cat>
            <c:strRef>
              <c:f>'Personnes engagées'!$F$5:$F$35</c:f>
              <c:strCache>
                <c:ptCount val="31"/>
                <c:pt idx="0">
                  <c:v>AA</c:v>
                </c:pt>
                <c:pt idx="1">
                  <c:v>BB</c:v>
                </c:pt>
                <c:pt idx="2">
                  <c:v>CC</c:v>
                </c:pt>
                <c:pt idx="3">
                  <c:v>DD</c:v>
                </c:pt>
                <c:pt idx="4">
                  <c:v>EE</c:v>
                </c:pt>
                <c:pt idx="5">
                  <c:v>FF</c:v>
                </c:pt>
                <c:pt idx="6">
                  <c:v>RR</c:v>
                </c:pt>
                <c:pt idx="7">
                  <c:v>GG</c:v>
                </c:pt>
                <c:pt idx="8">
                  <c:v>HH</c:v>
                </c:pt>
                <c:pt idx="9">
                  <c:v>JJ</c:v>
                </c:pt>
                <c:pt idx="10">
                  <c:v>KK</c:v>
                </c:pt>
                <c:pt idx="11">
                  <c:v>BB</c:v>
                </c:pt>
                <c:pt idx="12">
                  <c:v>DD</c:v>
                </c:pt>
                <c:pt idx="13">
                  <c:v>SS</c:v>
                </c:pt>
                <c:pt idx="14">
                  <c:v>WW</c:v>
                </c:pt>
                <c:pt idx="15">
                  <c:v>HH</c:v>
                </c:pt>
                <c:pt idx="16">
                  <c:v>BB</c:v>
                </c:pt>
                <c:pt idx="17">
                  <c:v>NN</c:v>
                </c:pt>
                <c:pt idx="18">
                  <c:v>MM</c:v>
                </c:pt>
                <c:pt idx="19">
                  <c:v>KK</c:v>
                </c:pt>
                <c:pt idx="20">
                  <c:v>LL</c:v>
                </c:pt>
                <c:pt idx="21">
                  <c:v>UU</c:v>
                </c:pt>
                <c:pt idx="22">
                  <c:v>ZZ</c:v>
                </c:pt>
                <c:pt idx="23">
                  <c:v>TT</c:v>
                </c:pt>
                <c:pt idx="24">
                  <c:v>RR</c:v>
                </c:pt>
                <c:pt idx="25">
                  <c:v>EE</c:v>
                </c:pt>
                <c:pt idx="26">
                  <c:v>WW</c:v>
                </c:pt>
                <c:pt idx="27">
                  <c:v>QQ</c:v>
                </c:pt>
                <c:pt idx="28">
                  <c:v>AA</c:v>
                </c:pt>
                <c:pt idx="29">
                  <c:v>DD</c:v>
                </c:pt>
                <c:pt idx="30">
                  <c:v>CC</c:v>
                </c:pt>
              </c:strCache>
            </c:strRef>
          </c:cat>
          <c:val>
            <c:numRef>
              <c:f>'Personnes engagées'!$H$5:$H$35</c:f>
              <c:numCache>
                <c:formatCode>General</c:formatCode>
                <c:ptCount val="31"/>
                <c:pt idx="0">
                  <c:v>730</c:v>
                </c:pt>
                <c:pt idx="1">
                  <c:v>729</c:v>
                </c:pt>
                <c:pt idx="2">
                  <c:v>181</c:v>
                </c:pt>
                <c:pt idx="3">
                  <c:v>181</c:v>
                </c:pt>
                <c:pt idx="5">
                  <c:v>183</c:v>
                </c:pt>
                <c:pt idx="6">
                  <c:v>364</c:v>
                </c:pt>
                <c:pt idx="7">
                  <c:v>0</c:v>
                </c:pt>
                <c:pt idx="8">
                  <c:v>425</c:v>
                </c:pt>
                <c:pt idx="9">
                  <c:v>364</c:v>
                </c:pt>
                <c:pt idx="10">
                  <c:v>181</c:v>
                </c:pt>
                <c:pt idx="11">
                  <c:v>183</c:v>
                </c:pt>
                <c:pt idx="12">
                  <c:v>729</c:v>
                </c:pt>
                <c:pt idx="13">
                  <c:v>0</c:v>
                </c:pt>
                <c:pt idx="14">
                  <c:v>1095</c:v>
                </c:pt>
                <c:pt idx="15">
                  <c:v>1095</c:v>
                </c:pt>
                <c:pt idx="16">
                  <c:v>575</c:v>
                </c:pt>
                <c:pt idx="17">
                  <c:v>883</c:v>
                </c:pt>
                <c:pt idx="18">
                  <c:v>729</c:v>
                </c:pt>
                <c:pt idx="19">
                  <c:v>729</c:v>
                </c:pt>
                <c:pt idx="20">
                  <c:v>365</c:v>
                </c:pt>
                <c:pt idx="21">
                  <c:v>364</c:v>
                </c:pt>
                <c:pt idx="22">
                  <c:v>729</c:v>
                </c:pt>
                <c:pt idx="23">
                  <c:v>730</c:v>
                </c:pt>
                <c:pt idx="24">
                  <c:v>729</c:v>
                </c:pt>
                <c:pt idx="25">
                  <c:v>2916886</c:v>
                </c:pt>
                <c:pt idx="26">
                  <c:v>364</c:v>
                </c:pt>
                <c:pt idx="27">
                  <c:v>364</c:v>
                </c:pt>
                <c:pt idx="28">
                  <c:v>546</c:v>
                </c:pt>
                <c:pt idx="29">
                  <c:v>668</c:v>
                </c:pt>
                <c:pt idx="30">
                  <c:v>60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288159704"/>
        <c:axId val="288162840"/>
      </c:barChart>
      <c:catAx>
        <c:axId val="28815970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1200"/>
            </a:pPr>
            <a:endParaRPr lang="fr-FR"/>
          </a:p>
        </c:txPr>
        <c:crossAx val="288162840"/>
        <c:crosses val="autoZero"/>
        <c:auto val="1"/>
        <c:lblAlgn val="ctr"/>
        <c:lblOffset val="100"/>
        <c:tickLblSkip val="1"/>
        <c:noMultiLvlLbl val="0"/>
      </c:catAx>
      <c:valAx>
        <c:axId val="288162840"/>
        <c:scaling>
          <c:orientation val="minMax"/>
          <c:max val="44196"/>
          <c:min val="41579"/>
        </c:scaling>
        <c:delete val="0"/>
        <c:axPos val="t"/>
        <c:majorGridlines>
          <c:spPr>
            <a:ln w="38100">
              <a:solidFill>
                <a:sysClr val="windowText" lastClr="000000"/>
              </a:solidFill>
            </a:ln>
          </c:spPr>
        </c:majorGridlines>
        <c:minorGridlines>
          <c:spPr>
            <a:ln w="25400">
              <a:solidFill>
                <a:schemeClr val="tx1"/>
              </a:solidFill>
              <a:prstDash val="sysDot"/>
            </a:ln>
          </c:spPr>
        </c:minorGridlines>
        <c:numFmt formatCode="m/d/yyyy" sourceLinked="1"/>
        <c:majorTickMark val="none"/>
        <c:minorTickMark val="none"/>
        <c:tickLblPos val="nextTo"/>
        <c:spPr>
          <a:ln w="38100">
            <a:solidFill>
              <a:sysClr val="windowText" lastClr="000000"/>
            </a:solidFill>
            <a:headEnd w="lg" len="sm"/>
            <a:tailEnd type="stealth" w="lg" len="lg"/>
          </a:ln>
        </c:spPr>
        <c:txPr>
          <a:bodyPr/>
          <a:lstStyle/>
          <a:p>
            <a:pPr>
              <a:defRPr sz="1200" b="1"/>
            </a:pPr>
            <a:endParaRPr lang="fr-FR"/>
          </a:p>
        </c:txPr>
        <c:crossAx val="288159704"/>
        <c:crosses val="autoZero"/>
        <c:crossBetween val="between"/>
        <c:majorUnit val="365"/>
        <c:minorUnit val="182.5"/>
      </c:valAx>
      <c:spPr>
        <a:ln w="38100"/>
      </c:spPr>
    </c:plotArea>
    <c:plotVisOnly val="1"/>
    <c:dispBlanksAs val="gap"/>
    <c:showDLblsOverMax val="0"/>
  </c:chart>
  <c:spPr>
    <a:scene3d>
      <a:camera prst="orthographicFront"/>
      <a:lightRig rig="threePt" dir="t"/>
    </a:scene3d>
    <a:sp3d/>
  </c:spPr>
  <c:printSettings>
    <c:headerFooter/>
    <c:pageMargins b="0.75000000000000377" l="0.70000000000000062" r="0.70000000000000062" t="0.75000000000000377" header="0.30000000000000032" footer="0.30000000000000032"/>
    <c:pageSetup paperSize="8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7"/>
    </mc:Choice>
    <mc:Fallback>
      <c:style val="27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CH"/>
              <a:t>Occupation</a:t>
            </a:r>
            <a:r>
              <a:rPr lang="fr-CH" baseline="0"/>
              <a:t> des postes</a:t>
            </a:r>
            <a:endParaRPr lang="fr-CH"/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0699650493500397"/>
          <c:y val="0.21376338249107171"/>
          <c:w val="0.86193680904861669"/>
          <c:h val="0.7862366175089307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'Personnes engagées'!$E$39</c:f>
              <c:strCache>
                <c:ptCount val="1"/>
                <c:pt idx="0">
                  <c:v>Début1</c:v>
                </c:pt>
              </c:strCache>
            </c:strRef>
          </c:tx>
          <c:spPr>
            <a:noFill/>
          </c:spPr>
          <c:invertIfNegative val="0"/>
          <c:cat>
            <c:strRef>
              <c:f>'Personnes engagées'!$D$40:$D$51</c:f>
              <c:strCache>
                <c:ptCount val="12"/>
                <c:pt idx="0">
                  <c:v>CDC (50%)</c:v>
                </c:pt>
                <c:pt idx="1">
                  <c:v>Assistant (100%)</c:v>
                </c:pt>
                <c:pt idx="2">
                  <c:v>Assistant (100%)</c:v>
                </c:pt>
                <c:pt idx="3">
                  <c:v>CDC (50%)</c:v>
                </c:pt>
                <c:pt idx="4">
                  <c:v>CDC (50%)</c:v>
                </c:pt>
                <c:pt idx="5">
                  <c:v>Assistant (100%)</c:v>
                </c:pt>
                <c:pt idx="6">
                  <c:v>Assistant (100%)</c:v>
                </c:pt>
                <c:pt idx="7">
                  <c:v>Assistant (50%)</c:v>
                </c:pt>
                <c:pt idx="8">
                  <c:v>CDC</c:v>
                </c:pt>
                <c:pt idx="9">
                  <c:v>Assistant (100%)</c:v>
                </c:pt>
                <c:pt idx="10">
                  <c:v>Assistant (100%)</c:v>
                </c:pt>
                <c:pt idx="11">
                  <c:v>Assistant (100%)</c:v>
                </c:pt>
              </c:strCache>
            </c:strRef>
          </c:cat>
          <c:val>
            <c:numRef>
              <c:f>'Personnes engagées'!$E$40:$E$51</c:f>
              <c:numCache>
                <c:formatCode>m/d/yyyy</c:formatCode>
                <c:ptCount val="12"/>
                <c:pt idx="0">
                  <c:v>41944</c:v>
                </c:pt>
                <c:pt idx="1">
                  <c:v>41579</c:v>
                </c:pt>
                <c:pt idx="2">
                  <c:v>41579</c:v>
                </c:pt>
                <c:pt idx="3">
                  <c:v>41579</c:v>
                </c:pt>
                <c:pt idx="4">
                  <c:v>41579</c:v>
                </c:pt>
                <c:pt idx="5">
                  <c:v>41579</c:v>
                </c:pt>
                <c:pt idx="6">
                  <c:v>41579</c:v>
                </c:pt>
                <c:pt idx="7">
                  <c:v>41579</c:v>
                </c:pt>
                <c:pt idx="8">
                  <c:v>41579</c:v>
                </c:pt>
                <c:pt idx="9">
                  <c:v>42005</c:v>
                </c:pt>
                <c:pt idx="10">
                  <c:v>42005</c:v>
                </c:pt>
                <c:pt idx="11">
                  <c:v>42491</c:v>
                </c:pt>
              </c:numCache>
            </c:numRef>
          </c:val>
        </c:ser>
        <c:ser>
          <c:idx val="1"/>
          <c:order val="1"/>
          <c:tx>
            <c:strRef>
              <c:f>'Personnes engagées'!$F$39</c:f>
              <c:strCache>
                <c:ptCount val="1"/>
                <c:pt idx="0">
                  <c:v>Durée1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rgbClr val="FABF8F"/>
              </a:solidFill>
            </c:spPr>
          </c:dPt>
          <c:dPt>
            <c:idx val="1"/>
            <c:invertIfNegative val="0"/>
            <c:bubble3D val="0"/>
            <c:spPr>
              <a:solidFill>
                <a:srgbClr val="FABF8F"/>
              </a:solidFill>
            </c:spPr>
          </c:dPt>
          <c:dPt>
            <c:idx val="2"/>
            <c:invertIfNegative val="0"/>
            <c:bubble3D val="0"/>
            <c:spPr>
              <a:solidFill>
                <a:srgbClr val="FABF8F"/>
              </a:solidFill>
            </c:spPr>
          </c:dPt>
          <c:dPt>
            <c:idx val="3"/>
            <c:invertIfNegative val="0"/>
            <c:bubble3D val="0"/>
            <c:spPr>
              <a:solidFill>
                <a:srgbClr val="92CDDC"/>
              </a:solidFill>
            </c:spPr>
          </c:dPt>
          <c:dPt>
            <c:idx val="4"/>
            <c:invertIfNegative val="0"/>
            <c:bubble3D val="0"/>
            <c:spPr>
              <a:solidFill>
                <a:srgbClr val="92CDDC"/>
              </a:solidFill>
            </c:spPr>
          </c:dPt>
          <c:dPt>
            <c:idx val="5"/>
            <c:invertIfNegative val="0"/>
            <c:bubble3D val="0"/>
            <c:spPr>
              <a:solidFill>
                <a:srgbClr val="92CDDC"/>
              </a:solidFill>
            </c:spPr>
          </c:dPt>
          <c:dPt>
            <c:idx val="6"/>
            <c:invertIfNegative val="0"/>
            <c:bubble3D val="0"/>
            <c:spPr>
              <a:solidFill>
                <a:srgbClr val="92CDDC"/>
              </a:solidFill>
            </c:spPr>
          </c:dPt>
          <c:dPt>
            <c:idx val="7"/>
            <c:invertIfNegative val="0"/>
            <c:bubble3D val="0"/>
            <c:spPr>
              <a:solidFill>
                <a:srgbClr val="92CDDC"/>
              </a:solidFill>
            </c:spPr>
          </c:dPt>
          <c:dPt>
            <c:idx val="8"/>
            <c:invertIfNegative val="0"/>
            <c:bubble3D val="0"/>
            <c:spPr>
              <a:solidFill>
                <a:srgbClr val="B1A0C7"/>
              </a:solidFill>
            </c:spPr>
          </c:dPt>
          <c:dPt>
            <c:idx val="9"/>
            <c:invertIfNegative val="0"/>
            <c:bubble3D val="0"/>
            <c:spPr>
              <a:solidFill>
                <a:srgbClr val="C4D79B"/>
              </a:solidFill>
            </c:spPr>
          </c:dPt>
          <c:dPt>
            <c:idx val="10"/>
            <c:invertIfNegative val="0"/>
            <c:bubble3D val="0"/>
            <c:spPr>
              <a:solidFill>
                <a:srgbClr val="C4D79B"/>
              </a:solidFill>
            </c:spPr>
          </c:dPt>
          <c:dPt>
            <c:idx val="11"/>
            <c:invertIfNegative val="0"/>
            <c:bubble3D val="0"/>
            <c:spPr>
              <a:solidFill>
                <a:srgbClr val="DA9694"/>
              </a:solidFill>
            </c:spPr>
          </c:dPt>
          <c:cat>
            <c:strRef>
              <c:f>'Personnes engagées'!$D$40:$D$51</c:f>
              <c:strCache>
                <c:ptCount val="12"/>
                <c:pt idx="0">
                  <c:v>CDC (50%)</c:v>
                </c:pt>
                <c:pt idx="1">
                  <c:v>Assistant (100%)</c:v>
                </c:pt>
                <c:pt idx="2">
                  <c:v>Assistant (100%)</c:v>
                </c:pt>
                <c:pt idx="3">
                  <c:v>CDC (50%)</c:v>
                </c:pt>
                <c:pt idx="4">
                  <c:v>CDC (50%)</c:v>
                </c:pt>
                <c:pt idx="5">
                  <c:v>Assistant (100%)</c:v>
                </c:pt>
                <c:pt idx="6">
                  <c:v>Assistant (100%)</c:v>
                </c:pt>
                <c:pt idx="7">
                  <c:v>Assistant (50%)</c:v>
                </c:pt>
                <c:pt idx="8">
                  <c:v>CDC</c:v>
                </c:pt>
                <c:pt idx="9">
                  <c:v>Assistant (100%)</c:v>
                </c:pt>
                <c:pt idx="10">
                  <c:v>Assistant (100%)</c:v>
                </c:pt>
                <c:pt idx="11">
                  <c:v>Assistant (100%)</c:v>
                </c:pt>
              </c:strCache>
            </c:strRef>
          </c:cat>
          <c:val>
            <c:numRef>
              <c:f>'Personnes engagées'!$F$40:$F$51</c:f>
              <c:numCache>
                <c:formatCode>General</c:formatCode>
                <c:ptCount val="12"/>
                <c:pt idx="0">
                  <c:v>730</c:v>
                </c:pt>
                <c:pt idx="1">
                  <c:v>2190</c:v>
                </c:pt>
                <c:pt idx="2">
                  <c:v>2006</c:v>
                </c:pt>
                <c:pt idx="3">
                  <c:v>1095</c:v>
                </c:pt>
                <c:pt idx="4">
                  <c:v>1095</c:v>
                </c:pt>
                <c:pt idx="5">
                  <c:v>1825</c:v>
                </c:pt>
                <c:pt idx="6">
                  <c:v>1825</c:v>
                </c:pt>
                <c:pt idx="7">
                  <c:v>2190</c:v>
                </c:pt>
                <c:pt idx="8">
                  <c:v>2251</c:v>
                </c:pt>
                <c:pt idx="9">
                  <c:v>303</c:v>
                </c:pt>
                <c:pt idx="10">
                  <c:v>303</c:v>
                </c:pt>
                <c:pt idx="11">
                  <c:v>60</c:v>
                </c:pt>
              </c:numCache>
            </c:numRef>
          </c:val>
        </c:ser>
        <c:ser>
          <c:idx val="2"/>
          <c:order val="2"/>
          <c:tx>
            <c:strRef>
              <c:f>'Personnes engagées'!$H$39</c:f>
              <c:strCache>
                <c:ptCount val="1"/>
                <c:pt idx="0">
                  <c:v>DiffFin1Deb2</c:v>
                </c:pt>
              </c:strCache>
            </c:strRef>
          </c:tx>
          <c:invertIfNegative val="0"/>
          <c:dPt>
            <c:idx val="2"/>
            <c:invertIfNegative val="0"/>
            <c:bubble3D val="0"/>
            <c:spPr>
              <a:noFill/>
            </c:spPr>
          </c:dPt>
          <c:cat>
            <c:strRef>
              <c:f>'Personnes engagées'!$D$40:$D$51</c:f>
              <c:strCache>
                <c:ptCount val="12"/>
                <c:pt idx="0">
                  <c:v>CDC (50%)</c:v>
                </c:pt>
                <c:pt idx="1">
                  <c:v>Assistant (100%)</c:v>
                </c:pt>
                <c:pt idx="2">
                  <c:v>Assistant (100%)</c:v>
                </c:pt>
                <c:pt idx="3">
                  <c:v>CDC (50%)</c:v>
                </c:pt>
                <c:pt idx="4">
                  <c:v>CDC (50%)</c:v>
                </c:pt>
                <c:pt idx="5">
                  <c:v>Assistant (100%)</c:v>
                </c:pt>
                <c:pt idx="6">
                  <c:v>Assistant (100%)</c:v>
                </c:pt>
                <c:pt idx="7">
                  <c:v>Assistant (50%)</c:v>
                </c:pt>
                <c:pt idx="8">
                  <c:v>CDC</c:v>
                </c:pt>
                <c:pt idx="9">
                  <c:v>Assistant (100%)</c:v>
                </c:pt>
                <c:pt idx="10">
                  <c:v>Assistant (100%)</c:v>
                </c:pt>
                <c:pt idx="11">
                  <c:v>Assistant (100%)</c:v>
                </c:pt>
              </c:strCache>
            </c:strRef>
          </c:cat>
          <c:val>
            <c:numRef>
              <c:f>'Personnes engagées'!$H$40:$H$51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-1276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tx>
            <c:strRef>
              <c:f>'Personnes engagées'!$I$39</c:f>
              <c:strCache>
                <c:ptCount val="1"/>
                <c:pt idx="0">
                  <c:v>Durée2</c:v>
                </c:pt>
              </c:strCache>
            </c:strRef>
          </c:tx>
          <c:invertIfNegative val="0"/>
          <c:dPt>
            <c:idx val="2"/>
            <c:invertIfNegative val="0"/>
            <c:bubble3D val="0"/>
            <c:spPr>
              <a:noFill/>
            </c:spPr>
          </c:dPt>
          <c:cat>
            <c:strRef>
              <c:f>'Personnes engagées'!$D$40:$D$51</c:f>
              <c:strCache>
                <c:ptCount val="12"/>
                <c:pt idx="0">
                  <c:v>CDC (50%)</c:v>
                </c:pt>
                <c:pt idx="1">
                  <c:v>Assistant (100%)</c:v>
                </c:pt>
                <c:pt idx="2">
                  <c:v>Assistant (100%)</c:v>
                </c:pt>
                <c:pt idx="3">
                  <c:v>CDC (50%)</c:v>
                </c:pt>
                <c:pt idx="4">
                  <c:v>CDC (50%)</c:v>
                </c:pt>
                <c:pt idx="5">
                  <c:v>Assistant (100%)</c:v>
                </c:pt>
                <c:pt idx="6">
                  <c:v>Assistant (100%)</c:v>
                </c:pt>
                <c:pt idx="7">
                  <c:v>Assistant (50%)</c:v>
                </c:pt>
                <c:pt idx="8">
                  <c:v>CDC</c:v>
                </c:pt>
                <c:pt idx="9">
                  <c:v>Assistant (100%)</c:v>
                </c:pt>
                <c:pt idx="10">
                  <c:v>Assistant (100%)</c:v>
                </c:pt>
                <c:pt idx="11">
                  <c:v>Assistant (100%)</c:v>
                </c:pt>
              </c:strCache>
            </c:strRef>
          </c:cat>
          <c:val>
            <c:numRef>
              <c:f>'Personnes engagées'!$I$40:$I$51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181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288159312"/>
        <c:axId val="288160488"/>
      </c:barChart>
      <c:catAx>
        <c:axId val="288159312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/>
          <a:lstStyle/>
          <a:p>
            <a:pPr>
              <a:defRPr sz="1200"/>
            </a:pPr>
            <a:endParaRPr lang="fr-FR"/>
          </a:p>
        </c:txPr>
        <c:crossAx val="288160488"/>
        <c:crosses val="autoZero"/>
        <c:auto val="1"/>
        <c:lblAlgn val="ctr"/>
        <c:lblOffset val="100"/>
        <c:noMultiLvlLbl val="0"/>
      </c:catAx>
      <c:valAx>
        <c:axId val="288160488"/>
        <c:scaling>
          <c:orientation val="minMax"/>
          <c:max val="44196"/>
          <c:min val="41579"/>
        </c:scaling>
        <c:delete val="0"/>
        <c:axPos val="t"/>
        <c:majorGridlines>
          <c:spPr>
            <a:ln w="38100">
              <a:solidFill>
                <a:sysClr val="windowText" lastClr="000000"/>
              </a:solidFill>
            </a:ln>
          </c:spPr>
        </c:majorGridlines>
        <c:minorGridlines>
          <c:spPr>
            <a:ln w="25400">
              <a:solidFill>
                <a:sysClr val="windowText" lastClr="000000"/>
              </a:solidFill>
              <a:prstDash val="sysDot"/>
            </a:ln>
          </c:spPr>
        </c:minorGridlines>
        <c:numFmt formatCode="m/d/yyyy" sourceLinked="1"/>
        <c:majorTickMark val="none"/>
        <c:minorTickMark val="none"/>
        <c:tickLblPos val="nextTo"/>
        <c:spPr>
          <a:noFill/>
          <a:ln w="38100">
            <a:solidFill>
              <a:schemeClr val="tx1"/>
            </a:solidFill>
            <a:headEnd w="lg" len="sm"/>
            <a:tailEnd type="stealth" w="lg" len="lg"/>
          </a:ln>
        </c:spPr>
        <c:txPr>
          <a:bodyPr/>
          <a:lstStyle/>
          <a:p>
            <a:pPr>
              <a:defRPr sz="1200" b="1"/>
            </a:pPr>
            <a:endParaRPr lang="fr-FR"/>
          </a:p>
        </c:txPr>
        <c:crossAx val="288159312"/>
        <c:crosses val="autoZero"/>
        <c:crossBetween val="between"/>
        <c:majorUnit val="365"/>
        <c:minorUnit val="182.5"/>
      </c:valAx>
    </c:plotArea>
    <c:plotVisOnly val="1"/>
    <c:dispBlanksAs val="gap"/>
    <c:showDLblsOverMax val="0"/>
  </c:chart>
  <c:spPr>
    <a:scene3d>
      <a:camera prst="orthographicFront"/>
      <a:lightRig rig="threePt" dir="t"/>
    </a:scene3d>
    <a:sp3d/>
  </c:spPr>
  <c:printSettings>
    <c:headerFooter/>
    <c:pageMargins b="0.75000000000000366" l="0.70000000000000062" r="0.70000000000000062" t="0.75000000000000366" header="0.30000000000000032" footer="0.30000000000000032"/>
    <c:pageSetup paperSize="8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359840</xdr:colOff>
      <xdr:row>80</xdr:row>
      <xdr:rowOff>3</xdr:rowOff>
    </xdr:from>
    <xdr:to>
      <xdr:col>18</xdr:col>
      <xdr:colOff>380999</xdr:colOff>
      <xdr:row>85</xdr:row>
      <xdr:rowOff>10587</xdr:rowOff>
    </xdr:to>
    <xdr:cxnSp macro="">
      <xdr:nvCxnSpPr>
        <xdr:cNvPr id="35" name="Connecteur droit 34"/>
        <xdr:cNvCxnSpPr/>
      </xdr:nvCxnSpPr>
      <xdr:spPr>
        <a:xfrm rot="16200000" flipH="1">
          <a:off x="13472587" y="3122090"/>
          <a:ext cx="1968500" cy="21159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391571</xdr:colOff>
      <xdr:row>80</xdr:row>
      <xdr:rowOff>10585</xdr:rowOff>
    </xdr:from>
    <xdr:to>
      <xdr:col>19</xdr:col>
      <xdr:colOff>412738</xdr:colOff>
      <xdr:row>84</xdr:row>
      <xdr:rowOff>391581</xdr:rowOff>
    </xdr:to>
    <xdr:cxnSp macro="">
      <xdr:nvCxnSpPr>
        <xdr:cNvPr id="36" name="Connecteur droit 35"/>
        <xdr:cNvCxnSpPr/>
      </xdr:nvCxnSpPr>
      <xdr:spPr>
        <a:xfrm rot="16200000" flipH="1">
          <a:off x="14276907" y="3122083"/>
          <a:ext cx="1947329" cy="21167"/>
        </a:xfrm>
        <a:prstGeom prst="line">
          <a:avLst/>
        </a:prstGeom>
        <a:ln w="25400"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135297</xdr:colOff>
      <xdr:row>80</xdr:row>
      <xdr:rowOff>187252</xdr:rowOff>
    </xdr:from>
    <xdr:to>
      <xdr:col>15</xdr:col>
      <xdr:colOff>465425</xdr:colOff>
      <xdr:row>110</xdr:row>
      <xdr:rowOff>181839</xdr:rowOff>
    </xdr:to>
    <xdr:graphicFrame macro="">
      <xdr:nvGraphicFramePr>
        <xdr:cNvPr id="10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9742</xdr:colOff>
      <xdr:row>57</xdr:row>
      <xdr:rowOff>12989</xdr:rowOff>
    </xdr:from>
    <xdr:to>
      <xdr:col>15</xdr:col>
      <xdr:colOff>685150</xdr:colOff>
      <xdr:row>80</xdr:row>
      <xdr:rowOff>96332</xdr:rowOff>
    </xdr:to>
    <xdr:graphicFrame macro="">
      <xdr:nvGraphicFramePr>
        <xdr:cNvPr id="5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61</xdr:row>
          <xdr:rowOff>180975</xdr:rowOff>
        </xdr:from>
        <xdr:to>
          <xdr:col>18</xdr:col>
          <xdr:colOff>390524</xdr:colOff>
          <xdr:row>64</xdr:row>
          <xdr:rowOff>76200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X86"/>
  <sheetViews>
    <sheetView showGridLines="0" tabSelected="1" topLeftCell="A51" zoomScale="80" zoomScaleNormal="80" workbookViewId="0">
      <selection activeCell="H54" sqref="H54"/>
    </sheetView>
  </sheetViews>
  <sheetFormatPr baseColWidth="10" defaultColWidth="11.42578125" defaultRowHeight="15" x14ac:dyDescent="0.25"/>
  <cols>
    <col min="1" max="1" width="2.28515625" style="1" customWidth="1"/>
    <col min="2" max="2" width="2.7109375" style="1" customWidth="1"/>
    <col min="3" max="3" width="15.7109375" style="1" customWidth="1"/>
    <col min="4" max="4" width="15.7109375" customWidth="1"/>
    <col min="5" max="5" width="12.7109375" style="1" customWidth="1"/>
    <col min="6" max="6" width="15.7109375" style="1" customWidth="1"/>
    <col min="7" max="7" width="15.140625" customWidth="1"/>
    <col min="8" max="8" width="12.140625" customWidth="1"/>
    <col min="9" max="9" width="15.140625" customWidth="1"/>
    <col min="10" max="10" width="15.5703125" customWidth="1"/>
    <col min="11" max="11" width="11.5703125" style="1" bestFit="1" customWidth="1"/>
    <col min="12" max="12" width="57.7109375" customWidth="1"/>
    <col min="13" max="13" width="5.42578125" customWidth="1"/>
    <col min="16" max="17" width="11.5703125" customWidth="1"/>
    <col min="18" max="18" width="16.28515625" customWidth="1"/>
    <col min="19" max="19" width="13.42578125" customWidth="1"/>
    <col min="20" max="20" width="14" customWidth="1"/>
    <col min="21" max="22" width="11.5703125" customWidth="1"/>
    <col min="23" max="23" width="19.42578125" customWidth="1"/>
    <col min="25" max="25" width="13" customWidth="1"/>
    <col min="26" max="26" width="12" bestFit="1" customWidth="1"/>
  </cols>
  <sheetData>
    <row r="1" spans="2:24" ht="15" customHeight="1" x14ac:dyDescent="0.25">
      <c r="C1" s="65" t="s">
        <v>38</v>
      </c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48"/>
      <c r="W1" s="48"/>
      <c r="X1" s="48"/>
    </row>
    <row r="2" spans="2:24" ht="30.75" customHeight="1" x14ac:dyDescent="0.25"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48"/>
      <c r="W2" s="48"/>
      <c r="X2" s="48"/>
    </row>
    <row r="3" spans="2:24" s="18" customFormat="1" ht="30.75" customHeight="1" x14ac:dyDescent="0.25">
      <c r="D3" s="17"/>
      <c r="E3" s="17"/>
      <c r="F3" s="17"/>
      <c r="G3" s="17"/>
      <c r="H3" s="17"/>
      <c r="I3" s="17"/>
      <c r="J3" s="17"/>
      <c r="K3" s="17"/>
      <c r="L3" s="20">
        <f ca="1">TODAY()</f>
        <v>42233</v>
      </c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</row>
    <row r="4" spans="2:24" s="18" customFormat="1" ht="30.75" customHeight="1" x14ac:dyDescent="0.25">
      <c r="C4" s="6" t="s">
        <v>13</v>
      </c>
      <c r="D4" s="6" t="s">
        <v>1</v>
      </c>
      <c r="E4" s="7" t="s">
        <v>11</v>
      </c>
      <c r="F4" s="6" t="s">
        <v>0</v>
      </c>
      <c r="G4" s="7" t="s">
        <v>2</v>
      </c>
      <c r="H4" s="7" t="s">
        <v>28</v>
      </c>
      <c r="I4" s="7" t="s">
        <v>3</v>
      </c>
      <c r="J4" s="7"/>
      <c r="K4" s="7" t="s">
        <v>4</v>
      </c>
      <c r="L4" s="7" t="s">
        <v>5</v>
      </c>
      <c r="X4" s="17"/>
    </row>
    <row r="5" spans="2:24" s="18" customFormat="1" ht="15" customHeight="1" x14ac:dyDescent="0.25">
      <c r="B5" s="60" t="s">
        <v>12</v>
      </c>
      <c r="C5" s="22" t="s">
        <v>32</v>
      </c>
      <c r="D5" s="10" t="s">
        <v>6</v>
      </c>
      <c r="E5" s="9">
        <v>0.5</v>
      </c>
      <c r="F5" s="10" t="s">
        <v>39</v>
      </c>
      <c r="G5" s="8">
        <v>41944</v>
      </c>
      <c r="H5" s="66">
        <f>I5-G5</f>
        <v>730</v>
      </c>
      <c r="I5" s="11">
        <v>42674</v>
      </c>
      <c r="J5" s="2">
        <f ca="1">I5-$L$3</f>
        <v>441</v>
      </c>
      <c r="K5" s="47">
        <f>((YEAR(I5)-YEAR(G5))*12+MONTH(I5)-MONTH(G5)+1)</f>
        <v>24</v>
      </c>
      <c r="L5" s="44"/>
    </row>
    <row r="6" spans="2:24" s="18" customFormat="1" ht="15" customHeight="1" x14ac:dyDescent="0.25">
      <c r="B6" s="61"/>
      <c r="C6" s="22" t="s">
        <v>32</v>
      </c>
      <c r="D6" s="10" t="s">
        <v>7</v>
      </c>
      <c r="E6" s="9">
        <v>1</v>
      </c>
      <c r="F6" s="10" t="s">
        <v>40</v>
      </c>
      <c r="G6" s="8">
        <v>41579</v>
      </c>
      <c r="H6" s="66">
        <f t="shared" ref="H6:H35" si="0">I6-G6</f>
        <v>729</v>
      </c>
      <c r="I6" s="11">
        <v>42308</v>
      </c>
      <c r="J6" s="2">
        <f t="shared" ref="J6:J35" ca="1" si="1">I6-$L$3</f>
        <v>75</v>
      </c>
      <c r="K6" s="47">
        <f t="shared" ref="K6:K27" si="2">((YEAR(I6)-YEAR(G6))*12+MONTH(I6)-MONTH(G6)+1)</f>
        <v>24</v>
      </c>
      <c r="L6" s="44"/>
      <c r="P6" s="64"/>
      <c r="Q6" s="64"/>
      <c r="R6" s="64"/>
      <c r="S6" s="64"/>
    </row>
    <row r="7" spans="2:24" s="18" customFormat="1" ht="15" customHeight="1" x14ac:dyDescent="0.25">
      <c r="B7" s="61"/>
      <c r="C7" s="22" t="s">
        <v>32</v>
      </c>
      <c r="D7" s="10" t="s">
        <v>7</v>
      </c>
      <c r="E7" s="9">
        <v>1</v>
      </c>
      <c r="F7" s="10" t="s">
        <v>41</v>
      </c>
      <c r="G7" s="8">
        <v>42309</v>
      </c>
      <c r="H7" s="66">
        <f t="shared" si="0"/>
        <v>181</v>
      </c>
      <c r="I7" s="11">
        <v>42490</v>
      </c>
      <c r="J7" s="2">
        <f t="shared" ca="1" si="1"/>
        <v>257</v>
      </c>
      <c r="K7" s="47">
        <f t="shared" si="2"/>
        <v>6</v>
      </c>
      <c r="L7" s="44"/>
      <c r="P7" s="64"/>
      <c r="Q7" s="64"/>
      <c r="R7" s="64"/>
      <c r="S7" s="64"/>
    </row>
    <row r="8" spans="2:24" s="18" customFormat="1" ht="15" customHeight="1" x14ac:dyDescent="0.25">
      <c r="B8" s="61"/>
      <c r="C8" s="22" t="s">
        <v>32</v>
      </c>
      <c r="D8" s="10" t="s">
        <v>7</v>
      </c>
      <c r="E8" s="9">
        <v>1</v>
      </c>
      <c r="F8" s="10" t="s">
        <v>42</v>
      </c>
      <c r="G8" s="8">
        <v>42309</v>
      </c>
      <c r="H8" s="66">
        <f>I8-G8</f>
        <v>181</v>
      </c>
      <c r="I8" s="11">
        <v>42490</v>
      </c>
      <c r="J8" s="2">
        <f ca="1">I8-$L$3</f>
        <v>257</v>
      </c>
      <c r="K8" s="47">
        <f>((YEAR(I8)-YEAR(G8))*12+MONTH(I8)-MONTH(G8)+1)</f>
        <v>6</v>
      </c>
      <c r="L8" s="44"/>
      <c r="P8" s="64"/>
      <c r="Q8" s="64"/>
      <c r="R8" s="64"/>
      <c r="S8" s="64"/>
    </row>
    <row r="9" spans="2:24" s="18" customFormat="1" ht="15" customHeight="1" x14ac:dyDescent="0.25">
      <c r="B9" s="61"/>
      <c r="C9" s="22" t="s">
        <v>32</v>
      </c>
      <c r="D9" s="10" t="s">
        <v>7</v>
      </c>
      <c r="E9" s="9">
        <v>1</v>
      </c>
      <c r="F9" s="45" t="s">
        <v>43</v>
      </c>
      <c r="G9" s="8">
        <v>43221</v>
      </c>
      <c r="H9" s="66"/>
      <c r="I9" s="11">
        <v>43585</v>
      </c>
      <c r="J9" s="2">
        <f t="shared" ca="1" si="1"/>
        <v>1352</v>
      </c>
      <c r="K9" s="47">
        <v>12</v>
      </c>
      <c r="L9" s="44"/>
      <c r="P9" s="64"/>
      <c r="Q9" s="64"/>
      <c r="R9" s="64"/>
      <c r="S9" s="64"/>
    </row>
    <row r="10" spans="2:24" s="18" customFormat="1" ht="15" customHeight="1" x14ac:dyDescent="0.25">
      <c r="B10" s="61"/>
      <c r="C10" s="22" t="s">
        <v>32</v>
      </c>
      <c r="D10" s="10" t="s">
        <v>7</v>
      </c>
      <c r="E10" s="9">
        <v>1</v>
      </c>
      <c r="F10" s="10" t="s">
        <v>44</v>
      </c>
      <c r="G10" s="8">
        <v>42491</v>
      </c>
      <c r="H10" s="66">
        <f t="shared" ref="H10:H18" si="3">I10-G10</f>
        <v>183</v>
      </c>
      <c r="I10" s="11">
        <v>42674</v>
      </c>
      <c r="J10" s="2">
        <f t="shared" ref="J10:J18" ca="1" si="4">I10-$L$3</f>
        <v>441</v>
      </c>
      <c r="K10" s="47">
        <f t="shared" ref="K10:K17" si="5">((YEAR(I10)-YEAR(G10))*12+MONTH(I10)-MONTH(G10)+1)</f>
        <v>6</v>
      </c>
      <c r="L10" s="44"/>
      <c r="P10" s="64"/>
      <c r="Q10" s="64"/>
      <c r="R10" s="64"/>
      <c r="S10" s="64"/>
    </row>
    <row r="11" spans="2:24" s="18" customFormat="1" ht="15" customHeight="1" x14ac:dyDescent="0.25">
      <c r="B11" s="61"/>
      <c r="C11" s="22" t="s">
        <v>32</v>
      </c>
      <c r="D11" s="10" t="s">
        <v>7</v>
      </c>
      <c r="E11" s="9">
        <v>1</v>
      </c>
      <c r="F11" s="10" t="s">
        <v>45</v>
      </c>
      <c r="G11" s="8">
        <v>42675</v>
      </c>
      <c r="H11" s="66">
        <f t="shared" si="3"/>
        <v>364</v>
      </c>
      <c r="I11" s="11">
        <v>43039</v>
      </c>
      <c r="J11" s="2">
        <f t="shared" ca="1" si="4"/>
        <v>806</v>
      </c>
      <c r="K11" s="47">
        <f t="shared" si="5"/>
        <v>12</v>
      </c>
      <c r="L11" s="44"/>
      <c r="P11" s="64"/>
      <c r="Q11" s="64"/>
      <c r="R11" s="64"/>
      <c r="S11" s="64"/>
    </row>
    <row r="12" spans="2:24" s="18" customFormat="1" ht="15" customHeight="1" x14ac:dyDescent="0.25">
      <c r="B12" s="61"/>
      <c r="C12" s="22" t="s">
        <v>32</v>
      </c>
      <c r="D12" s="10" t="s">
        <v>7</v>
      </c>
      <c r="E12" s="9">
        <v>1</v>
      </c>
      <c r="F12" s="10" t="s">
        <v>46</v>
      </c>
      <c r="G12" s="8"/>
      <c r="H12" s="66">
        <f t="shared" si="3"/>
        <v>0</v>
      </c>
      <c r="I12" s="11"/>
      <c r="J12" s="2">
        <f t="shared" ca="1" si="4"/>
        <v>-42233</v>
      </c>
      <c r="K12" s="47">
        <f t="shared" si="5"/>
        <v>1</v>
      </c>
      <c r="L12" s="44"/>
      <c r="P12" s="64"/>
      <c r="Q12" s="64"/>
      <c r="R12" s="64"/>
      <c r="S12" s="64"/>
    </row>
    <row r="13" spans="2:24" s="18" customFormat="1" ht="15" customHeight="1" x14ac:dyDescent="0.25">
      <c r="B13" s="61"/>
      <c r="C13" s="22" t="s">
        <v>32</v>
      </c>
      <c r="D13" s="10" t="s">
        <v>7</v>
      </c>
      <c r="E13" s="9">
        <v>1</v>
      </c>
      <c r="F13" s="10" t="s">
        <v>47</v>
      </c>
      <c r="G13" s="8">
        <v>41579</v>
      </c>
      <c r="H13" s="66">
        <f t="shared" si="3"/>
        <v>425</v>
      </c>
      <c r="I13" s="46">
        <v>42004</v>
      </c>
      <c r="J13" s="2">
        <f t="shared" ca="1" si="4"/>
        <v>-229</v>
      </c>
      <c r="K13" s="47">
        <f t="shared" si="5"/>
        <v>14</v>
      </c>
      <c r="L13" s="44"/>
      <c r="P13" s="55"/>
      <c r="Q13" s="55"/>
      <c r="R13" s="55"/>
      <c r="S13" s="55"/>
    </row>
    <row r="14" spans="2:24" s="18" customFormat="1" ht="15" customHeight="1" x14ac:dyDescent="0.25">
      <c r="B14" s="61"/>
      <c r="C14" s="22" t="s">
        <v>32</v>
      </c>
      <c r="D14" s="10" t="s">
        <v>7</v>
      </c>
      <c r="E14" s="9">
        <v>1</v>
      </c>
      <c r="F14" s="10" t="s">
        <v>48</v>
      </c>
      <c r="G14" s="8">
        <v>41944</v>
      </c>
      <c r="H14" s="66">
        <f t="shared" si="3"/>
        <v>364</v>
      </c>
      <c r="I14" s="11">
        <v>42308</v>
      </c>
      <c r="J14" s="2">
        <f t="shared" ca="1" si="4"/>
        <v>75</v>
      </c>
      <c r="K14" s="47">
        <f t="shared" si="5"/>
        <v>12</v>
      </c>
      <c r="L14" s="44"/>
      <c r="P14" s="55"/>
      <c r="Q14" s="55"/>
      <c r="R14" s="55"/>
      <c r="S14" s="55"/>
    </row>
    <row r="15" spans="2:24" s="18" customFormat="1" ht="15" customHeight="1" x14ac:dyDescent="0.25">
      <c r="B15" s="61"/>
      <c r="C15" s="22" t="s">
        <v>32</v>
      </c>
      <c r="D15" s="10" t="s">
        <v>7</v>
      </c>
      <c r="E15" s="9">
        <v>0.5</v>
      </c>
      <c r="F15" s="10" t="s">
        <v>49</v>
      </c>
      <c r="G15" s="8">
        <v>42309</v>
      </c>
      <c r="H15" s="66">
        <f t="shared" si="3"/>
        <v>181</v>
      </c>
      <c r="I15" s="11">
        <v>42490</v>
      </c>
      <c r="J15" s="2">
        <f t="shared" ca="1" si="4"/>
        <v>257</v>
      </c>
      <c r="K15" s="47">
        <f t="shared" si="5"/>
        <v>6</v>
      </c>
      <c r="L15" s="44"/>
      <c r="P15" s="55"/>
      <c r="Q15" s="55"/>
      <c r="R15" s="55"/>
      <c r="S15" s="55"/>
    </row>
    <row r="16" spans="2:24" s="18" customFormat="1" ht="15" customHeight="1" x14ac:dyDescent="0.25">
      <c r="B16" s="61"/>
      <c r="C16" s="22" t="s">
        <v>32</v>
      </c>
      <c r="D16" s="10" t="s">
        <v>7</v>
      </c>
      <c r="E16" s="9">
        <v>1</v>
      </c>
      <c r="F16" s="45" t="s">
        <v>40</v>
      </c>
      <c r="G16" s="8">
        <v>42491</v>
      </c>
      <c r="H16" s="66">
        <f t="shared" si="3"/>
        <v>183</v>
      </c>
      <c r="I16" s="11">
        <v>42674</v>
      </c>
      <c r="J16" s="2">
        <f t="shared" ca="1" si="4"/>
        <v>441</v>
      </c>
      <c r="K16" s="47">
        <f t="shared" si="5"/>
        <v>6</v>
      </c>
      <c r="L16" s="44"/>
      <c r="P16" s="55"/>
      <c r="Q16" s="55"/>
      <c r="R16" s="55"/>
      <c r="S16" s="55"/>
    </row>
    <row r="17" spans="2:24" s="18" customFormat="1" ht="15" customHeight="1" x14ac:dyDescent="0.25">
      <c r="B17" s="61"/>
      <c r="C17" s="22" t="s">
        <v>32</v>
      </c>
      <c r="D17" s="10" t="s">
        <v>7</v>
      </c>
      <c r="E17" s="9">
        <v>1</v>
      </c>
      <c r="F17" s="10" t="s">
        <v>42</v>
      </c>
      <c r="G17" s="8">
        <v>42675</v>
      </c>
      <c r="H17" s="66">
        <f t="shared" si="3"/>
        <v>729</v>
      </c>
      <c r="I17" s="11">
        <v>43404</v>
      </c>
      <c r="J17" s="2">
        <f t="shared" ca="1" si="4"/>
        <v>1171</v>
      </c>
      <c r="K17" s="47">
        <f t="shared" si="5"/>
        <v>24</v>
      </c>
      <c r="L17" s="44"/>
      <c r="P17" s="55"/>
      <c r="Q17" s="55"/>
      <c r="R17" s="55"/>
      <c r="S17" s="55"/>
    </row>
    <row r="18" spans="2:24" s="18" customFormat="1" ht="15" customHeight="1" x14ac:dyDescent="0.25">
      <c r="B18" s="61"/>
      <c r="C18" s="22" t="s">
        <v>32</v>
      </c>
      <c r="D18" s="10" t="s">
        <v>7</v>
      </c>
      <c r="E18" s="9">
        <v>1</v>
      </c>
      <c r="F18" s="10" t="s">
        <v>50</v>
      </c>
      <c r="G18" s="8"/>
      <c r="H18" s="66">
        <f t="shared" si="3"/>
        <v>0</v>
      </c>
      <c r="I18" s="11"/>
      <c r="J18" s="2">
        <f t="shared" ca="1" si="4"/>
        <v>-42233</v>
      </c>
      <c r="K18" s="47">
        <v>12</v>
      </c>
      <c r="L18" s="44"/>
      <c r="P18" s="53"/>
      <c r="Q18" s="53"/>
      <c r="R18" s="53"/>
      <c r="S18" s="53"/>
    </row>
    <row r="19" spans="2:24" s="18" customFormat="1" ht="15" customHeight="1" x14ac:dyDescent="0.25">
      <c r="B19" s="61"/>
      <c r="C19" s="23" t="s">
        <v>33</v>
      </c>
      <c r="D19" s="10" t="s">
        <v>6</v>
      </c>
      <c r="E19" s="9">
        <v>0.5</v>
      </c>
      <c r="F19" s="10" t="s">
        <v>51</v>
      </c>
      <c r="G19" s="8">
        <v>41579</v>
      </c>
      <c r="H19" s="66">
        <f t="shared" si="0"/>
        <v>1095</v>
      </c>
      <c r="I19" s="11">
        <v>42674</v>
      </c>
      <c r="J19" s="2">
        <f t="shared" ca="1" si="1"/>
        <v>441</v>
      </c>
      <c r="K19" s="47">
        <f t="shared" si="2"/>
        <v>36</v>
      </c>
      <c r="L19" s="45"/>
      <c r="P19" s="50"/>
      <c r="W19" s="17"/>
      <c r="X19" s="17"/>
    </row>
    <row r="20" spans="2:24" s="18" customFormat="1" ht="15" customHeight="1" x14ac:dyDescent="0.25">
      <c r="B20" s="61"/>
      <c r="C20" s="23" t="s">
        <v>33</v>
      </c>
      <c r="D20" s="10" t="s">
        <v>6</v>
      </c>
      <c r="E20" s="9">
        <v>0.5</v>
      </c>
      <c r="F20" s="10" t="s">
        <v>47</v>
      </c>
      <c r="G20" s="8">
        <v>41579</v>
      </c>
      <c r="H20" s="66">
        <f t="shared" si="0"/>
        <v>1095</v>
      </c>
      <c r="I20" s="11">
        <v>42674</v>
      </c>
      <c r="J20" s="2">
        <f t="shared" ca="1" si="1"/>
        <v>441</v>
      </c>
      <c r="K20" s="47">
        <f t="shared" si="2"/>
        <v>36</v>
      </c>
      <c r="L20" s="45"/>
      <c r="W20" s="17"/>
      <c r="X20" s="17"/>
    </row>
    <row r="21" spans="2:24" s="18" customFormat="1" ht="15" customHeight="1" x14ac:dyDescent="0.25">
      <c r="B21" s="61"/>
      <c r="C21" s="23" t="s">
        <v>33</v>
      </c>
      <c r="D21" s="10" t="s">
        <v>7</v>
      </c>
      <c r="E21" s="9">
        <v>1</v>
      </c>
      <c r="F21" s="10" t="s">
        <v>40</v>
      </c>
      <c r="G21" s="8">
        <v>41579</v>
      </c>
      <c r="H21" s="66">
        <f t="shared" si="0"/>
        <v>575</v>
      </c>
      <c r="I21" s="46">
        <v>42154</v>
      </c>
      <c r="J21" s="2">
        <f t="shared" ca="1" si="1"/>
        <v>-79</v>
      </c>
      <c r="K21" s="47">
        <f t="shared" si="2"/>
        <v>19</v>
      </c>
      <c r="L21" s="44"/>
      <c r="N21" s="49"/>
      <c r="W21" s="17"/>
      <c r="X21" s="17"/>
    </row>
    <row r="22" spans="2:24" s="18" customFormat="1" ht="15" customHeight="1" x14ac:dyDescent="0.25">
      <c r="B22" s="61"/>
      <c r="C22" s="23" t="s">
        <v>33</v>
      </c>
      <c r="D22" s="10" t="s">
        <v>7</v>
      </c>
      <c r="E22" s="9">
        <v>1</v>
      </c>
      <c r="F22" s="10" t="s">
        <v>52</v>
      </c>
      <c r="G22" s="8">
        <v>42156</v>
      </c>
      <c r="H22" s="66">
        <f t="shared" si="0"/>
        <v>883</v>
      </c>
      <c r="I22" s="11">
        <v>43039</v>
      </c>
      <c r="J22" s="2">
        <f t="shared" ca="1" si="1"/>
        <v>806</v>
      </c>
      <c r="K22" s="47">
        <f t="shared" si="2"/>
        <v>29</v>
      </c>
      <c r="L22" s="45"/>
      <c r="N22" s="27"/>
      <c r="O22" s="17"/>
      <c r="P22" s="17"/>
      <c r="Q22" s="17"/>
      <c r="R22" s="17"/>
      <c r="S22" s="17"/>
      <c r="T22" s="17"/>
      <c r="U22" s="17"/>
      <c r="V22" s="17"/>
      <c r="W22" s="17"/>
      <c r="X22" s="17"/>
    </row>
    <row r="23" spans="2:24" s="18" customFormat="1" ht="15" customHeight="1" x14ac:dyDescent="0.25">
      <c r="B23" s="61"/>
      <c r="C23" s="23" t="s">
        <v>33</v>
      </c>
      <c r="D23" s="10" t="s">
        <v>7</v>
      </c>
      <c r="E23" s="9">
        <v>1</v>
      </c>
      <c r="F23" s="10" t="s">
        <v>53</v>
      </c>
      <c r="G23" s="8">
        <v>42675</v>
      </c>
      <c r="H23" s="66">
        <f t="shared" si="0"/>
        <v>729</v>
      </c>
      <c r="I23" s="11">
        <v>43404</v>
      </c>
      <c r="J23" s="2">
        <f t="shared" ca="1" si="1"/>
        <v>1171</v>
      </c>
      <c r="K23" s="47">
        <f t="shared" si="2"/>
        <v>24</v>
      </c>
      <c r="L23" s="45"/>
      <c r="N23" s="27"/>
      <c r="O23" s="17"/>
      <c r="P23" s="17"/>
      <c r="Q23" s="17"/>
      <c r="R23" s="17"/>
      <c r="S23" s="17"/>
      <c r="T23" s="17"/>
      <c r="U23" s="17"/>
      <c r="V23" s="17"/>
      <c r="W23" s="17"/>
      <c r="X23" s="17"/>
    </row>
    <row r="24" spans="2:24" s="18" customFormat="1" ht="15" customHeight="1" x14ac:dyDescent="0.25">
      <c r="B24" s="61"/>
      <c r="C24" s="23" t="s">
        <v>33</v>
      </c>
      <c r="D24" s="10" t="s">
        <v>7</v>
      </c>
      <c r="E24" s="9">
        <v>1</v>
      </c>
      <c r="F24" s="10" t="s">
        <v>49</v>
      </c>
      <c r="G24" s="8">
        <v>41579</v>
      </c>
      <c r="H24" s="66">
        <f t="shared" si="0"/>
        <v>729</v>
      </c>
      <c r="I24" s="11">
        <v>42308</v>
      </c>
      <c r="J24" s="2">
        <f t="shared" ca="1" si="1"/>
        <v>75</v>
      </c>
      <c r="K24" s="47">
        <f t="shared" si="2"/>
        <v>24</v>
      </c>
      <c r="L24" s="44"/>
      <c r="N24"/>
      <c r="O24" s="17"/>
      <c r="P24" s="17"/>
      <c r="Q24" s="51"/>
      <c r="R24" s="52"/>
      <c r="S24" s="17"/>
      <c r="T24" s="17"/>
      <c r="U24" s="17"/>
      <c r="V24" s="32" t="s">
        <v>26</v>
      </c>
      <c r="W24" s="17"/>
      <c r="X24" s="17"/>
    </row>
    <row r="25" spans="2:24" s="18" customFormat="1" ht="15" customHeight="1" x14ac:dyDescent="0.25">
      <c r="B25" s="61"/>
      <c r="C25" s="23" t="s">
        <v>33</v>
      </c>
      <c r="D25" s="10" t="s">
        <v>7</v>
      </c>
      <c r="E25" s="9">
        <v>1</v>
      </c>
      <c r="F25" s="10" t="s">
        <v>54</v>
      </c>
      <c r="G25" s="8">
        <v>42309</v>
      </c>
      <c r="H25" s="66">
        <f t="shared" si="0"/>
        <v>365</v>
      </c>
      <c r="I25" s="11">
        <v>42674</v>
      </c>
      <c r="J25" s="2">
        <f t="shared" ca="1" si="1"/>
        <v>441</v>
      </c>
      <c r="K25" s="47">
        <v>12</v>
      </c>
      <c r="L25" s="44"/>
      <c r="N25" s="1"/>
      <c r="O25" s="17"/>
      <c r="P25" s="17"/>
      <c r="Q25" s="17"/>
      <c r="R25" s="17"/>
      <c r="S25" s="17"/>
      <c r="T25" s="17"/>
      <c r="U25" s="17"/>
      <c r="V25" s="17"/>
      <c r="W25" s="17"/>
      <c r="X25" s="17"/>
    </row>
    <row r="26" spans="2:24" s="18" customFormat="1" ht="15" customHeight="1" x14ac:dyDescent="0.25">
      <c r="B26" s="61"/>
      <c r="C26" s="23" t="s">
        <v>33</v>
      </c>
      <c r="D26" s="10" t="s">
        <v>7</v>
      </c>
      <c r="E26" s="9">
        <v>1</v>
      </c>
      <c r="F26" s="10" t="s">
        <v>55</v>
      </c>
      <c r="G26" s="8">
        <v>43040</v>
      </c>
      <c r="H26" s="66">
        <f t="shared" si="0"/>
        <v>364</v>
      </c>
      <c r="I26" s="11">
        <v>43404</v>
      </c>
      <c r="J26" s="2">
        <f t="shared" ca="1" si="1"/>
        <v>1171</v>
      </c>
      <c r="K26" s="47">
        <f t="shared" si="2"/>
        <v>12</v>
      </c>
      <c r="L26" s="45"/>
      <c r="N26" s="1"/>
      <c r="O26" s="17"/>
      <c r="P26" s="17"/>
      <c r="Q26" s="17"/>
      <c r="R26" s="17"/>
      <c r="S26" s="17"/>
      <c r="T26" s="17"/>
      <c r="U26" s="17"/>
      <c r="V26" s="17"/>
      <c r="W26" s="17"/>
      <c r="X26" s="17"/>
    </row>
    <row r="27" spans="2:24" s="18" customFormat="1" ht="15" customHeight="1" x14ac:dyDescent="0.25">
      <c r="B27" s="61"/>
      <c r="C27" s="23" t="s">
        <v>33</v>
      </c>
      <c r="D27" s="10" t="s">
        <v>7</v>
      </c>
      <c r="E27" s="9">
        <v>0.5</v>
      </c>
      <c r="F27" s="10" t="s">
        <v>56</v>
      </c>
      <c r="G27" s="8">
        <v>41579</v>
      </c>
      <c r="H27" s="66">
        <f t="shared" si="0"/>
        <v>729</v>
      </c>
      <c r="I27" s="11">
        <v>42308</v>
      </c>
      <c r="J27" s="2">
        <f t="shared" ca="1" si="1"/>
        <v>75</v>
      </c>
      <c r="K27" s="47">
        <f t="shared" si="2"/>
        <v>24</v>
      </c>
      <c r="L27" s="44"/>
      <c r="N27" s="27"/>
      <c r="O27" s="17">
        <v>31</v>
      </c>
      <c r="P27" s="17"/>
      <c r="Q27" s="17"/>
      <c r="R27" s="17"/>
      <c r="S27" s="17"/>
      <c r="T27" s="17"/>
      <c r="U27" s="17"/>
      <c r="V27" s="17"/>
      <c r="W27" s="29"/>
      <c r="X27" s="17"/>
    </row>
    <row r="28" spans="2:24" s="18" customFormat="1" ht="15" customHeight="1" x14ac:dyDescent="0.25">
      <c r="B28" s="61"/>
      <c r="C28" s="23" t="s">
        <v>33</v>
      </c>
      <c r="D28" s="10" t="s">
        <v>7</v>
      </c>
      <c r="E28" s="9">
        <v>0.5</v>
      </c>
      <c r="F28" s="10" t="s">
        <v>57</v>
      </c>
      <c r="G28" s="8">
        <v>42309</v>
      </c>
      <c r="H28" s="66">
        <f t="shared" si="0"/>
        <v>730</v>
      </c>
      <c r="I28" s="11">
        <v>43039</v>
      </c>
      <c r="J28" s="2">
        <f t="shared" ca="1" si="1"/>
        <v>806</v>
      </c>
      <c r="K28" s="47">
        <f t="shared" ref="K28:K29" si="6">((YEAR(I28)-YEAR(G28))*12+MONTH(I28)-MONTH(G28)+1)</f>
        <v>24</v>
      </c>
      <c r="L28" s="45"/>
      <c r="N28" s="27"/>
      <c r="O28" s="17"/>
      <c r="P28" s="17"/>
      <c r="Q28" s="17"/>
      <c r="R28" s="17"/>
      <c r="S28" s="17"/>
      <c r="T28" s="17"/>
      <c r="U28" s="17"/>
      <c r="V28" s="17"/>
      <c r="W28" s="20"/>
      <c r="X28" s="17"/>
    </row>
    <row r="29" spans="2:24" s="18" customFormat="1" ht="15" customHeight="1" x14ac:dyDescent="0.25">
      <c r="B29" s="61"/>
      <c r="C29" s="23" t="s">
        <v>33</v>
      </c>
      <c r="D29" s="10" t="s">
        <v>7</v>
      </c>
      <c r="E29" s="9">
        <v>0.5</v>
      </c>
      <c r="F29" s="10" t="s">
        <v>45</v>
      </c>
      <c r="G29" s="8">
        <v>43040</v>
      </c>
      <c r="H29" s="66">
        <f t="shared" si="0"/>
        <v>729</v>
      </c>
      <c r="I29" s="11">
        <v>43769</v>
      </c>
      <c r="J29" s="2">
        <f t="shared" ca="1" si="1"/>
        <v>1536</v>
      </c>
      <c r="K29" s="47">
        <f t="shared" si="6"/>
        <v>24</v>
      </c>
      <c r="L29" s="45"/>
      <c r="N29" s="27"/>
      <c r="O29" s="17"/>
      <c r="P29" s="17"/>
      <c r="Q29" s="17"/>
      <c r="R29" s="17"/>
      <c r="S29" s="17"/>
      <c r="T29" s="17"/>
      <c r="U29" s="17"/>
      <c r="V29" s="17"/>
      <c r="W29" s="20"/>
      <c r="X29" s="17"/>
    </row>
    <row r="30" spans="2:24" s="18" customFormat="1" ht="15" customHeight="1" x14ac:dyDescent="0.25">
      <c r="B30" s="61"/>
      <c r="C30" s="21" t="s">
        <v>34</v>
      </c>
      <c r="D30" s="10" t="s">
        <v>6</v>
      </c>
      <c r="E30" s="9">
        <v>1</v>
      </c>
      <c r="F30" s="10" t="s">
        <v>43</v>
      </c>
      <c r="G30" s="8">
        <v>41579</v>
      </c>
      <c r="H30" s="66">
        <f t="shared" si="0"/>
        <v>2916886</v>
      </c>
      <c r="I30" s="28">
        <v>2958465</v>
      </c>
      <c r="J30" s="2"/>
      <c r="K30" s="47" t="s">
        <v>27</v>
      </c>
      <c r="L30" s="44"/>
      <c r="N30" s="27"/>
      <c r="O30" s="17"/>
      <c r="P30" s="17"/>
      <c r="Q30" s="17"/>
      <c r="R30" s="17"/>
      <c r="S30" s="17"/>
      <c r="T30" s="17"/>
      <c r="U30" s="17"/>
      <c r="V30" s="17"/>
      <c r="W30" s="20"/>
      <c r="X30" s="17"/>
    </row>
    <row r="31" spans="2:24" s="18" customFormat="1" ht="15" customHeight="1" x14ac:dyDescent="0.25">
      <c r="B31" s="61"/>
      <c r="C31" s="25" t="s">
        <v>35</v>
      </c>
      <c r="D31" s="10" t="s">
        <v>7</v>
      </c>
      <c r="E31" s="9">
        <v>1</v>
      </c>
      <c r="F31" s="10" t="s">
        <v>51</v>
      </c>
      <c r="G31" s="8">
        <v>41944</v>
      </c>
      <c r="H31" s="66">
        <f t="shared" si="0"/>
        <v>364</v>
      </c>
      <c r="I31" s="11">
        <v>42308</v>
      </c>
      <c r="J31" s="2">
        <f t="shared" ca="1" si="1"/>
        <v>75</v>
      </c>
      <c r="K31" s="47">
        <f t="shared" ref="K31:K35" si="7">((YEAR(I31)-YEAR(G31))*12+MONTH(I31)-MONTH(G31)+1)</f>
        <v>12</v>
      </c>
      <c r="L31" s="44"/>
      <c r="N31" s="1"/>
      <c r="O31" s="17"/>
      <c r="P31" s="17"/>
      <c r="Q31" s="17"/>
      <c r="R31" s="17"/>
      <c r="S31" s="17"/>
      <c r="T31" s="17"/>
      <c r="U31" s="17"/>
      <c r="V31" s="17"/>
      <c r="W31" s="19"/>
      <c r="X31" s="17"/>
    </row>
    <row r="32" spans="2:24" s="18" customFormat="1" ht="15" customHeight="1" x14ac:dyDescent="0.25">
      <c r="B32" s="61"/>
      <c r="C32" s="25" t="s">
        <v>35</v>
      </c>
      <c r="D32" s="10" t="s">
        <v>7</v>
      </c>
      <c r="E32" s="9">
        <v>1</v>
      </c>
      <c r="F32" s="10" t="s">
        <v>58</v>
      </c>
      <c r="G32" s="8">
        <v>41944</v>
      </c>
      <c r="H32" s="66">
        <f t="shared" si="0"/>
        <v>364</v>
      </c>
      <c r="I32" s="11">
        <v>42308</v>
      </c>
      <c r="J32" s="2">
        <f t="shared" ca="1" si="1"/>
        <v>75</v>
      </c>
      <c r="K32" s="47">
        <f t="shared" si="7"/>
        <v>12</v>
      </c>
      <c r="L32" s="44"/>
      <c r="N32"/>
      <c r="O32" s="17" t="s">
        <v>29</v>
      </c>
      <c r="P32" s="17"/>
      <c r="Q32" s="17"/>
      <c r="R32" s="17"/>
      <c r="S32" s="17"/>
      <c r="T32" s="17"/>
      <c r="U32" s="17"/>
      <c r="V32" s="17"/>
      <c r="W32" s="29"/>
      <c r="X32" s="17"/>
    </row>
    <row r="33" spans="2:24" s="18" customFormat="1" ht="15" customHeight="1" x14ac:dyDescent="0.25">
      <c r="B33" s="62"/>
      <c r="C33" s="24" t="s">
        <v>36</v>
      </c>
      <c r="D33" s="10" t="s">
        <v>7</v>
      </c>
      <c r="E33" s="9">
        <v>1</v>
      </c>
      <c r="F33" s="10" t="s">
        <v>39</v>
      </c>
      <c r="G33" s="8">
        <v>42005</v>
      </c>
      <c r="H33" s="66">
        <f t="shared" si="0"/>
        <v>546</v>
      </c>
      <c r="I33" s="11">
        <v>42551</v>
      </c>
      <c r="J33" s="2">
        <f t="shared" ca="1" si="1"/>
        <v>318</v>
      </c>
      <c r="K33" s="47">
        <f t="shared" si="7"/>
        <v>18</v>
      </c>
      <c r="L33" s="44"/>
      <c r="N33" s="27"/>
      <c r="O33" s="17"/>
      <c r="P33" s="17"/>
      <c r="Q33" s="17"/>
      <c r="R33" s="17"/>
      <c r="S33" s="17"/>
      <c r="T33" s="17"/>
      <c r="U33" s="17"/>
      <c r="V33" s="17"/>
      <c r="W33" s="19"/>
      <c r="X33" s="17"/>
    </row>
    <row r="34" spans="2:24" s="18" customFormat="1" ht="15" customHeight="1" x14ac:dyDescent="0.25">
      <c r="B34" s="54"/>
      <c r="C34" s="24" t="s">
        <v>36</v>
      </c>
      <c r="D34" s="10" t="s">
        <v>7</v>
      </c>
      <c r="E34" s="9">
        <v>1</v>
      </c>
      <c r="F34" s="10" t="s">
        <v>42</v>
      </c>
      <c r="G34" s="8">
        <v>42552</v>
      </c>
      <c r="H34" s="66">
        <f t="shared" si="0"/>
        <v>668</v>
      </c>
      <c r="I34" s="11">
        <v>43220</v>
      </c>
      <c r="J34" s="2">
        <f t="shared" ca="1" si="1"/>
        <v>987</v>
      </c>
      <c r="K34" s="47">
        <f t="shared" si="7"/>
        <v>22</v>
      </c>
      <c r="L34" s="44"/>
      <c r="N34" s="27"/>
      <c r="O34" s="17"/>
      <c r="P34" s="17"/>
      <c r="Q34" s="17"/>
      <c r="R34" s="17"/>
      <c r="S34" s="17"/>
      <c r="T34" s="17"/>
      <c r="U34" s="17"/>
      <c r="V34" s="17"/>
      <c r="W34" s="19"/>
      <c r="X34" s="17"/>
    </row>
    <row r="35" spans="2:24" s="18" customFormat="1" ht="15" customHeight="1" x14ac:dyDescent="0.25">
      <c r="B35" s="54"/>
      <c r="C35" s="56" t="s">
        <v>37</v>
      </c>
      <c r="D35" s="10" t="s">
        <v>7</v>
      </c>
      <c r="E35" s="9">
        <v>1</v>
      </c>
      <c r="F35" s="10" t="s">
        <v>41</v>
      </c>
      <c r="G35" s="8">
        <v>42491</v>
      </c>
      <c r="H35" s="66">
        <f t="shared" si="0"/>
        <v>60</v>
      </c>
      <c r="I35" s="11">
        <v>42551</v>
      </c>
      <c r="J35" s="2">
        <f t="shared" ca="1" si="1"/>
        <v>318</v>
      </c>
      <c r="K35" s="47">
        <f t="shared" si="7"/>
        <v>2</v>
      </c>
      <c r="L35" s="44"/>
      <c r="N35" s="27"/>
      <c r="O35" s="17"/>
      <c r="P35" s="17"/>
      <c r="Q35" s="17"/>
      <c r="R35" s="17"/>
      <c r="S35" s="17"/>
      <c r="T35" s="17"/>
      <c r="U35" s="17"/>
      <c r="V35" s="17"/>
      <c r="W35" s="19"/>
      <c r="X35" s="17"/>
    </row>
    <row r="36" spans="2:24" s="18" customFormat="1" ht="23.25" x14ac:dyDescent="0.25">
      <c r="C36" s="7"/>
      <c r="D36" s="7"/>
      <c r="E36" s="7"/>
      <c r="F36" s="7"/>
      <c r="G36" s="7"/>
      <c r="H36" s="7"/>
      <c r="I36" s="7"/>
      <c r="J36" s="7"/>
      <c r="K36" s="7"/>
      <c r="L36" s="7"/>
      <c r="N36"/>
      <c r="O36" s="17"/>
      <c r="P36" s="19"/>
      <c r="Q36" s="17"/>
      <c r="R36" s="17"/>
      <c r="S36" s="17"/>
      <c r="T36" s="17"/>
      <c r="U36" s="17"/>
      <c r="V36" s="17"/>
      <c r="W36" s="19"/>
      <c r="X36" s="17"/>
    </row>
    <row r="37" spans="2:24" s="18" customFormat="1" ht="23.25" x14ac:dyDescent="0.25">
      <c r="D37" s="1"/>
      <c r="E37"/>
      <c r="F37" s="1"/>
      <c r="G37" s="1"/>
      <c r="H37"/>
      <c r="I37"/>
      <c r="J37"/>
      <c r="K37" s="1"/>
      <c r="L37"/>
      <c r="M37"/>
      <c r="N37" s="26"/>
      <c r="O37" s="17"/>
      <c r="P37" s="17"/>
      <c r="Q37" s="17"/>
      <c r="R37" s="19"/>
      <c r="S37" s="17"/>
      <c r="T37" s="19"/>
      <c r="U37" s="17"/>
      <c r="V37" s="17"/>
      <c r="W37" s="19"/>
      <c r="X37" s="17"/>
    </row>
    <row r="38" spans="2:24" s="18" customFormat="1" ht="23.25" x14ac:dyDescent="0.25"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</row>
    <row r="39" spans="2:24" s="18" customFormat="1" ht="23.25" x14ac:dyDescent="0.25">
      <c r="C39" s="4" t="s">
        <v>13</v>
      </c>
      <c r="D39" s="4" t="s">
        <v>1</v>
      </c>
      <c r="E39" s="4" t="s">
        <v>16</v>
      </c>
      <c r="F39" s="4" t="s">
        <v>21</v>
      </c>
      <c r="G39" s="4" t="s">
        <v>18</v>
      </c>
      <c r="H39" s="4" t="s">
        <v>22</v>
      </c>
      <c r="I39" s="4" t="s">
        <v>20</v>
      </c>
      <c r="J39" s="4" t="s">
        <v>17</v>
      </c>
      <c r="K39" s="4" t="s">
        <v>19</v>
      </c>
      <c r="O39" s="17"/>
      <c r="P39" s="17"/>
      <c r="Q39" s="17"/>
      <c r="R39" s="17"/>
      <c r="S39" s="17"/>
      <c r="T39" s="17"/>
      <c r="U39" s="17"/>
      <c r="V39" s="17"/>
      <c r="W39" s="17"/>
      <c r="X39" s="17"/>
    </row>
    <row r="40" spans="2:24" s="18" customFormat="1" ht="15" customHeight="1" x14ac:dyDescent="0.25">
      <c r="B40" s="63" t="s">
        <v>30</v>
      </c>
      <c r="C40" s="12" t="s">
        <v>32</v>
      </c>
      <c r="D40" s="2" t="s">
        <v>10</v>
      </c>
      <c r="E40" s="5">
        <v>41944</v>
      </c>
      <c r="F40" s="66">
        <f t="shared" ref="F40:F51" si="8">J40-E40</f>
        <v>730</v>
      </c>
      <c r="G40" s="5"/>
      <c r="H40" s="66">
        <f t="shared" ref="H40:H51" si="9">IF(G40="",0,G40-J40)</f>
        <v>0</v>
      </c>
      <c r="I40" s="66">
        <f t="shared" ref="I40:I51" si="10">K40-G40</f>
        <v>0</v>
      </c>
      <c r="J40" s="5">
        <v>42674</v>
      </c>
      <c r="K40" s="5"/>
      <c r="O40" s="17"/>
      <c r="P40" s="17"/>
      <c r="Q40" s="17"/>
      <c r="R40" s="17"/>
      <c r="S40" s="17"/>
      <c r="T40" s="17"/>
      <c r="U40" s="17"/>
      <c r="V40" s="17"/>
      <c r="W40" s="17"/>
      <c r="X40" s="17"/>
    </row>
    <row r="41" spans="2:24" s="18" customFormat="1" ht="15" customHeight="1" x14ac:dyDescent="0.25">
      <c r="B41" s="63"/>
      <c r="C41" s="12" t="s">
        <v>32</v>
      </c>
      <c r="D41" s="2" t="s">
        <v>8</v>
      </c>
      <c r="E41" s="5">
        <v>41579</v>
      </c>
      <c r="F41" s="66">
        <f t="shared" si="8"/>
        <v>2190</v>
      </c>
      <c r="G41" s="5"/>
      <c r="H41" s="66">
        <f t="shared" si="9"/>
        <v>0</v>
      </c>
      <c r="I41" s="66">
        <f t="shared" si="10"/>
        <v>0</v>
      </c>
      <c r="J41" s="5">
        <v>43769</v>
      </c>
      <c r="K41" s="5"/>
      <c r="O41" s="17"/>
      <c r="P41" s="17"/>
      <c r="Q41" s="17"/>
      <c r="R41" s="17"/>
      <c r="S41" s="17"/>
      <c r="T41" s="17"/>
      <c r="U41" s="17"/>
      <c r="V41" s="17"/>
      <c r="W41" s="17"/>
      <c r="X41" s="17"/>
    </row>
    <row r="42" spans="2:24" s="18" customFormat="1" ht="15" customHeight="1" x14ac:dyDescent="0.25">
      <c r="B42" s="63"/>
      <c r="C42" s="12" t="s">
        <v>32</v>
      </c>
      <c r="D42" s="2" t="s">
        <v>8</v>
      </c>
      <c r="E42" s="5">
        <f>G13</f>
        <v>41579</v>
      </c>
      <c r="F42" s="66">
        <f t="shared" si="8"/>
        <v>2006</v>
      </c>
      <c r="G42" s="5">
        <v>42309</v>
      </c>
      <c r="H42" s="66">
        <f>IF(G42="",0,G42-J42)</f>
        <v>-1276</v>
      </c>
      <c r="I42" s="66">
        <f t="shared" si="10"/>
        <v>181</v>
      </c>
      <c r="J42" s="5">
        <f>I9</f>
        <v>43585</v>
      </c>
      <c r="K42" s="5">
        <v>42490</v>
      </c>
      <c r="O42" s="17"/>
      <c r="P42" s="17"/>
      <c r="Q42" s="17"/>
      <c r="R42" s="17"/>
      <c r="S42" s="17"/>
      <c r="T42" s="17"/>
      <c r="U42" s="17"/>
      <c r="V42" s="17"/>
      <c r="W42" s="17"/>
      <c r="X42" s="17"/>
    </row>
    <row r="43" spans="2:24" s="18" customFormat="1" ht="15" customHeight="1" x14ac:dyDescent="0.25">
      <c r="B43" s="63"/>
      <c r="C43" s="13" t="s">
        <v>33</v>
      </c>
      <c r="D43" s="2" t="s">
        <v>10</v>
      </c>
      <c r="E43" s="5">
        <v>41579</v>
      </c>
      <c r="F43" s="66">
        <f t="shared" si="8"/>
        <v>1095</v>
      </c>
      <c r="G43" s="5"/>
      <c r="H43" s="66">
        <f t="shared" si="9"/>
        <v>0</v>
      </c>
      <c r="I43" s="66">
        <f t="shared" si="10"/>
        <v>0</v>
      </c>
      <c r="J43" s="5">
        <v>42674</v>
      </c>
      <c r="K43" s="5"/>
      <c r="O43" s="17"/>
      <c r="P43" s="17"/>
      <c r="Q43" s="17"/>
      <c r="R43" s="17"/>
      <c r="S43" s="17"/>
      <c r="T43" s="17"/>
      <c r="U43" s="17"/>
      <c r="V43" s="17"/>
      <c r="W43" s="17"/>
      <c r="X43" s="17"/>
    </row>
    <row r="44" spans="2:24" s="18" customFormat="1" ht="15" customHeight="1" x14ac:dyDescent="0.25">
      <c r="B44" s="63"/>
      <c r="C44" s="13" t="s">
        <v>33</v>
      </c>
      <c r="D44" s="2" t="s">
        <v>10</v>
      </c>
      <c r="E44" s="5">
        <v>41579</v>
      </c>
      <c r="F44" s="66">
        <f t="shared" si="8"/>
        <v>1095</v>
      </c>
      <c r="G44" s="5"/>
      <c r="H44" s="66">
        <f t="shared" si="9"/>
        <v>0</v>
      </c>
      <c r="I44" s="66">
        <f t="shared" si="10"/>
        <v>0</v>
      </c>
      <c r="J44" s="5">
        <v>42674</v>
      </c>
      <c r="K44" s="5"/>
      <c r="O44" s="17"/>
      <c r="P44" s="17"/>
      <c r="Q44" s="17"/>
      <c r="R44" s="17"/>
      <c r="S44" s="17"/>
      <c r="T44" s="17"/>
      <c r="U44" s="17"/>
      <c r="V44" s="17"/>
      <c r="W44" s="17"/>
      <c r="X44" s="17"/>
    </row>
    <row r="45" spans="2:24" s="18" customFormat="1" ht="15" customHeight="1" x14ac:dyDescent="0.25">
      <c r="B45" s="63"/>
      <c r="C45" s="13" t="s">
        <v>33</v>
      </c>
      <c r="D45" s="2" t="s">
        <v>8</v>
      </c>
      <c r="E45" s="5">
        <v>41579</v>
      </c>
      <c r="F45" s="66">
        <f t="shared" si="8"/>
        <v>1825</v>
      </c>
      <c r="G45" s="5"/>
      <c r="H45" s="66">
        <f t="shared" si="9"/>
        <v>0</v>
      </c>
      <c r="I45" s="66">
        <f>K45-G45</f>
        <v>0</v>
      </c>
      <c r="J45" s="5">
        <v>43404</v>
      </c>
      <c r="K45" s="5"/>
      <c r="O45" s="17"/>
      <c r="P45" s="17"/>
      <c r="Q45" s="17"/>
      <c r="R45" s="17"/>
      <c r="S45" s="17"/>
      <c r="T45" s="17"/>
      <c r="U45" s="17"/>
      <c r="V45" s="17"/>
      <c r="W45" s="17"/>
      <c r="X45" s="17"/>
    </row>
    <row r="46" spans="2:24" s="18" customFormat="1" ht="15" customHeight="1" x14ac:dyDescent="0.25">
      <c r="B46" s="63"/>
      <c r="C46" s="13" t="s">
        <v>33</v>
      </c>
      <c r="D46" s="2" t="s">
        <v>8</v>
      </c>
      <c r="E46" s="5">
        <v>41579</v>
      </c>
      <c r="F46" s="66">
        <f t="shared" si="8"/>
        <v>1825</v>
      </c>
      <c r="G46" s="5"/>
      <c r="H46" s="66">
        <f t="shared" si="9"/>
        <v>0</v>
      </c>
      <c r="I46" s="66">
        <f t="shared" si="10"/>
        <v>0</v>
      </c>
      <c r="J46" s="5">
        <v>43404</v>
      </c>
      <c r="K46" s="5"/>
      <c r="O46" s="17"/>
      <c r="P46" s="17"/>
      <c r="Q46" s="17"/>
      <c r="R46" s="17"/>
      <c r="S46" s="17"/>
      <c r="T46" s="17"/>
      <c r="U46" s="17"/>
      <c r="V46" s="17"/>
      <c r="W46" s="17"/>
      <c r="X46" s="17"/>
    </row>
    <row r="47" spans="2:24" s="18" customFormat="1" ht="15" customHeight="1" x14ac:dyDescent="0.25">
      <c r="B47" s="63"/>
      <c r="C47" s="13" t="s">
        <v>33</v>
      </c>
      <c r="D47" s="2" t="s">
        <v>9</v>
      </c>
      <c r="E47" s="5">
        <v>41579</v>
      </c>
      <c r="F47" s="66">
        <f t="shared" si="8"/>
        <v>2190</v>
      </c>
      <c r="G47" s="5"/>
      <c r="H47" s="66">
        <f t="shared" si="9"/>
        <v>0</v>
      </c>
      <c r="I47" s="66">
        <f t="shared" si="10"/>
        <v>0</v>
      </c>
      <c r="J47" s="5">
        <v>43769</v>
      </c>
      <c r="K47" s="5"/>
      <c r="O47" s="17"/>
      <c r="P47" s="17"/>
      <c r="Q47" s="17"/>
      <c r="R47" s="17"/>
      <c r="S47" s="17"/>
      <c r="T47" s="17"/>
      <c r="U47" s="17"/>
      <c r="V47" s="17"/>
      <c r="W47" s="17"/>
      <c r="X47" s="17"/>
    </row>
    <row r="48" spans="2:24" s="18" customFormat="1" ht="15" customHeight="1" x14ac:dyDescent="0.25">
      <c r="B48" s="63"/>
      <c r="C48" s="3" t="s">
        <v>34</v>
      </c>
      <c r="D48" s="2" t="s">
        <v>6</v>
      </c>
      <c r="E48" s="5">
        <v>41579</v>
      </c>
      <c r="F48" s="66">
        <f t="shared" si="8"/>
        <v>2251</v>
      </c>
      <c r="G48" s="5"/>
      <c r="H48" s="66">
        <f t="shared" si="9"/>
        <v>0</v>
      </c>
      <c r="I48" s="66">
        <f t="shared" si="10"/>
        <v>0</v>
      </c>
      <c r="J48" s="30">
        <v>43830</v>
      </c>
      <c r="K48" s="5"/>
      <c r="O48" s="17"/>
      <c r="P48" s="17"/>
      <c r="Q48" s="17"/>
      <c r="R48" s="17"/>
      <c r="S48" s="17"/>
      <c r="T48" s="17"/>
      <c r="U48" s="17"/>
      <c r="V48" s="17"/>
      <c r="W48" s="17"/>
      <c r="X48" s="17"/>
    </row>
    <row r="49" spans="2:24" s="18" customFormat="1" ht="15" customHeight="1" x14ac:dyDescent="0.25">
      <c r="B49" s="63"/>
      <c r="C49" s="14" t="s">
        <v>35</v>
      </c>
      <c r="D49" s="15" t="s">
        <v>8</v>
      </c>
      <c r="E49" s="5">
        <v>42005</v>
      </c>
      <c r="F49" s="66">
        <f t="shared" si="8"/>
        <v>303</v>
      </c>
      <c r="G49" s="5"/>
      <c r="H49" s="66">
        <f t="shared" si="9"/>
        <v>0</v>
      </c>
      <c r="I49" s="66">
        <f t="shared" si="10"/>
        <v>0</v>
      </c>
      <c r="J49" s="30">
        <v>42308</v>
      </c>
      <c r="K49" s="5"/>
      <c r="O49" s="17"/>
      <c r="P49" s="17"/>
      <c r="Q49" s="17"/>
      <c r="R49" s="17"/>
      <c r="S49" s="17"/>
      <c r="T49" s="17"/>
      <c r="U49" s="17"/>
      <c r="V49" s="17"/>
      <c r="W49" s="17"/>
      <c r="X49" s="17"/>
    </row>
    <row r="50" spans="2:24" s="18" customFormat="1" ht="15" customHeight="1" x14ac:dyDescent="0.25">
      <c r="B50" s="63"/>
      <c r="C50" s="14" t="s">
        <v>35</v>
      </c>
      <c r="D50" s="15" t="s">
        <v>8</v>
      </c>
      <c r="E50" s="5">
        <v>42005</v>
      </c>
      <c r="F50" s="66">
        <f t="shared" si="8"/>
        <v>303</v>
      </c>
      <c r="G50" s="5"/>
      <c r="H50" s="66">
        <f t="shared" si="9"/>
        <v>0</v>
      </c>
      <c r="I50" s="66">
        <f t="shared" si="10"/>
        <v>0</v>
      </c>
      <c r="J50" s="30">
        <v>42308</v>
      </c>
      <c r="K50" s="5"/>
      <c r="O50" s="17"/>
      <c r="P50" s="17"/>
      <c r="Q50" s="17"/>
      <c r="R50" s="17"/>
      <c r="S50" s="17"/>
      <c r="T50" s="17"/>
      <c r="U50" s="17"/>
      <c r="V50" s="17"/>
      <c r="W50" s="17"/>
      <c r="X50" s="17"/>
    </row>
    <row r="51" spans="2:24" s="18" customFormat="1" ht="15" customHeight="1" x14ac:dyDescent="0.25">
      <c r="B51" s="63"/>
      <c r="C51" s="16" t="s">
        <v>36</v>
      </c>
      <c r="D51" s="15" t="s">
        <v>8</v>
      </c>
      <c r="E51" s="5">
        <v>42491</v>
      </c>
      <c r="F51" s="66">
        <f t="shared" si="8"/>
        <v>60</v>
      </c>
      <c r="G51" s="5"/>
      <c r="H51" s="66">
        <f t="shared" si="9"/>
        <v>0</v>
      </c>
      <c r="I51" s="66">
        <f t="shared" si="10"/>
        <v>0</v>
      </c>
      <c r="J51" s="30">
        <v>42551</v>
      </c>
      <c r="K51" s="5"/>
      <c r="O51" s="17"/>
      <c r="P51" s="17"/>
      <c r="Q51" s="17"/>
      <c r="R51" s="17"/>
      <c r="S51" s="17"/>
      <c r="T51" s="17"/>
      <c r="U51" s="17"/>
      <c r="V51" s="17"/>
      <c r="W51" s="17"/>
      <c r="X51" s="17"/>
    </row>
    <row r="52" spans="2:24" s="18" customFormat="1" ht="15" customHeight="1" x14ac:dyDescent="0.25">
      <c r="O52" s="17"/>
      <c r="P52" s="17"/>
      <c r="Q52" s="17"/>
      <c r="R52" s="17"/>
      <c r="S52" s="17"/>
      <c r="T52" s="17"/>
      <c r="U52" s="17"/>
      <c r="V52" s="17"/>
      <c r="W52" s="17"/>
      <c r="X52" s="17"/>
    </row>
    <row r="53" spans="2:24" s="18" customFormat="1" ht="15" customHeight="1" x14ac:dyDescent="0.25"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</row>
    <row r="54" spans="2:24" s="18" customFormat="1" ht="15" customHeight="1" x14ac:dyDescent="0.25"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</row>
    <row r="55" spans="2:24" s="18" customFormat="1" ht="15" customHeight="1" x14ac:dyDescent="0.25"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</row>
    <row r="56" spans="2:24" s="18" customFormat="1" ht="15" customHeight="1" x14ac:dyDescent="0.25"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</row>
    <row r="57" spans="2:24" ht="15" customHeight="1" x14ac:dyDescent="0.25"/>
    <row r="58" spans="2:24" ht="15" customHeight="1" x14ac:dyDescent="0.25"/>
    <row r="59" spans="2:24" ht="31.5" customHeight="1" x14ac:dyDescent="0.25"/>
    <row r="60" spans="2:24" ht="15" customHeight="1" x14ac:dyDescent="0.25"/>
    <row r="61" spans="2:24" s="1" customFormat="1" ht="15" customHeight="1" x14ac:dyDescent="0.25"/>
    <row r="62" spans="2:24" s="1" customFormat="1" ht="15" customHeight="1" x14ac:dyDescent="0.25"/>
    <row r="63" spans="2:24" s="1" customFormat="1" ht="15" customHeight="1" x14ac:dyDescent="0.25"/>
    <row r="64" spans="2:24" s="1" customFormat="1" ht="15" customHeight="1" x14ac:dyDescent="0.25"/>
    <row r="65" spans="18:22" s="1" customFormat="1" ht="15" customHeight="1" x14ac:dyDescent="0.25"/>
    <row r="66" spans="18:22" s="1" customFormat="1" ht="15" customHeight="1" x14ac:dyDescent="0.25">
      <c r="V66" s="27"/>
    </row>
    <row r="67" spans="18:22" ht="15" customHeight="1" x14ac:dyDescent="0.25">
      <c r="V67" s="27"/>
    </row>
    <row r="69" spans="18:22" s="1" customFormat="1" x14ac:dyDescent="0.25"/>
    <row r="72" spans="18:22" x14ac:dyDescent="0.25">
      <c r="U72" s="27"/>
    </row>
    <row r="73" spans="18:22" s="1" customFormat="1" x14ac:dyDescent="0.25">
      <c r="U73" s="27"/>
    </row>
    <row r="74" spans="18:22" s="1" customFormat="1" x14ac:dyDescent="0.25"/>
    <row r="76" spans="18:22" s="1" customFormat="1" x14ac:dyDescent="0.25"/>
    <row r="78" spans="18:22" ht="15.75" thickBot="1" x14ac:dyDescent="0.3"/>
    <row r="79" spans="18:22" s="1" customFormat="1" ht="18.75" x14ac:dyDescent="0.25">
      <c r="R79" s="57" t="s">
        <v>14</v>
      </c>
      <c r="S79" s="58"/>
      <c r="T79" s="59"/>
    </row>
    <row r="80" spans="18:22" x14ac:dyDescent="0.25">
      <c r="R80" s="33"/>
      <c r="S80" s="31" t="s">
        <v>24</v>
      </c>
      <c r="T80" s="34" t="s">
        <v>25</v>
      </c>
    </row>
    <row r="81" spans="18:20" ht="23.25" x14ac:dyDescent="0.25">
      <c r="R81" s="35" t="s">
        <v>32</v>
      </c>
      <c r="S81" s="17"/>
      <c r="T81" s="36"/>
    </row>
    <row r="82" spans="18:20" ht="23.25" x14ac:dyDescent="0.25">
      <c r="R82" s="37" t="s">
        <v>33</v>
      </c>
      <c r="S82" s="17"/>
      <c r="T82" s="36"/>
    </row>
    <row r="83" spans="18:20" ht="23.25" x14ac:dyDescent="0.25">
      <c r="R83" s="38" t="s">
        <v>34</v>
      </c>
      <c r="S83" s="17"/>
      <c r="T83" s="36"/>
    </row>
    <row r="84" spans="18:20" ht="23.25" x14ac:dyDescent="0.25">
      <c r="R84" s="39" t="s">
        <v>35</v>
      </c>
      <c r="S84" s="17"/>
      <c r="T84" s="36"/>
    </row>
    <row r="85" spans="18:20" ht="23.25" x14ac:dyDescent="0.25">
      <c r="R85" s="40" t="s">
        <v>36</v>
      </c>
      <c r="S85" s="17"/>
      <c r="T85" s="36"/>
    </row>
    <row r="86" spans="18:20" ht="16.5" thickBot="1" x14ac:dyDescent="0.3">
      <c r="R86" s="41" t="s">
        <v>15</v>
      </c>
      <c r="S86" s="42" t="s">
        <v>23</v>
      </c>
      <c r="T86" s="43" t="s">
        <v>31</v>
      </c>
    </row>
  </sheetData>
  <mergeCells count="4">
    <mergeCell ref="R79:T79"/>
    <mergeCell ref="B5:B33"/>
    <mergeCell ref="B40:B51"/>
    <mergeCell ref="P6:S12"/>
  </mergeCells>
  <conditionalFormatting sqref="C5:C35">
    <cfRule type="cellIs" dxfId="9" priority="17" operator="equal">
      <formula>"DIP"</formula>
    </cfRule>
    <cfRule type="cellIs" dxfId="8" priority="18" operator="equal">
      <formula>"EBOLA"</formula>
    </cfRule>
    <cfRule type="cellIs" dxfId="7" priority="19" operator="equal">
      <formula>"VIRO"</formula>
    </cfRule>
    <cfRule type="cellIs" dxfId="6" priority="20" operator="equal">
      <formula>"VIH"</formula>
    </cfRule>
    <cfRule type="cellIs" dxfId="5" priority="21" operator="equal">
      <formula>"MAL-INF GENERAL"</formula>
    </cfRule>
  </conditionalFormatting>
  <conditionalFormatting sqref="C40:C51">
    <cfRule type="cellIs" dxfId="4" priority="11" operator="equal">
      <formula>"DIP"</formula>
    </cfRule>
    <cfRule type="cellIs" dxfId="3" priority="12" operator="equal">
      <formula>"EBOLA"</formula>
    </cfRule>
    <cfRule type="cellIs" dxfId="2" priority="13" operator="equal">
      <formula>"VIRO"</formula>
    </cfRule>
    <cfRule type="cellIs" dxfId="1" priority="14" operator="equal">
      <formula>"VIH"</formula>
    </cfRule>
    <cfRule type="cellIs" dxfId="0" priority="15" operator="equal">
      <formula>"MAL-INF GENERAL"</formula>
    </cfRule>
  </conditionalFormatting>
  <conditionalFormatting sqref="J31:J35">
    <cfRule type="iconSet" priority="1">
      <iconSet iconSet="3Symbols" showValue="0">
        <cfvo type="percent" val="0"/>
        <cfvo type="percent" val="25"/>
        <cfvo type="percent" val="50"/>
      </iconSet>
    </cfRule>
  </conditionalFormatting>
  <conditionalFormatting sqref="I31:I35 I5:I12 I14:I20 I22:I29">
    <cfRule type="dataBar" priority="242">
      <dataBar>
        <cfvo type="min"/>
        <cfvo type="max"/>
        <color rgb="FF63C384"/>
      </dataBar>
    </cfRule>
  </conditionalFormatting>
  <conditionalFormatting sqref="J5:J29">
    <cfRule type="iconSet" priority="262">
      <iconSet iconSet="3Symbols" showValue="0">
        <cfvo type="percent" val="0"/>
        <cfvo type="percent" val="25"/>
        <cfvo type="percent" val="50"/>
      </iconSet>
    </cfRule>
  </conditionalFormatting>
  <dataValidations count="1">
    <dataValidation type="list" allowBlank="1" showInputMessage="1" showErrorMessage="1" sqref="D5:D35">
      <formula1>"CDC,Assistant/e"</formula1>
    </dataValidation>
  </dataValidations>
  <pageMargins left="0.70866141732283472" right="0.70866141732283472" top="0.74803149606299213" bottom="0.74803149606299213" header="0.31496062992125984" footer="0.31496062992125984"/>
  <pageSetup paperSize="8" orientation="landscape" r:id="rId1"/>
  <headerFooter>
    <oddFooter>&amp;L&amp;Z&amp;F</oddFooter>
  </headerFooter>
  <rowBreaks count="2" manualBreakCount="2">
    <brk id="52" max="16383" man="1"/>
    <brk id="54" max="16383" man="1"/>
  </rowBreaks>
  <colBreaks count="2" manualBreakCount="2">
    <brk id="1" max="1048575" man="1"/>
    <brk id="2" max="1048575" man="1"/>
  </colBreaks>
  <drawing r:id="rId2"/>
  <legacyDrawing r:id="rId3"/>
  <controls>
    <mc:AlternateContent xmlns:mc="http://schemas.openxmlformats.org/markup-compatibility/2006">
      <mc:Choice Requires="x14">
        <control shapeId="1030" r:id="rId4" name="CommandButton1">
          <controlPr defaultSize="0" autoLine="0" r:id="rId5">
            <anchor moveWithCells="1">
              <from>
                <xdr:col>17</xdr:col>
                <xdr:colOff>57150</xdr:colOff>
                <xdr:row>61</xdr:row>
                <xdr:rowOff>180975</xdr:rowOff>
              </from>
              <to>
                <xdr:col>18</xdr:col>
                <xdr:colOff>390525</xdr:colOff>
                <xdr:row>64</xdr:row>
                <xdr:rowOff>76200</xdr:rowOff>
              </to>
            </anchor>
          </controlPr>
        </control>
      </mc:Choice>
      <mc:Fallback>
        <control shapeId="1030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Personnes engagées</vt:lpstr>
      <vt:lpstr>'Personnes engagées'!Zone_d_impression</vt:lpstr>
    </vt:vector>
  </TitlesOfParts>
  <Company>Hôpitaux Universitaires de Genève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Jean-Eric</cp:lastModifiedBy>
  <cp:lastPrinted>2015-04-29T10:10:56Z</cp:lastPrinted>
  <dcterms:created xsi:type="dcterms:W3CDTF">2014-10-28T09:17:11Z</dcterms:created>
  <dcterms:modified xsi:type="dcterms:W3CDTF">2015-08-16T22:08:51Z</dcterms:modified>
</cp:coreProperties>
</file>