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Feuil1" sheetId="1" r:id="rId1"/>
    <sheet name="Feuil2" sheetId="2" r:id="rId2"/>
  </sheets>
  <externalReferences>
    <externalReference r:id="rId3"/>
  </externalReferences>
  <calcPr calcId="162913"/>
  <pivotCaches>
    <pivotCache cacheId="0" r:id="rId4"/>
  </pivotCaches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N5" i="1"/>
  <c r="N8" i="1" s="1"/>
  <c r="M5" i="1"/>
  <c r="M9" i="1" s="1"/>
  <c r="C27" i="1"/>
  <c r="D27" i="1"/>
  <c r="E27" i="1"/>
  <c r="C28" i="1"/>
  <c r="D28" i="1"/>
  <c r="E28" i="1"/>
  <c r="C29" i="1"/>
  <c r="D29" i="1"/>
  <c r="E29" i="1"/>
  <c r="C30" i="1"/>
  <c r="D30" i="1"/>
  <c r="E30" i="1"/>
  <c r="E26" i="1"/>
  <c r="D26" i="1"/>
  <c r="C26" i="1"/>
  <c r="E25" i="1"/>
  <c r="D25" i="1"/>
  <c r="C25" i="1"/>
  <c r="E24" i="1"/>
  <c r="D24" i="1"/>
  <c r="C24" i="1"/>
  <c r="E23" i="1"/>
  <c r="D23" i="1"/>
  <c r="C23" i="1"/>
  <c r="E22" i="1"/>
  <c r="D22" i="1"/>
  <c r="C22" i="1"/>
  <c r="E21" i="1"/>
  <c r="D21" i="1"/>
  <c r="C21" i="1"/>
  <c r="E20" i="1"/>
  <c r="D20" i="1"/>
  <c r="C20" i="1"/>
  <c r="E19" i="1"/>
  <c r="D19" i="1"/>
  <c r="C19" i="1"/>
  <c r="E18" i="1"/>
  <c r="D18" i="1"/>
  <c r="C18" i="1"/>
  <c r="E17" i="1"/>
  <c r="D17" i="1"/>
  <c r="C17" i="1"/>
  <c r="E16" i="1"/>
  <c r="D16" i="1"/>
  <c r="C16" i="1"/>
  <c r="E15" i="1"/>
  <c r="D15" i="1"/>
  <c r="C15" i="1"/>
  <c r="E14" i="1"/>
  <c r="D14" i="1"/>
  <c r="C14" i="1"/>
  <c r="E13" i="1"/>
  <c r="D13" i="1"/>
  <c r="C13" i="1"/>
  <c r="E12" i="1"/>
  <c r="D12" i="1"/>
  <c r="C12" i="1"/>
  <c r="E11" i="1"/>
  <c r="D11" i="1"/>
  <c r="C11" i="1"/>
  <c r="E10" i="1"/>
  <c r="D10" i="1"/>
  <c r="E9" i="1"/>
  <c r="D9" i="1"/>
  <c r="C9" i="1"/>
  <c r="E8" i="1"/>
  <c r="D8" i="1"/>
  <c r="C8" i="1"/>
  <c r="E7" i="1"/>
  <c r="D7" i="1"/>
  <c r="C7" i="1"/>
  <c r="E6" i="1"/>
  <c r="D6" i="1"/>
  <c r="C6" i="1"/>
  <c r="E5" i="1"/>
  <c r="D5" i="1"/>
  <c r="C5" i="1"/>
  <c r="E4" i="1"/>
  <c r="D4" i="1"/>
  <c r="C4" i="1"/>
  <c r="L10" i="1" s="1"/>
  <c r="E3" i="1"/>
  <c r="L6" i="1" s="1"/>
  <c r="D3" i="1"/>
  <c r="C3" i="1"/>
  <c r="L12" i="1" s="1"/>
  <c r="L7" i="1" l="1"/>
  <c r="L13" i="1" s="1"/>
  <c r="N12" i="1"/>
  <c r="N11" i="1"/>
  <c r="L9" i="1"/>
  <c r="M8" i="1"/>
  <c r="N6" i="1"/>
  <c r="N7" i="1"/>
  <c r="M12" i="1"/>
  <c r="M11" i="1"/>
  <c r="N10" i="1"/>
  <c r="L8" i="1"/>
  <c r="O5" i="1"/>
  <c r="M6" i="1"/>
  <c r="L11" i="1"/>
  <c r="M10" i="1"/>
  <c r="N9" i="1"/>
  <c r="M7" i="1"/>
  <c r="O11" i="1" l="1"/>
  <c r="O12" i="1"/>
  <c r="O8" i="1"/>
  <c r="O7" i="1"/>
  <c r="O9" i="1"/>
  <c r="P5" i="1"/>
  <c r="O10" i="1"/>
  <c r="O6" i="1"/>
  <c r="O13" i="1" s="1"/>
  <c r="N13" i="1"/>
  <c r="M13" i="1"/>
  <c r="P10" i="1" l="1"/>
  <c r="P11" i="1"/>
  <c r="P12" i="1"/>
  <c r="P8" i="1"/>
  <c r="P7" i="1"/>
  <c r="P9" i="1"/>
  <c r="P6" i="1"/>
  <c r="Q5" i="1"/>
  <c r="Q9" i="1" l="1"/>
  <c r="Q6" i="1"/>
  <c r="R5" i="1"/>
  <c r="Q10" i="1"/>
  <c r="Q11" i="1"/>
  <c r="Q12" i="1"/>
  <c r="Q8" i="1"/>
  <c r="Q7" i="1"/>
  <c r="P13" i="1"/>
  <c r="R8" i="1" l="1"/>
  <c r="R7" i="1"/>
  <c r="R9" i="1"/>
  <c r="R6" i="1"/>
  <c r="S5" i="1"/>
  <c r="R10" i="1"/>
  <c r="R11" i="1"/>
  <c r="R12" i="1"/>
  <c r="Q13" i="1"/>
  <c r="S11" i="1" l="1"/>
  <c r="S12" i="1"/>
  <c r="S8" i="1"/>
  <c r="S7" i="1"/>
  <c r="S9" i="1"/>
  <c r="S6" i="1"/>
  <c r="T5" i="1"/>
  <c r="S10" i="1"/>
  <c r="R13" i="1"/>
  <c r="T10" i="1" l="1"/>
  <c r="U10" i="1" s="1"/>
  <c r="T11" i="1"/>
  <c r="U11" i="1" s="1"/>
  <c r="T12" i="1"/>
  <c r="U12" i="1" s="1"/>
  <c r="T8" i="1"/>
  <c r="U8" i="1" s="1"/>
  <c r="T7" i="1"/>
  <c r="U7" i="1" s="1"/>
  <c r="T9" i="1"/>
  <c r="U9" i="1" s="1"/>
  <c r="T6" i="1"/>
  <c r="S13" i="1"/>
  <c r="T13" i="1" l="1"/>
  <c r="U6" i="1"/>
  <c r="U14" i="1" l="1"/>
  <c r="U13" i="1"/>
</calcChain>
</file>

<file path=xl/comments1.xml><?xml version="1.0" encoding="utf-8"?>
<comments xmlns="http://schemas.openxmlformats.org/spreadsheetml/2006/main">
  <authors>
    <author>Gérard Vaudelin (05 26)</author>
  </authors>
  <commentList>
    <comment ref="C10" authorId="0" shapeId="0">
      <text>
        <r>
          <rPr>
            <b/>
            <sz val="9"/>
            <color indexed="81"/>
            <rFont val="Tahoma"/>
            <family val="2"/>
          </rPr>
          <t xml:space="preserve">En réalité, mardi, lendemain jour férié (lundi de pentecôte)
</t>
        </r>
      </text>
    </comment>
  </commentList>
</comments>
</file>

<file path=xl/sharedStrings.xml><?xml version="1.0" encoding="utf-8"?>
<sst xmlns="http://schemas.openxmlformats.org/spreadsheetml/2006/main" count="154" uniqueCount="38">
  <si>
    <t>Date</t>
  </si>
  <si>
    <t>Année</t>
  </si>
  <si>
    <t>J.Arrêts</t>
  </si>
  <si>
    <t>Conséquences</t>
  </si>
  <si>
    <t>Avec arrêt</t>
  </si>
  <si>
    <t>Service</t>
  </si>
  <si>
    <t>Sans arrêt</t>
  </si>
  <si>
    <t>Trajet</t>
  </si>
  <si>
    <t>lundi</t>
  </si>
  <si>
    <t>JOUR DE LA SEMAINE</t>
  </si>
  <si>
    <t>Lundi</t>
  </si>
  <si>
    <t>Mardi</t>
  </si>
  <si>
    <t>Mercredi</t>
  </si>
  <si>
    <t>Jeudi</t>
  </si>
  <si>
    <t>Vendredi</t>
  </si>
  <si>
    <t>Samedi</t>
  </si>
  <si>
    <t>Dimanche</t>
  </si>
  <si>
    <t>Type d'accident</t>
  </si>
  <si>
    <t>Nature de l'accident</t>
  </si>
  <si>
    <t>mardi</t>
  </si>
  <si>
    <t>jeudi</t>
  </si>
  <si>
    <t>samedi</t>
  </si>
  <si>
    <t>vendredi</t>
  </si>
  <si>
    <t>dimanche</t>
  </si>
  <si>
    <t>mercredi</t>
  </si>
  <si>
    <t>Total général</t>
  </si>
  <si>
    <t>Années</t>
  </si>
  <si>
    <t>2010</t>
  </si>
  <si>
    <t>2011</t>
  </si>
  <si>
    <t>2012</t>
  </si>
  <si>
    <t>2013</t>
  </si>
  <si>
    <t>2014</t>
  </si>
  <si>
    <t>2015</t>
  </si>
  <si>
    <t>2016</t>
  </si>
  <si>
    <t>Jour</t>
  </si>
  <si>
    <t>Jour de la semaine</t>
  </si>
  <si>
    <t>Mois de l'année</t>
  </si>
  <si>
    <t>NB Arrêts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</si>
</sst>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d"/>
  </numFmts>
  <fonts count="6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 wrapText="1"/>
    </xf>
    <xf numFmtId="0" fontId="2" fillId="0" borderId="0" xfId="0" applyNumberFormat="1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justify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justify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wrapText="1"/>
    </xf>
    <xf numFmtId="0" fontId="3" fillId="0" borderId="1" xfId="0" applyFont="1" applyBorder="1" applyAlignment="1">
      <alignment horizontal="justify" vertical="center" wrapText="1"/>
    </xf>
    <xf numFmtId="0" fontId="5" fillId="3" borderId="2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1" xfId="0" applyBorder="1"/>
    <xf numFmtId="14" fontId="0" fillId="0" borderId="0" xfId="0" applyNumberFormat="1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8">
    <dxf>
      <numFmt numFmtId="19" formatCode="dd/mm/yyyy"/>
    </dxf>
    <dxf>
      <numFmt numFmtId="19" formatCode="dd/mm/yyyy"/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Feuil1!$K$6</c:f>
              <c:strCache>
                <c:ptCount val="1"/>
                <c:pt idx="0">
                  <c:v>Lundi</c:v>
                </c:pt>
              </c:strCache>
            </c:strRef>
          </c:tx>
          <c:marker>
            <c:symbol val="none"/>
          </c:marker>
          <c:cat>
            <c:numRef>
              <c:f>Feuil1!$L$5:$T$5</c:f>
              <c:numCache>
                <c:formatCode>General</c:formatCode>
                <c:ptCount val="9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</c:numCache>
            </c:numRef>
          </c:cat>
          <c:val>
            <c:numRef>
              <c:f>Feuil1!$L$6:$T$6</c:f>
              <c:numCache>
                <c:formatCode>General</c:formatCode>
                <c:ptCount val="9"/>
                <c:pt idx="0">
                  <c:v>3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312-46BF-A395-4B76EAA19549}"/>
            </c:ext>
          </c:extLst>
        </c:ser>
        <c:ser>
          <c:idx val="2"/>
          <c:order val="1"/>
          <c:tx>
            <c:strRef>
              <c:f>Feuil1!$K$7</c:f>
              <c:strCache>
                <c:ptCount val="1"/>
                <c:pt idx="0">
                  <c:v>Mardi</c:v>
                </c:pt>
              </c:strCache>
            </c:strRef>
          </c:tx>
          <c:marker>
            <c:symbol val="none"/>
          </c:marker>
          <c:cat>
            <c:numRef>
              <c:f>Feuil1!$L$5:$T$5</c:f>
              <c:numCache>
                <c:formatCode>General</c:formatCode>
                <c:ptCount val="9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</c:numCache>
            </c:numRef>
          </c:cat>
          <c:val>
            <c:numRef>
              <c:f>Feuil1!$L$7:$T$7</c:f>
              <c:numCache>
                <c:formatCode>General</c:formatCode>
                <c:ptCount val="9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312-46BF-A395-4B76EAA19549}"/>
            </c:ext>
          </c:extLst>
        </c:ser>
        <c:ser>
          <c:idx val="3"/>
          <c:order val="2"/>
          <c:tx>
            <c:strRef>
              <c:f>Feuil1!$K$8</c:f>
              <c:strCache>
                <c:ptCount val="1"/>
                <c:pt idx="0">
                  <c:v>Mercredi</c:v>
                </c:pt>
              </c:strCache>
            </c:strRef>
          </c:tx>
          <c:marker>
            <c:symbol val="none"/>
          </c:marker>
          <c:cat>
            <c:numRef>
              <c:f>Feuil1!$L$5:$T$5</c:f>
              <c:numCache>
                <c:formatCode>General</c:formatCode>
                <c:ptCount val="9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</c:numCache>
            </c:numRef>
          </c:cat>
          <c:val>
            <c:numRef>
              <c:f>Feuil1!$L$8:$T$8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312-46BF-A395-4B76EAA19549}"/>
            </c:ext>
          </c:extLst>
        </c:ser>
        <c:ser>
          <c:idx val="4"/>
          <c:order val="3"/>
          <c:tx>
            <c:strRef>
              <c:f>Feuil1!$K$9</c:f>
              <c:strCache>
                <c:ptCount val="1"/>
                <c:pt idx="0">
                  <c:v>Jeudi</c:v>
                </c:pt>
              </c:strCache>
            </c:strRef>
          </c:tx>
          <c:marker>
            <c:symbol val="none"/>
          </c:marker>
          <c:cat>
            <c:numRef>
              <c:f>Feuil1!$L$5:$T$5</c:f>
              <c:numCache>
                <c:formatCode>General</c:formatCode>
                <c:ptCount val="9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</c:numCache>
            </c:numRef>
          </c:cat>
          <c:val>
            <c:numRef>
              <c:f>Feuil1!$L$9:$T$9</c:f>
              <c:numCache>
                <c:formatCode>General</c:formatCode>
                <c:ptCount val="9"/>
                <c:pt idx="0">
                  <c:v>1</c:v>
                </c:pt>
                <c:pt idx="1">
                  <c:v>3</c:v>
                </c:pt>
                <c:pt idx="2">
                  <c:v>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312-46BF-A395-4B76EAA19549}"/>
            </c:ext>
          </c:extLst>
        </c:ser>
        <c:ser>
          <c:idx val="5"/>
          <c:order val="4"/>
          <c:tx>
            <c:strRef>
              <c:f>Feuil1!$K$10</c:f>
              <c:strCache>
                <c:ptCount val="1"/>
                <c:pt idx="0">
                  <c:v>Vendredi</c:v>
                </c:pt>
              </c:strCache>
            </c:strRef>
          </c:tx>
          <c:marker>
            <c:symbol val="none"/>
          </c:marker>
          <c:cat>
            <c:numRef>
              <c:f>Feuil1!$L$5:$T$5</c:f>
              <c:numCache>
                <c:formatCode>General</c:formatCode>
                <c:ptCount val="9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</c:numCache>
            </c:numRef>
          </c:cat>
          <c:val>
            <c:numRef>
              <c:f>Feuil1!$L$10:$T$10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C312-46BF-A395-4B76EAA19549}"/>
            </c:ext>
          </c:extLst>
        </c:ser>
        <c:ser>
          <c:idx val="6"/>
          <c:order val="5"/>
          <c:tx>
            <c:strRef>
              <c:f>Feuil1!$K$11</c:f>
              <c:strCache>
                <c:ptCount val="1"/>
                <c:pt idx="0">
                  <c:v>Samedi</c:v>
                </c:pt>
              </c:strCache>
            </c:strRef>
          </c:tx>
          <c:marker>
            <c:symbol val="none"/>
          </c:marker>
          <c:cat>
            <c:numRef>
              <c:f>Feuil1!$L$5:$T$5</c:f>
              <c:numCache>
                <c:formatCode>General</c:formatCode>
                <c:ptCount val="9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</c:numCache>
            </c:numRef>
          </c:cat>
          <c:val>
            <c:numRef>
              <c:f>Feuil1!$L$11:$T$11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312-46BF-A395-4B76EAA19549}"/>
            </c:ext>
          </c:extLst>
        </c:ser>
        <c:ser>
          <c:idx val="7"/>
          <c:order val="6"/>
          <c:tx>
            <c:strRef>
              <c:f>Feuil1!$K$12</c:f>
              <c:strCache>
                <c:ptCount val="1"/>
                <c:pt idx="0">
                  <c:v>Dimanche</c:v>
                </c:pt>
              </c:strCache>
            </c:strRef>
          </c:tx>
          <c:marker>
            <c:symbol val="none"/>
          </c:marker>
          <c:cat>
            <c:numRef>
              <c:f>Feuil1!$L$5:$T$5</c:f>
              <c:numCache>
                <c:formatCode>General</c:formatCode>
                <c:ptCount val="9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</c:numCache>
            </c:numRef>
          </c:cat>
          <c:val>
            <c:numRef>
              <c:f>Feuil1!$L$12:$T$12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C312-46BF-A395-4B76EAA195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95921856"/>
        <c:axId val="1"/>
      </c:lineChart>
      <c:catAx>
        <c:axId val="3959218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959218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[Classeur2.xlsx]Feuil2!Tableau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Feuil2!$J$1:$J$2</c:f>
              <c:strCache>
                <c:ptCount val="1"/>
                <c:pt idx="0">
                  <c:v>lundi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Feuil2!$I$3:$I$10</c:f>
              <c:strCache>
                <c:ptCount val="7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</c:strCache>
            </c:strRef>
          </c:cat>
          <c:val>
            <c:numRef>
              <c:f>Feuil2!$J$3:$J$10</c:f>
              <c:numCache>
                <c:formatCode>General</c:formatCode>
                <c:ptCount val="7"/>
                <c:pt idx="0">
                  <c:v>3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AE5-48A1-8C9A-D2CAD08EE81A}"/>
            </c:ext>
          </c:extLst>
        </c:ser>
        <c:ser>
          <c:idx val="1"/>
          <c:order val="1"/>
          <c:tx>
            <c:strRef>
              <c:f>Feuil2!$K$1:$K$2</c:f>
              <c:strCache>
                <c:ptCount val="1"/>
                <c:pt idx="0">
                  <c:v>mardi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Feuil2!$I$3:$I$10</c:f>
              <c:strCache>
                <c:ptCount val="7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</c:strCache>
            </c:strRef>
          </c:cat>
          <c:val>
            <c:numRef>
              <c:f>Feuil2!$K$3:$K$10</c:f>
              <c:numCache>
                <c:formatCode>General</c:formatCode>
                <c:ptCount val="7"/>
                <c:pt idx="0">
                  <c:v>3</c:v>
                </c:pt>
                <c:pt idx="3">
                  <c:v>1</c:v>
                </c:pt>
                <c:pt idx="6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AE5-48A1-8C9A-D2CAD08EE81A}"/>
            </c:ext>
          </c:extLst>
        </c:ser>
        <c:ser>
          <c:idx val="2"/>
          <c:order val="2"/>
          <c:tx>
            <c:strRef>
              <c:f>Feuil2!$L$1:$L$2</c:f>
              <c:strCache>
                <c:ptCount val="1"/>
                <c:pt idx="0">
                  <c:v>mercredi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Feuil2!$I$3:$I$10</c:f>
              <c:strCache>
                <c:ptCount val="7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</c:strCache>
            </c:strRef>
          </c:cat>
          <c:val>
            <c:numRef>
              <c:f>Feuil2!$L$3:$L$10</c:f>
              <c:numCache>
                <c:formatCode>General</c:formatCode>
                <c:ptCount val="7"/>
                <c:pt idx="1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AE5-48A1-8C9A-D2CAD08EE81A}"/>
            </c:ext>
          </c:extLst>
        </c:ser>
        <c:ser>
          <c:idx val="3"/>
          <c:order val="3"/>
          <c:tx>
            <c:strRef>
              <c:f>Feuil2!$M$1:$M$2</c:f>
              <c:strCache>
                <c:ptCount val="1"/>
                <c:pt idx="0">
                  <c:v>jeudi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Feuil2!$I$3:$I$10</c:f>
              <c:strCache>
                <c:ptCount val="7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</c:strCache>
            </c:strRef>
          </c:cat>
          <c:val>
            <c:numRef>
              <c:f>Feuil2!$M$3:$M$10</c:f>
              <c:numCache>
                <c:formatCode>General</c:formatCode>
                <c:ptCount val="7"/>
                <c:pt idx="0">
                  <c:v>1</c:v>
                </c:pt>
                <c:pt idx="1">
                  <c:v>3</c:v>
                </c:pt>
                <c:pt idx="2">
                  <c:v>4</c:v>
                </c:pt>
                <c:pt idx="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AE5-48A1-8C9A-D2CAD08EE81A}"/>
            </c:ext>
          </c:extLst>
        </c:ser>
        <c:ser>
          <c:idx val="4"/>
          <c:order val="4"/>
          <c:tx>
            <c:strRef>
              <c:f>Feuil2!$N$1:$N$2</c:f>
              <c:strCache>
                <c:ptCount val="1"/>
                <c:pt idx="0">
                  <c:v>vendredi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Feuil2!$I$3:$I$10</c:f>
              <c:strCache>
                <c:ptCount val="7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</c:strCache>
            </c:strRef>
          </c:cat>
          <c:val>
            <c:numRef>
              <c:f>Feuil2!$N$3:$N$10</c:f>
              <c:numCache>
                <c:formatCode>General</c:formatCode>
                <c:ptCount val="7"/>
                <c:pt idx="3">
                  <c:v>2</c:v>
                </c:pt>
                <c:pt idx="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6AE5-48A1-8C9A-D2CAD08EE81A}"/>
            </c:ext>
          </c:extLst>
        </c:ser>
        <c:ser>
          <c:idx val="5"/>
          <c:order val="5"/>
          <c:tx>
            <c:strRef>
              <c:f>Feuil2!$O$1:$O$2</c:f>
              <c:strCache>
                <c:ptCount val="1"/>
                <c:pt idx="0">
                  <c:v>samedi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Feuil2!$I$3:$I$10</c:f>
              <c:strCache>
                <c:ptCount val="7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</c:strCache>
            </c:strRef>
          </c:cat>
          <c:val>
            <c:numRef>
              <c:f>Feuil2!$O$3:$O$10</c:f>
              <c:numCache>
                <c:formatCode>General</c:formatCode>
                <c:ptCount val="7"/>
                <c:pt idx="2">
                  <c:v>1</c:v>
                </c:pt>
                <c:pt idx="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AE5-48A1-8C9A-D2CAD08EE81A}"/>
            </c:ext>
          </c:extLst>
        </c:ser>
        <c:ser>
          <c:idx val="6"/>
          <c:order val="6"/>
          <c:tx>
            <c:strRef>
              <c:f>Feuil2!$P$1:$P$2</c:f>
              <c:strCache>
                <c:ptCount val="1"/>
                <c:pt idx="0">
                  <c:v>dimanche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Feuil2!$I$3:$I$10</c:f>
              <c:strCache>
                <c:ptCount val="7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</c:strCache>
            </c:strRef>
          </c:cat>
          <c:val>
            <c:numRef>
              <c:f>Feuil2!$P$3:$P$10</c:f>
              <c:numCache>
                <c:formatCode>General</c:formatCode>
                <c:ptCount val="7"/>
                <c:pt idx="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6AE5-48A1-8C9A-D2CAD08EE8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7810952"/>
        <c:axId val="343162848"/>
      </c:lineChart>
      <c:catAx>
        <c:axId val="307810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162848"/>
        <c:crosses val="autoZero"/>
        <c:auto val="1"/>
        <c:lblAlgn val="ctr"/>
        <c:lblOffset val="100"/>
        <c:noMultiLvlLbl val="0"/>
      </c:catAx>
      <c:valAx>
        <c:axId val="343162848"/>
        <c:scaling>
          <c:orientation val="minMax"/>
          <c:max val="5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7810952"/>
        <c:crosses val="autoZero"/>
        <c:crossBetween val="between"/>
        <c:majorUnit val="1"/>
        <c:minorUnit val="0.5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76200</xdr:colOff>
      <xdr:row>15</xdr:row>
      <xdr:rowOff>9525</xdr:rowOff>
    </xdr:from>
    <xdr:to>
      <xdr:col>21</xdr:col>
      <xdr:colOff>28575</xdr:colOff>
      <xdr:row>28</xdr:row>
      <xdr:rowOff>114300</xdr:rowOff>
    </xdr:to>
    <xdr:graphicFrame macro="">
      <xdr:nvGraphicFramePr>
        <xdr:cNvPr id="1027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4761</xdr:colOff>
      <xdr:row>12</xdr:row>
      <xdr:rowOff>180975</xdr:rowOff>
    </xdr:from>
    <xdr:to>
      <xdr:col>19</xdr:col>
      <xdr:colOff>0</xdr:colOff>
      <xdr:row>27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bord%20-%20Accidentologie%20-%20SST%20-%20UP%20Alpes%20-%202016%20-%20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ration"/>
      <sheetName val="TdB 2016"/>
      <sheetName val="TdB total"/>
      <sheetName val="Accidents"/>
      <sheetName val="Tdb Accidents"/>
      <sheetName val="Graphique AAA"/>
      <sheetName val="Carto AAA"/>
      <sheetName val="Accidents sans arret"/>
      <sheetName val="Tdb ASA"/>
      <sheetName val="Accidents Bénins"/>
      <sheetName val="Tdb AB"/>
      <sheetName val="PA marquants"/>
      <sheetName val="calculs"/>
      <sheetName val="calculs total"/>
      <sheetName val="Données"/>
      <sheetName val="Graphiques"/>
      <sheetName val="Menus déroula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A1" t="str">
            <v>Type d'accident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53.635922222224" createdVersion="1" refreshedVersion="6" recordCount="28" upgradeOnRefresh="1">
  <cacheSource type="worksheet">
    <worksheetSource name="Tableau1"/>
  </cacheSource>
  <cacheFields count="7">
    <cacheField name="Type d'accident" numFmtId="0">
      <sharedItems/>
    </cacheField>
    <cacheField name="Date" numFmtId="14">
      <sharedItems containsSemiMixedTypes="0" containsNonDate="0" containsDate="1" containsString="0" minDate="2010-01-11T00:00:00" maxDate="2016-12-18T00:00:00" count="26">
        <d v="2010-01-11T00:00:00"/>
        <d v="2010-02-09T00:00:00"/>
        <d v="2010-02-23T00:00:00"/>
        <d v="2010-03-04T00:00:00"/>
        <d v="2010-03-09T00:00:00"/>
        <d v="2010-05-03T00:00:00"/>
        <d v="2011-05-25T00:00:00"/>
        <d v="2011-06-09T00:00:00"/>
        <d v="2011-06-23T00:00:00"/>
        <d v="2011-06-30T00:00:00"/>
        <d v="2012-06-30T00:00:00"/>
        <d v="2012-07-12T00:00:00"/>
        <d v="2012-07-19T00:00:00"/>
        <d v="2012-07-26T00:00:00"/>
        <d v="2012-08-09T00:00:00"/>
        <d v="2013-08-09T00:00:00"/>
        <d v="2013-09-06T00:00:00"/>
        <d v="2013-09-16T00:00:00"/>
        <d v="2013-09-24T00:00:00"/>
        <d v="2014-10-05T00:00:00"/>
        <d v="2015-10-07T00:00:00"/>
        <d v="2016-10-11T00:00:00"/>
        <d v="2016-12-08T00:00:00"/>
        <d v="2016-12-14T00:00:00"/>
        <d v="2016-12-16T00:00:00"/>
        <d v="2016-12-17T00:00:00"/>
      </sharedItems>
      <fieldGroup par="6" base="1">
        <rangePr groupBy="days" startDate="2010-01-11T00:00:00" endDate="2016-12-18T00:00:00"/>
        <groupItems count="368">
          <s v="&lt;11/01/201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12/2016"/>
        </groupItems>
      </fieldGroup>
    </cacheField>
    <cacheField name="Jour" numFmtId="14">
      <sharedItems count="7">
        <s v="lundi"/>
        <s v="mardi"/>
        <s v="jeudi"/>
        <s v="mercredi"/>
        <s v="samedi"/>
        <s v="vendredi"/>
        <s v="dimanche"/>
      </sharedItems>
    </cacheField>
    <cacheField name="J.Arrêts" numFmtId="0">
      <sharedItems containsSemiMixedTypes="0" containsString="0" containsNumber="1" containsInteger="1" minValue="0" maxValue="53"/>
    </cacheField>
    <cacheField name="Nature de l'accident" numFmtId="0">
      <sharedItems/>
    </cacheField>
    <cacheField name="Conséquences" numFmtId="0">
      <sharedItems containsNonDate="0" containsString="0" containsBlank="1"/>
    </cacheField>
    <cacheField name="Années" numFmtId="0" databaseField="0">
      <fieldGroup base="1">
        <rangePr groupBy="years" startDate="2010-01-11T00:00:00" endDate="2016-12-18T00:00:00"/>
        <groupItems count="9">
          <s v="&lt;11/01/2010"/>
          <s v="2010"/>
          <s v="2011"/>
          <s v="2012"/>
          <s v="2013"/>
          <s v="2014"/>
          <s v="2015"/>
          <s v="2016"/>
          <s v="&gt;18/1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s v="Avec arrêt"/>
    <x v="0"/>
    <x v="0"/>
    <n v="6"/>
    <s v="Service"/>
    <m/>
  </r>
  <r>
    <s v="Sans arrêt"/>
    <x v="1"/>
    <x v="1"/>
    <n v="0"/>
    <s v="Service"/>
    <m/>
  </r>
  <r>
    <s v="Sans arrêt"/>
    <x v="2"/>
    <x v="1"/>
    <n v="0"/>
    <s v="Trajet"/>
    <m/>
  </r>
  <r>
    <s v="Sans arrêt"/>
    <x v="3"/>
    <x v="2"/>
    <n v="0"/>
    <s v="Service"/>
    <m/>
  </r>
  <r>
    <s v="Avec arrêt"/>
    <x v="4"/>
    <x v="1"/>
    <n v="44"/>
    <s v="Service"/>
    <m/>
  </r>
  <r>
    <s v="Avec arrêt"/>
    <x v="5"/>
    <x v="0"/>
    <n v="40"/>
    <s v="Service"/>
    <m/>
  </r>
  <r>
    <s v="Sans arrêt"/>
    <x v="5"/>
    <x v="0"/>
    <n v="0"/>
    <s v="Service"/>
    <m/>
  </r>
  <r>
    <s v="Avec arrêt"/>
    <x v="6"/>
    <x v="3"/>
    <n v="6"/>
    <s v="Service"/>
    <m/>
  </r>
  <r>
    <s v="Avec arrêt"/>
    <x v="7"/>
    <x v="2"/>
    <n v="53"/>
    <s v="Service"/>
    <m/>
  </r>
  <r>
    <s v="Avec arrêt"/>
    <x v="8"/>
    <x v="2"/>
    <n v="5"/>
    <s v="Service"/>
    <m/>
  </r>
  <r>
    <s v="Avec arrêt"/>
    <x v="9"/>
    <x v="2"/>
    <n v="36"/>
    <s v="Service"/>
    <m/>
  </r>
  <r>
    <s v="Sans arrêt"/>
    <x v="10"/>
    <x v="4"/>
    <n v="0"/>
    <s v="Service"/>
    <m/>
  </r>
  <r>
    <s v="Avec arrêt"/>
    <x v="11"/>
    <x v="2"/>
    <n v="10"/>
    <s v="Service"/>
    <m/>
  </r>
  <r>
    <s v="Sans arrêt"/>
    <x v="12"/>
    <x v="2"/>
    <n v="0"/>
    <s v="Service"/>
    <m/>
  </r>
  <r>
    <s v="Avec arrêt"/>
    <x v="13"/>
    <x v="2"/>
    <n v="8"/>
    <s v="Service"/>
    <m/>
  </r>
  <r>
    <s v="Avec arrêt"/>
    <x v="14"/>
    <x v="2"/>
    <n v="19"/>
    <s v="Service"/>
    <m/>
  </r>
  <r>
    <s v="Sans arrêt"/>
    <x v="15"/>
    <x v="5"/>
    <n v="0"/>
    <s v="Service"/>
    <m/>
  </r>
  <r>
    <s v="Avec arrêt"/>
    <x v="16"/>
    <x v="5"/>
    <n v="8"/>
    <s v="Service"/>
    <m/>
  </r>
  <r>
    <s v="Sans arrêt"/>
    <x v="17"/>
    <x v="0"/>
    <n v="0"/>
    <s v="Service"/>
    <m/>
  </r>
  <r>
    <s v="Avec arrêt"/>
    <x v="18"/>
    <x v="1"/>
    <n v="21"/>
    <s v="Service"/>
    <m/>
  </r>
  <r>
    <s v="Sans arrêt"/>
    <x v="19"/>
    <x v="6"/>
    <n v="0"/>
    <s v="Trajet"/>
    <m/>
  </r>
  <r>
    <s v="Sans arrêt"/>
    <x v="20"/>
    <x v="3"/>
    <n v="0"/>
    <s v="Service"/>
    <m/>
  </r>
  <r>
    <s v="Sans arrêt"/>
    <x v="21"/>
    <x v="1"/>
    <n v="0"/>
    <s v="Service"/>
    <m/>
  </r>
  <r>
    <s v="Sans arrêt"/>
    <x v="21"/>
    <x v="1"/>
    <n v="0"/>
    <s v="Service"/>
    <m/>
  </r>
  <r>
    <s v="Avec arrêt"/>
    <x v="22"/>
    <x v="2"/>
    <n v="1"/>
    <s v="Trajet"/>
    <m/>
  </r>
  <r>
    <s v="Sans arrêt"/>
    <x v="23"/>
    <x v="3"/>
    <n v="0"/>
    <s v="Service"/>
    <m/>
  </r>
  <r>
    <s v="Sans arrêt"/>
    <x v="24"/>
    <x v="5"/>
    <n v="0"/>
    <s v="Service"/>
    <m/>
  </r>
  <r>
    <s v="Sans arrêt"/>
    <x v="25"/>
    <x v="4"/>
    <n v="0"/>
    <s v="Service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 chartFormat="1">
  <location ref="I1:Q10" firstHeaderRow="1" firstDataRow="2" firstDataCol="1"/>
  <pivotFields count="7">
    <pivotField compact="0" outline="0" subtotalTop="0" showAll="0" includeNewItemsInFilter="1"/>
    <pivotField compact="0" numFmtId="164" outline="0" subtotalTop="0" showAll="0" includeNewItemsInFilter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compact="0" outline="0" subtotalTop="0" showAll="0" includeNewItemsInFilter="1" defaultSubtotal="0">
      <items count="7">
        <item x="0"/>
        <item x="1"/>
        <item x="3"/>
        <item x="2"/>
        <item x="5"/>
        <item x="4"/>
        <item x="6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</pivotFields>
  <rowFields count="1">
    <field x="6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2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B Arrêts" fld="3" subtotal="count" baseField="2" baseItem="1"/>
  </dataFields>
  <chartFormats count="1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7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</chartFormats>
  <pivotTableStyleInfo name="PivotStyleMedium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29" totalsRowShown="0">
  <autoFilter ref="A1:F29"/>
  <tableColumns count="6">
    <tableColumn id="1" name="Type d'accident"/>
    <tableColumn id="2" name="Date" dataDxfId="1"/>
    <tableColumn id="9" name="Jour" dataDxfId="0">
      <calculatedColumnFormula>TEXT(B2,"jjjj")</calculatedColumnFormula>
    </tableColumn>
    <tableColumn id="6" name="J.Arrêts"/>
    <tableColumn id="7" name="Nature de l'accident"/>
    <tableColumn id="8" name="Conséquenc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0"/>
  <sheetViews>
    <sheetView topLeftCell="I1" workbookViewId="0">
      <selection activeCell="N13" sqref="N13"/>
    </sheetView>
  </sheetViews>
  <sheetFormatPr baseColWidth="10" defaultRowHeight="15" x14ac:dyDescent="0.25"/>
  <cols>
    <col min="1" max="1" width="10.25" bestFit="1" customWidth="1"/>
    <col min="2" max="2" width="10.75" bestFit="1" customWidth="1"/>
    <col min="3" max="3" width="10.125" bestFit="1" customWidth="1"/>
    <col min="4" max="4" width="9.75" bestFit="1" customWidth="1"/>
    <col min="5" max="5" width="6.875" bestFit="1" customWidth="1"/>
    <col min="6" max="6" width="7.875" bestFit="1" customWidth="1"/>
    <col min="7" max="7" width="9.875" bestFit="1" customWidth="1"/>
    <col min="8" max="8" width="27.125" bestFit="1" customWidth="1"/>
    <col min="11" max="11" width="21" bestFit="1" customWidth="1"/>
  </cols>
  <sheetData>
    <row r="1" spans="1:21" x14ac:dyDescent="0.25">
      <c r="A1" s="1"/>
      <c r="B1" s="2"/>
      <c r="C1" s="2"/>
      <c r="D1" s="2"/>
      <c r="E1" s="3"/>
      <c r="F1" s="4"/>
      <c r="G1" s="4"/>
      <c r="H1" s="1"/>
    </row>
    <row r="2" spans="1:21" ht="25.5" x14ac:dyDescent="0.25">
      <c r="A2" s="5" t="s">
        <v>17</v>
      </c>
      <c r="B2" s="5" t="s">
        <v>0</v>
      </c>
      <c r="C2" s="5" t="s">
        <v>35</v>
      </c>
      <c r="D2" s="5" t="s">
        <v>36</v>
      </c>
      <c r="E2" s="5" t="s">
        <v>1</v>
      </c>
      <c r="F2" s="5" t="s">
        <v>2</v>
      </c>
      <c r="G2" s="5" t="s">
        <v>18</v>
      </c>
      <c r="H2" s="5" t="s">
        <v>3</v>
      </c>
    </row>
    <row r="3" spans="1:21" x14ac:dyDescent="0.25">
      <c r="A3" s="6" t="s">
        <v>4</v>
      </c>
      <c r="B3" s="10">
        <v>40189</v>
      </c>
      <c r="C3" s="6" t="str">
        <f t="shared" ref="C3:C9" si="0">TEXT(B3,"jjjj")</f>
        <v>lundi</v>
      </c>
      <c r="D3" s="6" t="str">
        <f t="shared" ref="D3:D30" si="1">TEXT(B3,"mmmm")</f>
        <v>janvier</v>
      </c>
      <c r="E3" s="7">
        <f t="shared" ref="E3:E30" si="2">YEAR(B3)</f>
        <v>2010</v>
      </c>
      <c r="F3" s="8">
        <v>6</v>
      </c>
      <c r="G3" s="8" t="s">
        <v>5</v>
      </c>
      <c r="H3" s="9"/>
    </row>
    <row r="4" spans="1:21" ht="15.75" thickBot="1" x14ac:dyDescent="0.3">
      <c r="A4" s="10" t="s">
        <v>6</v>
      </c>
      <c r="B4" s="10">
        <v>40218</v>
      </c>
      <c r="C4" s="10" t="str">
        <f t="shared" si="0"/>
        <v>mardi</v>
      </c>
      <c r="D4" s="10" t="str">
        <f t="shared" si="1"/>
        <v>février</v>
      </c>
      <c r="E4" s="11">
        <f t="shared" si="2"/>
        <v>2010</v>
      </c>
      <c r="F4" s="12">
        <v>0</v>
      </c>
      <c r="G4" s="13" t="s">
        <v>5</v>
      </c>
      <c r="H4" s="14"/>
    </row>
    <row r="5" spans="1:21" x14ac:dyDescent="0.25">
      <c r="A5" s="10" t="s">
        <v>6</v>
      </c>
      <c r="B5" s="10">
        <v>40232</v>
      </c>
      <c r="C5" s="10" t="str">
        <f t="shared" si="0"/>
        <v>mardi</v>
      </c>
      <c r="D5" s="10" t="str">
        <f t="shared" si="1"/>
        <v>février</v>
      </c>
      <c r="E5" s="11">
        <f t="shared" si="2"/>
        <v>2010</v>
      </c>
      <c r="F5" s="12">
        <v>0</v>
      </c>
      <c r="G5" s="13" t="s">
        <v>7</v>
      </c>
      <c r="H5" s="14"/>
      <c r="K5" s="20" t="s">
        <v>9</v>
      </c>
      <c r="L5" s="21">
        <v>2010</v>
      </c>
      <c r="M5" s="21">
        <f>L5+1</f>
        <v>2011</v>
      </c>
      <c r="N5" s="21">
        <f t="shared" ref="N5:T5" si="3">M5+1</f>
        <v>2012</v>
      </c>
      <c r="O5" s="21">
        <f t="shared" si="3"/>
        <v>2013</v>
      </c>
      <c r="P5" s="21">
        <f t="shared" si="3"/>
        <v>2014</v>
      </c>
      <c r="Q5" s="21">
        <f t="shared" si="3"/>
        <v>2015</v>
      </c>
      <c r="R5" s="21">
        <f t="shared" si="3"/>
        <v>2016</v>
      </c>
      <c r="S5" s="21">
        <f t="shared" si="3"/>
        <v>2017</v>
      </c>
      <c r="T5" s="21">
        <f t="shared" si="3"/>
        <v>2018</v>
      </c>
    </row>
    <row r="6" spans="1:21" x14ac:dyDescent="0.25">
      <c r="A6" s="10" t="s">
        <v>6</v>
      </c>
      <c r="B6" s="10">
        <v>40241</v>
      </c>
      <c r="C6" s="10" t="str">
        <f t="shared" si="0"/>
        <v>jeudi</v>
      </c>
      <c r="D6" s="10" t="str">
        <f t="shared" si="1"/>
        <v>mars</v>
      </c>
      <c r="E6" s="11">
        <f t="shared" si="2"/>
        <v>2010</v>
      </c>
      <c r="F6" s="12">
        <v>0</v>
      </c>
      <c r="G6" s="13" t="s">
        <v>5</v>
      </c>
      <c r="H6" s="14"/>
      <c r="K6" s="22" t="s">
        <v>10</v>
      </c>
      <c r="L6" s="23">
        <f t="shared" ref="L6:L12" si="4">COUNTIFS($C$3:$C$30,$K6,$E$3:$E$30,L$5)</f>
        <v>3</v>
      </c>
      <c r="M6" s="23">
        <f t="shared" ref="M6:T12" si="5">COUNTIFS($C$3:$C$30,$K6,$E$3:$E$30,M$5)</f>
        <v>1</v>
      </c>
      <c r="N6" s="23">
        <f t="shared" si="5"/>
        <v>0</v>
      </c>
      <c r="O6" s="23">
        <f>COUNTIFS($C$3:$C$30,$K6,$E$3:$E$30,O$5)</f>
        <v>1</v>
      </c>
      <c r="P6" s="23">
        <f t="shared" si="5"/>
        <v>0</v>
      </c>
      <c r="Q6" s="23">
        <f t="shared" si="5"/>
        <v>0</v>
      </c>
      <c r="R6" s="23">
        <f t="shared" si="5"/>
        <v>0</v>
      </c>
      <c r="S6" s="23">
        <f t="shared" si="5"/>
        <v>0</v>
      </c>
      <c r="T6" s="23">
        <f t="shared" si="5"/>
        <v>0</v>
      </c>
      <c r="U6" s="24">
        <f>SUM(L6:T6)</f>
        <v>5</v>
      </c>
    </row>
    <row r="7" spans="1:21" x14ac:dyDescent="0.25">
      <c r="A7" s="10" t="s">
        <v>4</v>
      </c>
      <c r="B7" s="10">
        <v>40246</v>
      </c>
      <c r="C7" s="10" t="str">
        <f t="shared" si="0"/>
        <v>mardi</v>
      </c>
      <c r="D7" s="10" t="str">
        <f t="shared" si="1"/>
        <v>mars</v>
      </c>
      <c r="E7" s="11">
        <f t="shared" si="2"/>
        <v>2010</v>
      </c>
      <c r="F7" s="15">
        <v>44</v>
      </c>
      <c r="G7" s="15" t="s">
        <v>5</v>
      </c>
      <c r="H7" s="16"/>
      <c r="K7" s="22" t="s">
        <v>11</v>
      </c>
      <c r="L7" s="23">
        <f t="shared" si="4"/>
        <v>3</v>
      </c>
      <c r="M7" s="23">
        <f t="shared" si="5"/>
        <v>0</v>
      </c>
      <c r="N7" s="23">
        <f>COUNTIFS($C$3:$C$30,$K7,$E$3:$E$30,N$5)</f>
        <v>0</v>
      </c>
      <c r="O7" s="23">
        <f>COUNTIFS($C$3:$C$30,$K7,$E$3:$E$30,O$5)</f>
        <v>1</v>
      </c>
      <c r="P7" s="23">
        <f t="shared" si="5"/>
        <v>0</v>
      </c>
      <c r="Q7" s="23">
        <f t="shared" si="5"/>
        <v>0</v>
      </c>
      <c r="R7" s="23">
        <f t="shared" si="5"/>
        <v>2</v>
      </c>
      <c r="S7" s="23">
        <f t="shared" si="5"/>
        <v>0</v>
      </c>
      <c r="T7" s="23">
        <f t="shared" si="5"/>
        <v>0</v>
      </c>
      <c r="U7" s="24">
        <f t="shared" ref="U7:U12" si="6">SUM(L7:T7)</f>
        <v>6</v>
      </c>
    </row>
    <row r="8" spans="1:21" x14ac:dyDescent="0.25">
      <c r="A8" s="10" t="s">
        <v>4</v>
      </c>
      <c r="B8" s="10">
        <v>40301</v>
      </c>
      <c r="C8" s="10" t="str">
        <f t="shared" si="0"/>
        <v>lundi</v>
      </c>
      <c r="D8" s="10" t="str">
        <f t="shared" si="1"/>
        <v>mai</v>
      </c>
      <c r="E8" s="11">
        <f t="shared" si="2"/>
        <v>2010</v>
      </c>
      <c r="F8" s="17">
        <v>40</v>
      </c>
      <c r="G8" s="15" t="s">
        <v>5</v>
      </c>
      <c r="H8" s="18"/>
      <c r="K8" s="22" t="s">
        <v>12</v>
      </c>
      <c r="L8" s="23">
        <f t="shared" si="4"/>
        <v>0</v>
      </c>
      <c r="M8" s="23">
        <f t="shared" si="5"/>
        <v>0</v>
      </c>
      <c r="N8" s="23">
        <f t="shared" si="5"/>
        <v>0</v>
      </c>
      <c r="O8" s="23">
        <f t="shared" si="5"/>
        <v>0</v>
      </c>
      <c r="P8" s="23">
        <f t="shared" si="5"/>
        <v>0</v>
      </c>
      <c r="Q8" s="23">
        <f t="shared" si="5"/>
        <v>1</v>
      </c>
      <c r="R8" s="23">
        <f t="shared" si="5"/>
        <v>1</v>
      </c>
      <c r="S8" s="23">
        <f t="shared" si="5"/>
        <v>0</v>
      </c>
      <c r="T8" s="23">
        <f t="shared" si="5"/>
        <v>0</v>
      </c>
      <c r="U8" s="24">
        <f t="shared" si="6"/>
        <v>2</v>
      </c>
    </row>
    <row r="9" spans="1:21" x14ac:dyDescent="0.25">
      <c r="A9" s="10" t="s">
        <v>6</v>
      </c>
      <c r="B9" s="10">
        <v>40301</v>
      </c>
      <c r="C9" s="10" t="str">
        <f t="shared" si="0"/>
        <v>lundi</v>
      </c>
      <c r="D9" s="10" t="str">
        <f t="shared" si="1"/>
        <v>mai</v>
      </c>
      <c r="E9" s="11">
        <f t="shared" si="2"/>
        <v>2010</v>
      </c>
      <c r="F9" s="12">
        <v>0</v>
      </c>
      <c r="G9" s="13" t="s">
        <v>5</v>
      </c>
      <c r="H9" s="14"/>
      <c r="K9" s="22" t="s">
        <v>13</v>
      </c>
      <c r="L9" s="23">
        <f t="shared" si="4"/>
        <v>1</v>
      </c>
      <c r="M9" s="23">
        <f t="shared" si="5"/>
        <v>3</v>
      </c>
      <c r="N9" s="23">
        <f t="shared" si="5"/>
        <v>4</v>
      </c>
      <c r="O9" s="23">
        <f t="shared" si="5"/>
        <v>0</v>
      </c>
      <c r="P9" s="23">
        <f t="shared" si="5"/>
        <v>0</v>
      </c>
      <c r="Q9" s="23">
        <f t="shared" si="5"/>
        <v>0</v>
      </c>
      <c r="R9" s="23">
        <f t="shared" si="5"/>
        <v>1</v>
      </c>
      <c r="S9" s="23">
        <f t="shared" si="5"/>
        <v>0</v>
      </c>
      <c r="T9" s="23">
        <f t="shared" si="5"/>
        <v>0</v>
      </c>
      <c r="U9" s="24">
        <f t="shared" si="6"/>
        <v>9</v>
      </c>
    </row>
    <row r="10" spans="1:21" x14ac:dyDescent="0.25">
      <c r="A10" s="10" t="s">
        <v>4</v>
      </c>
      <c r="B10" s="10">
        <v>40688</v>
      </c>
      <c r="C10" s="10" t="s">
        <v>8</v>
      </c>
      <c r="D10" s="10" t="str">
        <f t="shared" si="1"/>
        <v>mai</v>
      </c>
      <c r="E10" s="11">
        <f t="shared" si="2"/>
        <v>2011</v>
      </c>
      <c r="F10" s="15">
        <v>6</v>
      </c>
      <c r="G10" s="15" t="s">
        <v>5</v>
      </c>
      <c r="H10" s="16"/>
      <c r="K10" s="22" t="s">
        <v>14</v>
      </c>
      <c r="L10" s="23">
        <f t="shared" si="4"/>
        <v>0</v>
      </c>
      <c r="M10" s="23">
        <f t="shared" si="5"/>
        <v>0</v>
      </c>
      <c r="N10" s="23">
        <f t="shared" si="5"/>
        <v>0</v>
      </c>
      <c r="O10" s="23">
        <f t="shared" si="5"/>
        <v>2</v>
      </c>
      <c r="P10" s="23">
        <f t="shared" si="5"/>
        <v>0</v>
      </c>
      <c r="Q10" s="23">
        <f t="shared" si="5"/>
        <v>0</v>
      </c>
      <c r="R10" s="23">
        <f t="shared" si="5"/>
        <v>1</v>
      </c>
      <c r="S10" s="23">
        <f t="shared" si="5"/>
        <v>0</v>
      </c>
      <c r="T10" s="23">
        <f t="shared" si="5"/>
        <v>0</v>
      </c>
      <c r="U10" s="24">
        <f t="shared" si="6"/>
        <v>3</v>
      </c>
    </row>
    <row r="11" spans="1:21" x14ac:dyDescent="0.25">
      <c r="A11" s="10" t="s">
        <v>4</v>
      </c>
      <c r="B11" s="10">
        <v>40703</v>
      </c>
      <c r="C11" s="10" t="str">
        <f t="shared" ref="C11:C30" si="7">TEXT(B11,"jjjj")</f>
        <v>jeudi</v>
      </c>
      <c r="D11" s="10" t="str">
        <f t="shared" si="1"/>
        <v>juin</v>
      </c>
      <c r="E11" s="11">
        <f t="shared" si="2"/>
        <v>2011</v>
      </c>
      <c r="F11" s="15">
        <v>53</v>
      </c>
      <c r="G11" s="15" t="s">
        <v>5</v>
      </c>
      <c r="H11" s="16"/>
      <c r="K11" s="22" t="s">
        <v>15</v>
      </c>
      <c r="L11" s="23">
        <f t="shared" si="4"/>
        <v>0</v>
      </c>
      <c r="M11" s="23">
        <f t="shared" si="5"/>
        <v>0</v>
      </c>
      <c r="N11" s="23">
        <f t="shared" si="5"/>
        <v>1</v>
      </c>
      <c r="O11" s="23">
        <f t="shared" si="5"/>
        <v>0</v>
      </c>
      <c r="P11" s="23">
        <f t="shared" si="5"/>
        <v>0</v>
      </c>
      <c r="Q11" s="23">
        <f t="shared" si="5"/>
        <v>0</v>
      </c>
      <c r="R11" s="23">
        <f t="shared" si="5"/>
        <v>1</v>
      </c>
      <c r="S11" s="23">
        <f t="shared" si="5"/>
        <v>0</v>
      </c>
      <c r="T11" s="23">
        <f t="shared" si="5"/>
        <v>0</v>
      </c>
      <c r="U11" s="24">
        <f t="shared" si="6"/>
        <v>2</v>
      </c>
    </row>
    <row r="12" spans="1:21" x14ac:dyDescent="0.25">
      <c r="A12" s="10" t="s">
        <v>4</v>
      </c>
      <c r="B12" s="10">
        <v>40717</v>
      </c>
      <c r="C12" s="10" t="str">
        <f t="shared" si="7"/>
        <v>jeudi</v>
      </c>
      <c r="D12" s="10" t="str">
        <f t="shared" si="1"/>
        <v>juin</v>
      </c>
      <c r="E12" s="11">
        <f t="shared" si="2"/>
        <v>2011</v>
      </c>
      <c r="F12" s="17">
        <v>5</v>
      </c>
      <c r="G12" s="15" t="s">
        <v>5</v>
      </c>
      <c r="H12" s="18"/>
      <c r="K12" s="22" t="s">
        <v>16</v>
      </c>
      <c r="L12" s="23">
        <f t="shared" si="4"/>
        <v>0</v>
      </c>
      <c r="M12" s="23">
        <f t="shared" si="5"/>
        <v>0</v>
      </c>
      <c r="N12" s="23">
        <f t="shared" si="5"/>
        <v>0</v>
      </c>
      <c r="O12" s="23">
        <f t="shared" si="5"/>
        <v>0</v>
      </c>
      <c r="P12" s="23">
        <f t="shared" si="5"/>
        <v>1</v>
      </c>
      <c r="Q12" s="23">
        <f t="shared" si="5"/>
        <v>0</v>
      </c>
      <c r="R12" s="23">
        <f t="shared" si="5"/>
        <v>0</v>
      </c>
      <c r="S12" s="23">
        <f t="shared" si="5"/>
        <v>0</v>
      </c>
      <c r="T12" s="23">
        <f t="shared" si="5"/>
        <v>0</v>
      </c>
      <c r="U12" s="24">
        <f t="shared" si="6"/>
        <v>1</v>
      </c>
    </row>
    <row r="13" spans="1:21" x14ac:dyDescent="0.25">
      <c r="A13" s="10" t="s">
        <v>4</v>
      </c>
      <c r="B13" s="10">
        <v>40724</v>
      </c>
      <c r="C13" s="10" t="str">
        <f t="shared" si="7"/>
        <v>jeudi</v>
      </c>
      <c r="D13" s="10" t="str">
        <f t="shared" si="1"/>
        <v>juin</v>
      </c>
      <c r="E13" s="11">
        <f t="shared" si="2"/>
        <v>2011</v>
      </c>
      <c r="F13" s="15">
        <v>36</v>
      </c>
      <c r="G13" s="15" t="s">
        <v>5</v>
      </c>
      <c r="H13" s="16"/>
      <c r="K13" s="25"/>
      <c r="L13" s="24">
        <f>SUM(L6:L12)</f>
        <v>7</v>
      </c>
      <c r="M13" s="24">
        <f t="shared" ref="M13:U13" si="8">SUM(M6:M12)</f>
        <v>4</v>
      </c>
      <c r="N13" s="24">
        <f t="shared" si="8"/>
        <v>5</v>
      </c>
      <c r="O13" s="24">
        <f t="shared" si="8"/>
        <v>4</v>
      </c>
      <c r="P13" s="24">
        <f t="shared" si="8"/>
        <v>1</v>
      </c>
      <c r="Q13" s="24">
        <f t="shared" si="8"/>
        <v>1</v>
      </c>
      <c r="R13" s="24">
        <f t="shared" si="8"/>
        <v>6</v>
      </c>
      <c r="S13" s="24">
        <f t="shared" si="8"/>
        <v>0</v>
      </c>
      <c r="T13" s="24">
        <f t="shared" si="8"/>
        <v>0</v>
      </c>
      <c r="U13" s="24">
        <f t="shared" si="8"/>
        <v>28</v>
      </c>
    </row>
    <row r="14" spans="1:21" x14ac:dyDescent="0.25">
      <c r="A14" s="10" t="s">
        <v>6</v>
      </c>
      <c r="B14" s="10">
        <v>41090</v>
      </c>
      <c r="C14" s="10" t="str">
        <f t="shared" si="7"/>
        <v>samedi</v>
      </c>
      <c r="D14" s="10" t="str">
        <f t="shared" si="1"/>
        <v>juin</v>
      </c>
      <c r="E14" s="11">
        <f t="shared" si="2"/>
        <v>2012</v>
      </c>
      <c r="F14" s="12">
        <v>0</v>
      </c>
      <c r="G14" s="13" t="s">
        <v>5</v>
      </c>
      <c r="H14" s="14"/>
      <c r="U14" s="24">
        <f>SUM(U6:U12)</f>
        <v>28</v>
      </c>
    </row>
    <row r="15" spans="1:21" x14ac:dyDescent="0.25">
      <c r="A15" s="10" t="s">
        <v>4</v>
      </c>
      <c r="B15" s="10">
        <v>41102</v>
      </c>
      <c r="C15" s="10" t="str">
        <f t="shared" si="7"/>
        <v>jeudi</v>
      </c>
      <c r="D15" s="10" t="str">
        <f t="shared" si="1"/>
        <v>juillet</v>
      </c>
      <c r="E15" s="11">
        <f t="shared" si="2"/>
        <v>2012</v>
      </c>
      <c r="F15" s="17">
        <v>10</v>
      </c>
      <c r="G15" s="15" t="s">
        <v>5</v>
      </c>
      <c r="H15" s="19"/>
    </row>
    <row r="16" spans="1:21" x14ac:dyDescent="0.25">
      <c r="A16" s="10" t="s">
        <v>6</v>
      </c>
      <c r="B16" s="10">
        <v>41109</v>
      </c>
      <c r="C16" s="10" t="str">
        <f t="shared" si="7"/>
        <v>jeudi</v>
      </c>
      <c r="D16" s="10" t="str">
        <f t="shared" si="1"/>
        <v>juillet</v>
      </c>
      <c r="E16" s="11">
        <f t="shared" si="2"/>
        <v>2012</v>
      </c>
      <c r="F16" s="12">
        <v>0</v>
      </c>
      <c r="G16" s="13" t="s">
        <v>5</v>
      </c>
      <c r="H16" s="14"/>
    </row>
    <row r="17" spans="1:8" x14ac:dyDescent="0.25">
      <c r="A17" s="10" t="s">
        <v>4</v>
      </c>
      <c r="B17" s="10">
        <v>41116</v>
      </c>
      <c r="C17" s="10" t="str">
        <f t="shared" si="7"/>
        <v>jeudi</v>
      </c>
      <c r="D17" s="10" t="str">
        <f t="shared" si="1"/>
        <v>juillet</v>
      </c>
      <c r="E17" s="11">
        <f t="shared" si="2"/>
        <v>2012</v>
      </c>
      <c r="F17" s="17">
        <v>8</v>
      </c>
      <c r="G17" s="15" t="s">
        <v>5</v>
      </c>
      <c r="H17" s="19"/>
    </row>
    <row r="18" spans="1:8" x14ac:dyDescent="0.25">
      <c r="A18" s="10" t="s">
        <v>4</v>
      </c>
      <c r="B18" s="10">
        <v>41130</v>
      </c>
      <c r="C18" s="10" t="str">
        <f t="shared" si="7"/>
        <v>jeudi</v>
      </c>
      <c r="D18" s="10" t="str">
        <f t="shared" si="1"/>
        <v>août</v>
      </c>
      <c r="E18" s="11">
        <f t="shared" si="2"/>
        <v>2012</v>
      </c>
      <c r="F18" s="15">
        <v>19</v>
      </c>
      <c r="G18" s="15" t="s">
        <v>5</v>
      </c>
      <c r="H18" s="16"/>
    </row>
    <row r="19" spans="1:8" x14ac:dyDescent="0.25">
      <c r="A19" s="10" t="s">
        <v>6</v>
      </c>
      <c r="B19" s="10">
        <v>41495</v>
      </c>
      <c r="C19" s="10" t="str">
        <f t="shared" si="7"/>
        <v>vendredi</v>
      </c>
      <c r="D19" s="10" t="str">
        <f t="shared" si="1"/>
        <v>août</v>
      </c>
      <c r="E19" s="11">
        <f t="shared" si="2"/>
        <v>2013</v>
      </c>
      <c r="F19" s="12">
        <v>0</v>
      </c>
      <c r="G19" s="13" t="s">
        <v>5</v>
      </c>
      <c r="H19" s="14"/>
    </row>
    <row r="20" spans="1:8" x14ac:dyDescent="0.25">
      <c r="A20" s="10" t="s">
        <v>4</v>
      </c>
      <c r="B20" s="10">
        <v>41523</v>
      </c>
      <c r="C20" s="10" t="str">
        <f t="shared" si="7"/>
        <v>vendredi</v>
      </c>
      <c r="D20" s="10" t="str">
        <f t="shared" si="1"/>
        <v>septembre</v>
      </c>
      <c r="E20" s="11">
        <f t="shared" si="2"/>
        <v>2013</v>
      </c>
      <c r="F20" s="17">
        <v>8</v>
      </c>
      <c r="G20" s="15" t="s">
        <v>5</v>
      </c>
      <c r="H20" s="19"/>
    </row>
    <row r="21" spans="1:8" x14ac:dyDescent="0.25">
      <c r="A21" s="10" t="s">
        <v>6</v>
      </c>
      <c r="B21" s="10">
        <v>41533</v>
      </c>
      <c r="C21" s="10" t="str">
        <f t="shared" si="7"/>
        <v>lundi</v>
      </c>
      <c r="D21" s="10" t="str">
        <f t="shared" si="1"/>
        <v>septembre</v>
      </c>
      <c r="E21" s="11">
        <f t="shared" si="2"/>
        <v>2013</v>
      </c>
      <c r="F21" s="12">
        <v>0</v>
      </c>
      <c r="G21" s="13" t="s">
        <v>5</v>
      </c>
      <c r="H21" s="19"/>
    </row>
    <row r="22" spans="1:8" x14ac:dyDescent="0.25">
      <c r="A22" s="10" t="s">
        <v>4</v>
      </c>
      <c r="B22" s="10">
        <v>41541</v>
      </c>
      <c r="C22" s="10" t="str">
        <f t="shared" si="7"/>
        <v>mardi</v>
      </c>
      <c r="D22" s="10" t="str">
        <f t="shared" si="1"/>
        <v>septembre</v>
      </c>
      <c r="E22" s="11">
        <f t="shared" si="2"/>
        <v>2013</v>
      </c>
      <c r="F22" s="15">
        <v>21</v>
      </c>
      <c r="G22" s="15" t="s">
        <v>5</v>
      </c>
      <c r="H22" s="16"/>
    </row>
    <row r="23" spans="1:8" x14ac:dyDescent="0.25">
      <c r="A23" s="10" t="s">
        <v>6</v>
      </c>
      <c r="B23" s="10">
        <v>41917</v>
      </c>
      <c r="C23" s="10" t="str">
        <f t="shared" si="7"/>
        <v>dimanche</v>
      </c>
      <c r="D23" s="10" t="str">
        <f t="shared" si="1"/>
        <v>octobre</v>
      </c>
      <c r="E23" s="11">
        <f t="shared" si="2"/>
        <v>2014</v>
      </c>
      <c r="F23" s="12">
        <v>0</v>
      </c>
      <c r="G23" s="15" t="s">
        <v>7</v>
      </c>
      <c r="H23" s="14"/>
    </row>
    <row r="24" spans="1:8" x14ac:dyDescent="0.25">
      <c r="A24" s="10" t="s">
        <v>6</v>
      </c>
      <c r="B24" s="10">
        <v>42284</v>
      </c>
      <c r="C24" s="10" t="str">
        <f t="shared" si="7"/>
        <v>mercredi</v>
      </c>
      <c r="D24" s="10" t="str">
        <f t="shared" si="1"/>
        <v>octobre</v>
      </c>
      <c r="E24" s="11">
        <f t="shared" si="2"/>
        <v>2015</v>
      </c>
      <c r="F24" s="12">
        <v>0</v>
      </c>
      <c r="G24" s="13" t="s">
        <v>5</v>
      </c>
      <c r="H24" s="19"/>
    </row>
    <row r="25" spans="1:8" x14ac:dyDescent="0.25">
      <c r="A25" s="10" t="s">
        <v>6</v>
      </c>
      <c r="B25" s="10">
        <v>42654</v>
      </c>
      <c r="C25" s="10" t="str">
        <f t="shared" si="7"/>
        <v>mardi</v>
      </c>
      <c r="D25" s="10" t="str">
        <f t="shared" si="1"/>
        <v>octobre</v>
      </c>
      <c r="E25" s="11">
        <f t="shared" si="2"/>
        <v>2016</v>
      </c>
      <c r="F25" s="12">
        <v>0</v>
      </c>
      <c r="G25" s="13" t="s">
        <v>5</v>
      </c>
      <c r="H25" s="14"/>
    </row>
    <row r="26" spans="1:8" x14ac:dyDescent="0.25">
      <c r="A26" s="10" t="s">
        <v>6</v>
      </c>
      <c r="B26" s="10">
        <v>42654</v>
      </c>
      <c r="C26" s="10" t="str">
        <f t="shared" si="7"/>
        <v>mardi</v>
      </c>
      <c r="D26" s="10" t="str">
        <f t="shared" si="1"/>
        <v>octobre</v>
      </c>
      <c r="E26" s="11">
        <f t="shared" si="2"/>
        <v>2016</v>
      </c>
      <c r="F26" s="12">
        <v>0</v>
      </c>
      <c r="G26" s="13" t="s">
        <v>5</v>
      </c>
      <c r="H26" s="14"/>
    </row>
    <row r="27" spans="1:8" x14ac:dyDescent="0.25">
      <c r="A27" s="10" t="s">
        <v>4</v>
      </c>
      <c r="B27" s="10">
        <v>42712</v>
      </c>
      <c r="C27" s="10" t="str">
        <f t="shared" si="7"/>
        <v>jeudi</v>
      </c>
      <c r="D27" s="10" t="str">
        <f t="shared" si="1"/>
        <v>décembre</v>
      </c>
      <c r="E27" s="11">
        <f t="shared" si="2"/>
        <v>2016</v>
      </c>
      <c r="F27" s="15">
        <v>1</v>
      </c>
      <c r="G27" s="15" t="s">
        <v>7</v>
      </c>
      <c r="H27" s="16"/>
    </row>
    <row r="28" spans="1:8" x14ac:dyDescent="0.25">
      <c r="A28" s="10" t="s">
        <v>6</v>
      </c>
      <c r="B28" s="10">
        <v>42718</v>
      </c>
      <c r="C28" s="10" t="str">
        <f t="shared" si="7"/>
        <v>mercredi</v>
      </c>
      <c r="D28" s="10" t="str">
        <f t="shared" si="1"/>
        <v>décembre</v>
      </c>
      <c r="E28" s="11">
        <f t="shared" si="2"/>
        <v>2016</v>
      </c>
      <c r="F28" s="12">
        <v>0</v>
      </c>
      <c r="G28" s="13" t="s">
        <v>5</v>
      </c>
      <c r="H28" s="14"/>
    </row>
    <row r="29" spans="1:8" x14ac:dyDescent="0.25">
      <c r="A29" s="10" t="s">
        <v>6</v>
      </c>
      <c r="B29" s="10">
        <v>42720</v>
      </c>
      <c r="C29" s="10" t="str">
        <f t="shared" si="7"/>
        <v>vendredi</v>
      </c>
      <c r="D29" s="10" t="str">
        <f t="shared" si="1"/>
        <v>décembre</v>
      </c>
      <c r="E29" s="11">
        <f t="shared" si="2"/>
        <v>2016</v>
      </c>
      <c r="F29" s="12">
        <v>0</v>
      </c>
      <c r="G29" s="13" t="s">
        <v>5</v>
      </c>
      <c r="H29" s="14"/>
    </row>
    <row r="30" spans="1:8" x14ac:dyDescent="0.25">
      <c r="A30" s="10" t="s">
        <v>6</v>
      </c>
      <c r="B30" s="10">
        <v>42721</v>
      </c>
      <c r="C30" s="10" t="str">
        <f t="shared" si="7"/>
        <v>samedi</v>
      </c>
      <c r="D30" s="10" t="str">
        <f t="shared" si="1"/>
        <v>décembre</v>
      </c>
      <c r="E30" s="11">
        <f t="shared" si="2"/>
        <v>2016</v>
      </c>
      <c r="F30" s="12">
        <v>0</v>
      </c>
      <c r="G30" s="13" t="s">
        <v>5</v>
      </c>
      <c r="H30" s="14"/>
    </row>
  </sheetData>
  <conditionalFormatting sqref="C27:E30 C5:E25 E26 A5:A30 A2 C2:F2">
    <cfRule type="cellIs" dxfId="7" priority="6" stopIfTrue="1" operator="equal">
      <formula>"oui"</formula>
    </cfRule>
  </conditionalFormatting>
  <conditionalFormatting sqref="B14">
    <cfRule type="containsText" dxfId="6" priority="5" stopIfTrue="1" operator="containsText" text="refusé">
      <formula>NOT(ISERROR(SEARCH("refusé",B14)))</formula>
    </cfRule>
  </conditionalFormatting>
  <conditionalFormatting sqref="A2:H2 A5:H30 B3:B30">
    <cfRule type="expression" dxfId="5" priority="4">
      <formula>$U2="refusé"</formula>
    </cfRule>
  </conditionalFormatting>
  <conditionalFormatting sqref="A2">
    <cfRule type="expression" dxfId="4" priority="3">
      <formula>$Y2="refusé"</formula>
    </cfRule>
  </conditionalFormatting>
  <conditionalFormatting sqref="H1:H30">
    <cfRule type="duplicateValues" dxfId="3" priority="2"/>
  </conditionalFormatting>
  <conditionalFormatting sqref="B3:B30">
    <cfRule type="cellIs" dxfId="2" priority="1" stopIfTrue="1" operator="equal">
      <formula>"oui"</formula>
    </cfRule>
  </conditionalFormatting>
  <dataValidations count="1">
    <dataValidation type="list" allowBlank="1" showInputMessage="1" showErrorMessage="1" sqref="A5:A30">
      <formula1>type</formula1>
    </dataValidation>
  </dataValidations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'C:\Users\Jean-Eric\Downloads\[Tableau de bord - Accidentologie - SST - UP Alpes - 2016 - V6.xlsm]Données'!#REF!</xm:f>
          </x14:formula1>
          <xm:sqref>G5:G30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9"/>
  <sheetViews>
    <sheetView showGridLines="0" tabSelected="1" workbookViewId="0">
      <selection activeCell="G19" sqref="G19"/>
    </sheetView>
  </sheetViews>
  <sheetFormatPr baseColWidth="10" defaultRowHeight="15" x14ac:dyDescent="0.25"/>
  <cols>
    <col min="1" max="1" width="14.375" customWidth="1"/>
    <col min="5" max="5" width="17.625" customWidth="1"/>
    <col min="6" max="6" width="13.625" customWidth="1"/>
    <col min="9" max="9" width="11" customWidth="1"/>
    <col min="10" max="16" width="8.25" customWidth="1"/>
    <col min="17" max="17" width="10.5" bestFit="1" customWidth="1"/>
    <col min="18" max="35" width="8.5" customWidth="1"/>
    <col min="36" max="36" width="10.5" customWidth="1"/>
  </cols>
  <sheetData>
    <row r="1" spans="1:17" x14ac:dyDescent="0.25">
      <c r="A1" t="s">
        <v>17</v>
      </c>
      <c r="B1" t="s">
        <v>0</v>
      </c>
      <c r="C1" t="s">
        <v>34</v>
      </c>
      <c r="D1" t="s">
        <v>2</v>
      </c>
      <c r="E1" t="s">
        <v>18</v>
      </c>
      <c r="F1" t="s">
        <v>3</v>
      </c>
      <c r="I1" s="28" t="s">
        <v>37</v>
      </c>
      <c r="J1" s="28" t="s">
        <v>34</v>
      </c>
    </row>
    <row r="2" spans="1:17" x14ac:dyDescent="0.25">
      <c r="A2" t="s">
        <v>4</v>
      </c>
      <c r="B2" s="26">
        <v>40189</v>
      </c>
      <c r="C2" s="26" t="str">
        <f t="shared" ref="C2:C29" si="0">TEXT(B2,"jjjj")</f>
        <v>lundi</v>
      </c>
      <c r="D2">
        <v>6</v>
      </c>
      <c r="E2" t="s">
        <v>5</v>
      </c>
      <c r="I2" s="28" t="s">
        <v>26</v>
      </c>
      <c r="J2" t="s">
        <v>8</v>
      </c>
      <c r="K2" t="s">
        <v>19</v>
      </c>
      <c r="L2" t="s">
        <v>24</v>
      </c>
      <c r="M2" t="s">
        <v>20</v>
      </c>
      <c r="N2" t="s">
        <v>22</v>
      </c>
      <c r="O2" t="s">
        <v>21</v>
      </c>
      <c r="P2" t="s">
        <v>23</v>
      </c>
      <c r="Q2" t="s">
        <v>25</v>
      </c>
    </row>
    <row r="3" spans="1:17" x14ac:dyDescent="0.25">
      <c r="A3" t="s">
        <v>6</v>
      </c>
      <c r="B3" s="26">
        <v>40218</v>
      </c>
      <c r="C3" s="26" t="str">
        <f t="shared" si="0"/>
        <v>mardi</v>
      </c>
      <c r="D3">
        <v>0</v>
      </c>
      <c r="E3" t="s">
        <v>5</v>
      </c>
      <c r="I3" t="s">
        <v>27</v>
      </c>
      <c r="J3" s="27">
        <v>3</v>
      </c>
      <c r="K3" s="27">
        <v>3</v>
      </c>
      <c r="L3" s="27"/>
      <c r="M3" s="27">
        <v>1</v>
      </c>
      <c r="N3" s="27"/>
      <c r="O3" s="27"/>
      <c r="P3" s="27"/>
      <c r="Q3" s="27">
        <v>7</v>
      </c>
    </row>
    <row r="4" spans="1:17" x14ac:dyDescent="0.25">
      <c r="A4" t="s">
        <v>6</v>
      </c>
      <c r="B4" s="26">
        <v>40232</v>
      </c>
      <c r="C4" s="26" t="str">
        <f t="shared" si="0"/>
        <v>mardi</v>
      </c>
      <c r="D4">
        <v>0</v>
      </c>
      <c r="E4" t="s">
        <v>7</v>
      </c>
      <c r="I4" t="s">
        <v>28</v>
      </c>
      <c r="J4" s="27"/>
      <c r="K4" s="27"/>
      <c r="L4" s="27">
        <v>1</v>
      </c>
      <c r="M4" s="27">
        <v>3</v>
      </c>
      <c r="N4" s="27"/>
      <c r="O4" s="27"/>
      <c r="P4" s="27"/>
      <c r="Q4" s="27">
        <v>4</v>
      </c>
    </row>
    <row r="5" spans="1:17" x14ac:dyDescent="0.25">
      <c r="A5" t="s">
        <v>6</v>
      </c>
      <c r="B5" s="26">
        <v>40241</v>
      </c>
      <c r="C5" s="26" t="str">
        <f t="shared" si="0"/>
        <v>jeudi</v>
      </c>
      <c r="D5">
        <v>0</v>
      </c>
      <c r="E5" t="s">
        <v>5</v>
      </c>
      <c r="I5" t="s">
        <v>29</v>
      </c>
      <c r="J5" s="27"/>
      <c r="K5" s="27"/>
      <c r="L5" s="27"/>
      <c r="M5" s="27">
        <v>4</v>
      </c>
      <c r="N5" s="27"/>
      <c r="O5" s="27">
        <v>1</v>
      </c>
      <c r="P5" s="27"/>
      <c r="Q5" s="27">
        <v>5</v>
      </c>
    </row>
    <row r="6" spans="1:17" x14ac:dyDescent="0.25">
      <c r="A6" t="s">
        <v>4</v>
      </c>
      <c r="B6" s="26">
        <v>40246</v>
      </c>
      <c r="C6" s="26" t="str">
        <f t="shared" si="0"/>
        <v>mardi</v>
      </c>
      <c r="D6">
        <v>44</v>
      </c>
      <c r="E6" t="s">
        <v>5</v>
      </c>
      <c r="I6" t="s">
        <v>30</v>
      </c>
      <c r="J6" s="27">
        <v>1</v>
      </c>
      <c r="K6" s="27">
        <v>1</v>
      </c>
      <c r="L6" s="27"/>
      <c r="M6" s="27"/>
      <c r="N6" s="27">
        <v>2</v>
      </c>
      <c r="O6" s="27"/>
      <c r="P6" s="27"/>
      <c r="Q6" s="27">
        <v>4</v>
      </c>
    </row>
    <row r="7" spans="1:17" x14ac:dyDescent="0.25">
      <c r="A7" t="s">
        <v>4</v>
      </c>
      <c r="B7" s="26">
        <v>40301</v>
      </c>
      <c r="C7" s="26" t="str">
        <f t="shared" si="0"/>
        <v>lundi</v>
      </c>
      <c r="D7">
        <v>40</v>
      </c>
      <c r="E7" t="s">
        <v>5</v>
      </c>
      <c r="I7" t="s">
        <v>31</v>
      </c>
      <c r="J7" s="27"/>
      <c r="K7" s="27"/>
      <c r="L7" s="27"/>
      <c r="M7" s="27"/>
      <c r="N7" s="27"/>
      <c r="O7" s="27"/>
      <c r="P7" s="27">
        <v>1</v>
      </c>
      <c r="Q7" s="27">
        <v>1</v>
      </c>
    </row>
    <row r="8" spans="1:17" x14ac:dyDescent="0.25">
      <c r="A8" t="s">
        <v>6</v>
      </c>
      <c r="B8" s="26">
        <v>40301</v>
      </c>
      <c r="C8" s="26" t="str">
        <f t="shared" si="0"/>
        <v>lundi</v>
      </c>
      <c r="D8">
        <v>0</v>
      </c>
      <c r="E8" t="s">
        <v>5</v>
      </c>
      <c r="I8" t="s">
        <v>32</v>
      </c>
      <c r="J8" s="27"/>
      <c r="K8" s="27"/>
      <c r="L8" s="27">
        <v>1</v>
      </c>
      <c r="M8" s="27"/>
      <c r="N8" s="27"/>
      <c r="O8" s="27"/>
      <c r="P8" s="27"/>
      <c r="Q8" s="27">
        <v>1</v>
      </c>
    </row>
    <row r="9" spans="1:17" x14ac:dyDescent="0.25">
      <c r="A9" t="s">
        <v>4</v>
      </c>
      <c r="B9" s="26">
        <v>40688</v>
      </c>
      <c r="C9" s="26" t="str">
        <f t="shared" si="0"/>
        <v>mercredi</v>
      </c>
      <c r="D9">
        <v>6</v>
      </c>
      <c r="E9" t="s">
        <v>5</v>
      </c>
      <c r="I9" t="s">
        <v>33</v>
      </c>
      <c r="J9" s="27"/>
      <c r="K9" s="27">
        <v>2</v>
      </c>
      <c r="L9" s="27">
        <v>1</v>
      </c>
      <c r="M9" s="27">
        <v>1</v>
      </c>
      <c r="N9" s="27">
        <v>1</v>
      </c>
      <c r="O9" s="27">
        <v>1</v>
      </c>
      <c r="P9" s="27"/>
      <c r="Q9" s="27">
        <v>6</v>
      </c>
    </row>
    <row r="10" spans="1:17" x14ac:dyDescent="0.25">
      <c r="A10" t="s">
        <v>4</v>
      </c>
      <c r="B10" s="26">
        <v>40703</v>
      </c>
      <c r="C10" s="26" t="str">
        <f t="shared" si="0"/>
        <v>jeudi</v>
      </c>
      <c r="D10">
        <v>53</v>
      </c>
      <c r="E10" t="s">
        <v>5</v>
      </c>
      <c r="I10" t="s">
        <v>25</v>
      </c>
      <c r="J10" s="27">
        <v>4</v>
      </c>
      <c r="K10" s="27">
        <v>6</v>
      </c>
      <c r="L10" s="27">
        <v>3</v>
      </c>
      <c r="M10" s="27">
        <v>9</v>
      </c>
      <c r="N10" s="27">
        <v>3</v>
      </c>
      <c r="O10" s="27">
        <v>2</v>
      </c>
      <c r="P10" s="27">
        <v>1</v>
      </c>
      <c r="Q10" s="27">
        <v>28</v>
      </c>
    </row>
    <row r="11" spans="1:17" x14ac:dyDescent="0.25">
      <c r="A11" t="s">
        <v>4</v>
      </c>
      <c r="B11" s="26">
        <v>40717</v>
      </c>
      <c r="C11" s="26" t="str">
        <f t="shared" si="0"/>
        <v>jeudi</v>
      </c>
      <c r="D11">
        <v>5</v>
      </c>
      <c r="E11" t="s">
        <v>5</v>
      </c>
    </row>
    <row r="12" spans="1:17" x14ac:dyDescent="0.25">
      <c r="A12" t="s">
        <v>4</v>
      </c>
      <c r="B12" s="26">
        <v>40724</v>
      </c>
      <c r="C12" s="26" t="str">
        <f t="shared" si="0"/>
        <v>jeudi</v>
      </c>
      <c r="D12">
        <v>36</v>
      </c>
      <c r="E12" t="s">
        <v>5</v>
      </c>
    </row>
    <row r="13" spans="1:17" x14ac:dyDescent="0.25">
      <c r="A13" t="s">
        <v>6</v>
      </c>
      <c r="B13" s="26">
        <v>41090</v>
      </c>
      <c r="C13" s="26" t="str">
        <f t="shared" si="0"/>
        <v>samedi</v>
      </c>
      <c r="D13">
        <v>0</v>
      </c>
      <c r="E13" t="s">
        <v>5</v>
      </c>
    </row>
    <row r="14" spans="1:17" x14ac:dyDescent="0.25">
      <c r="A14" t="s">
        <v>4</v>
      </c>
      <c r="B14" s="26">
        <v>41102</v>
      </c>
      <c r="C14" s="26" t="str">
        <f t="shared" si="0"/>
        <v>jeudi</v>
      </c>
      <c r="D14">
        <v>10</v>
      </c>
      <c r="E14" t="s">
        <v>5</v>
      </c>
    </row>
    <row r="15" spans="1:17" x14ac:dyDescent="0.25">
      <c r="A15" t="s">
        <v>6</v>
      </c>
      <c r="B15" s="26">
        <v>41109</v>
      </c>
      <c r="C15" s="26" t="str">
        <f t="shared" si="0"/>
        <v>jeudi</v>
      </c>
      <c r="D15">
        <v>0</v>
      </c>
      <c r="E15" t="s">
        <v>5</v>
      </c>
    </row>
    <row r="16" spans="1:17" x14ac:dyDescent="0.25">
      <c r="A16" t="s">
        <v>4</v>
      </c>
      <c r="B16" s="26">
        <v>41116</v>
      </c>
      <c r="C16" s="26" t="str">
        <f t="shared" si="0"/>
        <v>jeudi</v>
      </c>
      <c r="D16">
        <v>8</v>
      </c>
      <c r="E16" t="s">
        <v>5</v>
      </c>
    </row>
    <row r="17" spans="1:5" x14ac:dyDescent="0.25">
      <c r="A17" t="s">
        <v>4</v>
      </c>
      <c r="B17" s="26">
        <v>41130</v>
      </c>
      <c r="C17" s="26" t="str">
        <f t="shared" si="0"/>
        <v>jeudi</v>
      </c>
      <c r="D17">
        <v>19</v>
      </c>
      <c r="E17" t="s">
        <v>5</v>
      </c>
    </row>
    <row r="18" spans="1:5" x14ac:dyDescent="0.25">
      <c r="A18" t="s">
        <v>6</v>
      </c>
      <c r="B18" s="26">
        <v>41495</v>
      </c>
      <c r="C18" s="26" t="str">
        <f t="shared" si="0"/>
        <v>vendredi</v>
      </c>
      <c r="D18">
        <v>0</v>
      </c>
      <c r="E18" t="s">
        <v>5</v>
      </c>
    </row>
    <row r="19" spans="1:5" x14ac:dyDescent="0.25">
      <c r="A19" t="s">
        <v>4</v>
      </c>
      <c r="B19" s="26">
        <v>41523</v>
      </c>
      <c r="C19" s="26" t="str">
        <f t="shared" si="0"/>
        <v>vendredi</v>
      </c>
      <c r="D19">
        <v>8</v>
      </c>
      <c r="E19" t="s">
        <v>5</v>
      </c>
    </row>
    <row r="20" spans="1:5" x14ac:dyDescent="0.25">
      <c r="A20" t="s">
        <v>6</v>
      </c>
      <c r="B20" s="26">
        <v>41533</v>
      </c>
      <c r="C20" s="26" t="str">
        <f t="shared" si="0"/>
        <v>lundi</v>
      </c>
      <c r="D20">
        <v>0</v>
      </c>
      <c r="E20" t="s">
        <v>5</v>
      </c>
    </row>
    <row r="21" spans="1:5" x14ac:dyDescent="0.25">
      <c r="A21" t="s">
        <v>4</v>
      </c>
      <c r="B21" s="26">
        <v>41541</v>
      </c>
      <c r="C21" s="26" t="str">
        <f t="shared" si="0"/>
        <v>mardi</v>
      </c>
      <c r="D21">
        <v>21</v>
      </c>
      <c r="E21" t="s">
        <v>5</v>
      </c>
    </row>
    <row r="22" spans="1:5" x14ac:dyDescent="0.25">
      <c r="A22" t="s">
        <v>6</v>
      </c>
      <c r="B22" s="26">
        <v>41917</v>
      </c>
      <c r="C22" s="26" t="str">
        <f t="shared" si="0"/>
        <v>dimanche</v>
      </c>
      <c r="D22">
        <v>0</v>
      </c>
      <c r="E22" t="s">
        <v>7</v>
      </c>
    </row>
    <row r="23" spans="1:5" x14ac:dyDescent="0.25">
      <c r="A23" t="s">
        <v>6</v>
      </c>
      <c r="B23" s="26">
        <v>42284</v>
      </c>
      <c r="C23" s="26" t="str">
        <f t="shared" si="0"/>
        <v>mercredi</v>
      </c>
      <c r="D23">
        <v>0</v>
      </c>
      <c r="E23" t="s">
        <v>5</v>
      </c>
    </row>
    <row r="24" spans="1:5" x14ac:dyDescent="0.25">
      <c r="A24" t="s">
        <v>6</v>
      </c>
      <c r="B24" s="26">
        <v>42654</v>
      </c>
      <c r="C24" s="26" t="str">
        <f t="shared" si="0"/>
        <v>mardi</v>
      </c>
      <c r="D24">
        <v>0</v>
      </c>
      <c r="E24" t="s">
        <v>5</v>
      </c>
    </row>
    <row r="25" spans="1:5" x14ac:dyDescent="0.25">
      <c r="A25" t="s">
        <v>6</v>
      </c>
      <c r="B25" s="26">
        <v>42654</v>
      </c>
      <c r="C25" s="26" t="str">
        <f t="shared" si="0"/>
        <v>mardi</v>
      </c>
      <c r="D25">
        <v>0</v>
      </c>
      <c r="E25" t="s">
        <v>5</v>
      </c>
    </row>
    <row r="26" spans="1:5" x14ac:dyDescent="0.25">
      <c r="A26" t="s">
        <v>4</v>
      </c>
      <c r="B26" s="26">
        <v>42712</v>
      </c>
      <c r="C26" s="26" t="str">
        <f t="shared" si="0"/>
        <v>jeudi</v>
      </c>
      <c r="D26">
        <v>1</v>
      </c>
      <c r="E26" t="s">
        <v>7</v>
      </c>
    </row>
    <row r="27" spans="1:5" x14ac:dyDescent="0.25">
      <c r="A27" t="s">
        <v>6</v>
      </c>
      <c r="B27" s="26">
        <v>42718</v>
      </c>
      <c r="C27" s="26" t="str">
        <f t="shared" si="0"/>
        <v>mercredi</v>
      </c>
      <c r="D27">
        <v>0</v>
      </c>
      <c r="E27" t="s">
        <v>5</v>
      </c>
    </row>
    <row r="28" spans="1:5" x14ac:dyDescent="0.25">
      <c r="A28" t="s">
        <v>6</v>
      </c>
      <c r="B28" s="26">
        <v>42720</v>
      </c>
      <c r="C28" s="26" t="str">
        <f t="shared" si="0"/>
        <v>vendredi</v>
      </c>
      <c r="D28">
        <v>0</v>
      </c>
      <c r="E28" t="s">
        <v>5</v>
      </c>
    </row>
    <row r="29" spans="1:5" x14ac:dyDescent="0.25">
      <c r="A29" t="s">
        <v>6</v>
      </c>
      <c r="B29" s="26">
        <v>42721</v>
      </c>
      <c r="C29" s="26" t="str">
        <f t="shared" si="0"/>
        <v>samedi</v>
      </c>
      <c r="D29">
        <v>0</v>
      </c>
      <c r="E29" t="s">
        <v>5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Jean-Eric Pelouas</cp:lastModifiedBy>
  <dcterms:created xsi:type="dcterms:W3CDTF">2016-10-10T12:30:30Z</dcterms:created>
  <dcterms:modified xsi:type="dcterms:W3CDTF">2016-10-10T13:25:45Z</dcterms:modified>
</cp:coreProperties>
</file>