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31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C404813-9666-4592-B4C3-010A42CACF48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ExternalData_1" localSheetId="0" hidden="1">Feuil1!$B$2:$D$12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1" l="1"/>
  <c r="D13" i="1"/>
  <c r="D3" i="2"/>
  <c r="D4" i="2"/>
  <c r="D5" i="2"/>
  <c r="D6" i="2"/>
  <c r="D7" i="2"/>
  <c r="C7" i="2"/>
  <c r="D7" i="4"/>
  <c r="D7" i="3"/>
  <c r="D3" i="3"/>
  <c r="D4" i="3"/>
  <c r="D5" i="3"/>
  <c r="D6" i="3"/>
  <c r="C7" i="3"/>
  <c r="D3" i="4"/>
  <c r="D4" i="4"/>
  <c r="D5" i="4"/>
  <c r="D6" i="4"/>
  <c r="C7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79EE98-5177-4B4F-9DBC-B57A24DA0BA7}" keepAlive="1" name="Query - T_Consolidation" description="Connection to the 'T_Consolidation' query in the workbook." type="5" refreshedVersion="6" background="1" saveData="1">
    <dbPr connection="Provider=Microsoft.Mashup.OleDb.1;Data Source=$Workbook$;Location=T_Consolidation;Extended Properties=&quot;&quot;" command="SELECT * FROM [T_Consolidation]"/>
  </connection>
</connections>
</file>

<file path=xl/sharedStrings.xml><?xml version="1.0" encoding="utf-8"?>
<sst xmlns="http://schemas.openxmlformats.org/spreadsheetml/2006/main" count="42" uniqueCount="19">
  <si>
    <t>a</t>
  </si>
  <si>
    <t>b</t>
  </si>
  <si>
    <t>c</t>
  </si>
  <si>
    <t>d</t>
  </si>
  <si>
    <t>nom</t>
  </si>
  <si>
    <t>qté</t>
  </si>
  <si>
    <t>%</t>
  </si>
  <si>
    <t>C</t>
  </si>
  <si>
    <t>B</t>
  </si>
  <si>
    <t>A</t>
  </si>
  <si>
    <t>w</t>
  </si>
  <si>
    <t>v</t>
  </si>
  <si>
    <t>h</t>
  </si>
  <si>
    <t>l</t>
  </si>
  <si>
    <t>k</t>
  </si>
  <si>
    <t>p</t>
  </si>
  <si>
    <t>Total</t>
  </si>
  <si>
    <t>Qté totale</t>
  </si>
  <si>
    <t>Consolidation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</si>
</sst>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4" fontId="0" fillId="0" borderId="0" xfId="1" applyNumberFormat="1" applyFont="1"/>
    <xf numFmtId="164" fontId="2" fillId="0" borderId="0" xfId="0" applyNumberFormat="1" applyFont="1"/>
    <xf numFmtId="0" fontId="3" fillId="0" borderId="0" xfId="0" applyFont="1"/>
  </cellXfs>
  <cellStyles count="2">
    <cellStyle name="Normal" xfId="0" builtinId="0"/>
    <cellStyle name="Percent" xfId="1" builtinId="5"/>
  </cellStyles>
  <dxfs count="6">
    <dxf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0</xdr:row>
          <xdr:rowOff>190500</xdr:rowOff>
        </xdr:from>
        <xdr:to>
          <xdr:col>9</xdr:col>
          <xdr:colOff>533400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30BFA86-5C9A-43CB-9885-D6BC13A67F04}" autoFormatId="16" applyNumberFormats="0" applyBorderFormats="0" applyFontFormats="0" applyPatternFormats="0" applyAlignmentFormats="0" applyWidthHeightFormats="0">
  <queryTableRefresh nextId="5">
    <queryTableFields count="3">
      <queryTableField id="1" name="nom" tableColumnId="1"/>
      <queryTableField id="2" name="Qté totale" tableColumnId="2"/>
      <queryTableField id="4" name="%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548F7D-95F8-48DC-849C-8AD0358EF044}" name="T_Consolidation" displayName="T_Consolidation" ref="B2:D13" tableType="queryTable" totalsRowCount="1">
  <autoFilter ref="B2:D12" xr:uid="{386753AD-22E6-45B6-87E4-E55E6D169187}">
    <filterColumn colId="0" hiddenButton="1"/>
    <filterColumn colId="1" hiddenButton="1"/>
    <filterColumn colId="2" hiddenButton="1"/>
  </autoFilter>
  <tableColumns count="3">
    <tableColumn id="1" xr3:uid="{EBF1E784-6D54-4AEE-A3CA-F4B4A75B2362}" uniqueName="1" name="nom" totalsRowLabel="Total" queryTableFieldId="1"/>
    <tableColumn id="2" xr3:uid="{25CCC8E7-5B6F-4EE2-B771-0DFCA6B019EE}" uniqueName="2" name="Qté totale" totalsRowFunction="sum" queryTableFieldId="2"/>
    <tableColumn id="4" xr3:uid="{EE4BE31B-F43A-4134-8AE0-E742D4E0013C}" uniqueName="4" name="%" totalsRowFunction="sum" queryTableFieldId="4" dataDxfId="0" totalsRowDxfId="1" dataCellStyle="Percent" totalsRowCellStyle="Perce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253277-9C5A-40A5-A5B2-E29BF2351034}" name="T_A" displayName="T_A" ref="B2:D7" totalsRowCount="1">
  <autoFilter ref="B2:D6" xr:uid="{C8364C61-DA3A-47BE-9F80-0FD76B7B2DCE}">
    <filterColumn colId="0" hiddenButton="1"/>
    <filterColumn colId="1" hiddenButton="1"/>
    <filterColumn colId="2" hiddenButton="1"/>
  </autoFilter>
  <tableColumns count="3">
    <tableColumn id="1" xr3:uid="{C26437D0-EDBA-469B-97A9-FC43ED311DB5}" name="nom" totalsRowLabel="Total"/>
    <tableColumn id="2" xr3:uid="{51D4F78C-BBA3-4740-9F7E-5FEF68B5CE57}" name="qté" totalsRowFunction="sum"/>
    <tableColumn id="3" xr3:uid="{371B1E7A-CF61-4404-AC06-B416EC64C001}" name="%" totalsRowFunction="sum" dataDxfId="2">
      <calculatedColumnFormula>IFERROR(T_A[[#This Row],[qté]]/T_A[[#Totals],[qté]],0)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C36411-A52F-4AA1-946C-48020404AADA}" name="T_B" displayName="T_B" ref="B2:D7" totalsRowCount="1">
  <autoFilter ref="B2:D6" xr:uid="{96990E89-A231-4C08-8248-8A1575B9E0A5}">
    <filterColumn colId="0" hiddenButton="1"/>
    <filterColumn colId="1" hiddenButton="1"/>
    <filterColumn colId="2" hiddenButton="1"/>
  </autoFilter>
  <tableColumns count="3">
    <tableColumn id="1" xr3:uid="{460120F1-4DFE-4620-9F0E-DE8CAFBDBFE3}" name="nom" totalsRowLabel="Total"/>
    <tableColumn id="2" xr3:uid="{E15F6AB5-DD97-4841-BF62-F66A5B451E36}" name="qté" totalsRowFunction="sum"/>
    <tableColumn id="3" xr3:uid="{B720EE6C-5D37-496B-99C5-A7FF1FAE4B08}" name="%" totalsRowFunction="sum" dataDxfId="4" dataCellStyle="Percent">
      <calculatedColumnFormula>IFERROR(T_B[[#This Row],[qté]]/T_B[[#Totals],[qté]],0)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4D6DAC-7782-4F28-BECB-0CAA8BBAAA76}" name="T_C" displayName="T_C" ref="B2:D7" totalsRowCount="1">
  <autoFilter ref="B2:D6" xr:uid="{A43124C0-DD81-4D0E-9A5F-68AE995EAD65}">
    <filterColumn colId="0" hiddenButton="1"/>
    <filterColumn colId="1" hiddenButton="1"/>
    <filterColumn colId="2" hiddenButton="1"/>
  </autoFilter>
  <tableColumns count="3">
    <tableColumn id="1" xr3:uid="{23AAB983-69B7-4BFB-9E25-72775F559AE0}" name="nom" totalsRowLabel="Total"/>
    <tableColumn id="2" xr3:uid="{DAE7C428-9E41-40F6-8E72-1521F78D2EFA}" name="qté" totalsRowFunction="sum"/>
    <tableColumn id="3" xr3:uid="{AB8BD0B1-3C97-476B-9E3C-3BFD032E5EC2}" name="%" totalsRowFunction="sum" dataDxfId="5" totalsRowDxfId="3">
      <calculatedColumnFormula>IFERROR(T_C[[#This Row],[qté]]/T_C[[#Totals],[qté]],0)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D13"/>
  <sheetViews>
    <sheetView showGridLines="0" tabSelected="1" workbookViewId="0">
      <selection activeCell="G15" sqref="G15"/>
    </sheetView>
  </sheetViews>
  <sheetFormatPr defaultColWidth="11.42578125" defaultRowHeight="15" x14ac:dyDescent="0.25"/>
  <cols>
    <col min="2" max="2" width="7.28515625" bestFit="1" customWidth="1"/>
    <col min="3" max="3" width="12.28515625" bestFit="1" customWidth="1"/>
    <col min="4" max="4" width="7.140625" bestFit="1" customWidth="1"/>
    <col min="5" max="5" width="10" bestFit="1" customWidth="1"/>
  </cols>
  <sheetData>
    <row r="1" spans="2:4" ht="15.75" x14ac:dyDescent="0.25">
      <c r="B1" s="4" t="s">
        <v>18</v>
      </c>
    </row>
    <row r="2" spans="2:4" x14ac:dyDescent="0.25">
      <c r="B2" t="s">
        <v>4</v>
      </c>
      <c r="C2" t="s">
        <v>17</v>
      </c>
      <c r="D2" t="s">
        <v>6</v>
      </c>
    </row>
    <row r="3" spans="2:4" x14ac:dyDescent="0.25">
      <c r="B3" t="s">
        <v>0</v>
      </c>
      <c r="C3">
        <v>14</v>
      </c>
      <c r="D3" s="2">
        <v>0.10370370370370401</v>
      </c>
    </row>
    <row r="4" spans="2:4" x14ac:dyDescent="0.25">
      <c r="B4" t="s">
        <v>1</v>
      </c>
      <c r="C4">
        <v>26</v>
      </c>
      <c r="D4" s="2">
        <v>0.19259259259259301</v>
      </c>
    </row>
    <row r="5" spans="2:4" x14ac:dyDescent="0.25">
      <c r="B5" t="s">
        <v>2</v>
      </c>
      <c r="C5">
        <v>2</v>
      </c>
      <c r="D5" s="2">
        <v>1.48148148148148E-2</v>
      </c>
    </row>
    <row r="6" spans="2:4" x14ac:dyDescent="0.25">
      <c r="B6" t="s">
        <v>3</v>
      </c>
      <c r="C6">
        <v>35</v>
      </c>
      <c r="D6" s="2">
        <v>0.25925925925925902</v>
      </c>
    </row>
    <row r="7" spans="2:4" x14ac:dyDescent="0.25">
      <c r="B7" t="s">
        <v>12</v>
      </c>
      <c r="C7">
        <v>4</v>
      </c>
      <c r="D7" s="2">
        <v>2.96296296296296E-2</v>
      </c>
    </row>
    <row r="8" spans="2:4" x14ac:dyDescent="0.25">
      <c r="B8" t="s">
        <v>14</v>
      </c>
      <c r="C8">
        <v>1</v>
      </c>
      <c r="D8" s="2">
        <v>7.4074074074074103E-3</v>
      </c>
    </row>
    <row r="9" spans="2:4" x14ac:dyDescent="0.25">
      <c r="B9" t="s">
        <v>13</v>
      </c>
      <c r="C9">
        <v>28</v>
      </c>
      <c r="D9" s="2">
        <v>0.20740740740740701</v>
      </c>
    </row>
    <row r="10" spans="2:4" x14ac:dyDescent="0.25">
      <c r="B10" t="s">
        <v>15</v>
      </c>
      <c r="C10">
        <v>10</v>
      </c>
      <c r="D10" s="2">
        <v>7.4074074074074098E-2</v>
      </c>
    </row>
    <row r="11" spans="2:4" x14ac:dyDescent="0.25">
      <c r="B11" t="s">
        <v>11</v>
      </c>
      <c r="C11">
        <v>12</v>
      </c>
      <c r="D11" s="2">
        <v>8.8888888888888906E-2</v>
      </c>
    </row>
    <row r="12" spans="2:4" x14ac:dyDescent="0.25">
      <c r="B12" t="s">
        <v>10</v>
      </c>
      <c r="C12">
        <v>3</v>
      </c>
      <c r="D12" s="2">
        <v>2.2222222222222199E-2</v>
      </c>
    </row>
    <row r="13" spans="2:4" x14ac:dyDescent="0.25">
      <c r="B13" t="s">
        <v>16</v>
      </c>
      <c r="C13">
        <f>SUBTOTAL(109,T_Consolidation[Qté totale])</f>
        <v>135</v>
      </c>
      <c r="D13" s="3">
        <f>SUBTOTAL(109,T_Consolidation[%])</f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fresh_query">
                <anchor moveWithCells="1" sizeWithCells="1">
                  <from>
                    <xdr:col>8</xdr:col>
                    <xdr:colOff>85725</xdr:colOff>
                    <xdr:row>0</xdr:row>
                    <xdr:rowOff>190500</xdr:rowOff>
                  </from>
                  <to>
                    <xdr:col>9</xdr:col>
                    <xdr:colOff>533400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7"/>
  <sheetViews>
    <sheetView showGridLines="0" workbookViewId="0">
      <selection activeCell="D6" sqref="D6"/>
    </sheetView>
  </sheetViews>
  <sheetFormatPr defaultColWidth="11.42578125" defaultRowHeight="15" x14ac:dyDescent="0.25"/>
  <sheetData>
    <row r="1" spans="2:4" ht="15.75" x14ac:dyDescent="0.25">
      <c r="B1" s="4" t="s">
        <v>9</v>
      </c>
    </row>
    <row r="2" spans="2:4" x14ac:dyDescent="0.25">
      <c r="B2" t="s">
        <v>4</v>
      </c>
      <c r="C2" t="s">
        <v>5</v>
      </c>
      <c r="D2" t="s">
        <v>6</v>
      </c>
    </row>
    <row r="3" spans="2:4" x14ac:dyDescent="0.25">
      <c r="B3" t="s">
        <v>0</v>
      </c>
      <c r="C3">
        <v>14</v>
      </c>
      <c r="D3" s="1">
        <f>IFERROR(T_A[[#This Row],[qté]]/T_A[[#Totals],[qté]],0)</f>
        <v>0.45161290322580644</v>
      </c>
    </row>
    <row r="4" spans="2:4" x14ac:dyDescent="0.25">
      <c r="B4" t="s">
        <v>11</v>
      </c>
      <c r="C4">
        <v>12</v>
      </c>
      <c r="D4" s="1">
        <f>IFERROR(T_A[[#This Row],[qté]]/T_A[[#Totals],[qté]],0)</f>
        <v>0.38709677419354838</v>
      </c>
    </row>
    <row r="5" spans="2:4" x14ac:dyDescent="0.25">
      <c r="B5" t="s">
        <v>2</v>
      </c>
      <c r="C5">
        <v>2</v>
      </c>
      <c r="D5" s="1">
        <f>IFERROR(T_A[[#This Row],[qté]]/T_A[[#Totals],[qté]],0)</f>
        <v>6.4516129032258063E-2</v>
      </c>
    </row>
    <row r="6" spans="2:4" x14ac:dyDescent="0.25">
      <c r="B6" t="s">
        <v>10</v>
      </c>
      <c r="C6">
        <v>3</v>
      </c>
      <c r="D6" s="1">
        <f>IFERROR(T_A[[#This Row],[qté]]/T_A[[#Totals],[qté]],0)</f>
        <v>9.6774193548387094E-2</v>
      </c>
    </row>
    <row r="7" spans="2:4" x14ac:dyDescent="0.25">
      <c r="B7" t="s">
        <v>16</v>
      </c>
      <c r="C7">
        <f>SUBTOTAL(109,T_A[qté])</f>
        <v>31</v>
      </c>
      <c r="D7" s="1">
        <f>SUBTOTAL(109,T_A[%])</f>
        <v>0.99999999999999989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D7"/>
  <sheetViews>
    <sheetView showGridLines="0" workbookViewId="0">
      <selection activeCell="D3" sqref="D3"/>
    </sheetView>
  </sheetViews>
  <sheetFormatPr defaultColWidth="11.42578125" defaultRowHeight="15" x14ac:dyDescent="0.25"/>
  <sheetData>
    <row r="1" spans="2:4" ht="15.75" x14ac:dyDescent="0.25">
      <c r="B1" s="4" t="s">
        <v>8</v>
      </c>
    </row>
    <row r="2" spans="2:4" x14ac:dyDescent="0.25">
      <c r="B2" t="s">
        <v>4</v>
      </c>
      <c r="C2" t="s">
        <v>5</v>
      </c>
      <c r="D2" t="s">
        <v>6</v>
      </c>
    </row>
    <row r="3" spans="2:4" x14ac:dyDescent="0.25">
      <c r="B3" t="s">
        <v>15</v>
      </c>
      <c r="C3">
        <v>10</v>
      </c>
      <c r="D3" s="2">
        <f>IFERROR(T_B[[#This Row],[qté]]/T_B[[#Totals],[qté]],0)</f>
        <v>0.23255813953488372</v>
      </c>
    </row>
    <row r="4" spans="2:4" x14ac:dyDescent="0.25">
      <c r="B4" t="s">
        <v>1</v>
      </c>
      <c r="C4">
        <v>2</v>
      </c>
      <c r="D4" s="2">
        <f>IFERROR(T_B[[#This Row],[qté]]/T_B[[#Totals],[qté]],0)</f>
        <v>4.6511627906976744E-2</v>
      </c>
    </row>
    <row r="5" spans="2:4" x14ac:dyDescent="0.25">
      <c r="B5" t="s">
        <v>14</v>
      </c>
      <c r="C5">
        <v>1</v>
      </c>
      <c r="D5" s="2">
        <f>IFERROR(T_B[[#This Row],[qté]]/T_B[[#Totals],[qté]],0)</f>
        <v>2.3255813953488372E-2</v>
      </c>
    </row>
    <row r="6" spans="2:4" x14ac:dyDescent="0.25">
      <c r="B6" t="s">
        <v>3</v>
      </c>
      <c r="C6">
        <v>30</v>
      </c>
      <c r="D6" s="2">
        <f>IFERROR(T_B[[#This Row],[qté]]/T_B[[#Totals],[qté]],0)</f>
        <v>0.69767441860465118</v>
      </c>
    </row>
    <row r="7" spans="2:4" x14ac:dyDescent="0.25">
      <c r="B7" t="s">
        <v>16</v>
      </c>
      <c r="C7">
        <f>SUBTOTAL(109,T_B[qté])</f>
        <v>43</v>
      </c>
      <c r="D7" s="1">
        <f>SUBTOTAL(109,T_B[%])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D7"/>
  <sheetViews>
    <sheetView showGridLines="0" workbookViewId="0">
      <selection activeCell="C5" sqref="C5"/>
    </sheetView>
  </sheetViews>
  <sheetFormatPr defaultColWidth="11.42578125" defaultRowHeight="15" x14ac:dyDescent="0.25"/>
  <sheetData>
    <row r="1" spans="2:4" ht="15.75" x14ac:dyDescent="0.25">
      <c r="B1" s="4" t="s">
        <v>7</v>
      </c>
    </row>
    <row r="2" spans="2:4" x14ac:dyDescent="0.25">
      <c r="B2" t="s">
        <v>4</v>
      </c>
      <c r="C2" t="s">
        <v>5</v>
      </c>
      <c r="D2" t="s">
        <v>6</v>
      </c>
    </row>
    <row r="3" spans="2:4" x14ac:dyDescent="0.25">
      <c r="B3" t="s">
        <v>13</v>
      </c>
      <c r="C3">
        <v>28</v>
      </c>
      <c r="D3" s="1">
        <f>IFERROR(T_C[[#This Row],[qté]]/T_C[[#Totals],[qté]],0)</f>
        <v>0.45901639344262296</v>
      </c>
    </row>
    <row r="4" spans="2:4" x14ac:dyDescent="0.25">
      <c r="B4" t="s">
        <v>1</v>
      </c>
      <c r="C4">
        <v>24</v>
      </c>
      <c r="D4" s="1">
        <f>IFERROR(T_C[[#This Row],[qté]]/T_C[[#Totals],[qté]],0)</f>
        <v>0.39344262295081966</v>
      </c>
    </row>
    <row r="5" spans="2:4" x14ac:dyDescent="0.25">
      <c r="B5" t="s">
        <v>12</v>
      </c>
      <c r="C5">
        <v>4</v>
      </c>
      <c r="D5" s="1">
        <f>IFERROR(T_C[[#This Row],[qté]]/T_C[[#Totals],[qté]],0)</f>
        <v>6.5573770491803282E-2</v>
      </c>
    </row>
    <row r="6" spans="2:4" x14ac:dyDescent="0.25">
      <c r="B6" t="s">
        <v>3</v>
      </c>
      <c r="C6">
        <v>5</v>
      </c>
      <c r="D6" s="1">
        <f>IFERROR(T_C[[#This Row],[qté]]/T_C[[#Totals],[qté]],0)</f>
        <v>8.1967213114754092E-2</v>
      </c>
    </row>
    <row r="7" spans="2:4" x14ac:dyDescent="0.25">
      <c r="B7" t="s">
        <v>16</v>
      </c>
      <c r="C7">
        <f>SUBTOTAL(109,T_C[qté])</f>
        <v>61</v>
      </c>
      <c r="D7" s="1">
        <f>SUBTOTAL(109,T_C[%])</f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7D0F6E-954D-4F65-A400-E47E964B43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Jean-Eric Pelouas</cp:lastModifiedBy>
  <dcterms:created xsi:type="dcterms:W3CDTF">2019-11-12T14:44:05Z</dcterms:created>
  <dcterms:modified xsi:type="dcterms:W3CDTF">2019-11-12T20:53:21Z</dcterms:modified>
</cp:coreProperties>
</file>