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Achats" sheetId="6" r:id="rId1"/>
    <sheet name="Ventes" sheetId="2" r:id="rId2"/>
    <sheet name="Listes" sheetId="3" r:id="rId3"/>
    <sheet name="Stocks" sheetId="4" r:id="rId4"/>
    <sheet name="Calculs" sheetId="5" r:id="rId5"/>
  </sheets>
  <definedNames>
    <definedName name="s.Agneau_de_lait">tbl_Agneau_de_lait[Agneau de lait]</definedName>
    <definedName name="s.Agneau_herbe">tbl_Agneau_herbe[Agneau herbe]</definedName>
    <definedName name="s.Pâté_Pâques">tbl_Pâté_Pâques[Pâté Pâques]</definedName>
    <definedName name="s.Plat_préparé">tbl_Plat_préparé[Plat préparé]</definedName>
    <definedName name="s.Préparation_bouchère">tbl_Préparation_bouchère[Préparation bouchère]</definedName>
    <definedName name="s.Produits">tbl_Produits[Produits]</definedName>
  </definedNames>
  <calcPr calcId="152511"/>
  <pivotCaches>
    <pivotCache cacheId="93" r:id="rId6"/>
    <pivotCache cacheId="97" r:id="rId7"/>
  </pivotCaches>
</workbook>
</file>

<file path=xl/calcChain.xml><?xml version="1.0" encoding="utf-8"?>
<calcChain xmlns="http://schemas.openxmlformats.org/spreadsheetml/2006/main">
  <c r="F8" i="4" l="1"/>
  <c r="F5" i="4"/>
  <c r="F31" i="4"/>
  <c r="F12" i="4"/>
  <c r="F9" i="4"/>
  <c r="F36" i="4"/>
  <c r="F32" i="4"/>
  <c r="F29" i="4"/>
  <c r="F30" i="4"/>
  <c r="F26" i="4"/>
  <c r="F16" i="4"/>
  <c r="F24" i="4"/>
  <c r="F21" i="4"/>
  <c r="F20" i="4"/>
  <c r="F28" i="4"/>
  <c r="F25" i="4"/>
  <c r="F17" i="4"/>
  <c r="F22" i="4"/>
  <c r="F18" i="4"/>
  <c r="F33" i="4"/>
  <c r="F19" i="4"/>
  <c r="F13" i="4"/>
  <c r="F10" i="4"/>
  <c r="F37" i="4"/>
  <c r="F35" i="4"/>
  <c r="F14" i="4"/>
  <c r="F6" i="4"/>
  <c r="F23" i="4"/>
  <c r="F27" i="4"/>
  <c r="F15" i="4"/>
  <c r="F11" i="4"/>
  <c r="F34" i="4"/>
  <c r="F7" i="4"/>
  <c r="F4" i="4"/>
  <c r="E13" i="4"/>
  <c r="E6" i="4"/>
  <c r="E15" i="4"/>
  <c r="E4" i="4"/>
  <c r="E24" i="4"/>
  <c r="E11" i="4"/>
  <c r="E37" i="4"/>
  <c r="E30" i="4"/>
  <c r="E8" i="4"/>
  <c r="E29" i="4"/>
  <c r="E22" i="4"/>
  <c r="E9" i="4"/>
  <c r="E17" i="4"/>
  <c r="E10" i="4"/>
  <c r="E18" i="4"/>
  <c r="E31" i="4"/>
  <c r="E27" i="4"/>
  <c r="E34" i="4"/>
  <c r="E19" i="4"/>
  <c r="E7" i="4"/>
  <c r="E36" i="4"/>
  <c r="E33" i="4"/>
  <c r="E26" i="4"/>
  <c r="E5" i="4"/>
  <c r="E32" i="4"/>
  <c r="E28" i="4"/>
  <c r="E16" i="4"/>
  <c r="E12" i="4"/>
  <c r="E35" i="4"/>
  <c r="E23" i="4"/>
  <c r="E20" i="4"/>
  <c r="E21" i="4"/>
  <c r="E14" i="4"/>
  <c r="E25" i="4"/>
  <c r="H2" i="2"/>
  <c r="H7" i="2"/>
  <c r="H5" i="2"/>
  <c r="H6" i="2"/>
  <c r="H9" i="2"/>
  <c r="H10" i="2"/>
  <c r="H4" i="2"/>
  <c r="H3" i="2"/>
  <c r="H8" i="2"/>
  <c r="I5" i="2" l="1"/>
  <c r="I8" i="2"/>
  <c r="I4" i="2"/>
  <c r="I9" i="2"/>
  <c r="I7" i="2"/>
  <c r="I3" i="2"/>
  <c r="I10" i="2"/>
  <c r="I6" i="2"/>
  <c r="I2" i="2"/>
  <c r="G31" i="4"/>
  <c r="G23" i="4"/>
  <c r="G11" i="4"/>
  <c r="G34" i="4"/>
  <c r="G26" i="4"/>
  <c r="G18" i="4"/>
  <c r="G10" i="4"/>
  <c r="G37" i="4"/>
  <c r="G33" i="4"/>
  <c r="G29" i="4"/>
  <c r="G25" i="4"/>
  <c r="G21" i="4"/>
  <c r="G17" i="4"/>
  <c r="G13" i="4"/>
  <c r="G9" i="4"/>
  <c r="G5" i="4"/>
  <c r="G35" i="4"/>
  <c r="G27" i="4"/>
  <c r="G19" i="4"/>
  <c r="G15" i="4"/>
  <c r="G7" i="4"/>
  <c r="G30" i="4"/>
  <c r="G22" i="4"/>
  <c r="G14" i="4"/>
  <c r="G6" i="4"/>
  <c r="G36" i="4"/>
  <c r="G32" i="4"/>
  <c r="G28" i="4"/>
  <c r="G24" i="4"/>
  <c r="G20" i="4"/>
  <c r="G16" i="4"/>
  <c r="G12" i="4"/>
  <c r="G8" i="4"/>
  <c r="G4" i="4"/>
</calcChain>
</file>

<file path=xl/sharedStrings.xml><?xml version="1.0" encoding="utf-8"?>
<sst xmlns="http://schemas.openxmlformats.org/spreadsheetml/2006/main" count="234" uniqueCount="66">
  <si>
    <t>Pièce</t>
  </si>
  <si>
    <t>Durand</t>
  </si>
  <si>
    <t>ALAIN</t>
  </si>
  <si>
    <t>Date commande</t>
  </si>
  <si>
    <t>Nom</t>
  </si>
  <si>
    <t>Coût</t>
  </si>
  <si>
    <t>Type</t>
  </si>
  <si>
    <t>Personne</t>
  </si>
  <si>
    <t>Date retrait</t>
  </si>
  <si>
    <t>Pâté Pâques</t>
  </si>
  <si>
    <t>4 personnes</t>
  </si>
  <si>
    <t>6 personnes</t>
  </si>
  <si>
    <t>8 personnes</t>
  </si>
  <si>
    <t>10 personnes</t>
  </si>
  <si>
    <t>&gt;10 personnes</t>
  </si>
  <si>
    <t>Spéciaux</t>
  </si>
  <si>
    <t>Agneau de lait</t>
  </si>
  <si>
    <t>Carré côtes</t>
  </si>
  <si>
    <t>Collier</t>
  </si>
  <si>
    <t>Côtes</t>
  </si>
  <si>
    <t>Divers</t>
  </si>
  <si>
    <t>Epaule</t>
  </si>
  <si>
    <t>Filet</t>
  </si>
  <si>
    <t>Gigot</t>
  </si>
  <si>
    <t>Produit</t>
  </si>
  <si>
    <t>Agneau herbe</t>
  </si>
  <si>
    <t>Baron</t>
  </si>
  <si>
    <t>Faux filet</t>
  </si>
  <si>
    <t>Gigot raccourci</t>
  </si>
  <si>
    <t>Selle</t>
  </si>
  <si>
    <t>Préparation bouchère</t>
  </si>
  <si>
    <t>Carré croisé fourré</t>
  </si>
  <si>
    <t>Epaule agneau garnie</t>
  </si>
  <si>
    <t>Filet d'agneau farci</t>
  </si>
  <si>
    <t>Nature farce 1</t>
  </si>
  <si>
    <t>Nature farce 2</t>
  </si>
  <si>
    <t>Nature farce 3</t>
  </si>
  <si>
    <t>Plat préparé</t>
  </si>
  <si>
    <t>Couscous</t>
  </si>
  <si>
    <t>Filet de sandre</t>
  </si>
  <si>
    <t>Médaillon de lotte</t>
  </si>
  <si>
    <t>Noix de veau</t>
  </si>
  <si>
    <t>Pavé de saumon</t>
  </si>
  <si>
    <t>Tajine</t>
  </si>
  <si>
    <t>Produits</t>
  </si>
  <si>
    <t>Stock initial</t>
  </si>
  <si>
    <t>Achat</t>
  </si>
  <si>
    <t>Vente</t>
  </si>
  <si>
    <t>Stock final</t>
  </si>
  <si>
    <t>Total général</t>
  </si>
  <si>
    <t>Somme de Pièce</t>
  </si>
  <si>
    <t>Total Agneau de lait</t>
  </si>
  <si>
    <t>Total Agneau herbe</t>
  </si>
  <si>
    <t>Total Pâté Pâques</t>
  </si>
  <si>
    <t>Total Plat préparé</t>
  </si>
  <si>
    <t>Total Préparation bouchère</t>
  </si>
  <si>
    <t>Ventes</t>
  </si>
  <si>
    <t>Achats</t>
  </si>
  <si>
    <t>Date</t>
  </si>
  <si>
    <t>Stocks</t>
  </si>
  <si>
    <t>Prix unitaire</t>
  </si>
  <si>
    <t>Prix total</t>
  </si>
  <si>
    <t>H2 : =SIERREUR(RECHERCHEV([@Type];INDIRECT("tbl_"&amp;SUBSTITUE(D2;" ";"_"));2;FAUX);0)</t>
  </si>
  <si>
    <t>I2 : =[@Pièce]*[@Personne]*[@[Prix unitaire]]</t>
  </si>
  <si>
    <t>E4 : =SIERREUR(LIREDONNEESTABCROISDYNAMIQUE("Pièce";Calculs!$E$3;"Produit";[@Produits];"Type";[@Type]);0)</t>
  </si>
  <si>
    <t>F4 : =SIERREUR(LIREDONNEESTABCROISDYNAMIQUE("Pièce";Calculs!$A$3;"Produit";[@Produits];"Type";[@Type]);0)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</si>
</sst>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Blue]\+#,##0;[Red]\(#,##0\);"/>
    <numFmt numFmtId="165" formatCode="#,##0;[Red]\(#,##0\)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0" fontId="2" fillId="0" borderId="0" xfId="1" quotePrefix="1"/>
  </cellXfs>
  <cellStyles count="2">
    <cellStyle name="Normal" xfId="0" builtinId="0"/>
    <cellStyle name="Texte explicatif" xfId="1" builtinId="53"/>
  </cellStyles>
  <dxfs count="11">
    <dxf>
      <numFmt numFmtId="164" formatCode="[Blue]\+#,##0;[Red]\(#,##0\);"/>
    </dxf>
    <dxf>
      <numFmt numFmtId="165" formatCode="#,##0;[Red]\(#,##0\);"/>
    </dxf>
    <dxf>
      <numFmt numFmtId="165" formatCode="#,##0;[Red]\(#,##0\);"/>
    </dxf>
    <dxf>
      <numFmt numFmtId="165" formatCode="#,##0;[Red]\(#,##0\);"/>
    </dxf>
    <dxf>
      <numFmt numFmtId="4" formatCode="#,##0.00"/>
    </dxf>
    <dxf>
      <numFmt numFmtId="4" formatCode="#,##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0</xdr:row>
          <xdr:rowOff>0</xdr:rowOff>
        </xdr:from>
        <xdr:to>
          <xdr:col>7</xdr:col>
          <xdr:colOff>533400</xdr:colOff>
          <xdr:row>1</xdr:row>
          <xdr:rowOff>133350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742950</xdr:colOff>
      <xdr:row>3</xdr:row>
      <xdr:rowOff>19050</xdr:rowOff>
    </xdr:from>
    <xdr:to>
      <xdr:col>9</xdr:col>
      <xdr:colOff>675806</xdr:colOff>
      <xdr:row>18</xdr:row>
      <xdr:rowOff>152026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53050" y="590550"/>
          <a:ext cx="3752381" cy="29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3</xdr:row>
      <xdr:rowOff>28575</xdr:rowOff>
    </xdr:from>
    <xdr:to>
      <xdr:col>15</xdr:col>
      <xdr:colOff>66206</xdr:colOff>
      <xdr:row>18</xdr:row>
      <xdr:rowOff>161551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15450" y="600075"/>
          <a:ext cx="3752381" cy="29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12</xdr:col>
          <xdr:colOff>561975</xdr:colOff>
          <xdr:row>1</xdr:row>
          <xdr:rowOff>133350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114300</xdr:rowOff>
        </xdr:from>
        <xdr:to>
          <xdr:col>0</xdr:col>
          <xdr:colOff>1333500</xdr:colOff>
          <xdr:row>2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13</xdr:row>
      <xdr:rowOff>152400</xdr:rowOff>
    </xdr:from>
    <xdr:to>
      <xdr:col>11</xdr:col>
      <xdr:colOff>894443</xdr:colOff>
      <xdr:row>35</xdr:row>
      <xdr:rowOff>75686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2628900"/>
          <a:ext cx="7257143" cy="411428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42.310653356479" createdVersion="5" refreshedVersion="5" minRefreshableVersion="3" recordCount="9">
  <cacheSource type="worksheet">
    <worksheetSource name="tblAchats"/>
  </cacheSource>
  <cacheFields count="4">
    <cacheField name="Date" numFmtId="14">
      <sharedItems containsSemiMixedTypes="0" containsNonDate="0" containsDate="1" containsString="0" minDate="2016-03-10T00:00:00" maxDate="2016-03-11T00:00:00"/>
    </cacheField>
    <cacheField name="Produit" numFmtId="14">
      <sharedItems count="5">
        <s v="Pâté Pâques"/>
        <s v="Agneau herbe"/>
        <s v="Agneau de lait"/>
        <s v="Préparation bouchère"/>
        <s v="Plat préparé"/>
      </sharedItems>
    </cacheField>
    <cacheField name="Type" numFmtId="0">
      <sharedItems count="9">
        <s v="4 personnes"/>
        <s v="Carré côtes"/>
        <s v="10 personnes"/>
        <s v="Côtes"/>
        <s v="Carré croisé fourré"/>
        <s v="Couscous"/>
        <s v="Gigot raccourci"/>
        <s v="Collier"/>
        <s v="Spéciaux"/>
      </sharedItems>
    </cacheField>
    <cacheField name="Pièce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442.310653356479" createdVersion="5" refreshedVersion="5" minRefreshableVersion="3" recordCount="9">
  <cacheSource type="worksheet">
    <worksheetSource name="tblVentes"/>
  </cacheSource>
  <cacheFields count="9">
    <cacheField name="Date commande" numFmtId="14">
      <sharedItems containsSemiMixedTypes="0" containsNonDate="0" containsDate="1" containsString="0" minDate="2016-03-10T00:00:00" maxDate="2016-03-11T00:00:00"/>
    </cacheField>
    <cacheField name="Nom" numFmtId="0">
      <sharedItems/>
    </cacheField>
    <cacheField name="Date retrait" numFmtId="14">
      <sharedItems containsSemiMixedTypes="0" containsNonDate="0" containsDate="1" containsString="0" minDate="2016-03-21T00:00:00" maxDate="2016-03-23T00:00:00"/>
    </cacheField>
    <cacheField name="Produit" numFmtId="14">
      <sharedItems count="5">
        <s v="Pâté Pâques"/>
        <s v="Agneau herbe"/>
        <s v="Agneau de lait"/>
        <s v="Préparation bouchère"/>
        <s v="Plat préparé"/>
      </sharedItems>
    </cacheField>
    <cacheField name="Type" numFmtId="0">
      <sharedItems count="8">
        <s v="4 personnes"/>
        <s v="Carré côtes"/>
        <s v="10 personnes"/>
        <s v="Côtes"/>
        <s v="Nature farce 1"/>
        <s v="Couscous"/>
        <s v="Gigot raccourci"/>
        <s v="Spéciaux"/>
      </sharedItems>
    </cacheField>
    <cacheField name="Pièce" numFmtId="0">
      <sharedItems containsSemiMixedTypes="0" containsString="0" containsNumber="1" containsInteger="1" minValue="1" maxValue="1"/>
    </cacheField>
    <cacheField name="Personne" numFmtId="0">
      <sharedItems containsSemiMixedTypes="0" containsString="0" containsNumber="1" containsInteger="1" minValue="1" maxValue="14"/>
    </cacheField>
    <cacheField name="Prix unitaire" numFmtId="4">
      <sharedItems containsSemiMixedTypes="0" containsString="0" containsNumber="1" containsInteger="1" minValue="1" maxValue="29"/>
    </cacheField>
    <cacheField name="Prix total" numFmtId="4">
      <sharedItems containsSemiMixedTypes="0" containsString="0" containsNumber="1" containsInteger="1" minValue="1" maxValue="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d v="2016-03-10T00:00:00"/>
    <x v="0"/>
    <x v="0"/>
    <n v="10"/>
  </r>
  <r>
    <d v="2016-03-10T00:00:00"/>
    <x v="1"/>
    <x v="1"/>
    <n v="5"/>
  </r>
  <r>
    <d v="2016-03-10T00:00:00"/>
    <x v="0"/>
    <x v="2"/>
    <n v="3"/>
  </r>
  <r>
    <d v="2016-03-10T00:00:00"/>
    <x v="2"/>
    <x v="3"/>
    <n v="2"/>
  </r>
  <r>
    <d v="2016-03-10T00:00:00"/>
    <x v="3"/>
    <x v="4"/>
    <n v="1"/>
  </r>
  <r>
    <d v="2016-03-10T00:00:00"/>
    <x v="4"/>
    <x v="5"/>
    <n v="9"/>
  </r>
  <r>
    <d v="2016-03-10T00:00:00"/>
    <x v="1"/>
    <x v="6"/>
    <n v="12"/>
  </r>
  <r>
    <d v="2016-03-10T00:00:00"/>
    <x v="2"/>
    <x v="7"/>
    <n v="4"/>
  </r>
  <r>
    <d v="2016-03-10T00:00:00"/>
    <x v="0"/>
    <x v="8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d v="2016-03-10T00:00:00"/>
    <s v="ALAIN"/>
    <d v="2016-03-22T00:00:00"/>
    <x v="0"/>
    <x v="0"/>
    <n v="1"/>
    <n v="1"/>
    <n v="1"/>
    <n v="1"/>
  </r>
  <r>
    <d v="2016-03-10T00:00:00"/>
    <s v="ALAIN"/>
    <d v="2016-03-22T00:00:00"/>
    <x v="1"/>
    <x v="1"/>
    <n v="1"/>
    <n v="1"/>
    <n v="15"/>
    <n v="15"/>
  </r>
  <r>
    <d v="2016-03-10T00:00:00"/>
    <s v="ALAIN"/>
    <d v="2016-03-22T00:00:00"/>
    <x v="0"/>
    <x v="2"/>
    <n v="1"/>
    <n v="1"/>
    <n v="4"/>
    <n v="4"/>
  </r>
  <r>
    <d v="2016-03-10T00:00:00"/>
    <s v="Durand"/>
    <d v="2016-03-21T00:00:00"/>
    <x v="2"/>
    <x v="3"/>
    <n v="1"/>
    <n v="1"/>
    <n v="9"/>
    <n v="9"/>
  </r>
  <r>
    <d v="2016-03-10T00:00:00"/>
    <s v="Durand"/>
    <d v="2016-03-21T00:00:00"/>
    <x v="3"/>
    <x v="4"/>
    <n v="1"/>
    <n v="1"/>
    <n v="26"/>
    <n v="26"/>
  </r>
  <r>
    <d v="2016-03-10T00:00:00"/>
    <s v="Durand"/>
    <d v="2016-03-21T00:00:00"/>
    <x v="4"/>
    <x v="5"/>
    <n v="1"/>
    <n v="1"/>
    <n v="29"/>
    <n v="29"/>
  </r>
  <r>
    <d v="2016-03-10T00:00:00"/>
    <s v="Durand"/>
    <d v="2016-03-21T00:00:00"/>
    <x v="1"/>
    <x v="6"/>
    <n v="1"/>
    <n v="1"/>
    <n v="21"/>
    <n v="21"/>
  </r>
  <r>
    <d v="2016-03-10T00:00:00"/>
    <s v="Durand"/>
    <d v="2016-03-21T00:00:00"/>
    <x v="0"/>
    <x v="7"/>
    <n v="1"/>
    <n v="14"/>
    <n v="6"/>
    <n v="84"/>
  </r>
  <r>
    <d v="2016-03-10T00:00:00"/>
    <s v="Durand"/>
    <d v="2016-03-21T00:00:00"/>
    <x v="0"/>
    <x v="7"/>
    <n v="1"/>
    <n v="1"/>
    <n v="6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9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3:G18" firstHeaderRow="1" firstDataRow="1" firstDataCol="2"/>
  <pivotFields count="4">
    <pivotField compact="0" numFmtId="14" outline="0" showAll="0"/>
    <pivotField axis="axisRow" compact="0" outline="0" showAll="0">
      <items count="6">
        <item x="2"/>
        <item x="1"/>
        <item x="0"/>
        <item x="4"/>
        <item x="3"/>
        <item t="default"/>
      </items>
    </pivotField>
    <pivotField axis="axisRow" compact="0" outline="0" showAll="0">
      <items count="10">
        <item x="2"/>
        <item x="0"/>
        <item x="1"/>
        <item x="4"/>
        <item x="7"/>
        <item x="3"/>
        <item x="5"/>
        <item x="6"/>
        <item x="8"/>
        <item t="default"/>
      </items>
    </pivotField>
    <pivotField dataField="1" compact="0" outline="0" showAll="0"/>
  </pivotFields>
  <rowFields count="2">
    <field x="1"/>
    <field x="2"/>
  </rowFields>
  <rowItems count="15">
    <i>
      <x/>
      <x v="4"/>
    </i>
    <i r="1">
      <x v="5"/>
    </i>
    <i t="default">
      <x/>
    </i>
    <i>
      <x v="1"/>
      <x v="2"/>
    </i>
    <i r="1">
      <x v="7"/>
    </i>
    <i t="default">
      <x v="1"/>
    </i>
    <i>
      <x v="2"/>
      <x/>
    </i>
    <i r="1">
      <x v="1"/>
    </i>
    <i r="1">
      <x v="8"/>
    </i>
    <i t="default">
      <x v="2"/>
    </i>
    <i>
      <x v="3"/>
      <x v="6"/>
    </i>
    <i t="default">
      <x v="3"/>
    </i>
    <i>
      <x v="4"/>
      <x v="3"/>
    </i>
    <i t="default">
      <x v="4"/>
    </i>
    <i t="grand">
      <x/>
    </i>
  </rowItems>
  <colItems count="1">
    <i/>
  </colItems>
  <dataFields count="1">
    <dataField name="Somme de Pièce" fld="3" baseField="0" baseItem="0"/>
  </data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C17" firstHeaderRow="1" firstDataRow="1" firstDataCol="2"/>
  <pivotFields count="9">
    <pivotField compact="0" numFmtId="14" outline="0" showAll="0"/>
    <pivotField compact="0" outline="0" showAll="0"/>
    <pivotField compact="0" numFmtId="14" outline="0" showAll="0"/>
    <pivotField axis="axisRow" compact="0" outline="0" showAll="0">
      <items count="6">
        <item x="2"/>
        <item x="1"/>
        <item x="0"/>
        <item x="4"/>
        <item x="3"/>
        <item t="default"/>
      </items>
    </pivotField>
    <pivotField axis="axisRow" compact="0" outline="0" showAll="0">
      <items count="9">
        <item x="2"/>
        <item x="0"/>
        <item x="1"/>
        <item x="3"/>
        <item x="5"/>
        <item x="6"/>
        <item x="4"/>
        <item x="7"/>
        <item t="default"/>
      </items>
    </pivotField>
    <pivotField dataField="1" compact="0" outline="0" showAll="0"/>
    <pivotField compact="0" outline="0" showAll="0"/>
    <pivotField compact="0" numFmtId="4" outline="0" showAll="0" defaultSubtotal="0"/>
    <pivotField compact="0" numFmtId="4" outline="0" showAll="0" defaultSubtotal="0"/>
  </pivotFields>
  <rowFields count="2">
    <field x="3"/>
    <field x="4"/>
  </rowFields>
  <rowItems count="14">
    <i>
      <x/>
      <x v="3"/>
    </i>
    <i t="default">
      <x/>
    </i>
    <i>
      <x v="1"/>
      <x v="2"/>
    </i>
    <i r="1">
      <x v="5"/>
    </i>
    <i t="default">
      <x v="1"/>
    </i>
    <i>
      <x v="2"/>
      <x/>
    </i>
    <i r="1">
      <x v="1"/>
    </i>
    <i r="1">
      <x v="7"/>
    </i>
    <i t="default">
      <x v="2"/>
    </i>
    <i>
      <x v="3"/>
      <x v="4"/>
    </i>
    <i t="default">
      <x v="3"/>
    </i>
    <i>
      <x v="4"/>
      <x v="6"/>
    </i>
    <i t="default">
      <x v="4"/>
    </i>
    <i t="grand">
      <x/>
    </i>
  </rowItems>
  <colItems count="1">
    <i/>
  </colItems>
  <dataFields count="1">
    <dataField name="Somme de Pièce" fld="5" baseField="0" baseItem="0"/>
  </data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9" name="tblAchats" displayName="tblAchats" ref="A1:D10" totalsRowShown="0">
  <autoFilter ref="A1:D10"/>
  <tableColumns count="4">
    <tableColumn id="1" name="Date" dataDxfId="10"/>
    <tableColumn id="8" name="Produit" dataDxfId="9"/>
    <tableColumn id="4" name="Type"/>
    <tableColumn id="5" name="Pièce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blVentes" displayName="tblVentes" ref="A1:I10" totalsRowShown="0">
  <autoFilter ref="A1:I10"/>
  <tableColumns count="9">
    <tableColumn id="1" name="Date commande" dataDxfId="8"/>
    <tableColumn id="2" name="Nom"/>
    <tableColumn id="3" name="Date retrait" dataDxfId="7"/>
    <tableColumn id="8" name="Produit" dataDxfId="6"/>
    <tableColumn id="4" name="Type"/>
    <tableColumn id="5" name="Pièce"/>
    <tableColumn id="6" name="Personne"/>
    <tableColumn id="7" name="Prix unitaire" dataDxfId="5">
      <calculatedColumnFormula>IFERROR(VLOOKUP(tblVentes[[#This Row],[Type]],INDIRECT("tbl_"&amp;SUBSTITUTE(D2," ","_")),2,FALSE),0)</calculatedColumnFormula>
    </tableColumn>
    <tableColumn id="9" name="Prix total" dataDxfId="4">
      <calculatedColumnFormula>tblVentes[[#This Row],[Pièce]]*tblVentes[[#This Row],[Personne]]*tblVentes[[#This Row],[Prix unitaire]]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bl_Pâté_Pâques" displayName="tbl_Pâté_Pâques" ref="C4:D10" totalsRowShown="0">
  <autoFilter ref="C4:D10">
    <filterColumn colId="0" hiddenButton="1"/>
    <filterColumn colId="1" hiddenButton="1"/>
  </autoFilter>
  <tableColumns count="2">
    <tableColumn id="1" name="Pâté Pâques"/>
    <tableColumn id="2" name="Coût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_Agneau_de_lait" displayName="tbl_Agneau_de_lait" ref="F4:G11" totalsRowShown="0">
  <sortState ref="F2:G8">
    <sortCondition ref="F2:F8"/>
  </sortState>
  <tableColumns count="2">
    <tableColumn id="1" name="Agneau de lait"/>
    <tableColumn id="2" name="Coût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_Agneau_herbe" displayName="tbl_Agneau_herbe" ref="I4:J13" totalsRowShown="0">
  <autoFilter ref="I4:J13">
    <filterColumn colId="0" hiddenButton="1"/>
    <filterColumn colId="1" hiddenButton="1"/>
  </autoFilter>
  <tableColumns count="2">
    <tableColumn id="1" name="Agneau herbe"/>
    <tableColumn id="2" name="Coût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5" name="tbl_Préparation_bouchère" displayName="tbl_Préparation_bouchère" ref="L4:M10" totalsRowShown="0">
  <sortState ref="L5:M10">
    <sortCondition ref="L5:L10"/>
  </sortState>
  <tableColumns count="2">
    <tableColumn id="1" name="Préparation bouchère"/>
    <tableColumn id="2" name="Coût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6" name="tbl_Plat_préparé" displayName="tbl_Plat_préparé" ref="O4:P10" totalsRowShown="0">
  <autoFilter ref="O4:P10">
    <filterColumn colId="0" hiddenButton="1"/>
    <filterColumn colId="1" hiddenButton="1"/>
  </autoFilter>
  <tableColumns count="2">
    <tableColumn id="1" name="Plat préparé"/>
    <tableColumn id="2" name="Coût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7" name="tbl_Produits" displayName="tbl_Produits" ref="A4:A9" totalsRowShown="0">
  <autoFilter ref="A4:A9">
    <filterColumn colId="0" hiddenButton="1"/>
  </autoFilter>
  <sortState ref="A5:A9">
    <sortCondition ref="A5:A9"/>
  </sortState>
  <tableColumns count="1">
    <tableColumn id="1" name="Produits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8" name="tblStocks" displayName="tblStocks" ref="B3:G37" totalsRowShown="0">
  <sortState ref="B4:C37">
    <sortCondition ref="B4:B37"/>
    <sortCondition ref="C4:C37"/>
  </sortState>
  <tableColumns count="6">
    <tableColumn id="1" name="Produits"/>
    <tableColumn id="2" name="Type"/>
    <tableColumn id="3" name="Stock initial" dataDxfId="3"/>
    <tableColumn id="4" name="Achat" dataDxfId="2">
      <calculatedColumnFormula>IFERROR(GETPIVOTDATA("Pièce",Calculs!$E$3,"Produit",tblStocks[[#This Row],[Produits]],"Type",tblStocks[[#This Row],[Type]]),0)</calculatedColumnFormula>
    </tableColumn>
    <tableColumn id="5" name="Vente" dataDxfId="1">
      <calculatedColumnFormula>IFERROR(GETPIVOTDATA("Pièce",Calculs!$A$3,"Produit",tblStocks[[#This Row],[Produits]],"Type",tblStocks[[#This Row],[Type]]),0)</calculatedColumnFormula>
    </tableColumn>
    <tableColumn id="6" name="Stock final" dataDxfId="0">
      <calculatedColumnFormula>tblStocks[[#This Row],[Stock initial]]+tblStocks[[#This Row],[Achat]]-tblStocks[[#This Row],[Vente]]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image" Target="../media/image5.emf"/><Relationship Id="rId10" Type="http://schemas.openxmlformats.org/officeDocument/2006/relationships/table" Target="../tables/table7.xml"/><Relationship Id="rId4" Type="http://schemas.openxmlformats.org/officeDocument/2006/relationships/control" Target="../activeX/activeX3.xml"/><Relationship Id="rId9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10"/>
  <sheetViews>
    <sheetView showGridLines="0" workbookViewId="0">
      <selection activeCell="B28" sqref="B28"/>
    </sheetView>
  </sheetViews>
  <sheetFormatPr baseColWidth="10" defaultRowHeight="15" x14ac:dyDescent="0.25"/>
  <cols>
    <col min="1" max="1" width="10.7109375" bestFit="1" customWidth="1"/>
    <col min="2" max="2" width="20.42578125" bestFit="1" customWidth="1"/>
    <col min="3" max="3" width="17.5703125" bestFit="1" customWidth="1"/>
    <col min="4" max="4" width="20.42578125" bestFit="1" customWidth="1"/>
    <col min="5" max="5" width="11.5703125" customWidth="1"/>
  </cols>
  <sheetData>
    <row r="1" spans="1:4" x14ac:dyDescent="0.25">
      <c r="A1" t="s">
        <v>58</v>
      </c>
      <c r="B1" t="s">
        <v>24</v>
      </c>
      <c r="C1" t="s">
        <v>6</v>
      </c>
      <c r="D1" t="s">
        <v>0</v>
      </c>
    </row>
    <row r="2" spans="1:4" x14ac:dyDescent="0.25">
      <c r="A2" s="1">
        <v>42439</v>
      </c>
      <c r="B2" s="1" t="s">
        <v>9</v>
      </c>
      <c r="C2" t="s">
        <v>10</v>
      </c>
      <c r="D2">
        <v>10</v>
      </c>
    </row>
    <row r="3" spans="1:4" x14ac:dyDescent="0.25">
      <c r="A3" s="1">
        <v>42439</v>
      </c>
      <c r="B3" s="1" t="s">
        <v>25</v>
      </c>
      <c r="C3" t="s">
        <v>17</v>
      </c>
      <c r="D3">
        <v>5</v>
      </c>
    </row>
    <row r="4" spans="1:4" x14ac:dyDescent="0.25">
      <c r="A4" s="1">
        <v>42439</v>
      </c>
      <c r="B4" s="1" t="s">
        <v>9</v>
      </c>
      <c r="C4" t="s">
        <v>13</v>
      </c>
      <c r="D4">
        <v>3</v>
      </c>
    </row>
    <row r="5" spans="1:4" x14ac:dyDescent="0.25">
      <c r="A5" s="1">
        <v>42439</v>
      </c>
      <c r="B5" s="1" t="s">
        <v>16</v>
      </c>
      <c r="C5" t="s">
        <v>19</v>
      </c>
      <c r="D5">
        <v>2</v>
      </c>
    </row>
    <row r="6" spans="1:4" x14ac:dyDescent="0.25">
      <c r="A6" s="1">
        <v>42439</v>
      </c>
      <c r="B6" s="1" t="s">
        <v>30</v>
      </c>
      <c r="C6" t="s">
        <v>31</v>
      </c>
      <c r="D6">
        <v>1</v>
      </c>
    </row>
    <row r="7" spans="1:4" x14ac:dyDescent="0.25">
      <c r="A7" s="1">
        <v>42439</v>
      </c>
      <c r="B7" s="1" t="s">
        <v>37</v>
      </c>
      <c r="C7" t="s">
        <v>38</v>
      </c>
      <c r="D7">
        <v>9</v>
      </c>
    </row>
    <row r="8" spans="1:4" x14ac:dyDescent="0.25">
      <c r="A8" s="1">
        <v>42439</v>
      </c>
      <c r="B8" s="1" t="s">
        <v>25</v>
      </c>
      <c r="C8" t="s">
        <v>28</v>
      </c>
      <c r="D8">
        <v>12</v>
      </c>
    </row>
    <row r="9" spans="1:4" x14ac:dyDescent="0.25">
      <c r="A9" s="1">
        <v>42439</v>
      </c>
      <c r="B9" s="1" t="s">
        <v>16</v>
      </c>
      <c r="C9" t="s">
        <v>18</v>
      </c>
      <c r="D9">
        <v>4</v>
      </c>
    </row>
    <row r="10" spans="1:4" x14ac:dyDescent="0.25">
      <c r="A10" s="1">
        <v>42439</v>
      </c>
      <c r="B10" s="1" t="s">
        <v>9</v>
      </c>
      <c r="C10" t="s">
        <v>15</v>
      </c>
      <c r="D10">
        <v>3</v>
      </c>
    </row>
  </sheetData>
  <dataValidations count="2">
    <dataValidation type="list" allowBlank="1" showInputMessage="1" showErrorMessage="1" sqref="B2:B10">
      <formula1>s.Produits</formula1>
    </dataValidation>
    <dataValidation type="list" allowBlank="1" showInputMessage="1" showErrorMessage="1" sqref="C2:C10">
      <formula1>INDIRECT("s."&amp;SUBSTITUTE(B2," ","_"))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4</xdr:col>
                <xdr:colOff>752475</xdr:colOff>
                <xdr:row>0</xdr:row>
                <xdr:rowOff>0</xdr:rowOff>
              </from>
              <to>
                <xdr:col>7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0"/>
  <sheetViews>
    <sheetView showGridLines="0" workbookViewId="0">
      <selection activeCell="J11" sqref="J11"/>
    </sheetView>
  </sheetViews>
  <sheetFormatPr baseColWidth="10" defaultRowHeight="15" x14ac:dyDescent="0.25"/>
  <cols>
    <col min="1" max="1" width="17.5703125" customWidth="1"/>
    <col min="3" max="3" width="13.140625" customWidth="1"/>
    <col min="4" max="4" width="20.42578125" bestFit="1" customWidth="1"/>
    <col min="5" max="6" width="13.28515625" bestFit="1" customWidth="1"/>
    <col min="7" max="7" width="11.5703125" customWidth="1"/>
    <col min="8" max="8" width="14.140625" bestFit="1" customWidth="1"/>
  </cols>
  <sheetData>
    <row r="1" spans="1:11" x14ac:dyDescent="0.25">
      <c r="A1" t="s">
        <v>3</v>
      </c>
      <c r="B1" t="s">
        <v>4</v>
      </c>
      <c r="C1" t="s">
        <v>8</v>
      </c>
      <c r="D1" t="s">
        <v>24</v>
      </c>
      <c r="E1" t="s">
        <v>6</v>
      </c>
      <c r="F1" t="s">
        <v>0</v>
      </c>
      <c r="G1" t="s">
        <v>7</v>
      </c>
      <c r="H1" t="s">
        <v>60</v>
      </c>
      <c r="I1" t="s">
        <v>61</v>
      </c>
    </row>
    <row r="2" spans="1:11" x14ac:dyDescent="0.25">
      <c r="A2" s="1">
        <v>42439</v>
      </c>
      <c r="B2" t="s">
        <v>2</v>
      </c>
      <c r="C2" s="1">
        <v>42451</v>
      </c>
      <c r="D2" s="1" t="s">
        <v>9</v>
      </c>
      <c r="E2" t="s">
        <v>10</v>
      </c>
      <c r="F2">
        <v>1</v>
      </c>
      <c r="G2">
        <v>1</v>
      </c>
      <c r="H2" s="2">
        <f ca="1">IFERROR(VLOOKUP(tblVentes[[#This Row],[Type]],INDIRECT("tbl_"&amp;SUBSTITUTE(D2," ","_")),2,FALSE),0)</f>
        <v>1</v>
      </c>
      <c r="I2" s="2">
        <f ca="1">tblVentes[[#This Row],[Pièce]]*tblVentes[[#This Row],[Personne]]*tblVentes[[#This Row],[Prix unitaire]]</f>
        <v>1</v>
      </c>
    </row>
    <row r="3" spans="1:11" x14ac:dyDescent="0.25">
      <c r="A3" s="1">
        <v>42439</v>
      </c>
      <c r="B3" t="s">
        <v>2</v>
      </c>
      <c r="C3" s="1">
        <v>42451</v>
      </c>
      <c r="D3" s="1" t="s">
        <v>25</v>
      </c>
      <c r="E3" t="s">
        <v>17</v>
      </c>
      <c r="F3">
        <v>1</v>
      </c>
      <c r="G3">
        <v>1</v>
      </c>
      <c r="H3" s="2">
        <f ca="1">IFERROR(VLOOKUP(tblVentes[[#This Row],[Type]],INDIRECT("tbl_"&amp;SUBSTITUTE(D3," ","_")),2,FALSE),0)</f>
        <v>15</v>
      </c>
      <c r="I3" s="2">
        <f ca="1">tblVentes[[#This Row],[Pièce]]*tblVentes[[#This Row],[Personne]]*tblVentes[[#This Row],[Prix unitaire]]</f>
        <v>15</v>
      </c>
    </row>
    <row r="4" spans="1:11" x14ac:dyDescent="0.25">
      <c r="A4" s="1">
        <v>42439</v>
      </c>
      <c r="B4" t="s">
        <v>2</v>
      </c>
      <c r="C4" s="1">
        <v>42451</v>
      </c>
      <c r="D4" s="1" t="s">
        <v>9</v>
      </c>
      <c r="E4" t="s">
        <v>13</v>
      </c>
      <c r="F4">
        <v>1</v>
      </c>
      <c r="G4">
        <v>1</v>
      </c>
      <c r="H4" s="2">
        <f ca="1">IFERROR(VLOOKUP(tblVentes[[#This Row],[Type]],INDIRECT("tbl_"&amp;SUBSTITUTE(D4," ","_")),2,FALSE),0)</f>
        <v>4</v>
      </c>
      <c r="I4" s="2">
        <f ca="1">tblVentes[[#This Row],[Pièce]]*tblVentes[[#This Row],[Personne]]*tblVentes[[#This Row],[Prix unitaire]]</f>
        <v>4</v>
      </c>
    </row>
    <row r="5" spans="1:11" x14ac:dyDescent="0.25">
      <c r="A5" s="1">
        <v>42439</v>
      </c>
      <c r="B5" t="s">
        <v>1</v>
      </c>
      <c r="C5" s="1">
        <v>42450</v>
      </c>
      <c r="D5" s="1" t="s">
        <v>16</v>
      </c>
      <c r="E5" t="s">
        <v>19</v>
      </c>
      <c r="F5">
        <v>1</v>
      </c>
      <c r="G5">
        <v>1</v>
      </c>
      <c r="H5" s="2">
        <f ca="1">IFERROR(VLOOKUP(tblVentes[[#This Row],[Type]],INDIRECT("tbl_"&amp;SUBSTITUTE(D5," ","_")),2,FALSE),0)</f>
        <v>9</v>
      </c>
      <c r="I5" s="2">
        <f ca="1">tblVentes[[#This Row],[Pièce]]*tblVentes[[#This Row],[Personne]]*tblVentes[[#This Row],[Prix unitaire]]</f>
        <v>9</v>
      </c>
      <c r="K5" s="8" t="s">
        <v>62</v>
      </c>
    </row>
    <row r="6" spans="1:11" x14ac:dyDescent="0.25">
      <c r="A6" s="1">
        <v>42439</v>
      </c>
      <c r="B6" t="s">
        <v>1</v>
      </c>
      <c r="C6" s="1">
        <v>42450</v>
      </c>
      <c r="D6" s="1" t="s">
        <v>30</v>
      </c>
      <c r="E6" t="s">
        <v>34</v>
      </c>
      <c r="F6">
        <v>1</v>
      </c>
      <c r="G6">
        <v>1</v>
      </c>
      <c r="H6" s="2">
        <f ca="1">IFERROR(VLOOKUP(tblVentes[[#This Row],[Type]],INDIRECT("tbl_"&amp;SUBSTITUTE(D6," ","_")),2,FALSE),0)</f>
        <v>26</v>
      </c>
      <c r="I6" s="2">
        <f ca="1">tblVentes[[#This Row],[Pièce]]*tblVentes[[#This Row],[Personne]]*tblVentes[[#This Row],[Prix unitaire]]</f>
        <v>26</v>
      </c>
    </row>
    <row r="7" spans="1:11" x14ac:dyDescent="0.25">
      <c r="A7" s="1">
        <v>42439</v>
      </c>
      <c r="B7" t="s">
        <v>1</v>
      </c>
      <c r="C7" s="1">
        <v>42450</v>
      </c>
      <c r="D7" s="1" t="s">
        <v>37</v>
      </c>
      <c r="E7" t="s">
        <v>38</v>
      </c>
      <c r="F7">
        <v>1</v>
      </c>
      <c r="G7">
        <v>1</v>
      </c>
      <c r="H7" s="2">
        <f ca="1">IFERROR(VLOOKUP(tblVentes[[#This Row],[Type]],INDIRECT("tbl_"&amp;SUBSTITUTE(D7," ","_")),2,FALSE),0)</f>
        <v>29</v>
      </c>
      <c r="I7" s="2">
        <f ca="1">tblVentes[[#This Row],[Pièce]]*tblVentes[[#This Row],[Personne]]*tblVentes[[#This Row],[Prix unitaire]]</f>
        <v>29</v>
      </c>
      <c r="K7" s="8" t="s">
        <v>63</v>
      </c>
    </row>
    <row r="8" spans="1:11" x14ac:dyDescent="0.25">
      <c r="A8" s="1">
        <v>42439</v>
      </c>
      <c r="B8" t="s">
        <v>1</v>
      </c>
      <c r="C8" s="1">
        <v>42450</v>
      </c>
      <c r="D8" s="1" t="s">
        <v>25</v>
      </c>
      <c r="E8" t="s">
        <v>28</v>
      </c>
      <c r="F8">
        <v>1</v>
      </c>
      <c r="G8">
        <v>1</v>
      </c>
      <c r="H8" s="2">
        <f ca="1">IFERROR(VLOOKUP(tblVentes[[#This Row],[Type]],INDIRECT("tbl_"&amp;SUBSTITUTE(D8," ","_")),2,FALSE),0)</f>
        <v>21</v>
      </c>
      <c r="I8" s="2">
        <f ca="1">tblVentes[[#This Row],[Pièce]]*tblVentes[[#This Row],[Personne]]*tblVentes[[#This Row],[Prix unitaire]]</f>
        <v>21</v>
      </c>
    </row>
    <row r="9" spans="1:11" x14ac:dyDescent="0.25">
      <c r="A9" s="1">
        <v>42439</v>
      </c>
      <c r="B9" t="s">
        <v>1</v>
      </c>
      <c r="C9" s="1">
        <v>42450</v>
      </c>
      <c r="D9" s="1" t="s">
        <v>9</v>
      </c>
      <c r="E9" t="s">
        <v>15</v>
      </c>
      <c r="F9">
        <v>1</v>
      </c>
      <c r="G9">
        <v>14</v>
      </c>
      <c r="H9" s="2">
        <f ca="1">IFERROR(VLOOKUP(tblVentes[[#This Row],[Type]],INDIRECT("tbl_"&amp;SUBSTITUTE(D9," ","_")),2,FALSE),0)</f>
        <v>6</v>
      </c>
      <c r="I9" s="2">
        <f ca="1">tblVentes[[#This Row],[Pièce]]*tblVentes[[#This Row],[Personne]]*tblVentes[[#This Row],[Prix unitaire]]</f>
        <v>84</v>
      </c>
    </row>
    <row r="10" spans="1:11" x14ac:dyDescent="0.25">
      <c r="A10" s="1">
        <v>42439</v>
      </c>
      <c r="B10" t="s">
        <v>1</v>
      </c>
      <c r="C10" s="1">
        <v>42450</v>
      </c>
      <c r="D10" s="1" t="s">
        <v>9</v>
      </c>
      <c r="E10" t="s">
        <v>15</v>
      </c>
      <c r="F10">
        <v>1</v>
      </c>
      <c r="G10">
        <v>1</v>
      </c>
      <c r="H10" s="2">
        <f ca="1">IFERROR(VLOOKUP(tblVentes[[#This Row],[Type]],INDIRECT("tbl_"&amp;SUBSTITUTE(D10," ","_")),2,FALSE),0)</f>
        <v>6</v>
      </c>
      <c r="I10" s="2">
        <f ca="1">tblVentes[[#This Row],[Pièce]]*tblVentes[[#This Row],[Personne]]*tblVentes[[#This Row],[Prix unitaire]]</f>
        <v>6</v>
      </c>
    </row>
  </sheetData>
  <dataValidations count="2">
    <dataValidation type="list" allowBlank="1" showInputMessage="1" showErrorMessage="1" sqref="D2:D10">
      <formula1>s.Produits</formula1>
    </dataValidation>
    <dataValidation type="list" allowBlank="1" showInputMessage="1" showErrorMessage="1" sqref="E2:E10">
      <formula1>INDIRECT("s."&amp;SUBSTITUTE(D2," ","_"))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12</xdr:col>
                <xdr:colOff>561975</xdr:colOff>
                <xdr:row>1</xdr:row>
                <xdr:rowOff>133350</xdr:rowOff>
              </to>
            </anchor>
          </controlPr>
        </control>
      </mc:Choice>
      <mc:Fallback>
        <control shapeId="2050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P13"/>
  <sheetViews>
    <sheetView showGridLines="0" workbookViewId="0">
      <selection activeCell="N17" sqref="N17"/>
    </sheetView>
  </sheetViews>
  <sheetFormatPr baseColWidth="10" defaultRowHeight="15" x14ac:dyDescent="0.25"/>
  <cols>
    <col min="1" max="1" width="20.42578125" bestFit="1" customWidth="1"/>
    <col min="2" max="2" width="2.7109375" customWidth="1"/>
    <col min="3" max="3" width="14.140625" bestFit="1" customWidth="1"/>
    <col min="4" max="4" width="6.7109375" customWidth="1"/>
    <col min="5" max="5" width="2.7109375" customWidth="1"/>
    <col min="6" max="6" width="15.85546875" customWidth="1"/>
    <col min="7" max="7" width="6.7109375" customWidth="1"/>
    <col min="8" max="8" width="2.7109375" customWidth="1"/>
    <col min="9" max="9" width="15.5703125" customWidth="1"/>
    <col min="10" max="10" width="6.7109375" customWidth="1"/>
    <col min="11" max="11" width="2.7109375" customWidth="1"/>
    <col min="12" max="12" width="22.42578125" customWidth="1"/>
    <col min="13" max="13" width="6.7109375" customWidth="1"/>
    <col min="14" max="14" width="2.7109375" customWidth="1"/>
    <col min="15" max="15" width="17.5703125" bestFit="1" customWidth="1"/>
    <col min="16" max="16" width="6.7109375" customWidth="1"/>
    <col min="17" max="17" width="2.7109375" customWidth="1"/>
    <col min="19" max="19" width="2.7109375" customWidth="1"/>
    <col min="21" max="21" width="2.7109375" customWidth="1"/>
  </cols>
  <sheetData>
    <row r="4" spans="1:16" x14ac:dyDescent="0.25">
      <c r="A4" t="s">
        <v>44</v>
      </c>
      <c r="C4" t="s">
        <v>9</v>
      </c>
      <c r="D4" t="s">
        <v>5</v>
      </c>
      <c r="F4" t="s">
        <v>16</v>
      </c>
      <c r="G4" t="s">
        <v>5</v>
      </c>
      <c r="I4" t="s">
        <v>25</v>
      </c>
      <c r="J4" t="s">
        <v>5</v>
      </c>
      <c r="L4" t="s">
        <v>30</v>
      </c>
      <c r="M4" t="s">
        <v>5</v>
      </c>
      <c r="O4" t="s">
        <v>37</v>
      </c>
      <c r="P4" t="s">
        <v>5</v>
      </c>
    </row>
    <row r="5" spans="1:16" x14ac:dyDescent="0.25">
      <c r="A5" t="s">
        <v>16</v>
      </c>
      <c r="C5" t="s">
        <v>10</v>
      </c>
      <c r="D5">
        <v>1</v>
      </c>
      <c r="F5" t="s">
        <v>17</v>
      </c>
      <c r="G5">
        <v>7</v>
      </c>
      <c r="I5" t="s">
        <v>26</v>
      </c>
      <c r="J5">
        <v>14</v>
      </c>
      <c r="L5" t="s">
        <v>31</v>
      </c>
      <c r="M5">
        <v>23</v>
      </c>
      <c r="O5" t="s">
        <v>38</v>
      </c>
      <c r="P5">
        <v>29</v>
      </c>
    </row>
    <row r="6" spans="1:16" x14ac:dyDescent="0.25">
      <c r="A6" t="s">
        <v>25</v>
      </c>
      <c r="C6" t="s">
        <v>11</v>
      </c>
      <c r="D6">
        <v>2</v>
      </c>
      <c r="F6" t="s">
        <v>18</v>
      </c>
      <c r="G6">
        <v>8</v>
      </c>
      <c r="I6" t="s">
        <v>17</v>
      </c>
      <c r="J6">
        <v>15</v>
      </c>
      <c r="L6" t="s">
        <v>32</v>
      </c>
      <c r="M6">
        <v>24</v>
      </c>
      <c r="O6" t="s">
        <v>39</v>
      </c>
      <c r="P6">
        <v>30</v>
      </c>
    </row>
    <row r="7" spans="1:16" x14ac:dyDescent="0.25">
      <c r="A7" t="s">
        <v>9</v>
      </c>
      <c r="C7" t="s">
        <v>12</v>
      </c>
      <c r="D7">
        <v>3</v>
      </c>
      <c r="F7" t="s">
        <v>19</v>
      </c>
      <c r="G7">
        <v>9</v>
      </c>
      <c r="I7" t="s">
        <v>18</v>
      </c>
      <c r="J7">
        <v>16</v>
      </c>
      <c r="L7" t="s">
        <v>33</v>
      </c>
      <c r="M7">
        <v>25</v>
      </c>
      <c r="O7" t="s">
        <v>40</v>
      </c>
      <c r="P7">
        <v>31</v>
      </c>
    </row>
    <row r="8" spans="1:16" x14ac:dyDescent="0.25">
      <c r="A8" t="s">
        <v>37</v>
      </c>
      <c r="C8" t="s">
        <v>13</v>
      </c>
      <c r="D8">
        <v>4</v>
      </c>
      <c r="F8" t="s">
        <v>20</v>
      </c>
      <c r="G8">
        <v>10</v>
      </c>
      <c r="I8" t="s">
        <v>19</v>
      </c>
      <c r="J8">
        <v>17</v>
      </c>
      <c r="L8" t="s">
        <v>34</v>
      </c>
      <c r="M8">
        <v>26</v>
      </c>
      <c r="O8" t="s">
        <v>41</v>
      </c>
      <c r="P8">
        <v>32</v>
      </c>
    </row>
    <row r="9" spans="1:16" x14ac:dyDescent="0.25">
      <c r="A9" t="s">
        <v>30</v>
      </c>
      <c r="C9" t="s">
        <v>14</v>
      </c>
      <c r="D9">
        <v>5</v>
      </c>
      <c r="F9" t="s">
        <v>21</v>
      </c>
      <c r="G9">
        <v>11</v>
      </c>
      <c r="I9" t="s">
        <v>21</v>
      </c>
      <c r="J9">
        <v>18</v>
      </c>
      <c r="L9" t="s">
        <v>35</v>
      </c>
      <c r="M9">
        <v>27</v>
      </c>
      <c r="O9" t="s">
        <v>42</v>
      </c>
      <c r="P9">
        <v>33</v>
      </c>
    </row>
    <row r="10" spans="1:16" x14ac:dyDescent="0.25">
      <c r="C10" t="s">
        <v>15</v>
      </c>
      <c r="D10">
        <v>6</v>
      </c>
      <c r="F10" t="s">
        <v>22</v>
      </c>
      <c r="G10">
        <v>12</v>
      </c>
      <c r="I10" t="s">
        <v>27</v>
      </c>
      <c r="J10">
        <v>19</v>
      </c>
      <c r="L10" t="s">
        <v>36</v>
      </c>
      <c r="M10">
        <v>28</v>
      </c>
      <c r="O10" t="s">
        <v>43</v>
      </c>
      <c r="P10">
        <v>34</v>
      </c>
    </row>
    <row r="11" spans="1:16" x14ac:dyDescent="0.25">
      <c r="F11" t="s">
        <v>23</v>
      </c>
      <c r="G11">
        <v>13</v>
      </c>
      <c r="I11" t="s">
        <v>23</v>
      </c>
      <c r="J11">
        <v>20</v>
      </c>
    </row>
    <row r="12" spans="1:16" x14ac:dyDescent="0.25">
      <c r="I12" t="s">
        <v>28</v>
      </c>
      <c r="J12">
        <v>21</v>
      </c>
    </row>
    <row r="13" spans="1:16" x14ac:dyDescent="0.25">
      <c r="I13" t="s">
        <v>29</v>
      </c>
      <c r="J13">
        <v>22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180975</xdr:colOff>
                <xdr:row>0</xdr:row>
                <xdr:rowOff>114300</xdr:rowOff>
              </from>
              <to>
                <xdr:col>0</xdr:col>
                <xdr:colOff>1333500</xdr:colOff>
                <xdr:row>2</xdr:row>
                <xdr:rowOff>57150</xdr:rowOff>
              </to>
            </anchor>
          </controlPr>
        </control>
      </mc:Choice>
      <mc:Fallback>
        <control shapeId="7169" r:id="rId4" name="CommandButton1"/>
      </mc:Fallback>
    </mc:AlternateContent>
  </controls>
  <tableParts count="6"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7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2.7109375" customWidth="1"/>
    <col min="2" max="2" width="20.42578125" bestFit="1" customWidth="1"/>
    <col min="3" max="3" width="20" bestFit="1" customWidth="1"/>
  </cols>
  <sheetData>
    <row r="1" spans="2:9" ht="18.75" x14ac:dyDescent="0.3">
      <c r="B1" s="6" t="s">
        <v>59</v>
      </c>
    </row>
    <row r="3" spans="2:9" x14ac:dyDescent="0.25">
      <c r="B3" t="s">
        <v>44</v>
      </c>
      <c r="C3" t="s">
        <v>6</v>
      </c>
      <c r="D3" t="s">
        <v>45</v>
      </c>
      <c r="E3" t="s">
        <v>46</v>
      </c>
      <c r="F3" t="s">
        <v>47</v>
      </c>
      <c r="G3" t="s">
        <v>48</v>
      </c>
    </row>
    <row r="4" spans="2:9" x14ac:dyDescent="0.25">
      <c r="B4" t="s">
        <v>16</v>
      </c>
      <c r="C4" t="s">
        <v>17</v>
      </c>
      <c r="D4" s="7">
        <v>14</v>
      </c>
      <c r="E4" s="7">
        <f>IFERROR(GETPIVOTDATA("Pièce",Calculs!$E$3,"Produit",tblStocks[[#This Row],[Produits]],"Type",tblStocks[[#This Row],[Type]]),0)</f>
        <v>0</v>
      </c>
      <c r="F4" s="7">
        <f>IFERROR(GETPIVOTDATA("Pièce",Calculs!$A$3,"Produit",tblStocks[[#This Row],[Produits]],"Type",tblStocks[[#This Row],[Type]]),0)</f>
        <v>0</v>
      </c>
      <c r="G4" s="5">
        <f>tblStocks[[#This Row],[Stock initial]]+tblStocks[[#This Row],[Achat]]-tblStocks[[#This Row],[Vente]]</f>
        <v>14</v>
      </c>
      <c r="I4" s="8" t="s">
        <v>64</v>
      </c>
    </row>
    <row r="5" spans="2:9" x14ac:dyDescent="0.25">
      <c r="B5" t="s">
        <v>16</v>
      </c>
      <c r="C5" t="s">
        <v>18</v>
      </c>
      <c r="D5" s="7">
        <v>13</v>
      </c>
      <c r="E5" s="7">
        <f>IFERROR(GETPIVOTDATA("Pièce",Calculs!$E$3,"Produit",tblStocks[[#This Row],[Produits]],"Type",tblStocks[[#This Row],[Type]]),0)</f>
        <v>4</v>
      </c>
      <c r="F5" s="7">
        <f>IFERROR(GETPIVOTDATA("Pièce",Calculs!$A$3,"Produit",tblStocks[[#This Row],[Produits]],"Type",tblStocks[[#This Row],[Type]]),0)</f>
        <v>0</v>
      </c>
      <c r="G5" s="5">
        <f>tblStocks[[#This Row],[Stock initial]]+tblStocks[[#This Row],[Achat]]-tblStocks[[#This Row],[Vente]]</f>
        <v>17</v>
      </c>
    </row>
    <row r="6" spans="2:9" x14ac:dyDescent="0.25">
      <c r="B6" t="s">
        <v>16</v>
      </c>
      <c r="C6" t="s">
        <v>19</v>
      </c>
      <c r="D6" s="7">
        <v>9</v>
      </c>
      <c r="E6" s="7">
        <f>IFERROR(GETPIVOTDATA("Pièce",Calculs!$E$3,"Produit",tblStocks[[#This Row],[Produits]],"Type",tblStocks[[#This Row],[Type]]),0)</f>
        <v>2</v>
      </c>
      <c r="F6" s="7">
        <f>IFERROR(GETPIVOTDATA("Pièce",Calculs!$A$3,"Produit",tblStocks[[#This Row],[Produits]],"Type",tblStocks[[#This Row],[Type]]),0)</f>
        <v>1</v>
      </c>
      <c r="G6" s="5">
        <f>tblStocks[[#This Row],[Stock initial]]+tblStocks[[#This Row],[Achat]]-tblStocks[[#This Row],[Vente]]</f>
        <v>10</v>
      </c>
      <c r="I6" s="8" t="s">
        <v>65</v>
      </c>
    </row>
    <row r="7" spans="2:9" x14ac:dyDescent="0.25">
      <c r="B7" t="s">
        <v>16</v>
      </c>
      <c r="C7" t="s">
        <v>20</v>
      </c>
      <c r="D7" s="7">
        <v>14</v>
      </c>
      <c r="E7" s="7">
        <f>IFERROR(GETPIVOTDATA("Pièce",Calculs!$E$3,"Produit",tblStocks[[#This Row],[Produits]],"Type",tblStocks[[#This Row],[Type]]),0)</f>
        <v>0</v>
      </c>
      <c r="F7" s="7">
        <f>IFERROR(GETPIVOTDATA("Pièce",Calculs!$A$3,"Produit",tblStocks[[#This Row],[Produits]],"Type",tblStocks[[#This Row],[Type]]),0)</f>
        <v>0</v>
      </c>
      <c r="G7" s="5">
        <f>tblStocks[[#This Row],[Stock initial]]+tblStocks[[#This Row],[Achat]]-tblStocks[[#This Row],[Vente]]</f>
        <v>14</v>
      </c>
    </row>
    <row r="8" spans="2:9" x14ac:dyDescent="0.25">
      <c r="B8" t="s">
        <v>16</v>
      </c>
      <c r="C8" t="s">
        <v>21</v>
      </c>
      <c r="D8" s="7">
        <v>7</v>
      </c>
      <c r="E8" s="7">
        <f>IFERROR(GETPIVOTDATA("Pièce",Calculs!$E$3,"Produit",tblStocks[[#This Row],[Produits]],"Type",tblStocks[[#This Row],[Type]]),0)</f>
        <v>0</v>
      </c>
      <c r="F8" s="7">
        <f>IFERROR(GETPIVOTDATA("Pièce",Calculs!$A$3,"Produit",tblStocks[[#This Row],[Produits]],"Type",tblStocks[[#This Row],[Type]]),0)</f>
        <v>0</v>
      </c>
      <c r="G8" s="5">
        <f>tblStocks[[#This Row],[Stock initial]]+tblStocks[[#This Row],[Achat]]-tblStocks[[#This Row],[Vente]]</f>
        <v>7</v>
      </c>
    </row>
    <row r="9" spans="2:9" x14ac:dyDescent="0.25">
      <c r="B9" t="s">
        <v>16</v>
      </c>
      <c r="C9" t="s">
        <v>22</v>
      </c>
      <c r="D9" s="7">
        <v>11</v>
      </c>
      <c r="E9" s="7">
        <f>IFERROR(GETPIVOTDATA("Pièce",Calculs!$E$3,"Produit",tblStocks[[#This Row],[Produits]],"Type",tblStocks[[#This Row],[Type]]),0)</f>
        <v>0</v>
      </c>
      <c r="F9" s="7">
        <f>IFERROR(GETPIVOTDATA("Pièce",Calculs!$A$3,"Produit",tblStocks[[#This Row],[Produits]],"Type",tblStocks[[#This Row],[Type]]),0)</f>
        <v>0</v>
      </c>
      <c r="G9" s="5">
        <f>tblStocks[[#This Row],[Stock initial]]+tblStocks[[#This Row],[Achat]]-tblStocks[[#This Row],[Vente]]</f>
        <v>11</v>
      </c>
    </row>
    <row r="10" spans="2:9" x14ac:dyDescent="0.25">
      <c r="B10" t="s">
        <v>16</v>
      </c>
      <c r="C10" t="s">
        <v>23</v>
      </c>
      <c r="D10" s="7">
        <v>9</v>
      </c>
      <c r="E10" s="7">
        <f>IFERROR(GETPIVOTDATA("Pièce",Calculs!$E$3,"Produit",tblStocks[[#This Row],[Produits]],"Type",tblStocks[[#This Row],[Type]]),0)</f>
        <v>0</v>
      </c>
      <c r="F10" s="7">
        <f>IFERROR(GETPIVOTDATA("Pièce",Calculs!$A$3,"Produit",tblStocks[[#This Row],[Produits]],"Type",tblStocks[[#This Row],[Type]]),0)</f>
        <v>0</v>
      </c>
      <c r="G10" s="5">
        <f>tblStocks[[#This Row],[Stock initial]]+tblStocks[[#This Row],[Achat]]-tblStocks[[#This Row],[Vente]]</f>
        <v>9</v>
      </c>
    </row>
    <row r="11" spans="2:9" x14ac:dyDescent="0.25">
      <c r="B11" t="s">
        <v>25</v>
      </c>
      <c r="C11" t="s">
        <v>26</v>
      </c>
      <c r="D11" s="7">
        <v>15</v>
      </c>
      <c r="E11" s="7">
        <f>IFERROR(GETPIVOTDATA("Pièce",Calculs!$E$3,"Produit",tblStocks[[#This Row],[Produits]],"Type",tblStocks[[#This Row],[Type]]),0)</f>
        <v>0</v>
      </c>
      <c r="F11" s="7">
        <f>IFERROR(GETPIVOTDATA("Pièce",Calculs!$A$3,"Produit",tblStocks[[#This Row],[Produits]],"Type",tblStocks[[#This Row],[Type]]),0)</f>
        <v>0</v>
      </c>
      <c r="G11" s="5">
        <f>tblStocks[[#This Row],[Stock initial]]+tblStocks[[#This Row],[Achat]]-tblStocks[[#This Row],[Vente]]</f>
        <v>15</v>
      </c>
    </row>
    <row r="12" spans="2:9" x14ac:dyDescent="0.25">
      <c r="B12" t="s">
        <v>25</v>
      </c>
      <c r="C12" t="s">
        <v>17</v>
      </c>
      <c r="D12" s="7">
        <v>14</v>
      </c>
      <c r="E12" s="7">
        <f>IFERROR(GETPIVOTDATA("Pièce",Calculs!$E$3,"Produit",tblStocks[[#This Row],[Produits]],"Type",tblStocks[[#This Row],[Type]]),0)</f>
        <v>5</v>
      </c>
      <c r="F12" s="7">
        <f>IFERROR(GETPIVOTDATA("Pièce",Calculs!$A$3,"Produit",tblStocks[[#This Row],[Produits]],"Type",tblStocks[[#This Row],[Type]]),0)</f>
        <v>1</v>
      </c>
      <c r="G12" s="5">
        <f>tblStocks[[#This Row],[Stock initial]]+tblStocks[[#This Row],[Achat]]-tblStocks[[#This Row],[Vente]]</f>
        <v>18</v>
      </c>
    </row>
    <row r="13" spans="2:9" x14ac:dyDescent="0.25">
      <c r="B13" t="s">
        <v>25</v>
      </c>
      <c r="C13" t="s">
        <v>18</v>
      </c>
      <c r="D13" s="7">
        <v>5</v>
      </c>
      <c r="E13" s="7">
        <f>IFERROR(GETPIVOTDATA("Pièce",Calculs!$E$3,"Produit",tblStocks[[#This Row],[Produits]],"Type",tblStocks[[#This Row],[Type]]),0)</f>
        <v>0</v>
      </c>
      <c r="F13" s="7">
        <f>IFERROR(GETPIVOTDATA("Pièce",Calculs!$A$3,"Produit",tblStocks[[#This Row],[Produits]],"Type",tblStocks[[#This Row],[Type]]),0)</f>
        <v>0</v>
      </c>
      <c r="G13" s="5">
        <f>tblStocks[[#This Row],[Stock initial]]+tblStocks[[#This Row],[Achat]]-tblStocks[[#This Row],[Vente]]</f>
        <v>5</v>
      </c>
    </row>
    <row r="14" spans="2:9" x14ac:dyDescent="0.25">
      <c r="B14" t="s">
        <v>25</v>
      </c>
      <c r="C14" t="s">
        <v>19</v>
      </c>
      <c r="D14" s="7">
        <v>9</v>
      </c>
      <c r="E14" s="7">
        <f>IFERROR(GETPIVOTDATA("Pièce",Calculs!$E$3,"Produit",tblStocks[[#This Row],[Produits]],"Type",tblStocks[[#This Row],[Type]]),0)</f>
        <v>0</v>
      </c>
      <c r="F14" s="7">
        <f>IFERROR(GETPIVOTDATA("Pièce",Calculs!$A$3,"Produit",tblStocks[[#This Row],[Produits]],"Type",tblStocks[[#This Row],[Type]]),0)</f>
        <v>0</v>
      </c>
      <c r="G14" s="5">
        <f>tblStocks[[#This Row],[Stock initial]]+tblStocks[[#This Row],[Achat]]-tblStocks[[#This Row],[Vente]]</f>
        <v>9</v>
      </c>
    </row>
    <row r="15" spans="2:9" x14ac:dyDescent="0.25">
      <c r="B15" t="s">
        <v>25</v>
      </c>
      <c r="C15" t="s">
        <v>21</v>
      </c>
      <c r="D15" s="7">
        <v>13</v>
      </c>
      <c r="E15" s="7">
        <f>IFERROR(GETPIVOTDATA("Pièce",Calculs!$E$3,"Produit",tblStocks[[#This Row],[Produits]],"Type",tblStocks[[#This Row],[Type]]),0)</f>
        <v>0</v>
      </c>
      <c r="F15" s="7">
        <f>IFERROR(GETPIVOTDATA("Pièce",Calculs!$A$3,"Produit",tblStocks[[#This Row],[Produits]],"Type",tblStocks[[#This Row],[Type]]),0)</f>
        <v>0</v>
      </c>
      <c r="G15" s="5">
        <f>tblStocks[[#This Row],[Stock initial]]+tblStocks[[#This Row],[Achat]]-tblStocks[[#This Row],[Vente]]</f>
        <v>13</v>
      </c>
    </row>
    <row r="16" spans="2:9" x14ac:dyDescent="0.25">
      <c r="B16" t="s">
        <v>25</v>
      </c>
      <c r="C16" t="s">
        <v>27</v>
      </c>
      <c r="D16" s="7">
        <v>10</v>
      </c>
      <c r="E16" s="7">
        <f>IFERROR(GETPIVOTDATA("Pièce",Calculs!$E$3,"Produit",tblStocks[[#This Row],[Produits]],"Type",tblStocks[[#This Row],[Type]]),0)</f>
        <v>0</v>
      </c>
      <c r="F16" s="7">
        <f>IFERROR(GETPIVOTDATA("Pièce",Calculs!$A$3,"Produit",tblStocks[[#This Row],[Produits]],"Type",tblStocks[[#This Row],[Type]]),0)</f>
        <v>0</v>
      </c>
      <c r="G16" s="5">
        <f>tblStocks[[#This Row],[Stock initial]]+tblStocks[[#This Row],[Achat]]-tblStocks[[#This Row],[Vente]]</f>
        <v>10</v>
      </c>
    </row>
    <row r="17" spans="2:7" x14ac:dyDescent="0.25">
      <c r="B17" t="s">
        <v>25</v>
      </c>
      <c r="C17" t="s">
        <v>23</v>
      </c>
      <c r="D17" s="7">
        <v>10</v>
      </c>
      <c r="E17" s="7">
        <f>IFERROR(GETPIVOTDATA("Pièce",Calculs!$E$3,"Produit",tblStocks[[#This Row],[Produits]],"Type",tblStocks[[#This Row],[Type]]),0)</f>
        <v>0</v>
      </c>
      <c r="F17" s="7">
        <f>IFERROR(GETPIVOTDATA("Pièce",Calculs!$A$3,"Produit",tblStocks[[#This Row],[Produits]],"Type",tblStocks[[#This Row],[Type]]),0)</f>
        <v>0</v>
      </c>
      <c r="G17" s="5">
        <f>tblStocks[[#This Row],[Stock initial]]+tblStocks[[#This Row],[Achat]]-tblStocks[[#This Row],[Vente]]</f>
        <v>10</v>
      </c>
    </row>
    <row r="18" spans="2:7" x14ac:dyDescent="0.25">
      <c r="B18" t="s">
        <v>25</v>
      </c>
      <c r="C18" t="s">
        <v>28</v>
      </c>
      <c r="D18" s="7">
        <v>10</v>
      </c>
      <c r="E18" s="7">
        <f>IFERROR(GETPIVOTDATA("Pièce",Calculs!$E$3,"Produit",tblStocks[[#This Row],[Produits]],"Type",tblStocks[[#This Row],[Type]]),0)</f>
        <v>12</v>
      </c>
      <c r="F18" s="7">
        <f>IFERROR(GETPIVOTDATA("Pièce",Calculs!$A$3,"Produit",tblStocks[[#This Row],[Produits]],"Type",tblStocks[[#This Row],[Type]]),0)</f>
        <v>1</v>
      </c>
      <c r="G18" s="5">
        <f>tblStocks[[#This Row],[Stock initial]]+tblStocks[[#This Row],[Achat]]-tblStocks[[#This Row],[Vente]]</f>
        <v>21</v>
      </c>
    </row>
    <row r="19" spans="2:7" x14ac:dyDescent="0.25">
      <c r="B19" t="s">
        <v>25</v>
      </c>
      <c r="C19" t="s">
        <v>29</v>
      </c>
      <c r="D19" s="7">
        <v>10</v>
      </c>
      <c r="E19" s="7">
        <f>IFERROR(GETPIVOTDATA("Pièce",Calculs!$E$3,"Produit",tblStocks[[#This Row],[Produits]],"Type",tblStocks[[#This Row],[Type]]),0)</f>
        <v>0</v>
      </c>
      <c r="F19" s="7">
        <f>IFERROR(GETPIVOTDATA("Pièce",Calculs!$A$3,"Produit",tblStocks[[#This Row],[Produits]],"Type",tblStocks[[#This Row],[Type]]),0)</f>
        <v>0</v>
      </c>
      <c r="G19" s="5">
        <f>tblStocks[[#This Row],[Stock initial]]+tblStocks[[#This Row],[Achat]]-tblStocks[[#This Row],[Vente]]</f>
        <v>10</v>
      </c>
    </row>
    <row r="20" spans="2:7" x14ac:dyDescent="0.25">
      <c r="B20" t="s">
        <v>9</v>
      </c>
      <c r="C20" t="s">
        <v>14</v>
      </c>
      <c r="D20" s="7">
        <v>5</v>
      </c>
      <c r="E20" s="7">
        <f>IFERROR(GETPIVOTDATA("Pièce",Calculs!$E$3,"Produit",tblStocks[[#This Row],[Produits]],"Type",tblStocks[[#This Row],[Type]]),0)</f>
        <v>0</v>
      </c>
      <c r="F20" s="7">
        <f>IFERROR(GETPIVOTDATA("Pièce",Calculs!$A$3,"Produit",tblStocks[[#This Row],[Produits]],"Type",tblStocks[[#This Row],[Type]]),0)</f>
        <v>0</v>
      </c>
      <c r="G20" s="5">
        <f>tblStocks[[#This Row],[Stock initial]]+tblStocks[[#This Row],[Achat]]-tblStocks[[#This Row],[Vente]]</f>
        <v>5</v>
      </c>
    </row>
    <row r="21" spans="2:7" x14ac:dyDescent="0.25">
      <c r="B21" t="s">
        <v>9</v>
      </c>
      <c r="C21" t="s">
        <v>13</v>
      </c>
      <c r="D21" s="7">
        <v>5</v>
      </c>
      <c r="E21" s="7">
        <f>IFERROR(GETPIVOTDATA("Pièce",Calculs!$E$3,"Produit",tblStocks[[#This Row],[Produits]],"Type",tblStocks[[#This Row],[Type]]),0)</f>
        <v>3</v>
      </c>
      <c r="F21" s="7">
        <f>IFERROR(GETPIVOTDATA("Pièce",Calculs!$A$3,"Produit",tblStocks[[#This Row],[Produits]],"Type",tblStocks[[#This Row],[Type]]),0)</f>
        <v>1</v>
      </c>
      <c r="G21" s="5">
        <f>tblStocks[[#This Row],[Stock initial]]+tblStocks[[#This Row],[Achat]]-tblStocks[[#This Row],[Vente]]</f>
        <v>7</v>
      </c>
    </row>
    <row r="22" spans="2:7" x14ac:dyDescent="0.25">
      <c r="B22" t="s">
        <v>9</v>
      </c>
      <c r="C22" t="s">
        <v>10</v>
      </c>
      <c r="D22" s="7">
        <v>13</v>
      </c>
      <c r="E22" s="7">
        <f>IFERROR(GETPIVOTDATA("Pièce",Calculs!$E$3,"Produit",tblStocks[[#This Row],[Produits]],"Type",tblStocks[[#This Row],[Type]]),0)</f>
        <v>10</v>
      </c>
      <c r="F22" s="7">
        <f>IFERROR(GETPIVOTDATA("Pièce",Calculs!$A$3,"Produit",tblStocks[[#This Row],[Produits]],"Type",tblStocks[[#This Row],[Type]]),0)</f>
        <v>1</v>
      </c>
      <c r="G22" s="5">
        <f>tblStocks[[#This Row],[Stock initial]]+tblStocks[[#This Row],[Achat]]-tblStocks[[#This Row],[Vente]]</f>
        <v>22</v>
      </c>
    </row>
    <row r="23" spans="2:7" x14ac:dyDescent="0.25">
      <c r="B23" t="s">
        <v>9</v>
      </c>
      <c r="C23" t="s">
        <v>11</v>
      </c>
      <c r="D23" s="7">
        <v>10</v>
      </c>
      <c r="E23" s="7">
        <f>IFERROR(GETPIVOTDATA("Pièce",Calculs!$E$3,"Produit",tblStocks[[#This Row],[Produits]],"Type",tblStocks[[#This Row],[Type]]),0)</f>
        <v>0</v>
      </c>
      <c r="F23" s="7">
        <f>IFERROR(GETPIVOTDATA("Pièce",Calculs!$A$3,"Produit",tblStocks[[#This Row],[Produits]],"Type",tblStocks[[#This Row],[Type]]),0)</f>
        <v>0</v>
      </c>
      <c r="G23" s="5">
        <f>tblStocks[[#This Row],[Stock initial]]+tblStocks[[#This Row],[Achat]]-tblStocks[[#This Row],[Vente]]</f>
        <v>10</v>
      </c>
    </row>
    <row r="24" spans="2:7" x14ac:dyDescent="0.25">
      <c r="B24" t="s">
        <v>9</v>
      </c>
      <c r="C24" t="s">
        <v>12</v>
      </c>
      <c r="D24" s="7">
        <v>8</v>
      </c>
      <c r="E24" s="7">
        <f>IFERROR(GETPIVOTDATA("Pièce",Calculs!$E$3,"Produit",tblStocks[[#This Row],[Produits]],"Type",tblStocks[[#This Row],[Type]]),0)</f>
        <v>0</v>
      </c>
      <c r="F24" s="7">
        <f>IFERROR(GETPIVOTDATA("Pièce",Calculs!$A$3,"Produit",tblStocks[[#This Row],[Produits]],"Type",tblStocks[[#This Row],[Type]]),0)</f>
        <v>0</v>
      </c>
      <c r="G24" s="5">
        <f>tblStocks[[#This Row],[Stock initial]]+tblStocks[[#This Row],[Achat]]-tblStocks[[#This Row],[Vente]]</f>
        <v>8</v>
      </c>
    </row>
    <row r="25" spans="2:7" x14ac:dyDescent="0.25">
      <c r="B25" t="s">
        <v>9</v>
      </c>
      <c r="C25" t="s">
        <v>15</v>
      </c>
      <c r="D25" s="7">
        <v>5</v>
      </c>
      <c r="E25" s="7">
        <f>IFERROR(GETPIVOTDATA("Pièce",Calculs!$E$3,"Produit",tblStocks[[#This Row],[Produits]],"Type",tblStocks[[#This Row],[Type]]),0)</f>
        <v>3</v>
      </c>
      <c r="F25" s="7">
        <f>IFERROR(GETPIVOTDATA("Pièce",Calculs!$A$3,"Produit",tblStocks[[#This Row],[Produits]],"Type",tblStocks[[#This Row],[Type]]),0)</f>
        <v>2</v>
      </c>
      <c r="G25" s="5">
        <f>tblStocks[[#This Row],[Stock initial]]+tblStocks[[#This Row],[Achat]]-tblStocks[[#This Row],[Vente]]</f>
        <v>6</v>
      </c>
    </row>
    <row r="26" spans="2:7" x14ac:dyDescent="0.25">
      <c r="B26" t="s">
        <v>37</v>
      </c>
      <c r="C26" t="s">
        <v>38</v>
      </c>
      <c r="D26" s="7">
        <v>11</v>
      </c>
      <c r="E26" s="7">
        <f>IFERROR(GETPIVOTDATA("Pièce",Calculs!$E$3,"Produit",tblStocks[[#This Row],[Produits]],"Type",tblStocks[[#This Row],[Type]]),0)</f>
        <v>9</v>
      </c>
      <c r="F26" s="7">
        <f>IFERROR(GETPIVOTDATA("Pièce",Calculs!$A$3,"Produit",tblStocks[[#This Row],[Produits]],"Type",tblStocks[[#This Row],[Type]]),0)</f>
        <v>1</v>
      </c>
      <c r="G26" s="5">
        <f>tblStocks[[#This Row],[Stock initial]]+tblStocks[[#This Row],[Achat]]-tblStocks[[#This Row],[Vente]]</f>
        <v>19</v>
      </c>
    </row>
    <row r="27" spans="2:7" x14ac:dyDescent="0.25">
      <c r="B27" t="s">
        <v>37</v>
      </c>
      <c r="C27" t="s">
        <v>39</v>
      </c>
      <c r="D27" s="7">
        <v>5</v>
      </c>
      <c r="E27" s="7">
        <f>IFERROR(GETPIVOTDATA("Pièce",Calculs!$E$3,"Produit",tblStocks[[#This Row],[Produits]],"Type",tblStocks[[#This Row],[Type]]),0)</f>
        <v>0</v>
      </c>
      <c r="F27" s="7">
        <f>IFERROR(GETPIVOTDATA("Pièce",Calculs!$A$3,"Produit",tblStocks[[#This Row],[Produits]],"Type",tblStocks[[#This Row],[Type]]),0)</f>
        <v>0</v>
      </c>
      <c r="G27" s="5">
        <f>tblStocks[[#This Row],[Stock initial]]+tblStocks[[#This Row],[Achat]]-tblStocks[[#This Row],[Vente]]</f>
        <v>5</v>
      </c>
    </row>
    <row r="28" spans="2:7" x14ac:dyDescent="0.25">
      <c r="B28" t="s">
        <v>37</v>
      </c>
      <c r="C28" t="s">
        <v>40</v>
      </c>
      <c r="D28" s="7">
        <v>9</v>
      </c>
      <c r="E28" s="7">
        <f>IFERROR(GETPIVOTDATA("Pièce",Calculs!$E$3,"Produit",tblStocks[[#This Row],[Produits]],"Type",tblStocks[[#This Row],[Type]]),0)</f>
        <v>0</v>
      </c>
      <c r="F28" s="7">
        <f>IFERROR(GETPIVOTDATA("Pièce",Calculs!$A$3,"Produit",tblStocks[[#This Row],[Produits]],"Type",tblStocks[[#This Row],[Type]]),0)</f>
        <v>0</v>
      </c>
      <c r="G28" s="5">
        <f>tblStocks[[#This Row],[Stock initial]]+tblStocks[[#This Row],[Achat]]-tblStocks[[#This Row],[Vente]]</f>
        <v>9</v>
      </c>
    </row>
    <row r="29" spans="2:7" x14ac:dyDescent="0.25">
      <c r="B29" t="s">
        <v>37</v>
      </c>
      <c r="C29" t="s">
        <v>41</v>
      </c>
      <c r="D29" s="7">
        <v>6</v>
      </c>
      <c r="E29" s="7">
        <f>IFERROR(GETPIVOTDATA("Pièce",Calculs!$E$3,"Produit",tblStocks[[#This Row],[Produits]],"Type",tblStocks[[#This Row],[Type]]),0)</f>
        <v>0</v>
      </c>
      <c r="F29" s="7">
        <f>IFERROR(GETPIVOTDATA("Pièce",Calculs!$A$3,"Produit",tblStocks[[#This Row],[Produits]],"Type",tblStocks[[#This Row],[Type]]),0)</f>
        <v>0</v>
      </c>
      <c r="G29" s="5">
        <f>tblStocks[[#This Row],[Stock initial]]+tblStocks[[#This Row],[Achat]]-tblStocks[[#This Row],[Vente]]</f>
        <v>6</v>
      </c>
    </row>
    <row r="30" spans="2:7" x14ac:dyDescent="0.25">
      <c r="B30" t="s">
        <v>37</v>
      </c>
      <c r="C30" t="s">
        <v>42</v>
      </c>
      <c r="D30" s="7">
        <v>13</v>
      </c>
      <c r="E30" s="7">
        <f>IFERROR(GETPIVOTDATA("Pièce",Calculs!$E$3,"Produit",tblStocks[[#This Row],[Produits]],"Type",tblStocks[[#This Row],[Type]]),0)</f>
        <v>0</v>
      </c>
      <c r="F30" s="7">
        <f>IFERROR(GETPIVOTDATA("Pièce",Calculs!$A$3,"Produit",tblStocks[[#This Row],[Produits]],"Type",tblStocks[[#This Row],[Type]]),0)</f>
        <v>0</v>
      </c>
      <c r="G30" s="5">
        <f>tblStocks[[#This Row],[Stock initial]]+tblStocks[[#This Row],[Achat]]-tblStocks[[#This Row],[Vente]]</f>
        <v>13</v>
      </c>
    </row>
    <row r="31" spans="2:7" x14ac:dyDescent="0.25">
      <c r="B31" t="s">
        <v>37</v>
      </c>
      <c r="C31" t="s">
        <v>43</v>
      </c>
      <c r="D31" s="7">
        <v>6</v>
      </c>
      <c r="E31" s="7">
        <f>IFERROR(GETPIVOTDATA("Pièce",Calculs!$E$3,"Produit",tblStocks[[#This Row],[Produits]],"Type",tblStocks[[#This Row],[Type]]),0)</f>
        <v>0</v>
      </c>
      <c r="F31" s="7">
        <f>IFERROR(GETPIVOTDATA("Pièce",Calculs!$A$3,"Produit",tblStocks[[#This Row],[Produits]],"Type",tblStocks[[#This Row],[Type]]),0)</f>
        <v>0</v>
      </c>
      <c r="G31" s="5">
        <f>tblStocks[[#This Row],[Stock initial]]+tblStocks[[#This Row],[Achat]]-tblStocks[[#This Row],[Vente]]</f>
        <v>6</v>
      </c>
    </row>
    <row r="32" spans="2:7" x14ac:dyDescent="0.25">
      <c r="B32" t="s">
        <v>30</v>
      </c>
      <c r="C32" t="s">
        <v>31</v>
      </c>
      <c r="D32" s="7">
        <v>6</v>
      </c>
      <c r="E32" s="7">
        <f>IFERROR(GETPIVOTDATA("Pièce",Calculs!$E$3,"Produit",tblStocks[[#This Row],[Produits]],"Type",tblStocks[[#This Row],[Type]]),0)</f>
        <v>1</v>
      </c>
      <c r="F32" s="7">
        <f>IFERROR(GETPIVOTDATA("Pièce",Calculs!$A$3,"Produit",tblStocks[[#This Row],[Produits]],"Type",tblStocks[[#This Row],[Type]]),0)</f>
        <v>0</v>
      </c>
      <c r="G32" s="5">
        <f>tblStocks[[#This Row],[Stock initial]]+tblStocks[[#This Row],[Achat]]-tblStocks[[#This Row],[Vente]]</f>
        <v>7</v>
      </c>
    </row>
    <row r="33" spans="2:7" x14ac:dyDescent="0.25">
      <c r="B33" t="s">
        <v>30</v>
      </c>
      <c r="C33" t="s">
        <v>32</v>
      </c>
      <c r="D33" s="7">
        <v>14</v>
      </c>
      <c r="E33" s="7">
        <f>IFERROR(GETPIVOTDATA("Pièce",Calculs!$E$3,"Produit",tblStocks[[#This Row],[Produits]],"Type",tblStocks[[#This Row],[Type]]),0)</f>
        <v>0</v>
      </c>
      <c r="F33" s="7">
        <f>IFERROR(GETPIVOTDATA("Pièce",Calculs!$A$3,"Produit",tblStocks[[#This Row],[Produits]],"Type",tblStocks[[#This Row],[Type]]),0)</f>
        <v>0</v>
      </c>
      <c r="G33" s="5">
        <f>tblStocks[[#This Row],[Stock initial]]+tblStocks[[#This Row],[Achat]]-tblStocks[[#This Row],[Vente]]</f>
        <v>14</v>
      </c>
    </row>
    <row r="34" spans="2:7" x14ac:dyDescent="0.25">
      <c r="B34" t="s">
        <v>30</v>
      </c>
      <c r="C34" t="s">
        <v>33</v>
      </c>
      <c r="D34" s="7">
        <v>6</v>
      </c>
      <c r="E34" s="7">
        <f>IFERROR(GETPIVOTDATA("Pièce",Calculs!$E$3,"Produit",tblStocks[[#This Row],[Produits]],"Type",tblStocks[[#This Row],[Type]]),0)</f>
        <v>0</v>
      </c>
      <c r="F34" s="7">
        <f>IFERROR(GETPIVOTDATA("Pièce",Calculs!$A$3,"Produit",tblStocks[[#This Row],[Produits]],"Type",tblStocks[[#This Row],[Type]]),0)</f>
        <v>0</v>
      </c>
      <c r="G34" s="5">
        <f>tblStocks[[#This Row],[Stock initial]]+tblStocks[[#This Row],[Achat]]-tblStocks[[#This Row],[Vente]]</f>
        <v>6</v>
      </c>
    </row>
    <row r="35" spans="2:7" x14ac:dyDescent="0.25">
      <c r="B35" t="s">
        <v>30</v>
      </c>
      <c r="C35" t="s">
        <v>34</v>
      </c>
      <c r="D35" s="7">
        <v>12</v>
      </c>
      <c r="E35" s="7">
        <f>IFERROR(GETPIVOTDATA("Pièce",Calculs!$E$3,"Produit",tblStocks[[#This Row],[Produits]],"Type",tblStocks[[#This Row],[Type]]),0)</f>
        <v>0</v>
      </c>
      <c r="F35" s="7">
        <f>IFERROR(GETPIVOTDATA("Pièce",Calculs!$A$3,"Produit",tblStocks[[#This Row],[Produits]],"Type",tblStocks[[#This Row],[Type]]),0)</f>
        <v>1</v>
      </c>
      <c r="G35" s="5">
        <f>tblStocks[[#This Row],[Stock initial]]+tblStocks[[#This Row],[Achat]]-tblStocks[[#This Row],[Vente]]</f>
        <v>11</v>
      </c>
    </row>
    <row r="36" spans="2:7" x14ac:dyDescent="0.25">
      <c r="B36" t="s">
        <v>30</v>
      </c>
      <c r="C36" t="s">
        <v>35</v>
      </c>
      <c r="D36" s="7">
        <v>11</v>
      </c>
      <c r="E36" s="7">
        <f>IFERROR(GETPIVOTDATA("Pièce",Calculs!$E$3,"Produit",tblStocks[[#This Row],[Produits]],"Type",tblStocks[[#This Row],[Type]]),0)</f>
        <v>0</v>
      </c>
      <c r="F36" s="7">
        <f>IFERROR(GETPIVOTDATA("Pièce",Calculs!$A$3,"Produit",tblStocks[[#This Row],[Produits]],"Type",tblStocks[[#This Row],[Type]]),0)</f>
        <v>0</v>
      </c>
      <c r="G36" s="5">
        <f>tblStocks[[#This Row],[Stock initial]]+tblStocks[[#This Row],[Achat]]-tblStocks[[#This Row],[Vente]]</f>
        <v>11</v>
      </c>
    </row>
    <row r="37" spans="2:7" x14ac:dyDescent="0.25">
      <c r="B37" t="s">
        <v>30</v>
      </c>
      <c r="C37" t="s">
        <v>36</v>
      </c>
      <c r="D37" s="7">
        <v>6</v>
      </c>
      <c r="E37" s="7">
        <f>IFERROR(GETPIVOTDATA("Pièce",Calculs!$E$3,"Produit",tblStocks[[#This Row],[Produits]],"Type",tblStocks[[#This Row],[Type]]),0)</f>
        <v>0</v>
      </c>
      <c r="F37" s="7">
        <f>IFERROR(GETPIVOTDATA("Pièce",Calculs!$A$3,"Produit",tblStocks[[#This Row],[Produits]],"Type",tblStocks[[#This Row],[Type]]),0)</f>
        <v>0</v>
      </c>
      <c r="G37" s="5">
        <f>tblStocks[[#This Row],[Stock initial]]+tblStocks[[#This Row],[Achat]]-tblStocks[[#This Row],[Vente]]</f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8"/>
  <sheetViews>
    <sheetView showGridLines="0" workbookViewId="0">
      <selection activeCell="D24" sqref="D24"/>
    </sheetView>
  </sheetViews>
  <sheetFormatPr baseColWidth="10" defaultRowHeight="15" x14ac:dyDescent="0.25"/>
  <cols>
    <col min="1" max="1" width="24.28515625" bestFit="1" customWidth="1"/>
    <col min="2" max="2" width="14" customWidth="1"/>
    <col min="3" max="4" width="15.7109375" bestFit="1" customWidth="1"/>
    <col min="5" max="5" width="22.28515625" bestFit="1" customWidth="1"/>
    <col min="6" max="6" width="17.5703125" bestFit="1" customWidth="1"/>
    <col min="7" max="7" width="15.7109375" bestFit="1" customWidth="1"/>
  </cols>
  <sheetData>
    <row r="1" spans="1:7" ht="18.75" x14ac:dyDescent="0.3">
      <c r="A1" s="6" t="s">
        <v>56</v>
      </c>
      <c r="E1" s="6" t="s">
        <v>57</v>
      </c>
    </row>
    <row r="3" spans="1:7" x14ac:dyDescent="0.25">
      <c r="A3" s="3" t="s">
        <v>24</v>
      </c>
      <c r="B3" s="3" t="s">
        <v>6</v>
      </c>
      <c r="C3" t="s">
        <v>50</v>
      </c>
      <c r="E3" s="3" t="s">
        <v>24</v>
      </c>
      <c r="F3" s="3" t="s">
        <v>6</v>
      </c>
      <c r="G3" t="s">
        <v>50</v>
      </c>
    </row>
    <row r="4" spans="1:7" x14ac:dyDescent="0.25">
      <c r="A4" t="s">
        <v>16</v>
      </c>
      <c r="B4" t="s">
        <v>19</v>
      </c>
      <c r="C4" s="4">
        <v>1</v>
      </c>
      <c r="E4" t="s">
        <v>16</v>
      </c>
      <c r="F4" t="s">
        <v>18</v>
      </c>
      <c r="G4" s="4">
        <v>4</v>
      </c>
    </row>
    <row r="5" spans="1:7" x14ac:dyDescent="0.25">
      <c r="A5" t="s">
        <v>51</v>
      </c>
      <c r="C5" s="4">
        <v>1</v>
      </c>
      <c r="F5" t="s">
        <v>19</v>
      </c>
      <c r="G5" s="4">
        <v>2</v>
      </c>
    </row>
    <row r="6" spans="1:7" x14ac:dyDescent="0.25">
      <c r="A6" t="s">
        <v>25</v>
      </c>
      <c r="B6" t="s">
        <v>17</v>
      </c>
      <c r="C6" s="4">
        <v>1</v>
      </c>
      <c r="E6" t="s">
        <v>51</v>
      </c>
      <c r="G6" s="4">
        <v>6</v>
      </c>
    </row>
    <row r="7" spans="1:7" x14ac:dyDescent="0.25">
      <c r="B7" t="s">
        <v>28</v>
      </c>
      <c r="C7" s="4">
        <v>1</v>
      </c>
      <c r="E7" t="s">
        <v>25</v>
      </c>
      <c r="F7" t="s">
        <v>17</v>
      </c>
      <c r="G7" s="4">
        <v>5</v>
      </c>
    </row>
    <row r="8" spans="1:7" x14ac:dyDescent="0.25">
      <c r="A8" t="s">
        <v>52</v>
      </c>
      <c r="C8" s="4">
        <v>2</v>
      </c>
      <c r="F8" t="s">
        <v>28</v>
      </c>
      <c r="G8" s="4">
        <v>12</v>
      </c>
    </row>
    <row r="9" spans="1:7" x14ac:dyDescent="0.25">
      <c r="A9" t="s">
        <v>9</v>
      </c>
      <c r="B9" t="s">
        <v>13</v>
      </c>
      <c r="C9" s="4">
        <v>1</v>
      </c>
      <c r="E9" t="s">
        <v>52</v>
      </c>
      <c r="G9" s="4">
        <v>17</v>
      </c>
    </row>
    <row r="10" spans="1:7" x14ac:dyDescent="0.25">
      <c r="B10" t="s">
        <v>10</v>
      </c>
      <c r="C10" s="4">
        <v>1</v>
      </c>
      <c r="E10" t="s">
        <v>9</v>
      </c>
      <c r="F10" t="s">
        <v>13</v>
      </c>
      <c r="G10" s="4">
        <v>3</v>
      </c>
    </row>
    <row r="11" spans="1:7" x14ac:dyDescent="0.25">
      <c r="B11" t="s">
        <v>15</v>
      </c>
      <c r="C11" s="4">
        <v>2</v>
      </c>
      <c r="F11" t="s">
        <v>10</v>
      </c>
      <c r="G11" s="4">
        <v>10</v>
      </c>
    </row>
    <row r="12" spans="1:7" x14ac:dyDescent="0.25">
      <c r="A12" t="s">
        <v>53</v>
      </c>
      <c r="C12" s="4">
        <v>4</v>
      </c>
      <c r="F12" t="s">
        <v>15</v>
      </c>
      <c r="G12" s="4">
        <v>3</v>
      </c>
    </row>
    <row r="13" spans="1:7" x14ac:dyDescent="0.25">
      <c r="A13" t="s">
        <v>37</v>
      </c>
      <c r="B13" t="s">
        <v>38</v>
      </c>
      <c r="C13" s="4">
        <v>1</v>
      </c>
      <c r="E13" t="s">
        <v>53</v>
      </c>
      <c r="G13" s="4">
        <v>16</v>
      </c>
    </row>
    <row r="14" spans="1:7" x14ac:dyDescent="0.25">
      <c r="A14" t="s">
        <v>54</v>
      </c>
      <c r="C14" s="4">
        <v>1</v>
      </c>
      <c r="E14" t="s">
        <v>37</v>
      </c>
      <c r="F14" t="s">
        <v>38</v>
      </c>
      <c r="G14" s="4">
        <v>9</v>
      </c>
    </row>
    <row r="15" spans="1:7" x14ac:dyDescent="0.25">
      <c r="A15" t="s">
        <v>30</v>
      </c>
      <c r="B15" t="s">
        <v>34</v>
      </c>
      <c r="C15" s="4">
        <v>1</v>
      </c>
      <c r="E15" t="s">
        <v>54</v>
      </c>
      <c r="G15" s="4">
        <v>9</v>
      </c>
    </row>
    <row r="16" spans="1:7" x14ac:dyDescent="0.25">
      <c r="A16" t="s">
        <v>55</v>
      </c>
      <c r="C16" s="4">
        <v>1</v>
      </c>
      <c r="E16" t="s">
        <v>30</v>
      </c>
      <c r="F16" t="s">
        <v>31</v>
      </c>
      <c r="G16" s="4">
        <v>1</v>
      </c>
    </row>
    <row r="17" spans="1:7" x14ac:dyDescent="0.25">
      <c r="A17" t="s">
        <v>49</v>
      </c>
      <c r="C17" s="4">
        <v>9</v>
      </c>
      <c r="E17" t="s">
        <v>55</v>
      </c>
      <c r="G17" s="4">
        <v>1</v>
      </c>
    </row>
    <row r="18" spans="1:7" x14ac:dyDescent="0.25">
      <c r="E18" t="s">
        <v>49</v>
      </c>
      <c r="G18" s="4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Achats</vt:lpstr>
      <vt:lpstr>Ventes</vt:lpstr>
      <vt:lpstr>Listes</vt:lpstr>
      <vt:lpstr>Stocks</vt:lpstr>
      <vt:lpstr>Calculs</vt:lpstr>
      <vt:lpstr>s.Agneau_de_lait</vt:lpstr>
      <vt:lpstr>s.Agneau_herbe</vt:lpstr>
      <vt:lpstr>s.Pâté_Pâques</vt:lpstr>
      <vt:lpstr>s.Plat_préparé</vt:lpstr>
      <vt:lpstr>s.Préparation_bouchère</vt:lpstr>
      <vt:lpstr>s.Produits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Jean-Eric Pelouas</cp:lastModifiedBy>
  <dcterms:created xsi:type="dcterms:W3CDTF">2016-03-10T08:54:10Z</dcterms:created>
  <dcterms:modified xsi:type="dcterms:W3CDTF">2016-03-13T06:29:12Z</dcterms:modified>
</cp:coreProperties>
</file>