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360" yWindow="120" windowWidth="19440" windowHeight="12075"/>
  </bookViews>
  <sheets>
    <sheet name="Février 2013" sheetId="2" r:id="rId1"/>
  </sheets>
  <functionGroups builtInGroupCount="17"/>
  <definedNames>
    <definedName name="Synthèse">'Février 2013'!$I$1:$L$3</definedName>
  </definedNames>
  <calcPr calcId="145621"/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2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B2" i="2" l="1"/>
  <c r="L3" i="2" l="1"/>
  <c r="K3" i="2"/>
  <c r="J3" i="2"/>
  <c r="A3" i="2"/>
  <c r="B3" i="2" s="1"/>
  <c r="L2" i="2"/>
  <c r="K2" i="2"/>
  <c r="J2" i="2"/>
  <c r="C2" i="2"/>
  <c r="C3" i="2" l="1"/>
  <c r="A4" i="2"/>
  <c r="B4" i="2" l="1"/>
  <c r="C4" i="2"/>
  <c r="A5" i="2"/>
  <c r="B5" i="2" l="1"/>
  <c r="C5" i="2"/>
  <c r="A6" i="2"/>
  <c r="B6" i="2" l="1"/>
  <c r="C6" i="2"/>
  <c r="A7" i="2"/>
  <c r="B7" i="2" l="1"/>
  <c r="C7" i="2"/>
  <c r="A8" i="2"/>
  <c r="B8" i="2" l="1"/>
  <c r="C8" i="2"/>
  <c r="A9" i="2"/>
  <c r="B9" i="2" l="1"/>
  <c r="C9" i="2"/>
  <c r="A10" i="2"/>
  <c r="B10" i="2" l="1"/>
  <c r="C10" i="2"/>
  <c r="A11" i="2"/>
  <c r="B11" i="2" l="1"/>
  <c r="C11" i="2"/>
  <c r="A12" i="2"/>
  <c r="B12" i="2" l="1"/>
  <c r="C12" i="2"/>
  <c r="A13" i="2"/>
  <c r="B13" i="2" l="1"/>
  <c r="C13" i="2"/>
  <c r="A14" i="2"/>
  <c r="B14" i="2" l="1"/>
  <c r="C14" i="2"/>
  <c r="A15" i="2"/>
  <c r="B15" i="2" l="1"/>
  <c r="C15" i="2"/>
  <c r="A16" i="2"/>
  <c r="B16" i="2" l="1"/>
  <c r="C16" i="2"/>
  <c r="A17" i="2"/>
  <c r="B17" i="2" l="1"/>
  <c r="C17" i="2"/>
  <c r="A18" i="2"/>
  <c r="B18" i="2" l="1"/>
  <c r="C18" i="2"/>
  <c r="A19" i="2"/>
  <c r="B19" i="2" l="1"/>
  <c r="C19" i="2"/>
  <c r="A20" i="2"/>
  <c r="B20" i="2" l="1"/>
  <c r="C20" i="2"/>
  <c r="A21" i="2"/>
  <c r="B21" i="2" l="1"/>
  <c r="C21" i="2"/>
  <c r="A22" i="2"/>
  <c r="B22" i="2" l="1"/>
  <c r="C22" i="2"/>
  <c r="A23" i="2"/>
  <c r="B23" i="2" l="1"/>
  <c r="C23" i="2"/>
  <c r="A24" i="2"/>
  <c r="B24" i="2" l="1"/>
  <c r="C24" i="2"/>
  <c r="A25" i="2"/>
  <c r="B25" i="2" l="1"/>
  <c r="C25" i="2"/>
  <c r="A26" i="2"/>
  <c r="B26" i="2" l="1"/>
  <c r="C26" i="2"/>
  <c r="A27" i="2"/>
  <c r="B27" i="2" l="1"/>
  <c r="C27" i="2"/>
  <c r="A28" i="2"/>
  <c r="B28" i="2" l="1"/>
  <c r="C28" i="2"/>
  <c r="A29" i="2"/>
  <c r="B29" i="2" l="1"/>
  <c r="C29" i="2"/>
</calcChain>
</file>

<file path=xl/sharedStrings.xml><?xml version="1.0" encoding="utf-8"?>
<sst xmlns="http://schemas.openxmlformats.org/spreadsheetml/2006/main" count="12" uniqueCount="12">
  <si>
    <t>Date</t>
  </si>
  <si>
    <t>N semaine</t>
  </si>
  <si>
    <t>matin</t>
  </si>
  <si>
    <t>soir</t>
  </si>
  <si>
    <t>min</t>
  </si>
  <si>
    <t>max</t>
  </si>
  <si>
    <t>moyenne</t>
  </si>
  <si>
    <t>Jour</t>
  </si>
  <si>
    <t>v Matin</t>
  </si>
  <si>
    <t>v Soir</t>
  </si>
  <si>
    <t>m Matin</t>
  </si>
  <si>
    <t>m 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</si>
</sst>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0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2060"/>
      <name val="Arial"/>
      <family val="2"/>
    </font>
    <font>
      <b/>
      <sz val="10"/>
      <color rgb="FF002060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1" fillId="3" borderId="0" applyNumberFormat="0" applyBorder="0" applyAlignment="0" applyProtection="0"/>
  </cellStyleXfs>
  <cellXfs count="14">
    <xf numFmtId="0" fontId="0" fillId="0" borderId="0" xfId="0"/>
    <xf numFmtId="0" fontId="2" fillId="0" borderId="0" xfId="0" applyFont="1" applyBorder="1" applyAlignment="1">
      <alignment vertical="center"/>
    </xf>
    <xf numFmtId="164" fontId="2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vertical="center"/>
    </xf>
    <xf numFmtId="0" fontId="2" fillId="2" borderId="0" xfId="1" applyFont="1"/>
    <xf numFmtId="0" fontId="1" fillId="3" borderId="0" xfId="2"/>
    <xf numFmtId="164" fontId="1" fillId="3" borderId="0" xfId="2" applyNumberFormat="1" applyAlignment="1">
      <alignment horizontal="center"/>
    </xf>
    <xf numFmtId="0" fontId="3" fillId="0" borderId="0" xfId="1" applyFont="1" applyFill="1"/>
  </cellXfs>
  <cellStyles count="3">
    <cellStyle name="20 % - Accent1" xfId="2" builtinId="30"/>
    <cellStyle name="Accent1" xfId="1" builtinId="29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64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64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64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65" formatCode="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65" formatCode="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D27D00"/>
      <color rgb="FFEE8E00"/>
      <color rgb="FFEE7D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29" totalsRowShown="0" dataDxfId="7">
  <autoFilter ref="A1:G29"/>
  <tableColumns count="7">
    <tableColumn id="1" name="Date" dataDxfId="6"/>
    <tableColumn id="7" name="Jour" dataDxfId="5">
      <calculatedColumnFormula>DAY(Tableau1[[#This Row],[Date]])</calculatedColumnFormula>
    </tableColumn>
    <tableColumn id="6" name="N semaine" dataDxfId="4">
      <calculatedColumnFormula>INT(MOD(INT((Tableau1[[#This Row],[Date]]-2)/7)+0.6,52+5/28))+1</calculatedColumnFormula>
    </tableColumn>
    <tableColumn id="3" name="v Matin" dataDxfId="3"/>
    <tableColumn id="5" name="v Soir" dataDxfId="2"/>
    <tableColumn id="2" name="m Matin" dataDxfId="1">
      <calculatedColumnFormula>AVERAGEIF(D$2:D2,"&gt;0")</calculatedColumnFormula>
    </tableColumn>
    <tableColumn id="4" name="m Soir" dataDxfId="0">
      <calculatedColumnFormula>AVERAGEIF(E$2:E2,"&gt;0")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J29"/>
  <sheetViews>
    <sheetView showGridLines="0" tabSelected="1" zoomScaleNormal="100" workbookViewId="0">
      <selection activeCell="D10" sqref="D10"/>
    </sheetView>
  </sheetViews>
  <sheetFormatPr baseColWidth="10" defaultRowHeight="12.75" x14ac:dyDescent="0.25"/>
  <cols>
    <col min="1" max="1" width="10.140625" style="1" bestFit="1" customWidth="1"/>
    <col min="2" max="3" width="10.140625" style="9" customWidth="1"/>
    <col min="4" max="4" width="10.5703125" style="1" bestFit="1" customWidth="1"/>
    <col min="5" max="5" width="9.28515625" style="1" bestFit="1" customWidth="1"/>
    <col min="6" max="7" width="9.28515625" style="1" hidden="1" customWidth="1"/>
    <col min="8" max="8" width="11.42578125" style="1" customWidth="1"/>
    <col min="9" max="9" width="9.28515625" style="1" bestFit="1" customWidth="1"/>
    <col min="10" max="10" width="4.42578125" style="1" bestFit="1" customWidth="1"/>
    <col min="11" max="11" width="4.7109375" style="1" bestFit="1" customWidth="1"/>
    <col min="12" max="12" width="9.42578125" style="1" bestFit="1" customWidth="1"/>
    <col min="13" max="62" width="11.42578125" style="1" customWidth="1"/>
    <col min="63" max="16384" width="11.42578125" style="1"/>
  </cols>
  <sheetData>
    <row r="1" spans="1:62" ht="15" x14ac:dyDescent="0.25">
      <c r="A1" s="4" t="s">
        <v>0</v>
      </c>
      <c r="B1" s="7" t="s">
        <v>7</v>
      </c>
      <c r="C1" s="7" t="s">
        <v>1</v>
      </c>
      <c r="D1" s="5" t="s">
        <v>8</v>
      </c>
      <c r="E1" s="6" t="s">
        <v>9</v>
      </c>
      <c r="F1" s="6" t="s">
        <v>10</v>
      </c>
      <c r="G1" s="6" t="s">
        <v>11</v>
      </c>
      <c r="H1"/>
      <c r="I1" s="13"/>
      <c r="J1" s="10" t="s">
        <v>4</v>
      </c>
      <c r="K1" s="10" t="s">
        <v>5</v>
      </c>
      <c r="L1" s="10" t="s">
        <v>6</v>
      </c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</row>
    <row r="2" spans="1:62" ht="15" x14ac:dyDescent="0.25">
      <c r="A2" s="3">
        <v>41306</v>
      </c>
      <c r="B2" s="8">
        <f>DAY(Tableau1[[#This Row],[Date]])</f>
        <v>1</v>
      </c>
      <c r="C2" s="8">
        <f>INT(MOD(INT((Tableau1[[#This Row],[Date]]-2)/7)+0.6,52+5/28))+1</f>
        <v>5</v>
      </c>
      <c r="D2" s="2">
        <v>10</v>
      </c>
      <c r="E2" s="2">
        <v>4</v>
      </c>
      <c r="F2" s="2">
        <f>AVERAGEIF(D$2:D2,"&gt;0")</f>
        <v>10</v>
      </c>
      <c r="G2" s="2">
        <f>AVERAGEIF(E$2:E2,"&gt;0")</f>
        <v>4</v>
      </c>
      <c r="H2"/>
      <c r="I2" s="11" t="s">
        <v>2</v>
      </c>
      <c r="J2" s="12">
        <f>MIN(Tableau1[v Matin])</f>
        <v>4</v>
      </c>
      <c r="K2" s="12">
        <f>MAX(Tableau1[v Matin])</f>
        <v>13.2</v>
      </c>
      <c r="L2" s="12">
        <f>AVERAGE(Tableau1[v Matin])</f>
        <v>8.1642857142857146</v>
      </c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</row>
    <row r="3" spans="1:62" ht="15" x14ac:dyDescent="0.25">
      <c r="A3" s="3">
        <f>A2+1</f>
        <v>41307</v>
      </c>
      <c r="B3" s="8">
        <f>DAY(Tableau1[[#This Row],[Date]])</f>
        <v>2</v>
      </c>
      <c r="C3" s="8">
        <f>INT(MOD(INT((Tableau1[[#This Row],[Date]]-2)/7)+0.6,52+5/28))+1</f>
        <v>5</v>
      </c>
      <c r="D3" s="2">
        <v>13.2</v>
      </c>
      <c r="E3" s="2">
        <v>14.3</v>
      </c>
      <c r="F3" s="2">
        <f>AVERAGEIF(D$2:D3,"&gt;0")</f>
        <v>11.6</v>
      </c>
      <c r="G3" s="2">
        <f>AVERAGEIF(E$2:E3,"&gt;0")</f>
        <v>9.15</v>
      </c>
      <c r="H3"/>
      <c r="I3" s="11" t="s">
        <v>3</v>
      </c>
      <c r="J3" s="12">
        <f>MIN(Tableau1[v Soir])</f>
        <v>2</v>
      </c>
      <c r="K3" s="12">
        <f>MAX(Tableau1[v Soir])</f>
        <v>18</v>
      </c>
      <c r="L3" s="12">
        <f>AVERAGE(Tableau1[v Soir])</f>
        <v>10.092857142857143</v>
      </c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</row>
    <row r="4" spans="1:62" ht="15" x14ac:dyDescent="0.25">
      <c r="A4" s="3">
        <f t="shared" ref="A4:A29" si="0">A3+1</f>
        <v>41308</v>
      </c>
      <c r="B4" s="8">
        <f>DAY(Tableau1[[#This Row],[Date]])</f>
        <v>3</v>
      </c>
      <c r="C4" s="8">
        <f>INT(MOD(INT((Tableau1[[#This Row],[Date]]-2)/7)+0.6,52+5/28))+1</f>
        <v>5</v>
      </c>
      <c r="D4" s="2">
        <v>11.4</v>
      </c>
      <c r="E4" s="2">
        <v>18</v>
      </c>
      <c r="F4" s="2">
        <f>AVERAGEIF(D$2:D4,"&gt;0")</f>
        <v>11.533333333333333</v>
      </c>
      <c r="G4" s="2">
        <f>AVERAGEIF(E$2:E4,"&gt;0")</f>
        <v>12.1</v>
      </c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</row>
    <row r="5" spans="1:62" x14ac:dyDescent="0.25">
      <c r="A5" s="3">
        <f t="shared" si="0"/>
        <v>41309</v>
      </c>
      <c r="B5" s="8">
        <f>DAY(Tableau1[[#This Row],[Date]])</f>
        <v>4</v>
      </c>
      <c r="C5" s="8">
        <f>INT(MOD(INT((Tableau1[[#This Row],[Date]]-2)/7)+0.6,52+5/28))+1</f>
        <v>6</v>
      </c>
      <c r="D5" s="2">
        <v>5</v>
      </c>
      <c r="E5" s="2">
        <v>2</v>
      </c>
      <c r="F5" s="2">
        <f>AVERAGEIF(D$2:D5,"&gt;0")</f>
        <v>9.9</v>
      </c>
      <c r="G5" s="2">
        <f>AVERAGEIF(E$2:E5,"&gt;0")</f>
        <v>9.5749999999999993</v>
      </c>
    </row>
    <row r="6" spans="1:62" x14ac:dyDescent="0.25">
      <c r="A6" s="3">
        <f t="shared" si="0"/>
        <v>41310</v>
      </c>
      <c r="B6" s="8">
        <f>DAY(Tableau1[[#This Row],[Date]])</f>
        <v>5</v>
      </c>
      <c r="C6" s="8">
        <f>INT(MOD(INT((Tableau1[[#This Row],[Date]]-2)/7)+0.6,52+5/28))+1</f>
        <v>6</v>
      </c>
      <c r="D6" s="2">
        <v>6</v>
      </c>
      <c r="E6" s="2">
        <v>8</v>
      </c>
      <c r="F6" s="2">
        <f>AVERAGEIF(D$2:D6,"&gt;0")</f>
        <v>9.120000000000001</v>
      </c>
      <c r="G6" s="2">
        <f>AVERAGEIF(E$2:E6,"&gt;0")</f>
        <v>9.26</v>
      </c>
    </row>
    <row r="7" spans="1:62" x14ac:dyDescent="0.25">
      <c r="A7" s="3">
        <f t="shared" si="0"/>
        <v>41311</v>
      </c>
      <c r="B7" s="8">
        <f>DAY(Tableau1[[#This Row],[Date]])</f>
        <v>6</v>
      </c>
      <c r="C7" s="8">
        <f>INT(MOD(INT((Tableau1[[#This Row],[Date]]-2)/7)+0.6,52+5/28))+1</f>
        <v>6</v>
      </c>
      <c r="D7" s="2">
        <v>6</v>
      </c>
      <c r="E7" s="2">
        <v>15</v>
      </c>
      <c r="F7" s="2">
        <f>AVERAGEIF(D$2:D7,"&gt;0")</f>
        <v>8.6</v>
      </c>
      <c r="G7" s="2">
        <f>AVERAGEIF(E$2:E7,"&gt;0")</f>
        <v>10.216666666666667</v>
      </c>
    </row>
    <row r="8" spans="1:62" x14ac:dyDescent="0.25">
      <c r="A8" s="3">
        <f t="shared" si="0"/>
        <v>41312</v>
      </c>
      <c r="B8" s="8">
        <f>DAY(Tableau1[[#This Row],[Date]])</f>
        <v>7</v>
      </c>
      <c r="C8" s="8">
        <f>INT(MOD(INT((Tableau1[[#This Row],[Date]]-2)/7)+0.6,52+5/28))+1</f>
        <v>6</v>
      </c>
      <c r="D8" s="2">
        <v>13.2</v>
      </c>
      <c r="E8" s="2">
        <v>14.3</v>
      </c>
      <c r="F8" s="2">
        <f>AVERAGEIF(D$2:D8,"&gt;0")</f>
        <v>9.2571428571428562</v>
      </c>
      <c r="G8" s="2">
        <f>AVERAGEIF(E$2:E8,"&gt;0")</f>
        <v>10.799999999999999</v>
      </c>
    </row>
    <row r="9" spans="1:62" x14ac:dyDescent="0.25">
      <c r="A9" s="3">
        <f t="shared" si="0"/>
        <v>41313</v>
      </c>
      <c r="B9" s="8">
        <f>DAY(Tableau1[[#This Row],[Date]])</f>
        <v>8</v>
      </c>
      <c r="C9" s="8">
        <f>INT(MOD(INT((Tableau1[[#This Row],[Date]]-2)/7)+0.6,52+5/28))+1</f>
        <v>6</v>
      </c>
      <c r="D9" s="2">
        <v>11.4</v>
      </c>
      <c r="E9" s="2">
        <v>18</v>
      </c>
      <c r="F9" s="2">
        <f>AVERAGEIF(D$2:D9,"&gt;0")</f>
        <v>9.5250000000000004</v>
      </c>
      <c r="G9" s="2">
        <f>AVERAGEIF(E$2:E9,"&gt;0")</f>
        <v>11.7</v>
      </c>
    </row>
    <row r="10" spans="1:62" x14ac:dyDescent="0.25">
      <c r="A10" s="3">
        <f t="shared" si="0"/>
        <v>41314</v>
      </c>
      <c r="B10" s="8">
        <f>DAY(Tableau1[[#This Row],[Date]])</f>
        <v>9</v>
      </c>
      <c r="C10" s="8">
        <f>INT(MOD(INT((Tableau1[[#This Row],[Date]]-2)/7)+0.6,52+5/28))+1</f>
        <v>6</v>
      </c>
      <c r="D10" s="2">
        <v>5</v>
      </c>
      <c r="E10" s="2">
        <v>2</v>
      </c>
      <c r="F10" s="2">
        <f>AVERAGEIF(D$2:D10,"&gt;0")</f>
        <v>9.0222222222222221</v>
      </c>
      <c r="G10" s="2">
        <f>AVERAGEIF(E$2:E10,"&gt;0")</f>
        <v>10.622222222222222</v>
      </c>
    </row>
    <row r="11" spans="1:62" x14ac:dyDescent="0.25">
      <c r="A11" s="3">
        <f t="shared" si="0"/>
        <v>41315</v>
      </c>
      <c r="B11" s="8">
        <f>DAY(Tableau1[[#This Row],[Date]])</f>
        <v>10</v>
      </c>
      <c r="C11" s="8">
        <f>INT(MOD(INT((Tableau1[[#This Row],[Date]]-2)/7)+0.6,52+5/28))+1</f>
        <v>6</v>
      </c>
      <c r="D11" s="2">
        <v>13.2</v>
      </c>
      <c r="E11" s="2">
        <v>14.3</v>
      </c>
      <c r="F11" s="2">
        <f>AVERAGEIF(D$2:D11,"&gt;0")</f>
        <v>9.4400000000000013</v>
      </c>
      <c r="G11" s="2">
        <f>AVERAGEIF(E$2:E11,"&gt;0")</f>
        <v>10.989999999999998</v>
      </c>
    </row>
    <row r="12" spans="1:62" x14ac:dyDescent="0.25">
      <c r="A12" s="3">
        <f t="shared" si="0"/>
        <v>41316</v>
      </c>
      <c r="B12" s="8">
        <f>DAY(Tableau1[[#This Row],[Date]])</f>
        <v>11</v>
      </c>
      <c r="C12" s="8">
        <f>INT(MOD(INT((Tableau1[[#This Row],[Date]]-2)/7)+0.6,52+5/28))+1</f>
        <v>7</v>
      </c>
      <c r="D12" s="2">
        <v>11.4</v>
      </c>
      <c r="E12" s="2">
        <v>18</v>
      </c>
      <c r="F12" s="2">
        <f>AVERAGEIF(D$2:D12,"&gt;0")</f>
        <v>9.6181818181818191</v>
      </c>
      <c r="G12" s="2">
        <f>AVERAGEIF(E$2:E12,"&gt;0")</f>
        <v>11.627272727272727</v>
      </c>
    </row>
    <row r="13" spans="1:62" x14ac:dyDescent="0.25">
      <c r="A13" s="3">
        <f t="shared" si="0"/>
        <v>41317</v>
      </c>
      <c r="B13" s="8">
        <f>DAY(Tableau1[[#This Row],[Date]])</f>
        <v>12</v>
      </c>
      <c r="C13" s="8">
        <f>INT(MOD(INT((Tableau1[[#This Row],[Date]]-2)/7)+0.6,52+5/28))+1</f>
        <v>7</v>
      </c>
      <c r="D13" s="2">
        <v>5</v>
      </c>
      <c r="E13" s="2">
        <v>2</v>
      </c>
      <c r="F13" s="2">
        <f>AVERAGEIF(D$2:D13,"&gt;0")</f>
        <v>9.2333333333333343</v>
      </c>
      <c r="G13" s="2">
        <f>AVERAGEIF(E$2:E13,"&gt;0")</f>
        <v>10.824999999999998</v>
      </c>
    </row>
    <row r="14" spans="1:62" x14ac:dyDescent="0.25">
      <c r="A14" s="3">
        <f t="shared" si="0"/>
        <v>41318</v>
      </c>
      <c r="B14" s="8">
        <f>DAY(Tableau1[[#This Row],[Date]])</f>
        <v>13</v>
      </c>
      <c r="C14" s="8">
        <f>INT(MOD(INT((Tableau1[[#This Row],[Date]]-2)/7)+0.6,52+5/28))+1</f>
        <v>7</v>
      </c>
      <c r="D14" s="2">
        <v>13.2</v>
      </c>
      <c r="E14" s="2">
        <v>14.3</v>
      </c>
      <c r="F14" s="2">
        <f>AVERAGEIF(D$2:D14,"&gt;0")</f>
        <v>9.5384615384615401</v>
      </c>
      <c r="G14" s="2">
        <f>AVERAGEIF(E$2:E14,"&gt;0")</f>
        <v>11.092307692307692</v>
      </c>
    </row>
    <row r="15" spans="1:62" x14ac:dyDescent="0.25">
      <c r="A15" s="3">
        <f t="shared" si="0"/>
        <v>41319</v>
      </c>
      <c r="B15" s="8">
        <f>DAY(Tableau1[[#This Row],[Date]])</f>
        <v>14</v>
      </c>
      <c r="C15" s="8">
        <f>INT(MOD(INT((Tableau1[[#This Row],[Date]]-2)/7)+0.6,52+5/28))+1</f>
        <v>7</v>
      </c>
      <c r="D15" s="2">
        <v>11.4</v>
      </c>
      <c r="E15" s="2">
        <v>18</v>
      </c>
      <c r="F15" s="2">
        <f>AVERAGEIF(D$2:D15,"&gt;0")</f>
        <v>9.6714285714285726</v>
      </c>
      <c r="G15" s="2">
        <f>AVERAGEIF(E$2:E15,"&gt;0")</f>
        <v>11.585714285714285</v>
      </c>
    </row>
    <row r="16" spans="1:62" x14ac:dyDescent="0.25">
      <c r="A16" s="3">
        <f t="shared" si="0"/>
        <v>41320</v>
      </c>
      <c r="B16" s="8">
        <f>DAY(Tableau1[[#This Row],[Date]])</f>
        <v>15</v>
      </c>
      <c r="C16" s="8">
        <f>INT(MOD(INT((Tableau1[[#This Row],[Date]]-2)/7)+0.6,52+5/28))+1</f>
        <v>7</v>
      </c>
      <c r="D16" s="2">
        <v>5</v>
      </c>
      <c r="E16" s="2">
        <v>2</v>
      </c>
      <c r="F16" s="2">
        <f>AVERAGEIF(D$2:D16,"&gt;0")</f>
        <v>9.3600000000000012</v>
      </c>
      <c r="G16" s="2">
        <f>AVERAGEIF(E$2:E16,"&gt;0")</f>
        <v>10.946666666666665</v>
      </c>
    </row>
    <row r="17" spans="1:7" x14ac:dyDescent="0.25">
      <c r="A17" s="3">
        <f t="shared" si="0"/>
        <v>41321</v>
      </c>
      <c r="B17" s="8">
        <f>DAY(Tableau1[[#This Row],[Date]])</f>
        <v>16</v>
      </c>
      <c r="C17" s="8">
        <f>INT(MOD(INT((Tableau1[[#This Row],[Date]]-2)/7)+0.6,52+5/28))+1</f>
        <v>7</v>
      </c>
      <c r="D17" s="2">
        <v>6</v>
      </c>
      <c r="E17" s="2">
        <v>8</v>
      </c>
      <c r="F17" s="2">
        <f>AVERAGEIF(D$2:D17,"&gt;0")</f>
        <v>9.15</v>
      </c>
      <c r="G17" s="2">
        <f>AVERAGEIF(E$2:E17,"&gt;0")</f>
        <v>10.762499999999999</v>
      </c>
    </row>
    <row r="18" spans="1:7" x14ac:dyDescent="0.25">
      <c r="A18" s="3">
        <f t="shared" si="0"/>
        <v>41322</v>
      </c>
      <c r="B18" s="8">
        <f>DAY(Tableau1[[#This Row],[Date]])</f>
        <v>17</v>
      </c>
      <c r="C18" s="8">
        <f>INT(MOD(INT((Tableau1[[#This Row],[Date]]-2)/7)+0.6,52+5/28))+1</f>
        <v>7</v>
      </c>
      <c r="D18" s="2">
        <v>5</v>
      </c>
      <c r="E18" s="2">
        <v>2</v>
      </c>
      <c r="F18" s="2">
        <f>AVERAGEIF(D$2:D18,"&gt;0")</f>
        <v>8.9058823529411768</v>
      </c>
      <c r="G18" s="2">
        <f>AVERAGEIF(E$2:E18,"&gt;0")</f>
        <v>10.247058823529411</v>
      </c>
    </row>
    <row r="19" spans="1:7" x14ac:dyDescent="0.25">
      <c r="A19" s="3">
        <f t="shared" si="0"/>
        <v>41323</v>
      </c>
      <c r="B19" s="8">
        <f>DAY(Tableau1[[#This Row],[Date]])</f>
        <v>18</v>
      </c>
      <c r="C19" s="8">
        <f>INT(MOD(INT((Tableau1[[#This Row],[Date]]-2)/7)+0.6,52+5/28))+1</f>
        <v>8</v>
      </c>
      <c r="D19" s="2">
        <v>6</v>
      </c>
      <c r="E19" s="2">
        <v>8</v>
      </c>
      <c r="F19" s="2">
        <f>AVERAGEIF(D$2:D19,"&gt;0")</f>
        <v>8.7444444444444454</v>
      </c>
      <c r="G19" s="2">
        <f>AVERAGEIF(E$2:E19,"&gt;0")</f>
        <v>10.122222222222222</v>
      </c>
    </row>
    <row r="20" spans="1:7" x14ac:dyDescent="0.25">
      <c r="A20" s="3">
        <f t="shared" si="0"/>
        <v>41324</v>
      </c>
      <c r="B20" s="8">
        <f>DAY(Tableau1[[#This Row],[Date]])</f>
        <v>19</v>
      </c>
      <c r="C20" s="8">
        <f>INT(MOD(INT((Tableau1[[#This Row],[Date]]-2)/7)+0.6,52+5/28))+1</f>
        <v>8</v>
      </c>
      <c r="D20" s="2">
        <v>6</v>
      </c>
      <c r="E20" s="2">
        <v>15</v>
      </c>
      <c r="F20" s="2">
        <f>AVERAGEIF(D$2:D20,"&gt;0")</f>
        <v>8.6</v>
      </c>
      <c r="G20" s="2">
        <f>AVERAGEIF(E$2:E20,"&gt;0")</f>
        <v>10.378947368421052</v>
      </c>
    </row>
    <row r="21" spans="1:7" x14ac:dyDescent="0.25">
      <c r="A21" s="3">
        <f t="shared" si="0"/>
        <v>41325</v>
      </c>
      <c r="B21" s="8">
        <f>DAY(Tableau1[[#This Row],[Date]])</f>
        <v>20</v>
      </c>
      <c r="C21" s="8">
        <f>INT(MOD(INT((Tableau1[[#This Row],[Date]]-2)/7)+0.6,52+5/28))+1</f>
        <v>8</v>
      </c>
      <c r="D21" s="2">
        <v>4</v>
      </c>
      <c r="E21" s="2">
        <v>9.4</v>
      </c>
      <c r="F21" s="2">
        <f>AVERAGEIF(D$2:D21,"&gt;0")</f>
        <v>8.370000000000001</v>
      </c>
      <c r="G21" s="2">
        <f>AVERAGEIF(E$2:E21,"&gt;0")</f>
        <v>10.33</v>
      </c>
    </row>
    <row r="22" spans="1:7" x14ac:dyDescent="0.25">
      <c r="A22" s="3">
        <f t="shared" si="0"/>
        <v>41326</v>
      </c>
      <c r="B22" s="8">
        <f>DAY(Tableau1[[#This Row],[Date]])</f>
        <v>21</v>
      </c>
      <c r="C22" s="8">
        <f>INT(MOD(INT((Tableau1[[#This Row],[Date]]-2)/7)+0.6,52+5/28))+1</f>
        <v>8</v>
      </c>
      <c r="D22" s="2">
        <v>11.4</v>
      </c>
      <c r="E22" s="2">
        <v>18</v>
      </c>
      <c r="F22" s="2">
        <f>AVERAGEIF(D$2:D22,"&gt;0")</f>
        <v>8.5142857142857142</v>
      </c>
      <c r="G22" s="2">
        <f>AVERAGEIF(E$2:E22,"&gt;0")</f>
        <v>10.695238095238095</v>
      </c>
    </row>
    <row r="23" spans="1:7" x14ac:dyDescent="0.25">
      <c r="A23" s="3">
        <f t="shared" si="0"/>
        <v>41327</v>
      </c>
      <c r="B23" s="8">
        <f>DAY(Tableau1[[#This Row],[Date]])</f>
        <v>22</v>
      </c>
      <c r="C23" s="8">
        <f>INT(MOD(INT((Tableau1[[#This Row],[Date]]-2)/7)+0.6,52+5/28))+1</f>
        <v>8</v>
      </c>
      <c r="D23" s="2">
        <v>5</v>
      </c>
      <c r="E23" s="2">
        <v>2</v>
      </c>
      <c r="F23" s="2">
        <f>AVERAGEIF(D$2:D23,"&gt;0")</f>
        <v>8.3545454545454554</v>
      </c>
      <c r="G23" s="2">
        <f>AVERAGEIF(E$2:E23,"&gt;0")</f>
        <v>10.299999999999999</v>
      </c>
    </row>
    <row r="24" spans="1:7" x14ac:dyDescent="0.25">
      <c r="A24" s="3">
        <f t="shared" si="0"/>
        <v>41328</v>
      </c>
      <c r="B24" s="8">
        <f>DAY(Tableau1[[#This Row],[Date]])</f>
        <v>23</v>
      </c>
      <c r="C24" s="8">
        <f>INT(MOD(INT((Tableau1[[#This Row],[Date]]-2)/7)+0.6,52+5/28))+1</f>
        <v>8</v>
      </c>
      <c r="D24" s="2">
        <v>11.4</v>
      </c>
      <c r="E24" s="2">
        <v>18</v>
      </c>
      <c r="F24" s="2">
        <f>AVERAGEIF(D$2:D24,"&gt;0")</f>
        <v>8.4869565217391312</v>
      </c>
      <c r="G24" s="2">
        <f>AVERAGEIF(E$2:E24,"&gt;0")</f>
        <v>10.634782608695652</v>
      </c>
    </row>
    <row r="25" spans="1:7" x14ac:dyDescent="0.25">
      <c r="A25" s="3">
        <f t="shared" si="0"/>
        <v>41329</v>
      </c>
      <c r="B25" s="8">
        <f>DAY(Tableau1[[#This Row],[Date]])</f>
        <v>24</v>
      </c>
      <c r="C25" s="8">
        <f>INT(MOD(INT((Tableau1[[#This Row],[Date]]-2)/7)+0.6,52+5/28))+1</f>
        <v>8</v>
      </c>
      <c r="D25" s="2">
        <v>5</v>
      </c>
      <c r="E25" s="2">
        <v>2</v>
      </c>
      <c r="F25" s="2">
        <f>AVERAGEIF(D$2:D25,"&gt;0")</f>
        <v>8.3416666666666668</v>
      </c>
      <c r="G25" s="2">
        <f>AVERAGEIF(E$2:E25,"&gt;0")</f>
        <v>10.275</v>
      </c>
    </row>
    <row r="26" spans="1:7" x14ac:dyDescent="0.25">
      <c r="A26" s="3">
        <f t="shared" si="0"/>
        <v>41330</v>
      </c>
      <c r="B26" s="8">
        <f>DAY(Tableau1[[#This Row],[Date]])</f>
        <v>25</v>
      </c>
      <c r="C26" s="8">
        <f>INT(MOD(INT((Tableau1[[#This Row],[Date]]-2)/7)+0.6,52+5/28))+1</f>
        <v>9</v>
      </c>
      <c r="D26" s="2">
        <v>6</v>
      </c>
      <c r="E26" s="2">
        <v>8</v>
      </c>
      <c r="F26" s="2">
        <f>AVERAGEIF(D$2:D26,"&gt;0")</f>
        <v>8.2480000000000011</v>
      </c>
      <c r="G26" s="2">
        <f>AVERAGEIF(E$2:E26,"&gt;0")</f>
        <v>10.183999999999999</v>
      </c>
    </row>
    <row r="27" spans="1:7" x14ac:dyDescent="0.25">
      <c r="A27" s="3">
        <f t="shared" si="0"/>
        <v>41331</v>
      </c>
      <c r="B27" s="8">
        <f>DAY(Tableau1[[#This Row],[Date]])</f>
        <v>26</v>
      </c>
      <c r="C27" s="8">
        <f>INT(MOD(INT((Tableau1[[#This Row],[Date]]-2)/7)+0.6,52+5/28))+1</f>
        <v>9</v>
      </c>
      <c r="D27" s="2">
        <v>11.4</v>
      </c>
      <c r="E27" s="2">
        <v>18</v>
      </c>
      <c r="F27" s="2">
        <f>AVERAGEIF(D$2:D27,"&gt;0")</f>
        <v>8.3692307692307697</v>
      </c>
      <c r="G27" s="2">
        <f>AVERAGEIF(E$2:E27,"&gt;0")</f>
        <v>10.484615384615385</v>
      </c>
    </row>
    <row r="28" spans="1:7" x14ac:dyDescent="0.25">
      <c r="A28" s="3">
        <f t="shared" si="0"/>
        <v>41332</v>
      </c>
      <c r="B28" s="8">
        <f>DAY(Tableau1[[#This Row],[Date]])</f>
        <v>27</v>
      </c>
      <c r="C28" s="8">
        <f>INT(MOD(INT((Tableau1[[#This Row],[Date]]-2)/7)+0.6,52+5/28))+1</f>
        <v>9</v>
      </c>
      <c r="D28" s="2">
        <v>5</v>
      </c>
      <c r="E28" s="2">
        <v>2</v>
      </c>
      <c r="F28" s="2">
        <f>AVERAGEIF(D$2:D28,"&gt;0")</f>
        <v>8.2444444444444454</v>
      </c>
      <c r="G28" s="2">
        <f>AVERAGEIF(E$2:E28,"&gt;0")</f>
        <v>10.170370370370371</v>
      </c>
    </row>
    <row r="29" spans="1:7" x14ac:dyDescent="0.25">
      <c r="A29" s="3">
        <f t="shared" si="0"/>
        <v>41333</v>
      </c>
      <c r="B29" s="8">
        <f>DAY(Tableau1[[#This Row],[Date]])</f>
        <v>28</v>
      </c>
      <c r="C29" s="8">
        <f>INT(MOD(INT((Tableau1[[#This Row],[Date]]-2)/7)+0.6,52+5/28))+1</f>
        <v>9</v>
      </c>
      <c r="D29" s="2">
        <v>6</v>
      </c>
      <c r="E29" s="2">
        <v>8</v>
      </c>
      <c r="F29" s="2">
        <f>AVERAGEIF(D$2:D29,"&gt;0")</f>
        <v>8.1642857142857146</v>
      </c>
      <c r="G29" s="2">
        <f>AVERAGEIF(E$2:E29,"&gt;0")</f>
        <v>10.092857142857143</v>
      </c>
    </row>
  </sheetData>
  <pageMargins left="0.7" right="0.7" top="0.75" bottom="0.75" header="0.3" footer="0.3"/>
  <pageSetup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23512FF9-2E0B-4EE6-B05D-6D5A416B90B8}">
            <x14:iconSet iconSet="4RedToBlack" custom="1">
              <x14:cfvo type="percent">
                <xm:f>0</xm:f>
              </x14:cfvo>
              <x14:cfvo type="num" gte="0">
                <xm:f>4</xm:f>
              </x14:cfvo>
              <x14:cfvo type="num" gte="0">
                <xm:f>8</xm:f>
              </x14:cfvo>
              <x14:cfvo type="num" gte="0">
                <xm:f>10</xm:f>
              </x14:cfvo>
              <x14:cfIcon iconSet="3TrafficLights1" iconId="1"/>
              <x14:cfIcon iconSet="3TrafficLights1" iconId="2"/>
              <x14:cfIcon iconSet="3TrafficLights1" iconId="1"/>
              <x14:cfIcon iconSet="4RedToBlack" iconId="3"/>
            </x14:iconSet>
          </x14:cfRule>
          <xm:sqref>D2:D29</xm:sqref>
        </x14:conditionalFormatting>
        <x14:conditionalFormatting xmlns:xm="http://schemas.microsoft.com/office/excel/2006/main">
          <x14:cfRule type="iconSet" priority="4" id="{9F1616B1-BD66-48D0-8BC8-37FCFB348420}">
            <x14:iconSet iconSet="4RedToBlack" custom="1">
              <x14:cfvo type="percent">
                <xm:f>0</xm:f>
              </x14:cfvo>
              <x14:cfvo type="num" gte="0">
                <xm:f>4</xm:f>
              </x14:cfvo>
              <x14:cfvo type="num" gte="0">
                <xm:f>8</xm:f>
              </x14:cfvo>
              <x14:cfvo type="num" gte="0">
                <xm:f>10</xm:f>
              </x14:cfvo>
              <x14:cfIcon iconSet="3TrafficLights1" iconId="1"/>
              <x14:cfIcon iconSet="3TrafficLights1" iconId="2"/>
              <x14:cfIcon iconSet="3TrafficLights1" iconId="1"/>
              <x14:cfIcon iconSet="4RedToBlack" iconId="3"/>
            </x14:iconSet>
          </x14:cfRule>
          <xm:sqref>E2:E29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Février 2013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</dc:creator>
  <cp:lastModifiedBy>Jean-Eric Pelouas</cp:lastModifiedBy>
  <cp:lastPrinted>2013-02-04T03:13:08Z</cp:lastPrinted>
  <dcterms:created xsi:type="dcterms:W3CDTF">2013-02-02T13:32:24Z</dcterms:created>
  <dcterms:modified xsi:type="dcterms:W3CDTF">2013-02-04T15:20:39Z</dcterms:modified>
</cp:coreProperties>
</file>