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Tablo RH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20" i="1" l="1"/>
  <c r="S20" i="1" s="1"/>
  <c r="P20" i="1"/>
  <c r="O20" i="1"/>
  <c r="L20" i="1"/>
  <c r="M20" i="1" s="1"/>
  <c r="D20" i="1"/>
  <c r="R19" i="1"/>
  <c r="P19" i="1"/>
  <c r="O19" i="1"/>
  <c r="L19" i="1"/>
  <c r="M19" i="1" s="1"/>
  <c r="D19" i="1"/>
  <c r="R18" i="1"/>
  <c r="P18" i="1"/>
  <c r="Q18" i="1" s="1"/>
  <c r="O18" i="1"/>
  <c r="L18" i="1"/>
  <c r="M18" i="1" s="1"/>
  <c r="D18" i="1"/>
  <c r="R17" i="1"/>
  <c r="S17" i="1" s="1"/>
  <c r="P17" i="1"/>
  <c r="O17" i="1"/>
  <c r="L17" i="1"/>
  <c r="M17" i="1" s="1"/>
  <c r="D17" i="1"/>
  <c r="R16" i="1"/>
  <c r="P16" i="1"/>
  <c r="O16" i="1"/>
  <c r="L16" i="1"/>
  <c r="M16" i="1" s="1"/>
  <c r="D16" i="1"/>
  <c r="R15" i="1"/>
  <c r="P15" i="1"/>
  <c r="O15" i="1"/>
  <c r="L15" i="1"/>
  <c r="M15" i="1" s="1"/>
  <c r="D15" i="1"/>
  <c r="R14" i="1"/>
  <c r="P14" i="1"/>
  <c r="O14" i="1"/>
  <c r="L14" i="1"/>
  <c r="M14" i="1" s="1"/>
  <c r="D14" i="1"/>
  <c r="R13" i="1"/>
  <c r="P13" i="1"/>
  <c r="O13" i="1"/>
  <c r="L13" i="1"/>
  <c r="M13" i="1" s="1"/>
  <c r="D13" i="1"/>
  <c r="R12" i="1"/>
  <c r="P12" i="1"/>
  <c r="O12" i="1"/>
  <c r="L12" i="1"/>
  <c r="M12" i="1" s="1"/>
  <c r="D12" i="1"/>
  <c r="R11" i="1"/>
  <c r="P11" i="1"/>
  <c r="O11" i="1"/>
  <c r="S11" i="1" s="1"/>
  <c r="L11" i="1"/>
  <c r="M11" i="1" s="1"/>
  <c r="D11" i="1"/>
  <c r="R10" i="1"/>
  <c r="P10" i="1"/>
  <c r="O10" i="1"/>
  <c r="L10" i="1"/>
  <c r="M10" i="1" s="1"/>
  <c r="D10" i="1"/>
  <c r="R9" i="1"/>
  <c r="P9" i="1"/>
  <c r="O9" i="1"/>
  <c r="L9" i="1"/>
  <c r="M9" i="1" s="1"/>
  <c r="D9" i="1"/>
  <c r="R8" i="1"/>
  <c r="P8" i="1"/>
  <c r="O8" i="1"/>
  <c r="L8" i="1"/>
  <c r="M8" i="1" s="1"/>
  <c r="D8" i="1"/>
  <c r="R7" i="1"/>
  <c r="S7" i="1" s="1"/>
  <c r="P7" i="1"/>
  <c r="O7" i="1"/>
  <c r="Q7" i="1" s="1"/>
  <c r="L7" i="1"/>
  <c r="M7" i="1" s="1"/>
  <c r="D7" i="1"/>
  <c r="R6" i="1"/>
  <c r="P6" i="1"/>
  <c r="O6" i="1"/>
  <c r="L6" i="1"/>
  <c r="M6" i="1" s="1"/>
  <c r="D6" i="1"/>
  <c r="Q17" i="1" l="1"/>
  <c r="Q12" i="1"/>
  <c r="Q14" i="1"/>
  <c r="Q11" i="1"/>
  <c r="Q6" i="1"/>
  <c r="Q9" i="1"/>
  <c r="S10" i="1"/>
  <c r="S14" i="1"/>
  <c r="Q15" i="1"/>
  <c r="S18" i="1"/>
  <c r="Q19" i="1"/>
  <c r="S9" i="1"/>
  <c r="S15" i="1"/>
  <c r="Q16" i="1"/>
  <c r="S19" i="1"/>
  <c r="Q20" i="1"/>
  <c r="Q10" i="1"/>
  <c r="S12" i="1"/>
  <c r="S16" i="1"/>
  <c r="S13" i="1"/>
  <c r="S8" i="1"/>
  <c r="Q8" i="1"/>
  <c r="Q13" i="1"/>
  <c r="S6" i="1"/>
</calcChain>
</file>

<file path=xl/sharedStrings.xml><?xml version="1.0" encoding="utf-8"?>
<sst xmlns="http://schemas.openxmlformats.org/spreadsheetml/2006/main" count="97" uniqueCount="69">
  <si>
    <t>Les cellules encadrées en rouge sont a remplir manuellement</t>
  </si>
  <si>
    <t>Echelons</t>
  </si>
  <si>
    <r>
      <rPr>
        <i/>
        <u/>
        <sz val="12"/>
        <color theme="1"/>
        <rFont val="Calibri"/>
        <family val="2"/>
        <scheme val="minor"/>
      </rPr>
      <t>Informations Collaborateurs</t>
    </r>
    <r>
      <rPr>
        <i/>
        <sz val="12"/>
        <color theme="1"/>
        <rFont val="Calibri"/>
        <family val="2"/>
        <scheme val="minor"/>
      </rPr>
      <t xml:space="preserve"> </t>
    </r>
    <r>
      <rPr>
        <i/>
        <sz val="9"/>
        <color theme="0" tint="-0.34998626667073579"/>
        <rFont val="Calibri"/>
        <family val="2"/>
        <scheme val="minor"/>
      </rPr>
      <t>(méthode de cacul des CP en jours ouvrables)</t>
    </r>
  </si>
  <si>
    <t>Magasin 1</t>
  </si>
  <si>
    <t>Apprentissage</t>
  </si>
  <si>
    <t>Aide vendeur</t>
  </si>
  <si>
    <t>Noms</t>
  </si>
  <si>
    <t>Prénoms</t>
  </si>
  <si>
    <t>Matricules</t>
  </si>
  <si>
    <t>Type de Contrat</t>
  </si>
  <si>
    <t>Statuts</t>
  </si>
  <si>
    <t>Cofficients</t>
  </si>
  <si>
    <t>Heures par Sem.</t>
  </si>
  <si>
    <t>Dates Entrée</t>
  </si>
  <si>
    <t>Dates Sortie</t>
  </si>
  <si>
    <t>aujourd'hui</t>
  </si>
  <si>
    <t>Ancienneté</t>
  </si>
  <si>
    <t>Magasins</t>
  </si>
  <si>
    <t>Mois par an</t>
  </si>
  <si>
    <t>CP par mois</t>
  </si>
  <si>
    <t xml:space="preserve"> CP par an</t>
  </si>
  <si>
    <t>Sem. par an</t>
  </si>
  <si>
    <t>Heures par mois</t>
  </si>
  <si>
    <t>Apprentie</t>
  </si>
  <si>
    <t>TNS</t>
  </si>
  <si>
    <t>Equipe de direction</t>
  </si>
  <si>
    <t>f</t>
  </si>
  <si>
    <t>CDI temps complet</t>
  </si>
  <si>
    <t>g</t>
  </si>
  <si>
    <t>CDI temps partiel</t>
  </si>
  <si>
    <t>Vendeur</t>
  </si>
  <si>
    <t>h</t>
  </si>
  <si>
    <t>j</t>
  </si>
  <si>
    <t>Vendeur 1</t>
  </si>
  <si>
    <t>V 1</t>
  </si>
  <si>
    <t>k</t>
  </si>
  <si>
    <t>Vendeur 2</t>
  </si>
  <si>
    <t>V 2</t>
  </si>
  <si>
    <t>l</t>
  </si>
  <si>
    <t>Vendeur 3</t>
  </si>
  <si>
    <t>V 3</t>
  </si>
  <si>
    <t>m</t>
  </si>
  <si>
    <t>Vendeur 4</t>
  </si>
  <si>
    <t>V 4</t>
  </si>
  <si>
    <t>a</t>
  </si>
  <si>
    <t>Vendeur 5</t>
  </si>
  <si>
    <t>V 5</t>
  </si>
  <si>
    <t>z</t>
  </si>
  <si>
    <t>Vendeur 6</t>
  </si>
  <si>
    <t>V 6</t>
  </si>
  <si>
    <t>e</t>
  </si>
  <si>
    <t>Vendeur 7</t>
  </si>
  <si>
    <t>V 7</t>
  </si>
  <si>
    <t>Vendeur 8</t>
  </si>
  <si>
    <t>V 8</t>
  </si>
  <si>
    <t>Vendeur 9</t>
  </si>
  <si>
    <t>V 9</t>
  </si>
  <si>
    <t>Vendeur 10</t>
  </si>
  <si>
    <t>V 10</t>
  </si>
  <si>
    <t>Vendeur 11</t>
  </si>
  <si>
    <t>V 11</t>
  </si>
  <si>
    <t>Vendeur 12</t>
  </si>
  <si>
    <t>V 12</t>
  </si>
  <si>
    <t>Vendeur 13</t>
  </si>
  <si>
    <t>V 13</t>
  </si>
  <si>
    <t>Vendeur 14</t>
  </si>
  <si>
    <t>V 14</t>
  </si>
  <si>
    <t>Vendeur 15</t>
  </si>
  <si>
    <t>V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</si>
</sst>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&quot; jrs&quot;"/>
    <numFmt numFmtId="165" formatCode="0&quot; jrs&quot;"/>
  </numFmts>
  <fonts count="10" x14ac:knownFonts="1">
    <font>
      <sz val="12"/>
      <color theme="1"/>
      <name val="Trebuchet MS"/>
      <family val="2"/>
    </font>
    <font>
      <sz val="12"/>
      <color theme="1"/>
      <name val="Trebuchet MS"/>
      <family val="2"/>
    </font>
    <font>
      <sz val="12"/>
      <color theme="0"/>
      <name val="Trebuchet MS"/>
      <family val="2"/>
    </font>
    <font>
      <b/>
      <i/>
      <sz val="12"/>
      <color theme="1" tint="0.499984740745262"/>
      <name val="Calibri"/>
      <family val="2"/>
      <scheme val="minor"/>
    </font>
    <font>
      <b/>
      <i/>
      <sz val="14"/>
      <color theme="5"/>
      <name val="Trebuchet MS"/>
      <family val="2"/>
    </font>
    <font>
      <i/>
      <sz val="12"/>
      <color theme="1"/>
      <name val="Calibri"/>
      <family val="2"/>
      <scheme val="minor"/>
    </font>
    <font>
      <i/>
      <u/>
      <sz val="12"/>
      <color theme="1"/>
      <name val="Calibri"/>
      <family val="2"/>
      <scheme val="minor"/>
    </font>
    <font>
      <i/>
      <sz val="9"/>
      <color theme="0" tint="-0.34998626667073579"/>
      <name val="Calibri"/>
      <family val="2"/>
      <scheme val="minor"/>
    </font>
    <font>
      <i/>
      <sz val="10"/>
      <name val="Calibri Light"/>
      <family val="2"/>
      <scheme val="major"/>
    </font>
    <font>
      <i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 style="thin">
        <color rgb="FFFF0000"/>
      </bottom>
      <diagonal/>
    </border>
    <border>
      <left/>
      <right/>
      <top style="thick">
        <color rgb="FFFF0000"/>
      </top>
      <bottom style="thin">
        <color rgb="FFFF0000"/>
      </bottom>
      <diagonal/>
    </border>
    <border>
      <left/>
      <right style="thin">
        <color rgb="FFFF0000"/>
      </right>
      <top style="thick">
        <color rgb="FFFF0000"/>
      </top>
      <bottom style="thin">
        <color rgb="FFFF0000"/>
      </bottom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 style="hair">
        <color rgb="FFFF0000"/>
      </right>
      <top style="medium">
        <color rgb="FFFF0000"/>
      </top>
      <bottom/>
      <diagonal/>
    </border>
    <border>
      <left style="hair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hair">
        <color rgb="FFFF0000"/>
      </right>
      <top/>
      <bottom/>
      <diagonal/>
    </border>
    <border>
      <left style="hair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hair">
        <color rgb="FFFF0000"/>
      </left>
      <right style="hair">
        <color rgb="FFFF0000"/>
      </right>
      <top/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/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0" xfId="0" applyProtection="1">
      <protection hidden="1"/>
    </xf>
    <xf numFmtId="0" fontId="3" fillId="0" borderId="1" xfId="1" applyFont="1" applyBorder="1" applyAlignment="1" applyProtection="1">
      <alignment horizontal="centerContinuous" vertical="center"/>
      <protection hidden="1"/>
    </xf>
    <xf numFmtId="0" fontId="4" fillId="0" borderId="2" xfId="1" applyFont="1" applyBorder="1" applyAlignment="1" applyProtection="1">
      <alignment horizontal="centerContinuous" vertical="center"/>
      <protection hidden="1"/>
    </xf>
    <xf numFmtId="0" fontId="2" fillId="0" borderId="2" xfId="1" applyFont="1" applyBorder="1" applyAlignment="1" applyProtection="1">
      <alignment horizontal="centerContinuous" vertical="center"/>
      <protection hidden="1"/>
    </xf>
    <xf numFmtId="0" fontId="2" fillId="0" borderId="3" xfId="1" applyFont="1" applyBorder="1" applyAlignment="1" applyProtection="1">
      <alignment horizontal="centerContinuous" vertical="center"/>
      <protection hidden="1"/>
    </xf>
    <xf numFmtId="0" fontId="1" fillId="0" borderId="0" xfId="1" applyProtection="1">
      <protection hidden="1"/>
    </xf>
    <xf numFmtId="0" fontId="5" fillId="0" borderId="0" xfId="1" applyFont="1" applyBorder="1" applyAlignment="1" applyProtection="1">
      <alignment horizontal="left"/>
      <protection hidden="1"/>
    </xf>
    <xf numFmtId="0" fontId="1" fillId="0" borderId="0" xfId="1" applyAlignment="1" applyProtection="1">
      <protection hidden="1"/>
    </xf>
    <xf numFmtId="0" fontId="9" fillId="0" borderId="0" xfId="1" applyFont="1" applyFill="1" applyBorder="1" applyAlignment="1" applyProtection="1">
      <alignment horizontal="left" vertical="center"/>
      <protection hidden="1"/>
    </xf>
    <xf numFmtId="0" fontId="8" fillId="0" borderId="5" xfId="1" applyFont="1" applyFill="1" applyBorder="1" applyAlignment="1" applyProtection="1">
      <alignment horizontal="left" vertical="center"/>
      <protection locked="0"/>
    </xf>
    <xf numFmtId="0" fontId="8" fillId="0" borderId="6" xfId="1" applyNumberFormat="1" applyFont="1" applyFill="1" applyBorder="1" applyAlignment="1" applyProtection="1">
      <alignment horizontal="left" vertical="center"/>
      <protection locked="0"/>
    </xf>
    <xf numFmtId="0" fontId="8" fillId="0" borderId="0" xfId="1" applyFont="1" applyFill="1" applyBorder="1" applyAlignment="1" applyProtection="1">
      <alignment horizontal="left" vertical="center"/>
      <protection hidden="1"/>
    </xf>
    <xf numFmtId="0" fontId="8" fillId="0" borderId="7" xfId="1" applyFont="1" applyFill="1" applyBorder="1" applyAlignment="1" applyProtection="1">
      <alignment horizontal="left" vertical="center"/>
      <protection locked="0"/>
    </xf>
    <xf numFmtId="0" fontId="8" fillId="0" borderId="8" xfId="1" applyFont="1" applyFill="1" applyBorder="1" applyAlignment="1" applyProtection="1">
      <alignment horizontal="left" vertical="center"/>
      <protection locked="0"/>
    </xf>
    <xf numFmtId="1" fontId="8" fillId="0" borderId="8" xfId="1" applyNumberFormat="1" applyFont="1" applyFill="1" applyBorder="1" applyAlignment="1" applyProtection="1">
      <alignment horizontal="center" vertical="center"/>
      <protection locked="0"/>
    </xf>
    <xf numFmtId="14" fontId="8" fillId="0" borderId="8" xfId="1" applyNumberFormat="1" applyFont="1" applyFill="1" applyBorder="1" applyAlignment="1" applyProtection="1">
      <alignment horizontal="left" vertical="center"/>
      <protection locked="0"/>
    </xf>
    <xf numFmtId="14" fontId="8" fillId="0" borderId="9" xfId="1" applyNumberFormat="1" applyFont="1" applyFill="1" applyBorder="1" applyAlignment="1" applyProtection="1">
      <alignment horizontal="left" vertical="center"/>
      <protection locked="0"/>
    </xf>
    <xf numFmtId="14" fontId="8" fillId="0" borderId="0" xfId="1" applyNumberFormat="1" applyFont="1" applyFill="1" applyBorder="1" applyAlignment="1" applyProtection="1">
      <alignment horizontal="center" vertical="center"/>
      <protection hidden="1"/>
    </xf>
    <xf numFmtId="14" fontId="8" fillId="0" borderId="0" xfId="1" applyNumberFormat="1" applyFont="1" applyFill="1" applyBorder="1" applyAlignment="1" applyProtection="1">
      <alignment horizontal="left" vertical="center"/>
      <protection hidden="1"/>
    </xf>
    <xf numFmtId="0" fontId="8" fillId="0" borderId="10" xfId="1" applyFont="1" applyFill="1" applyBorder="1" applyAlignment="1" applyProtection="1">
      <protection locked="0"/>
    </xf>
    <xf numFmtId="1" fontId="8" fillId="0" borderId="0" xfId="1" applyNumberFormat="1" applyFont="1" applyFill="1" applyBorder="1" applyAlignment="1" applyProtection="1">
      <alignment horizontal="center" vertical="center"/>
      <protection hidden="1"/>
    </xf>
    <xf numFmtId="164" fontId="8" fillId="0" borderId="0" xfId="1" applyNumberFormat="1" applyFont="1" applyFill="1" applyBorder="1" applyAlignment="1" applyProtection="1">
      <alignment horizontal="center" vertical="center"/>
      <protection hidden="1"/>
    </xf>
    <xf numFmtId="165" fontId="8" fillId="0" borderId="0" xfId="1" applyNumberFormat="1" applyFont="1" applyFill="1" applyBorder="1" applyAlignment="1" applyProtection="1">
      <alignment horizontal="center" vertical="center"/>
      <protection hidden="1"/>
    </xf>
    <xf numFmtId="2" fontId="8" fillId="0" borderId="0" xfId="1" applyNumberFormat="1" applyFont="1" applyFill="1" applyBorder="1" applyAlignment="1" applyProtection="1">
      <alignment horizontal="center" vertical="center"/>
      <protection hidden="1"/>
    </xf>
    <xf numFmtId="0" fontId="8" fillId="0" borderId="11" xfId="1" applyFont="1" applyFill="1" applyBorder="1" applyAlignment="1" applyProtection="1">
      <alignment horizontal="left" vertical="center"/>
      <protection locked="0"/>
    </xf>
    <xf numFmtId="0" fontId="8" fillId="0" borderId="12" xfId="1" applyNumberFormat="1" applyFont="1" applyFill="1" applyBorder="1" applyAlignment="1" applyProtection="1">
      <alignment horizontal="left" vertical="center"/>
      <protection locked="0"/>
    </xf>
    <xf numFmtId="0" fontId="8" fillId="0" borderId="13" xfId="1" applyFont="1" applyFill="1" applyBorder="1" applyAlignment="1" applyProtection="1">
      <alignment horizontal="left" vertical="center"/>
      <protection locked="0"/>
    </xf>
    <xf numFmtId="0" fontId="8" fillId="0" borderId="0" xfId="1" applyFont="1" applyFill="1" applyBorder="1" applyAlignment="1" applyProtection="1">
      <alignment horizontal="left" vertical="center"/>
      <protection locked="0"/>
    </xf>
    <xf numFmtId="1" fontId="8" fillId="0" borderId="0" xfId="1" applyNumberFormat="1" applyFont="1" applyFill="1" applyBorder="1" applyAlignment="1" applyProtection="1">
      <alignment horizontal="center" vertical="center"/>
      <protection locked="0"/>
    </xf>
    <xf numFmtId="14" fontId="8" fillId="0" borderId="0" xfId="1" applyNumberFormat="1" applyFont="1" applyFill="1" applyBorder="1" applyAlignment="1" applyProtection="1">
      <alignment horizontal="left" vertical="center"/>
      <protection locked="0"/>
    </xf>
    <xf numFmtId="14" fontId="8" fillId="0" borderId="4" xfId="1" applyNumberFormat="1" applyFont="1" applyFill="1" applyBorder="1" applyAlignment="1" applyProtection="1">
      <alignment horizontal="left" vertical="center"/>
      <protection locked="0"/>
    </xf>
    <xf numFmtId="14" fontId="8" fillId="0" borderId="0" xfId="1" applyNumberFormat="1" applyFont="1" applyFill="1" applyAlignment="1" applyProtection="1">
      <alignment horizontal="center" vertical="center"/>
      <protection hidden="1"/>
    </xf>
    <xf numFmtId="14" fontId="8" fillId="0" borderId="0" xfId="1" applyNumberFormat="1" applyFont="1" applyFill="1" applyAlignment="1" applyProtection="1">
      <alignment horizontal="left" vertical="center"/>
      <protection hidden="1"/>
    </xf>
    <xf numFmtId="0" fontId="8" fillId="0" borderId="14" xfId="1" applyFont="1" applyFill="1" applyBorder="1" applyAlignment="1" applyProtection="1">
      <protection locked="0"/>
    </xf>
    <xf numFmtId="1" fontId="8" fillId="0" borderId="0" xfId="1" applyNumberFormat="1" applyFont="1" applyFill="1" applyAlignment="1" applyProtection="1">
      <alignment horizontal="center" vertical="center"/>
      <protection hidden="1"/>
    </xf>
    <xf numFmtId="164" fontId="8" fillId="0" borderId="0" xfId="1" applyNumberFormat="1" applyFont="1" applyFill="1" applyAlignment="1" applyProtection="1">
      <alignment horizontal="center" vertical="center"/>
      <protection hidden="1"/>
    </xf>
    <xf numFmtId="165" fontId="8" fillId="0" borderId="0" xfId="1" applyNumberFormat="1" applyFont="1" applyFill="1" applyAlignment="1" applyProtection="1">
      <alignment horizontal="center" vertical="center"/>
      <protection hidden="1"/>
    </xf>
    <xf numFmtId="2" fontId="8" fillId="0" borderId="0" xfId="1" applyNumberFormat="1" applyFont="1" applyFill="1" applyAlignment="1" applyProtection="1">
      <alignment horizontal="center" vertical="center"/>
      <protection hidden="1"/>
    </xf>
    <xf numFmtId="0" fontId="8" fillId="0" borderId="15" xfId="1" applyFont="1" applyFill="1" applyBorder="1" applyAlignment="1" applyProtection="1">
      <alignment horizontal="left" vertical="center"/>
      <protection hidden="1"/>
    </xf>
    <xf numFmtId="0" fontId="8" fillId="0" borderId="16" xfId="1" applyFont="1" applyFill="1" applyBorder="1" applyAlignment="1" applyProtection="1">
      <alignment horizontal="left" vertical="center"/>
      <protection locked="0"/>
    </xf>
    <xf numFmtId="0" fontId="8" fillId="0" borderId="0" xfId="1" applyFont="1" applyFill="1" applyAlignment="1" applyProtection="1">
      <alignment horizontal="left" vertical="center"/>
      <protection locked="0"/>
    </xf>
    <xf numFmtId="1" fontId="8" fillId="0" borderId="0" xfId="1" applyNumberFormat="1" applyFont="1" applyFill="1" applyAlignment="1" applyProtection="1">
      <alignment horizontal="center" vertical="center"/>
      <protection locked="0"/>
    </xf>
    <xf numFmtId="14" fontId="8" fillId="0" borderId="0" xfId="0" applyNumberFormat="1" applyFont="1" applyFill="1" applyAlignment="1" applyProtection="1">
      <alignment horizontal="left" vertical="center"/>
      <protection locked="0"/>
    </xf>
    <xf numFmtId="14" fontId="8" fillId="0" borderId="17" xfId="0" applyNumberFormat="1" applyFont="1" applyFill="1" applyBorder="1" applyAlignment="1" applyProtection="1">
      <alignment horizontal="left" vertical="center"/>
      <protection locked="0"/>
    </xf>
    <xf numFmtId="14" fontId="8" fillId="0" borderId="0" xfId="0" applyNumberFormat="1" applyFont="1" applyFill="1" applyAlignment="1" applyProtection="1">
      <alignment horizontal="left" vertical="center"/>
      <protection hidden="1"/>
    </xf>
    <xf numFmtId="0" fontId="8" fillId="0" borderId="18" xfId="0" applyFont="1" applyFill="1" applyBorder="1" applyAlignment="1" applyProtection="1">
      <protection locked="0"/>
    </xf>
    <xf numFmtId="1" fontId="8" fillId="0" borderId="0" xfId="0" applyNumberFormat="1" applyFont="1" applyFill="1" applyAlignment="1" applyProtection="1">
      <alignment horizontal="center" vertical="center"/>
      <protection hidden="1"/>
    </xf>
    <xf numFmtId="164" fontId="8" fillId="0" borderId="0" xfId="0" applyNumberFormat="1" applyFont="1" applyFill="1" applyAlignment="1" applyProtection="1">
      <alignment horizontal="center" vertical="center"/>
      <protection hidden="1"/>
    </xf>
    <xf numFmtId="165" fontId="8" fillId="0" borderId="0" xfId="0" applyNumberFormat="1" applyFont="1" applyFill="1" applyAlignment="1" applyProtection="1">
      <alignment horizontal="center" vertical="center"/>
      <protection hidden="1"/>
    </xf>
    <xf numFmtId="2" fontId="8" fillId="0" borderId="0" xfId="0" applyNumberFormat="1" applyFont="1" applyFill="1" applyAlignment="1" applyProtection="1">
      <alignment horizontal="center" vertical="center"/>
      <protection hidden="1"/>
    </xf>
  </cellXfs>
  <cellStyles count="2">
    <cellStyle name="Normal" xfId="0" builtinId="0"/>
    <cellStyle name="Normal 4" xfId="1"/>
  </cellStyles>
  <dxfs count="21"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5" formatCode="0&quot; jrs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0.0&quot; jrs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rgb="FFFF0000"/>
        </left>
        <right style="thick">
          <color rgb="FFFF0000"/>
        </right>
        <top/>
        <bottom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 style="thick">
          <color rgb="FFFF0000"/>
        </right>
        <top/>
        <bottom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rgb="FFFF0000"/>
        </left>
        <right/>
        <top/>
        <bottom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rgb="FFFF0000"/>
        </left>
        <right style="hair">
          <color rgb="FFFF0000"/>
        </right>
        <top/>
        <bottom/>
      </border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rgb="FFFF0000"/>
        </left>
        <right style="thin">
          <color rgb="FFFF0000"/>
        </right>
        <top/>
        <bottom/>
        <vertical style="hair">
          <color rgb="FFFF0000"/>
        </vertical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rgb="FFFF0000"/>
        </left>
        <right style="hair">
          <color rgb="FFFF0000"/>
        </right>
        <top/>
        <bottom/>
        <vertical style="hair">
          <color rgb="FFFF0000"/>
        </vertical>
        <horizontal/>
      </border>
      <protection locked="0" hidden="0"/>
    </dxf>
    <dxf>
      <border outline="0">
        <bottom style="thin">
          <color theme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InfosHCollaborateurs" displayName="InfosHCollaborateurs" ref="B5:S20" totalsRowShown="0" headerRowDxfId="20" dataDxfId="19" tableBorderDxfId="18">
  <autoFilter ref="B5:S20"/>
  <tableColumns count="18">
    <tableColumn id="11" name="Noms" dataDxfId="17" dataCellStyle="Normal 4"/>
    <tableColumn id="13" name="Prénoms" dataDxfId="16" dataCellStyle="Normal 4"/>
    <tableColumn id="15" name="Matricules" dataDxfId="15" dataCellStyle="Normal 4">
      <calculatedColumnFormula>IF(OR(C6="",B6=""),"",LEFT(C6,2)&amp;LEFT(B6,2))</calculatedColumnFormula>
    </tableColumn>
    <tableColumn id="17" name="Type de Contrat" dataDxfId="14" dataCellStyle="Normal 4"/>
    <tableColumn id="19" name="Statuts" dataDxfId="13" dataCellStyle="Normal 4"/>
    <tableColumn id="20" name="Cofficients" dataDxfId="12" dataCellStyle="Normal 4"/>
    <tableColumn id="2" name="Echelons" dataDxfId="11" dataCellStyle="Normal 4"/>
    <tableColumn id="21" name="Heures par Sem." dataDxfId="10" dataCellStyle="Normal 4"/>
    <tableColumn id="3" name="Dates Entrée" dataDxfId="9"/>
    <tableColumn id="5" name="Dates Sortie" dataDxfId="8"/>
    <tableColumn id="1" name="aujourd'hui" dataDxfId="7" dataCellStyle="Normal 4">
      <calculatedColumnFormula>IF(InfosHCollaborateurs[[#This Row],[Dates Entrée]]&lt;&gt;"",TODAY(),"")</calculatedColumnFormula>
    </tableColumn>
    <tableColumn id="7" name="Ancienneté" dataDxfId="6">
      <calculatedColumnFormula>IF(InfosHCollaborateurs[[#This Row],[Dates Sortie]]="",IFERROR(TRIM(IF(L6-J6,TEXT(DATEDIF(J6,L6,"y"),"[&gt;1]0"" ans"";[&gt;]""1 an"";")&amp;TEXT(DATEDIF(J6,L6,"ym"),"[&gt;] 0"" mois "";")&amp;TEXT(DATEDIF(J6,L6,"md"),"[&gt;1]0"" jours"";[&gt;]""1 jour"";"),"0 jour")),0),IFERROR(TRIM(IF(K6-J6,TEXT(DATEDIF(J6,K6,"y"),"[&gt;1]0"" ans"";[&gt;]""1 an"";")&amp;TEXT(DATEDIF(J6,K6,"ym"),"[&gt;] 0"" mois "";")&amp;TEXT(DATEDIF(J6,K6,"md"),"[&gt;1]0"" jours"";[&gt;]""1 jour"";"),"0 jour")),0))</calculatedColumnFormula>
    </tableColumn>
    <tableColumn id="9" name="Magasins" dataDxfId="5"/>
    <tableColumn id="22" name="Mois par an" dataDxfId="4">
      <calculatedColumnFormula>IF(B6="","",12)</calculatedColumnFormula>
    </tableColumn>
    <tableColumn id="23" name="CP par mois" dataDxfId="3">
      <calculatedColumnFormula>IF(B6="","",2.5)</calculatedColumnFormula>
    </tableColumn>
    <tableColumn id="24" name=" CP par an" dataDxfId="2">
      <calculatedColumnFormula>IF(B6="","",O6*P6)</calculatedColumnFormula>
    </tableColumn>
    <tableColumn id="25" name="Sem. par an" dataDxfId="1">
      <calculatedColumnFormula>IF(B6="",0,INT(MOD(INT(DATE((TEXT(ddex,"aaaa")),12,26)/7)+0.6,52+5/28))+1)</calculatedColumnFormula>
    </tableColumn>
    <tableColumn id="26" name="Heures par mois" dataDxfId="0">
      <calculatedColumnFormula>IF(R6=0,0,(I6*R6)/O6)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0"/>
  <sheetViews>
    <sheetView showGridLines="0" showZeros="0" tabSelected="1" workbookViewId="0">
      <selection activeCell="G13" sqref="G13"/>
    </sheetView>
  </sheetViews>
  <sheetFormatPr baseColWidth="10" defaultColWidth="11.25" defaultRowHeight="18" x14ac:dyDescent="0.35"/>
  <cols>
    <col min="1" max="1" width="1.625" style="1" customWidth="1"/>
    <col min="2" max="3" width="15.5" style="1" bestFit="1" customWidth="1"/>
    <col min="4" max="4" width="11.375" style="1" bestFit="1" customWidth="1"/>
    <col min="5" max="5" width="15.5" style="1" bestFit="1" customWidth="1"/>
    <col min="6" max="6" width="17.125" style="1" bestFit="1" customWidth="1"/>
    <col min="7" max="7" width="11.25" style="1" bestFit="1" customWidth="1"/>
    <col min="8" max="8" width="10.125" style="1" bestFit="1" customWidth="1"/>
    <col min="9" max="9" width="15.75" style="1" bestFit="1" customWidth="1"/>
    <col min="10" max="11" width="13.125" style="1" bestFit="1" customWidth="1"/>
    <col min="12" max="12" width="12.5" style="1" bestFit="1" customWidth="1"/>
    <col min="13" max="13" width="18.25" style="1" bestFit="1" customWidth="1"/>
    <col min="14" max="14" width="18.375" style="1" customWidth="1"/>
    <col min="15" max="15" width="12.625" style="1" bestFit="1" customWidth="1"/>
    <col min="16" max="16" width="12.25" style="1" bestFit="1" customWidth="1"/>
    <col min="17" max="17" width="10.625" style="1" bestFit="1" customWidth="1"/>
    <col min="18" max="18" width="12.5" style="1" bestFit="1" customWidth="1"/>
    <col min="19" max="19" width="15.625" style="1" bestFit="1" customWidth="1"/>
    <col min="20" max="16384" width="11.25" style="1"/>
  </cols>
  <sheetData>
    <row r="1" spans="1:19" ht="18.75" thickBot="1" x14ac:dyDescent="0.4"/>
    <row r="2" spans="1:19" ht="19.5" thickTop="1" x14ac:dyDescent="0.35">
      <c r="B2" s="2" t="s">
        <v>0</v>
      </c>
      <c r="C2" s="3"/>
      <c r="D2" s="3"/>
      <c r="E2" s="3"/>
      <c r="F2" s="3"/>
      <c r="G2" s="3"/>
      <c r="H2" s="3"/>
      <c r="I2" s="4"/>
      <c r="J2" s="4"/>
      <c r="K2" s="4"/>
      <c r="L2" s="4"/>
      <c r="M2" s="4"/>
      <c r="N2" s="4"/>
      <c r="O2" s="4"/>
      <c r="P2" s="4"/>
      <c r="Q2" s="5"/>
    </row>
    <row r="3" spans="1:19" x14ac:dyDescent="0.35">
      <c r="A3" s="6"/>
      <c r="B3" s="6"/>
      <c r="C3" s="6"/>
      <c r="D3" s="6"/>
      <c r="E3" s="6"/>
      <c r="F3" s="6"/>
      <c r="G3" s="6"/>
    </row>
    <row r="4" spans="1:19" x14ac:dyDescent="0.35">
      <c r="B4" s="7" t="s">
        <v>2</v>
      </c>
      <c r="C4" s="8"/>
      <c r="D4" s="8"/>
      <c r="E4" s="8"/>
      <c r="F4" s="8"/>
      <c r="G4" s="8"/>
      <c r="H4" s="8"/>
      <c r="I4" s="8"/>
      <c r="J4" s="6"/>
      <c r="K4" s="6"/>
    </row>
    <row r="5" spans="1:19" ht="18.75" thickBot="1" x14ac:dyDescent="0.4">
      <c r="B5" s="9" t="s">
        <v>6</v>
      </c>
      <c r="C5" s="9" t="s">
        <v>7</v>
      </c>
      <c r="D5" s="9" t="s">
        <v>8</v>
      </c>
      <c r="E5" s="9" t="s">
        <v>9</v>
      </c>
      <c r="F5" s="9" t="s">
        <v>10</v>
      </c>
      <c r="G5" s="9" t="s">
        <v>11</v>
      </c>
      <c r="H5" s="9" t="s">
        <v>1</v>
      </c>
      <c r="I5" s="9" t="s">
        <v>12</v>
      </c>
      <c r="J5" s="9" t="s">
        <v>13</v>
      </c>
      <c r="K5" s="9" t="s">
        <v>14</v>
      </c>
      <c r="L5" s="9" t="s">
        <v>15</v>
      </c>
      <c r="M5" s="9" t="s">
        <v>16</v>
      </c>
      <c r="N5" s="9" t="s">
        <v>17</v>
      </c>
      <c r="O5" s="9" t="s">
        <v>18</v>
      </c>
      <c r="P5" s="9" t="s">
        <v>19</v>
      </c>
      <c r="Q5" s="9" t="s">
        <v>20</v>
      </c>
      <c r="R5" s="9" t="s">
        <v>21</v>
      </c>
      <c r="S5" s="9" t="s">
        <v>22</v>
      </c>
    </row>
    <row r="6" spans="1:19" x14ac:dyDescent="0.35">
      <c r="B6" s="10" t="s">
        <v>33</v>
      </c>
      <c r="C6" s="11" t="s">
        <v>34</v>
      </c>
      <c r="D6" s="12" t="str">
        <f t="shared" ref="D6:D15" si="0">IF(OR(C6="",B6=""),"",LEFT(C6,2)&amp;LEFT(B6,2))</f>
        <v>V Ve</v>
      </c>
      <c r="E6" s="13" t="s">
        <v>24</v>
      </c>
      <c r="F6" s="14" t="s">
        <v>25</v>
      </c>
      <c r="G6" s="15">
        <v>1</v>
      </c>
      <c r="H6" s="15" t="s">
        <v>26</v>
      </c>
      <c r="I6" s="15">
        <v>35</v>
      </c>
      <c r="J6" s="16">
        <v>43191</v>
      </c>
      <c r="K6" s="17"/>
      <c r="L6" s="18">
        <f ca="1">IF(InfosHCollaborateurs[[#This Row],[Dates Entrée]]&lt;&gt;"",TODAY(),"")</f>
        <v>43441</v>
      </c>
      <c r="M6" s="19" t="str">
        <f ca="1">IF(InfosHCollaborateurs[[#This Row],[Dates Sortie]]="",IFERROR(TRIM(IF(L6-J6,TEXT(DATEDIF(J6,L6,"y"),"[&gt;1]0"" ans"";[&gt;]""1 an"";")&amp;TEXT(DATEDIF(J6,L6,"ym"),"[&gt;] 0"" mois "";")&amp;TEXT(DATEDIF(J6,L6,"md"),"[&gt;1]0"" jours"";[&gt;]""1 jour"";"),"0 jour")),0),IFERROR(TRIM(IF(K6-J6,TEXT(DATEDIF(J6,K6,"y"),"[&gt;1]0"" ans"";[&gt;]""1 an"";")&amp;TEXT(DATEDIF(J6,K6,"ym"),"[&gt;] 0"" mois "";")&amp;TEXT(DATEDIF(J6,K6,"md"),"[&gt;1]0"" jours"";[&gt;]""1 jour"";"),"0 jour")),0))</f>
        <v>8 mois 6 jours</v>
      </c>
      <c r="N6" s="20" t="s">
        <v>3</v>
      </c>
      <c r="O6" s="21">
        <f t="shared" ref="O6:O15" si="1">IF(B6="","",12)</f>
        <v>12</v>
      </c>
      <c r="P6" s="22">
        <f t="shared" ref="P6:P15" si="2">IF(B6="","",2.5)</f>
        <v>2.5</v>
      </c>
      <c r="Q6" s="23">
        <f t="shared" ref="Q6:Q15" si="3">IF(B6="","",O6*P6)</f>
        <v>30</v>
      </c>
      <c r="R6" s="21" t="e">
        <f t="shared" ref="R6:R15" si="4">IF(B6="",0,INT(MOD(INT(DATE((TEXT(ddex,"aaaa")),12,26)/7)+0.6,52+5/28))+1)</f>
        <v>#NAME?</v>
      </c>
      <c r="S6" s="24" t="e">
        <f t="shared" ref="S6:S15" si="5">IF(R6=0,0,(I6*R6)/O6)</f>
        <v>#NAME?</v>
      </c>
    </row>
    <row r="7" spans="1:19" x14ac:dyDescent="0.35">
      <c r="B7" s="25" t="s">
        <v>36</v>
      </c>
      <c r="C7" s="26" t="s">
        <v>37</v>
      </c>
      <c r="D7" s="12" t="str">
        <f t="shared" si="0"/>
        <v>V Ve</v>
      </c>
      <c r="E7" s="27" t="s">
        <v>24</v>
      </c>
      <c r="F7" s="28" t="s">
        <v>25</v>
      </c>
      <c r="G7" s="29">
        <v>2</v>
      </c>
      <c r="H7" s="29" t="s">
        <v>28</v>
      </c>
      <c r="I7" s="29">
        <v>35</v>
      </c>
      <c r="J7" s="30">
        <v>43191</v>
      </c>
      <c r="K7" s="31"/>
      <c r="L7" s="32">
        <f ca="1">IF(InfosHCollaborateurs[[#This Row],[Dates Entrée]]&lt;&gt;"",TODAY(),"")</f>
        <v>43441</v>
      </c>
      <c r="M7" s="33" t="str">
        <f ca="1">IF(InfosHCollaborateurs[[#This Row],[Dates Sortie]]="",IFERROR(TRIM(IF(L7-J7,TEXT(DATEDIF(J7,L7,"y"),"[&gt;1]0"" ans"";[&gt;]""1 an"";")&amp;TEXT(DATEDIF(J7,L7,"ym"),"[&gt;] 0"" mois "";")&amp;TEXT(DATEDIF(J7,L7,"md"),"[&gt;1]0"" jours"";[&gt;]""1 jour"";"),"0 jour")),0),IFERROR(TRIM(IF(K7-J7,TEXT(DATEDIF(J7,K7,"y"),"[&gt;1]0"" ans"";[&gt;]""1 an"";")&amp;TEXT(DATEDIF(J7,K7,"ym"),"[&gt;] 0"" mois "";")&amp;TEXT(DATEDIF(J7,K7,"md"),"[&gt;1]0"" jours"";[&gt;]""1 jour"";"),"0 jour")),0))</f>
        <v>8 mois 6 jours</v>
      </c>
      <c r="N7" s="34" t="s">
        <v>3</v>
      </c>
      <c r="O7" s="35">
        <f t="shared" si="1"/>
        <v>12</v>
      </c>
      <c r="P7" s="36">
        <f t="shared" si="2"/>
        <v>2.5</v>
      </c>
      <c r="Q7" s="37">
        <f t="shared" si="3"/>
        <v>30</v>
      </c>
      <c r="R7" s="35" t="e">
        <f t="shared" si="4"/>
        <v>#NAME?</v>
      </c>
      <c r="S7" s="38" t="e">
        <f t="shared" si="5"/>
        <v>#NAME?</v>
      </c>
    </row>
    <row r="8" spans="1:19" x14ac:dyDescent="0.35">
      <c r="B8" s="25" t="s">
        <v>39</v>
      </c>
      <c r="C8" s="26" t="s">
        <v>40</v>
      </c>
      <c r="D8" s="12" t="str">
        <f t="shared" si="0"/>
        <v>V Ve</v>
      </c>
      <c r="E8" s="27" t="s">
        <v>27</v>
      </c>
      <c r="F8" s="28" t="s">
        <v>5</v>
      </c>
      <c r="G8" s="29">
        <v>3</v>
      </c>
      <c r="H8" s="29" t="s">
        <v>31</v>
      </c>
      <c r="I8" s="29">
        <v>35</v>
      </c>
      <c r="J8" s="30">
        <v>43191</v>
      </c>
      <c r="K8" s="31"/>
      <c r="L8" s="32">
        <f ca="1">IF(InfosHCollaborateurs[[#This Row],[Dates Entrée]]&lt;&gt;"",TODAY(),"")</f>
        <v>43441</v>
      </c>
      <c r="M8" s="33" t="str">
        <f ca="1">IF(InfosHCollaborateurs[[#This Row],[Dates Sortie]]="",IFERROR(TRIM(IF(L8-J8,TEXT(DATEDIF(J8,L8,"y"),"[&gt;1]0"" ans"";[&gt;]""1 an"";")&amp;TEXT(DATEDIF(J8,L8,"ym"),"[&gt;] 0"" mois "";")&amp;TEXT(DATEDIF(J8,L8,"md"),"[&gt;1]0"" jours"";[&gt;]""1 jour"";"),"0 jour")),0),IFERROR(TRIM(IF(K8-J8,TEXT(DATEDIF(J8,K8,"y"),"[&gt;1]0"" ans"";[&gt;]""1 an"";")&amp;TEXT(DATEDIF(J8,K8,"ym"),"[&gt;] 0"" mois "";")&amp;TEXT(DATEDIF(J8,K8,"md"),"[&gt;1]0"" jours"";[&gt;]""1 jour"";"),"0 jour")),0))</f>
        <v>8 mois 6 jours</v>
      </c>
      <c r="N8" s="34"/>
      <c r="O8" s="35">
        <f t="shared" si="1"/>
        <v>12</v>
      </c>
      <c r="P8" s="36">
        <f t="shared" si="2"/>
        <v>2.5</v>
      </c>
      <c r="Q8" s="37">
        <f t="shared" si="3"/>
        <v>30</v>
      </c>
      <c r="R8" s="35" t="e">
        <f t="shared" si="4"/>
        <v>#NAME?</v>
      </c>
      <c r="S8" s="38" t="e">
        <f t="shared" si="5"/>
        <v>#NAME?</v>
      </c>
    </row>
    <row r="9" spans="1:19" x14ac:dyDescent="0.35">
      <c r="B9" s="25" t="s">
        <v>42</v>
      </c>
      <c r="C9" s="26" t="s">
        <v>43</v>
      </c>
      <c r="D9" s="12" t="str">
        <f t="shared" si="0"/>
        <v>V Ve</v>
      </c>
      <c r="E9" s="27" t="s">
        <v>27</v>
      </c>
      <c r="F9" s="28" t="s">
        <v>5</v>
      </c>
      <c r="G9" s="29">
        <v>4</v>
      </c>
      <c r="H9" s="29" t="s">
        <v>32</v>
      </c>
      <c r="I9" s="29">
        <v>35</v>
      </c>
      <c r="J9" s="30">
        <v>43191</v>
      </c>
      <c r="K9" s="31"/>
      <c r="L9" s="32">
        <f ca="1">IF(InfosHCollaborateurs[[#This Row],[Dates Entrée]]&lt;&gt;"",TODAY(),"")</f>
        <v>43441</v>
      </c>
      <c r="M9" s="33" t="str">
        <f ca="1">IF(InfosHCollaborateurs[[#This Row],[Dates Sortie]]="",IFERROR(TRIM(IF(L9-J9,TEXT(DATEDIF(J9,L9,"y"),"[&gt;1]0"" ans"";[&gt;]""1 an"";")&amp;TEXT(DATEDIF(J9,L9,"ym"),"[&gt;] 0"" mois "";")&amp;TEXT(DATEDIF(J9,L9,"md"),"[&gt;1]0"" jours"";[&gt;]""1 jour"";"),"0 jour")),0),IFERROR(TRIM(IF(K9-J9,TEXT(DATEDIF(J9,K9,"y"),"[&gt;1]0"" ans"";[&gt;]""1 an"";")&amp;TEXT(DATEDIF(J9,K9,"ym"),"[&gt;] 0"" mois "";")&amp;TEXT(DATEDIF(J9,K9,"md"),"[&gt;1]0"" jours"";[&gt;]""1 jour"";"),"0 jour")),0))</f>
        <v>8 mois 6 jours</v>
      </c>
      <c r="N9" s="34"/>
      <c r="O9" s="35">
        <f t="shared" si="1"/>
        <v>12</v>
      </c>
      <c r="P9" s="36">
        <f t="shared" si="2"/>
        <v>2.5</v>
      </c>
      <c r="Q9" s="37">
        <f t="shared" si="3"/>
        <v>30</v>
      </c>
      <c r="R9" s="35" t="e">
        <f t="shared" si="4"/>
        <v>#NAME?</v>
      </c>
      <c r="S9" s="38" t="e">
        <f t="shared" si="5"/>
        <v>#NAME?</v>
      </c>
    </row>
    <row r="10" spans="1:19" x14ac:dyDescent="0.35">
      <c r="B10" s="25" t="s">
        <v>45</v>
      </c>
      <c r="C10" s="26" t="s">
        <v>46</v>
      </c>
      <c r="D10" s="12" t="str">
        <f t="shared" si="0"/>
        <v>V Ve</v>
      </c>
      <c r="E10" s="27" t="s">
        <v>27</v>
      </c>
      <c r="F10" s="28" t="s">
        <v>30</v>
      </c>
      <c r="G10" s="29">
        <v>5</v>
      </c>
      <c r="H10" s="29" t="s">
        <v>35</v>
      </c>
      <c r="I10" s="29">
        <v>35</v>
      </c>
      <c r="J10" s="30">
        <v>43191</v>
      </c>
      <c r="K10" s="31"/>
      <c r="L10" s="32">
        <f ca="1">IF(InfosHCollaborateurs[[#This Row],[Dates Entrée]]&lt;&gt;"",TODAY(),"")</f>
        <v>43441</v>
      </c>
      <c r="M10" s="33" t="str">
        <f ca="1">IF(InfosHCollaborateurs[[#This Row],[Dates Sortie]]="",IFERROR(TRIM(IF(L10-J10,TEXT(DATEDIF(J10,L10,"y"),"[&gt;1]0"" ans"";[&gt;]""1 an"";")&amp;TEXT(DATEDIF(J10,L10,"ym"),"[&gt;] 0"" mois "";")&amp;TEXT(DATEDIF(J10,L10,"md"),"[&gt;1]0"" jours"";[&gt;]""1 jour"";"),"0 jour")),0),IFERROR(TRIM(IF(K10-J10,TEXT(DATEDIF(J10,K10,"y"),"[&gt;1]0"" ans"";[&gt;]""1 an"";")&amp;TEXT(DATEDIF(J10,K10,"ym"),"[&gt;] 0"" mois "";")&amp;TEXT(DATEDIF(J10,K10,"md"),"[&gt;1]0"" jours"";[&gt;]""1 jour"";"),"0 jour")),0))</f>
        <v>8 mois 6 jours</v>
      </c>
      <c r="N10" s="34"/>
      <c r="O10" s="35">
        <f t="shared" si="1"/>
        <v>12</v>
      </c>
      <c r="P10" s="36">
        <f t="shared" si="2"/>
        <v>2.5</v>
      </c>
      <c r="Q10" s="37">
        <f t="shared" si="3"/>
        <v>30</v>
      </c>
      <c r="R10" s="35" t="e">
        <f t="shared" si="4"/>
        <v>#NAME?</v>
      </c>
      <c r="S10" s="38" t="e">
        <f t="shared" si="5"/>
        <v>#NAME?</v>
      </c>
    </row>
    <row r="11" spans="1:19" x14ac:dyDescent="0.35">
      <c r="B11" s="25" t="s">
        <v>48</v>
      </c>
      <c r="C11" s="26" t="s">
        <v>49</v>
      </c>
      <c r="D11" s="12" t="str">
        <f t="shared" si="0"/>
        <v>V Ve</v>
      </c>
      <c r="E11" s="27" t="s">
        <v>27</v>
      </c>
      <c r="F11" s="28" t="s">
        <v>30</v>
      </c>
      <c r="G11" s="29">
        <v>6</v>
      </c>
      <c r="H11" s="29" t="s">
        <v>38</v>
      </c>
      <c r="I11" s="29">
        <v>35</v>
      </c>
      <c r="J11" s="30">
        <v>43191</v>
      </c>
      <c r="K11" s="31"/>
      <c r="L11" s="32">
        <f ca="1">IF(InfosHCollaborateurs[[#This Row],[Dates Entrée]]&lt;&gt;"",TODAY(),"")</f>
        <v>43441</v>
      </c>
      <c r="M11" s="33" t="str">
        <f ca="1">IF(InfosHCollaborateurs[[#This Row],[Dates Sortie]]="",IFERROR(TRIM(IF(L11-J11,TEXT(DATEDIF(J11,L11,"y"),"[&gt;1]0"" ans"";[&gt;]""1 an"";")&amp;TEXT(DATEDIF(J11,L11,"ym"),"[&gt;] 0"" mois "";")&amp;TEXT(DATEDIF(J11,L11,"md"),"[&gt;1]0"" jours"";[&gt;]""1 jour"";"),"0 jour")),0),IFERROR(TRIM(IF(K11-J11,TEXT(DATEDIF(J11,K11,"y"),"[&gt;1]0"" ans"";[&gt;]""1 an"";")&amp;TEXT(DATEDIF(J11,K11,"ym"),"[&gt;] 0"" mois "";")&amp;TEXT(DATEDIF(J11,K11,"md"),"[&gt;1]0"" jours"";[&gt;]""1 jour"";"),"0 jour")),0))</f>
        <v>8 mois 6 jours</v>
      </c>
      <c r="N11" s="34"/>
      <c r="O11" s="35">
        <f t="shared" si="1"/>
        <v>12</v>
      </c>
      <c r="P11" s="36">
        <f t="shared" si="2"/>
        <v>2.5</v>
      </c>
      <c r="Q11" s="37">
        <f t="shared" si="3"/>
        <v>30</v>
      </c>
      <c r="R11" s="35" t="e">
        <f t="shared" si="4"/>
        <v>#NAME?</v>
      </c>
      <c r="S11" s="38" t="e">
        <f t="shared" si="5"/>
        <v>#NAME?</v>
      </c>
    </row>
    <row r="12" spans="1:19" x14ac:dyDescent="0.35">
      <c r="B12" s="25" t="s">
        <v>51</v>
      </c>
      <c r="C12" s="26" t="s">
        <v>52</v>
      </c>
      <c r="D12" s="12" t="str">
        <f t="shared" si="0"/>
        <v>V Ve</v>
      </c>
      <c r="E12" s="27" t="s">
        <v>27</v>
      </c>
      <c r="F12" s="28" t="s">
        <v>30</v>
      </c>
      <c r="G12" s="29">
        <v>7</v>
      </c>
      <c r="H12" s="29" t="s">
        <v>41</v>
      </c>
      <c r="I12" s="29">
        <v>35</v>
      </c>
      <c r="J12" s="30">
        <v>43191</v>
      </c>
      <c r="K12" s="31"/>
      <c r="L12" s="32">
        <f ca="1">IF(InfosHCollaborateurs[[#This Row],[Dates Entrée]]&lt;&gt;"",TODAY(),"")</f>
        <v>43441</v>
      </c>
      <c r="M12" s="33" t="str">
        <f ca="1">IF(InfosHCollaborateurs[[#This Row],[Dates Sortie]]="",IFERROR(TRIM(IF(L12-J12,TEXT(DATEDIF(J12,L12,"y"),"[&gt;1]0"" ans"";[&gt;]""1 an"";")&amp;TEXT(DATEDIF(J12,L12,"ym"),"[&gt;] 0"" mois "";")&amp;TEXT(DATEDIF(J12,L12,"md"),"[&gt;1]0"" jours"";[&gt;]""1 jour"";"),"0 jour")),0),IFERROR(TRIM(IF(K12-J12,TEXT(DATEDIF(J12,K12,"y"),"[&gt;1]0"" ans"";[&gt;]""1 an"";")&amp;TEXT(DATEDIF(J12,K12,"ym"),"[&gt;] 0"" mois "";")&amp;TEXT(DATEDIF(J12,K12,"md"),"[&gt;1]0"" jours"";[&gt;]""1 jour"";"),"0 jour")),0))</f>
        <v>8 mois 6 jours</v>
      </c>
      <c r="N12" s="34"/>
      <c r="O12" s="35">
        <f t="shared" si="1"/>
        <v>12</v>
      </c>
      <c r="P12" s="36">
        <f t="shared" si="2"/>
        <v>2.5</v>
      </c>
      <c r="Q12" s="37">
        <f t="shared" si="3"/>
        <v>30</v>
      </c>
      <c r="R12" s="35" t="e">
        <f t="shared" si="4"/>
        <v>#NAME?</v>
      </c>
      <c r="S12" s="38" t="e">
        <f t="shared" si="5"/>
        <v>#NAME?</v>
      </c>
    </row>
    <row r="13" spans="1:19" x14ac:dyDescent="0.35">
      <c r="B13" s="25" t="s">
        <v>53</v>
      </c>
      <c r="C13" s="26" t="s">
        <v>54</v>
      </c>
      <c r="D13" s="12" t="str">
        <f t="shared" si="0"/>
        <v>V Ve</v>
      </c>
      <c r="E13" s="27" t="s">
        <v>27</v>
      </c>
      <c r="F13" s="28" t="s">
        <v>30</v>
      </c>
      <c r="G13" s="29">
        <v>8</v>
      </c>
      <c r="H13" s="29" t="s">
        <v>44</v>
      </c>
      <c r="I13" s="29">
        <v>35</v>
      </c>
      <c r="J13" s="30">
        <v>43191</v>
      </c>
      <c r="K13" s="31"/>
      <c r="L13" s="18">
        <f ca="1">IF(InfosHCollaborateurs[[#This Row],[Dates Entrée]]&lt;&gt;"",TODAY(),"")</f>
        <v>43441</v>
      </c>
      <c r="M13" s="19" t="str">
        <f ca="1">IF(InfosHCollaborateurs[[#This Row],[Dates Sortie]]="",IFERROR(TRIM(IF(L13-J13,TEXT(DATEDIF(J13,L13,"y"),"[&gt;1]0"" ans"";[&gt;]""1 an"";")&amp;TEXT(DATEDIF(J13,L13,"ym"),"[&gt;] 0"" mois "";")&amp;TEXT(DATEDIF(J13,L13,"md"),"[&gt;1]0"" jours"";[&gt;]""1 jour"";"),"0 jour")),0),IFERROR(TRIM(IF(K13-J13,TEXT(DATEDIF(J13,K13,"y"),"[&gt;1]0"" ans"";[&gt;]""1 an"";")&amp;TEXT(DATEDIF(J13,K13,"ym"),"[&gt;] 0"" mois "";")&amp;TEXT(DATEDIF(J13,K13,"md"),"[&gt;1]0"" jours"";[&gt;]""1 jour"";"),"0 jour")),0))</f>
        <v>8 mois 6 jours</v>
      </c>
      <c r="N13" s="34"/>
      <c r="O13" s="21">
        <f t="shared" si="1"/>
        <v>12</v>
      </c>
      <c r="P13" s="22">
        <f t="shared" si="2"/>
        <v>2.5</v>
      </c>
      <c r="Q13" s="23">
        <f t="shared" si="3"/>
        <v>30</v>
      </c>
      <c r="R13" s="21" t="e">
        <f t="shared" si="4"/>
        <v>#NAME?</v>
      </c>
      <c r="S13" s="24" t="e">
        <f t="shared" si="5"/>
        <v>#NAME?</v>
      </c>
    </row>
    <row r="14" spans="1:19" x14ac:dyDescent="0.35">
      <c r="B14" s="25" t="s">
        <v>55</v>
      </c>
      <c r="C14" s="26" t="s">
        <v>56</v>
      </c>
      <c r="D14" s="12" t="str">
        <f t="shared" si="0"/>
        <v>V Ve</v>
      </c>
      <c r="E14" s="27" t="s">
        <v>27</v>
      </c>
      <c r="F14" s="28" t="s">
        <v>30</v>
      </c>
      <c r="G14" s="29">
        <v>9</v>
      </c>
      <c r="H14" s="29" t="s">
        <v>47</v>
      </c>
      <c r="I14" s="29">
        <v>35</v>
      </c>
      <c r="J14" s="30">
        <v>43191</v>
      </c>
      <c r="K14" s="31"/>
      <c r="L14" s="32">
        <f ca="1">IF(InfosHCollaborateurs[[#This Row],[Dates Entrée]]&lt;&gt;"",TODAY(),"")</f>
        <v>43441</v>
      </c>
      <c r="M14" s="33" t="str">
        <f ca="1">IF(InfosHCollaborateurs[[#This Row],[Dates Sortie]]="",IFERROR(TRIM(IF(L14-J14,TEXT(DATEDIF(J14,L14,"y"),"[&gt;1]0"" ans"";[&gt;]""1 an"";")&amp;TEXT(DATEDIF(J14,L14,"ym"),"[&gt;] 0"" mois "";")&amp;TEXT(DATEDIF(J14,L14,"md"),"[&gt;1]0"" jours"";[&gt;]""1 jour"";"),"0 jour")),0),IFERROR(TRIM(IF(K14-J14,TEXT(DATEDIF(J14,K14,"y"),"[&gt;1]0"" ans"";[&gt;]""1 an"";")&amp;TEXT(DATEDIF(J14,K14,"ym"),"[&gt;] 0"" mois "";")&amp;TEXT(DATEDIF(J14,K14,"md"),"[&gt;1]0"" jours"";[&gt;]""1 jour"";"),"0 jour")),0))</f>
        <v>8 mois 6 jours</v>
      </c>
      <c r="N14" s="34"/>
      <c r="O14" s="35">
        <f t="shared" si="1"/>
        <v>12</v>
      </c>
      <c r="P14" s="36">
        <f t="shared" si="2"/>
        <v>2.5</v>
      </c>
      <c r="Q14" s="37">
        <f t="shared" si="3"/>
        <v>30</v>
      </c>
      <c r="R14" s="35" t="e">
        <f t="shared" si="4"/>
        <v>#NAME?</v>
      </c>
      <c r="S14" s="38" t="e">
        <f t="shared" si="5"/>
        <v>#NAME?</v>
      </c>
    </row>
    <row r="15" spans="1:19" x14ac:dyDescent="0.35">
      <c r="B15" s="25" t="s">
        <v>57</v>
      </c>
      <c r="C15" s="26" t="s">
        <v>58</v>
      </c>
      <c r="D15" s="12" t="str">
        <f t="shared" si="0"/>
        <v>V Ve</v>
      </c>
      <c r="E15" s="27" t="s">
        <v>27</v>
      </c>
      <c r="F15" s="28" t="s">
        <v>30</v>
      </c>
      <c r="G15" s="29">
        <v>10</v>
      </c>
      <c r="H15" s="29" t="s">
        <v>50</v>
      </c>
      <c r="I15" s="29">
        <v>35</v>
      </c>
      <c r="J15" s="30">
        <v>43191</v>
      </c>
      <c r="K15" s="31"/>
      <c r="L15" s="18">
        <f ca="1">IF(InfosHCollaborateurs[[#This Row],[Dates Entrée]]&lt;&gt;"",TODAY(),"")</f>
        <v>43441</v>
      </c>
      <c r="M15" s="19" t="str">
        <f ca="1">IF(InfosHCollaborateurs[[#This Row],[Dates Sortie]]="",IFERROR(TRIM(IF(L15-J15,TEXT(DATEDIF(J15,L15,"y"),"[&gt;1]0"" ans"";[&gt;]""1 an"";")&amp;TEXT(DATEDIF(J15,L15,"ym"),"[&gt;] 0"" mois "";")&amp;TEXT(DATEDIF(J15,L15,"md"),"[&gt;1]0"" jours"";[&gt;]""1 jour"";"),"0 jour")),0),IFERROR(TRIM(IF(K15-J15,TEXT(DATEDIF(J15,K15,"y"),"[&gt;1]0"" ans"";[&gt;]""1 an"";")&amp;TEXT(DATEDIF(J15,K15,"ym"),"[&gt;] 0"" mois "";")&amp;TEXT(DATEDIF(J15,K15,"md"),"[&gt;1]0"" jours"";[&gt;]""1 jour"";"),"0 jour")),0))</f>
        <v>8 mois 6 jours</v>
      </c>
      <c r="N15" s="34"/>
      <c r="O15" s="21">
        <f t="shared" si="1"/>
        <v>12</v>
      </c>
      <c r="P15" s="22">
        <f t="shared" si="2"/>
        <v>2.5</v>
      </c>
      <c r="Q15" s="23">
        <f t="shared" si="3"/>
        <v>30</v>
      </c>
      <c r="R15" s="21" t="e">
        <f t="shared" si="4"/>
        <v>#NAME?</v>
      </c>
      <c r="S15" s="24" t="e">
        <f t="shared" si="5"/>
        <v>#NAME?</v>
      </c>
    </row>
    <row r="16" spans="1:19" x14ac:dyDescent="0.35">
      <c r="B16" s="25" t="s">
        <v>59</v>
      </c>
      <c r="C16" s="26" t="s">
        <v>60</v>
      </c>
      <c r="D16" s="39" t="str">
        <f>IF(OR(C16="",B16=""),"",LEFT(C16,2)&amp;LEFT(B16,2))</f>
        <v>V Ve</v>
      </c>
      <c r="E16" s="40" t="s">
        <v>29</v>
      </c>
      <c r="F16" s="41" t="s">
        <v>30</v>
      </c>
      <c r="G16" s="29">
        <v>10</v>
      </c>
      <c r="H16" s="29" t="s">
        <v>50</v>
      </c>
      <c r="I16" s="42">
        <v>25</v>
      </c>
      <c r="J16" s="43">
        <v>43191</v>
      </c>
      <c r="K16" s="44"/>
      <c r="L16" s="32">
        <f ca="1">IF(InfosHCollaborateurs[[#This Row],[Dates Entrée]]&lt;&gt;"",TODAY(),"")</f>
        <v>43441</v>
      </c>
      <c r="M16" s="45" t="str">
        <f ca="1">IF(InfosHCollaborateurs[[#This Row],[Dates Sortie]]="",IFERROR(TRIM(IF(L16-J16,TEXT(DATEDIF(J16,L16,"y"),"[&gt;1]0"" ans"";[&gt;]""1 an"";")&amp;TEXT(DATEDIF(J16,L16,"ym"),"[&gt;] 0"" mois "";")&amp;TEXT(DATEDIF(J16,L16,"md"),"[&gt;1]0"" jours"";[&gt;]""1 jour"";"),"0 jour")),0),IFERROR(TRIM(IF(K16-J16,TEXT(DATEDIF(J16,K16,"y"),"[&gt;1]0"" ans"";[&gt;]""1 an"";")&amp;TEXT(DATEDIF(J16,K16,"ym"),"[&gt;] 0"" mois "";")&amp;TEXT(DATEDIF(J16,K16,"md"),"[&gt;1]0"" jours"";[&gt;]""1 jour"";"),"0 jour")),0))</f>
        <v>8 mois 6 jours</v>
      </c>
      <c r="N16" s="46"/>
      <c r="O16" s="47">
        <f>IF(B16="","",12)</f>
        <v>12</v>
      </c>
      <c r="P16" s="48">
        <f>IF(B16="","",2.5)</f>
        <v>2.5</v>
      </c>
      <c r="Q16" s="49">
        <f>IF(B16="","",O16*P16)</f>
        <v>30</v>
      </c>
      <c r="R16" s="47" t="e">
        <f>IF(B16="",0,INT(MOD(INT(DATE((TEXT(ddex,"aaaa")),12,26)/7)+0.6,52+5/28))+1)</f>
        <v>#NAME?</v>
      </c>
      <c r="S16" s="50" t="e">
        <f>IF(R16=0,0,(I16*R16)/O16)</f>
        <v>#NAME?</v>
      </c>
    </row>
    <row r="17" spans="2:19" x14ac:dyDescent="0.35">
      <c r="B17" s="25" t="s">
        <v>61</v>
      </c>
      <c r="C17" s="26" t="s">
        <v>62</v>
      </c>
      <c r="D17" s="39" t="str">
        <f>IF(OR(C17="",B17=""),"",LEFT(C17,2)&amp;LEFT(B17,2))</f>
        <v>V Ve</v>
      </c>
      <c r="E17" s="40" t="s">
        <v>29</v>
      </c>
      <c r="F17" s="41" t="s">
        <v>30</v>
      </c>
      <c r="G17" s="29">
        <v>10</v>
      </c>
      <c r="H17" s="29" t="s">
        <v>50</v>
      </c>
      <c r="I17" s="42">
        <v>30</v>
      </c>
      <c r="J17" s="43">
        <v>43191</v>
      </c>
      <c r="K17" s="44"/>
      <c r="L17" s="32">
        <f ca="1">IF(InfosHCollaborateurs[[#This Row],[Dates Entrée]]&lt;&gt;"",TODAY(),"")</f>
        <v>43441</v>
      </c>
      <c r="M17" s="45" t="str">
        <f ca="1">IF(InfosHCollaborateurs[[#This Row],[Dates Sortie]]="",IFERROR(TRIM(IF(L17-J17,TEXT(DATEDIF(J17,L17,"y"),"[&gt;1]0"" ans"";[&gt;]""1 an"";")&amp;TEXT(DATEDIF(J17,L17,"ym"),"[&gt;] 0"" mois "";")&amp;TEXT(DATEDIF(J17,L17,"md"),"[&gt;1]0"" jours"";[&gt;]""1 jour"";"),"0 jour")),0),IFERROR(TRIM(IF(K17-J17,TEXT(DATEDIF(J17,K17,"y"),"[&gt;1]0"" ans"";[&gt;]""1 an"";")&amp;TEXT(DATEDIF(J17,K17,"ym"),"[&gt;] 0"" mois "";")&amp;TEXT(DATEDIF(J17,K17,"md"),"[&gt;1]0"" jours"";[&gt;]""1 jour"";"),"0 jour")),0))</f>
        <v>8 mois 6 jours</v>
      </c>
      <c r="N17" s="46"/>
      <c r="O17" s="47">
        <f>IF(B17="","",12)</f>
        <v>12</v>
      </c>
      <c r="P17" s="48">
        <f>IF(B17="","",2.5)</f>
        <v>2.5</v>
      </c>
      <c r="Q17" s="49">
        <f>IF(B17="","",O17*P17)</f>
        <v>30</v>
      </c>
      <c r="R17" s="47" t="e">
        <f>IF(B17="",0,INT(MOD(INT(DATE((TEXT(ddex,"aaaa")),12,26)/7)+0.6,52+5/28))+1)</f>
        <v>#NAME?</v>
      </c>
      <c r="S17" s="50" t="e">
        <f>IF(R17=0,0,(I17*R17)/O17)</f>
        <v>#NAME?</v>
      </c>
    </row>
    <row r="18" spans="2:19" x14ac:dyDescent="0.35">
      <c r="B18" s="25" t="s">
        <v>63</v>
      </c>
      <c r="C18" s="26" t="s">
        <v>64</v>
      </c>
      <c r="D18" s="39" t="str">
        <f>IF(OR(C18="",B18=""),"",LEFT(C18,2)&amp;LEFT(B18,2))</f>
        <v>V Ve</v>
      </c>
      <c r="E18" s="40" t="s">
        <v>4</v>
      </c>
      <c r="F18" s="41" t="s">
        <v>23</v>
      </c>
      <c r="G18" s="29">
        <v>10</v>
      </c>
      <c r="H18" s="29" t="s">
        <v>50</v>
      </c>
      <c r="I18" s="42">
        <v>35</v>
      </c>
      <c r="J18" s="43">
        <v>43191</v>
      </c>
      <c r="K18" s="44"/>
      <c r="L18" s="32">
        <f ca="1">IF(InfosHCollaborateurs[[#This Row],[Dates Entrée]]&lt;&gt;"",TODAY(),"")</f>
        <v>43441</v>
      </c>
      <c r="M18" s="45" t="str">
        <f ca="1">IF(InfosHCollaborateurs[[#This Row],[Dates Sortie]]="",IFERROR(TRIM(IF(L18-J18,TEXT(DATEDIF(J18,L18,"y"),"[&gt;1]0"" ans"";[&gt;]""1 an"";")&amp;TEXT(DATEDIF(J18,L18,"ym"),"[&gt;] 0"" mois "";")&amp;TEXT(DATEDIF(J18,L18,"md"),"[&gt;1]0"" jours"";[&gt;]""1 jour"";"),"0 jour")),0),IFERROR(TRIM(IF(K18-J18,TEXT(DATEDIF(J18,K18,"y"),"[&gt;1]0"" ans"";[&gt;]""1 an"";")&amp;TEXT(DATEDIF(J18,K18,"ym"),"[&gt;] 0"" mois "";")&amp;TEXT(DATEDIF(J18,K18,"md"),"[&gt;1]0"" jours"";[&gt;]""1 jour"";"),"0 jour")),0))</f>
        <v>8 mois 6 jours</v>
      </c>
      <c r="N18" s="46"/>
      <c r="O18" s="47">
        <f>IF(B18="","",12)</f>
        <v>12</v>
      </c>
      <c r="P18" s="48">
        <f>IF(B18="","",2.5)</f>
        <v>2.5</v>
      </c>
      <c r="Q18" s="49">
        <f>IF(B18="","",O18*P18)</f>
        <v>30</v>
      </c>
      <c r="R18" s="47" t="e">
        <f>IF(B18="",0,INT(MOD(INT(DATE((TEXT(ddex,"aaaa")),12,26)/7)+0.6,52+5/28))+1)</f>
        <v>#NAME?</v>
      </c>
      <c r="S18" s="50" t="e">
        <f>IF(R18=0,0,(I18*R18)/O18)</f>
        <v>#NAME?</v>
      </c>
    </row>
    <row r="19" spans="2:19" x14ac:dyDescent="0.35">
      <c r="B19" s="25" t="s">
        <v>65</v>
      </c>
      <c r="C19" s="26" t="s">
        <v>66</v>
      </c>
      <c r="D19" s="39" t="str">
        <f>IF(OR(C19="",B19=""),"",LEFT(C19,2)&amp;LEFT(B19,2))</f>
        <v>V Ve</v>
      </c>
      <c r="E19" s="40" t="s">
        <v>4</v>
      </c>
      <c r="F19" s="41" t="s">
        <v>23</v>
      </c>
      <c r="G19" s="29">
        <v>10</v>
      </c>
      <c r="H19" s="29" t="s">
        <v>50</v>
      </c>
      <c r="I19" s="42">
        <v>35</v>
      </c>
      <c r="J19" s="43">
        <v>43191</v>
      </c>
      <c r="K19" s="44"/>
      <c r="L19" s="32">
        <f ca="1">IF(InfosHCollaborateurs[[#This Row],[Dates Entrée]]&lt;&gt;"",TODAY(),"")</f>
        <v>43441</v>
      </c>
      <c r="M19" s="45" t="str">
        <f ca="1">IF(InfosHCollaborateurs[[#This Row],[Dates Sortie]]="",IFERROR(TRIM(IF(L19-J19,TEXT(DATEDIF(J19,L19,"y"),"[&gt;1]0"" ans"";[&gt;]""1 an"";")&amp;TEXT(DATEDIF(J19,L19,"ym"),"[&gt;] 0"" mois "";")&amp;TEXT(DATEDIF(J19,L19,"md"),"[&gt;1]0"" jours"";[&gt;]""1 jour"";"),"0 jour")),0),IFERROR(TRIM(IF(K19-J19,TEXT(DATEDIF(J19,K19,"y"),"[&gt;1]0"" ans"";[&gt;]""1 an"";")&amp;TEXT(DATEDIF(J19,K19,"ym"),"[&gt;] 0"" mois "";")&amp;TEXT(DATEDIF(J19,K19,"md"),"[&gt;1]0"" jours"";[&gt;]""1 jour"";"),"0 jour")),0))</f>
        <v>8 mois 6 jours</v>
      </c>
      <c r="N19" s="46"/>
      <c r="O19" s="47">
        <f>IF(B19="","",12)</f>
        <v>12</v>
      </c>
      <c r="P19" s="48">
        <f>IF(B19="","",2.5)</f>
        <v>2.5</v>
      </c>
      <c r="Q19" s="49">
        <f>IF(B19="","",O19*P19)</f>
        <v>30</v>
      </c>
      <c r="R19" s="47" t="e">
        <f>IF(B19="",0,INT(MOD(INT(DATE((TEXT(ddex,"aaaa")),12,26)/7)+0.6,52+5/28))+1)</f>
        <v>#NAME?</v>
      </c>
      <c r="S19" s="50" t="e">
        <f>IF(R19=0,0,(I19*R19)/O19)</f>
        <v>#NAME?</v>
      </c>
    </row>
    <row r="20" spans="2:19" x14ac:dyDescent="0.35">
      <c r="B20" s="25" t="s">
        <v>67</v>
      </c>
      <c r="C20" s="26" t="s">
        <v>68</v>
      </c>
      <c r="D20" s="39" t="str">
        <f>IF(OR(C20="",B20=""),"",LEFT(C20,2)&amp;LEFT(B20,2))</f>
        <v>V Ve</v>
      </c>
      <c r="E20" s="40" t="s">
        <v>4</v>
      </c>
      <c r="F20" s="41" t="s">
        <v>23</v>
      </c>
      <c r="G20" s="29">
        <v>10</v>
      </c>
      <c r="H20" s="29" t="s">
        <v>50</v>
      </c>
      <c r="I20" s="42">
        <v>35</v>
      </c>
      <c r="J20" s="43">
        <v>43191</v>
      </c>
      <c r="K20" s="44"/>
      <c r="L20" s="32">
        <f ca="1">IF(InfosHCollaborateurs[[#This Row],[Dates Entrée]]&lt;&gt;"",TODAY(),"")</f>
        <v>43441</v>
      </c>
      <c r="M20" s="45" t="str">
        <f ca="1">IF(InfosHCollaborateurs[[#This Row],[Dates Sortie]]="",IFERROR(TRIM(IF(L20-J20,TEXT(DATEDIF(J20,L20,"y"),"[&gt;1]0"" ans"";[&gt;]""1 an"";")&amp;TEXT(DATEDIF(J20,L20,"ym"),"[&gt;] 0"" mois "";")&amp;TEXT(DATEDIF(J20,L20,"md"),"[&gt;1]0"" jours"";[&gt;]""1 jour"";"),"0 jour")),0),IFERROR(TRIM(IF(K20-J20,TEXT(DATEDIF(J20,K20,"y"),"[&gt;1]0"" ans"";[&gt;]""1 an"";")&amp;TEXT(DATEDIF(J20,K20,"ym"),"[&gt;] 0"" mois "";")&amp;TEXT(DATEDIF(J20,K20,"md"),"[&gt;1]0"" jours"";[&gt;]""1 jour"";"),"0 jour")),0))</f>
        <v>8 mois 6 jours</v>
      </c>
      <c r="N20" s="46"/>
      <c r="O20" s="47">
        <f>IF(B20="","",12)</f>
        <v>12</v>
      </c>
      <c r="P20" s="48">
        <f>IF(B20="","",2.5)</f>
        <v>2.5</v>
      </c>
      <c r="Q20" s="49">
        <f>IF(B20="","",O20*P20)</f>
        <v>30</v>
      </c>
      <c r="R20" s="47" t="e">
        <f>IF(B20="",0,INT(MOD(INT(DATE((TEXT(ddex,"aaaa")),12,26)/7)+0.6,52+5/28))+1)</f>
        <v>#NAME?</v>
      </c>
      <c r="S20" s="50" t="e">
        <f>IF(R20=0,0,(I20*R20)/O20)</f>
        <v>#NAME?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Tablo RH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Eric.O</dc:creator>
  <cp:lastModifiedBy>Jean-Eric</cp:lastModifiedBy>
  <dcterms:created xsi:type="dcterms:W3CDTF">2018-12-07T18:28:39Z</dcterms:created>
  <dcterms:modified xsi:type="dcterms:W3CDTF">2018-12-07T19:22:45Z</dcterms:modified>
</cp:coreProperties>
</file>