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FF60E68C-E817-4812-BF74-16E4E05C33CF}" xr6:coauthVersionLast="47" xr6:coauthVersionMax="47" xr10:uidLastSave="{00000000-0000-0000-0000-000000000000}"/>
  <bookViews>
    <workbookView xWindow="-110" yWindow="-110" windowWidth="25820" windowHeight="16220" xr2:uid="{94875A2C-7EB5-4D9B-8209-585B2BD5B0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/>
  <c r="E11" i="1" a="1"/>
  <c r="E11" i="1" s="1"/>
  <c r="E12" i="1" a="1"/>
  <c r="E12" i="1" s="1"/>
  <c r="E13" i="1" a="1"/>
  <c r="E13" i="1" s="1"/>
  <c r="E14" i="1" a="1"/>
  <c r="E14" i="1" s="1"/>
  <c r="E3" i="1" a="1"/>
  <c r="E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C16" i="1"/>
  <c r="B3" i="1"/>
  <c r="B4" i="1" l="1"/>
  <c r="F3" i="1"/>
  <c r="G3" i="1" s="1"/>
  <c r="B5" i="1" l="1"/>
  <c r="F4" i="1"/>
  <c r="G4" i="1" s="1"/>
  <c r="B6" i="1" l="1"/>
  <c r="B7" i="1" s="1"/>
  <c r="B8" i="1" s="1"/>
  <c r="B9" i="1" s="1"/>
  <c r="F5" i="1"/>
  <c r="G5" i="1" l="1"/>
  <c r="F6" i="1"/>
  <c r="B10" i="1"/>
  <c r="F7" i="1" l="1"/>
  <c r="G7" i="1" s="1"/>
  <c r="G6" i="1"/>
  <c r="B11" i="1"/>
  <c r="F8" i="1" l="1"/>
  <c r="B12" i="1"/>
  <c r="G8" i="1" l="1"/>
  <c r="F9" i="1"/>
  <c r="B13" i="1"/>
  <c r="G9" i="1" l="1"/>
  <c r="F10" i="1"/>
  <c r="B14" i="1"/>
  <c r="G10" i="1" l="1"/>
  <c r="F11" i="1"/>
  <c r="B16" i="1"/>
  <c r="G11" i="1" l="1"/>
  <c r="F12" i="1"/>
  <c r="G12" i="1" l="1"/>
  <c r="F13" i="1"/>
  <c r="G13" i="1" l="1"/>
  <c r="F14" i="1"/>
  <c r="E16" i="1"/>
  <c r="F16" i="1" l="1"/>
  <c r="G14" i="1"/>
  <c r="G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<sst xmlns="http://schemas.openxmlformats.org/spreadsheetml/2006/main" count="31" uniqueCount="29">
  <si>
    <t>Consultant Senior</t>
  </si>
  <si>
    <t>Mois</t>
  </si>
  <si>
    <t>Salaire Fixe
(€)</t>
  </si>
  <si>
    <t>CA mensuel
(€)</t>
  </si>
  <si>
    <t>CA cumulé
(€)</t>
  </si>
  <si>
    <t>Paliers</t>
  </si>
  <si>
    <t>Prime
(%)</t>
  </si>
  <si>
    <t>Prime mensuelle
(€)</t>
  </si>
  <si>
    <t>Prime Booster
(€)</t>
  </si>
  <si>
    <t>Salaire total
(€)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</si>
  <si>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</si>
  <si>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</si>
  <si>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</si>
  <si>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</si>
  <si>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</si>
  <si>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</si>
  <si>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</si>
  <si>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</si>
  <si>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</si>
  <si>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</si>
  <si>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</si>
  <si>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</si>
  <si>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</si>
  <si>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Si CA annuel &lt; 50000€ alors 4% du CA mensuel</t>
  </si>
  <si>
    <t>Si 50000€ &lt; CA annuel &lt; 75 000€ alors 10%  du CA mensuel</t>
  </si>
  <si>
    <t>Si 75 000€ &lt; CA annuel &lt; 100 000€ alors 12% du CA mensuel</t>
  </si>
  <si>
    <t>Si 100000€ &lt; CA annuel &lt; 125 000€ alors 14%</t>
  </si>
  <si>
    <t>etc…</t>
  </si>
  <si>
    <t>Tableau des bases de 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</si>
</sst>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6" formatCode="#,##0_ ;[Red]\-#,##0\ ;"/>
  </numFmts>
  <fonts count="5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9" fontId="0" fillId="0" borderId="0" xfId="2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/>
    <xf numFmtId="3" fontId="0" fillId="0" borderId="1" xfId="0" applyNumberFormat="1" applyBorder="1" applyAlignment="1"/>
    <xf numFmtId="0" fontId="0" fillId="0" borderId="1" xfId="0" applyBorder="1" applyAlignment="1"/>
    <xf numFmtId="0" fontId="1" fillId="0" borderId="1" xfId="0" applyFont="1" applyBorder="1" applyAlignment="1"/>
    <xf numFmtId="6" fontId="1" fillId="0" borderId="1" xfId="0" applyNumberFormat="1" applyFont="1" applyBorder="1" applyAlignment="1"/>
    <xf numFmtId="6" fontId="2" fillId="0" borderId="1" xfId="0" applyNumberFormat="1" applyFont="1" applyBorder="1" applyAlignment="1"/>
    <xf numFmtId="9" fontId="0" fillId="0" borderId="1" xfId="0" applyNumberFormat="1" applyBorder="1" applyAlignment="1"/>
    <xf numFmtId="3" fontId="0" fillId="0" borderId="1" xfId="1" applyNumberFormat="1" applyFont="1" applyBorder="1" applyAlignment="1"/>
    <xf numFmtId="166" fontId="0" fillId="0" borderId="1" xfId="0" applyNumberFormat="1" applyBorder="1" applyAlignment="1"/>
    <xf numFmtId="166" fontId="4" fillId="0" borderId="1" xfId="0" applyNumberFormat="1" applyFont="1" applyBorder="1" applyAlignment="1"/>
    <xf numFmtId="0" fontId="1" fillId="0" borderId="1" xfId="0" applyFont="1" applyFill="1" applyBorder="1" applyAlignment="1">
      <alignment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5B22-5250-4CC6-8376-BDB56995885C}">
  <dimension ref="A1:N28"/>
  <sheetViews>
    <sheetView tabSelected="1" topLeftCell="C1" workbookViewId="0">
      <selection activeCell="J17" sqref="J17"/>
    </sheetView>
  </sheetViews>
  <sheetFormatPr baseColWidth="10" defaultRowHeight="14.5" x14ac:dyDescent="0.35"/>
  <cols>
    <col min="1" max="1" width="17.26953125" bestFit="1" customWidth="1"/>
    <col min="2" max="2" width="14.26953125" customWidth="1"/>
    <col min="3" max="3" width="14" customWidth="1"/>
    <col min="4" max="4" width="14.54296875" bestFit="1" customWidth="1"/>
    <col min="5" max="5" width="16.54296875" bestFit="1" customWidth="1"/>
    <col min="6" max="6" width="16.54296875" customWidth="1"/>
    <col min="7" max="7" width="13.453125" customWidth="1"/>
    <col min="12" max="12" width="12.81640625" bestFit="1" customWidth="1"/>
    <col min="13" max="13" width="11.54296875" bestFit="1" customWidth="1"/>
    <col min="14" max="14" width="11.453125" style="2"/>
    <col min="255" max="255" width="17.26953125" bestFit="1" customWidth="1"/>
    <col min="256" max="256" width="14.26953125" customWidth="1"/>
    <col min="257" max="257" width="14" customWidth="1"/>
    <col min="261" max="261" width="16.54296875" bestFit="1" customWidth="1"/>
    <col min="262" max="262" width="16.54296875" customWidth="1"/>
    <col min="263" max="263" width="13.453125" customWidth="1"/>
    <col min="511" max="511" width="17.26953125" bestFit="1" customWidth="1"/>
    <col min="512" max="512" width="14.26953125" customWidth="1"/>
    <col min="513" max="513" width="14" customWidth="1"/>
    <col min="517" max="517" width="16.54296875" bestFit="1" customWidth="1"/>
    <col min="518" max="518" width="16.54296875" customWidth="1"/>
    <col min="519" max="519" width="13.453125" customWidth="1"/>
    <col min="767" max="767" width="17.26953125" bestFit="1" customWidth="1"/>
    <col min="768" max="768" width="14.26953125" customWidth="1"/>
    <col min="769" max="769" width="14" customWidth="1"/>
    <col min="773" max="773" width="16.54296875" bestFit="1" customWidth="1"/>
    <col min="774" max="774" width="16.54296875" customWidth="1"/>
    <col min="775" max="775" width="13.453125" customWidth="1"/>
    <col min="1023" max="1023" width="17.26953125" bestFit="1" customWidth="1"/>
    <col min="1024" max="1024" width="14.26953125" customWidth="1"/>
    <col min="1025" max="1025" width="14" customWidth="1"/>
    <col min="1029" max="1029" width="16.54296875" bestFit="1" customWidth="1"/>
    <col min="1030" max="1030" width="16.54296875" customWidth="1"/>
    <col min="1031" max="1031" width="13.453125" customWidth="1"/>
    <col min="1279" max="1279" width="17.26953125" bestFit="1" customWidth="1"/>
    <col min="1280" max="1280" width="14.26953125" customWidth="1"/>
    <col min="1281" max="1281" width="14" customWidth="1"/>
    <col min="1285" max="1285" width="16.54296875" bestFit="1" customWidth="1"/>
    <col min="1286" max="1286" width="16.54296875" customWidth="1"/>
    <col min="1287" max="1287" width="13.453125" customWidth="1"/>
    <col min="1535" max="1535" width="17.26953125" bestFit="1" customWidth="1"/>
    <col min="1536" max="1536" width="14.26953125" customWidth="1"/>
    <col min="1537" max="1537" width="14" customWidth="1"/>
    <col min="1541" max="1541" width="16.54296875" bestFit="1" customWidth="1"/>
    <col min="1542" max="1542" width="16.54296875" customWidth="1"/>
    <col min="1543" max="1543" width="13.453125" customWidth="1"/>
    <col min="1791" max="1791" width="17.26953125" bestFit="1" customWidth="1"/>
    <col min="1792" max="1792" width="14.26953125" customWidth="1"/>
    <col min="1793" max="1793" width="14" customWidth="1"/>
    <col min="1797" max="1797" width="16.54296875" bestFit="1" customWidth="1"/>
    <col min="1798" max="1798" width="16.54296875" customWidth="1"/>
    <col min="1799" max="1799" width="13.453125" customWidth="1"/>
    <col min="2047" max="2047" width="17.26953125" bestFit="1" customWidth="1"/>
    <col min="2048" max="2048" width="14.26953125" customWidth="1"/>
    <col min="2049" max="2049" width="14" customWidth="1"/>
    <col min="2053" max="2053" width="16.54296875" bestFit="1" customWidth="1"/>
    <col min="2054" max="2054" width="16.54296875" customWidth="1"/>
    <col min="2055" max="2055" width="13.453125" customWidth="1"/>
    <col min="2303" max="2303" width="17.26953125" bestFit="1" customWidth="1"/>
    <col min="2304" max="2304" width="14.26953125" customWidth="1"/>
    <col min="2305" max="2305" width="14" customWidth="1"/>
    <col min="2309" max="2309" width="16.54296875" bestFit="1" customWidth="1"/>
    <col min="2310" max="2310" width="16.54296875" customWidth="1"/>
    <col min="2311" max="2311" width="13.453125" customWidth="1"/>
    <col min="2559" max="2559" width="17.26953125" bestFit="1" customWidth="1"/>
    <col min="2560" max="2560" width="14.26953125" customWidth="1"/>
    <col min="2561" max="2561" width="14" customWidth="1"/>
    <col min="2565" max="2565" width="16.54296875" bestFit="1" customWidth="1"/>
    <col min="2566" max="2566" width="16.54296875" customWidth="1"/>
    <col min="2567" max="2567" width="13.453125" customWidth="1"/>
    <col min="2815" max="2815" width="17.26953125" bestFit="1" customWidth="1"/>
    <col min="2816" max="2816" width="14.26953125" customWidth="1"/>
    <col min="2817" max="2817" width="14" customWidth="1"/>
    <col min="2821" max="2821" width="16.54296875" bestFit="1" customWidth="1"/>
    <col min="2822" max="2822" width="16.54296875" customWidth="1"/>
    <col min="2823" max="2823" width="13.453125" customWidth="1"/>
    <col min="3071" max="3071" width="17.26953125" bestFit="1" customWidth="1"/>
    <col min="3072" max="3072" width="14.26953125" customWidth="1"/>
    <col min="3073" max="3073" width="14" customWidth="1"/>
    <col min="3077" max="3077" width="16.54296875" bestFit="1" customWidth="1"/>
    <col min="3078" max="3078" width="16.54296875" customWidth="1"/>
    <col min="3079" max="3079" width="13.453125" customWidth="1"/>
    <col min="3327" max="3327" width="17.26953125" bestFit="1" customWidth="1"/>
    <col min="3328" max="3328" width="14.26953125" customWidth="1"/>
    <col min="3329" max="3329" width="14" customWidth="1"/>
    <col min="3333" max="3333" width="16.54296875" bestFit="1" customWidth="1"/>
    <col min="3334" max="3334" width="16.54296875" customWidth="1"/>
    <col min="3335" max="3335" width="13.453125" customWidth="1"/>
    <col min="3583" max="3583" width="17.26953125" bestFit="1" customWidth="1"/>
    <col min="3584" max="3584" width="14.26953125" customWidth="1"/>
    <col min="3585" max="3585" width="14" customWidth="1"/>
    <col min="3589" max="3589" width="16.54296875" bestFit="1" customWidth="1"/>
    <col min="3590" max="3590" width="16.54296875" customWidth="1"/>
    <col min="3591" max="3591" width="13.453125" customWidth="1"/>
    <col min="3839" max="3839" width="17.26953125" bestFit="1" customWidth="1"/>
    <col min="3840" max="3840" width="14.26953125" customWidth="1"/>
    <col min="3841" max="3841" width="14" customWidth="1"/>
    <col min="3845" max="3845" width="16.54296875" bestFit="1" customWidth="1"/>
    <col min="3846" max="3846" width="16.54296875" customWidth="1"/>
    <col min="3847" max="3847" width="13.453125" customWidth="1"/>
    <col min="4095" max="4095" width="17.26953125" bestFit="1" customWidth="1"/>
    <col min="4096" max="4096" width="14.26953125" customWidth="1"/>
    <col min="4097" max="4097" width="14" customWidth="1"/>
    <col min="4101" max="4101" width="16.54296875" bestFit="1" customWidth="1"/>
    <col min="4102" max="4102" width="16.54296875" customWidth="1"/>
    <col min="4103" max="4103" width="13.453125" customWidth="1"/>
    <col min="4351" max="4351" width="17.26953125" bestFit="1" customWidth="1"/>
    <col min="4352" max="4352" width="14.26953125" customWidth="1"/>
    <col min="4353" max="4353" width="14" customWidth="1"/>
    <col min="4357" max="4357" width="16.54296875" bestFit="1" customWidth="1"/>
    <col min="4358" max="4358" width="16.54296875" customWidth="1"/>
    <col min="4359" max="4359" width="13.453125" customWidth="1"/>
    <col min="4607" max="4607" width="17.26953125" bestFit="1" customWidth="1"/>
    <col min="4608" max="4608" width="14.26953125" customWidth="1"/>
    <col min="4609" max="4609" width="14" customWidth="1"/>
    <col min="4613" max="4613" width="16.54296875" bestFit="1" customWidth="1"/>
    <col min="4614" max="4614" width="16.54296875" customWidth="1"/>
    <col min="4615" max="4615" width="13.453125" customWidth="1"/>
    <col min="4863" max="4863" width="17.26953125" bestFit="1" customWidth="1"/>
    <col min="4864" max="4864" width="14.26953125" customWidth="1"/>
    <col min="4865" max="4865" width="14" customWidth="1"/>
    <col min="4869" max="4869" width="16.54296875" bestFit="1" customWidth="1"/>
    <col min="4870" max="4870" width="16.54296875" customWidth="1"/>
    <col min="4871" max="4871" width="13.453125" customWidth="1"/>
    <col min="5119" max="5119" width="17.26953125" bestFit="1" customWidth="1"/>
    <col min="5120" max="5120" width="14.26953125" customWidth="1"/>
    <col min="5121" max="5121" width="14" customWidth="1"/>
    <col min="5125" max="5125" width="16.54296875" bestFit="1" customWidth="1"/>
    <col min="5126" max="5126" width="16.54296875" customWidth="1"/>
    <col min="5127" max="5127" width="13.453125" customWidth="1"/>
    <col min="5375" max="5375" width="17.26953125" bestFit="1" customWidth="1"/>
    <col min="5376" max="5376" width="14.26953125" customWidth="1"/>
    <col min="5377" max="5377" width="14" customWidth="1"/>
    <col min="5381" max="5381" width="16.54296875" bestFit="1" customWidth="1"/>
    <col min="5382" max="5382" width="16.54296875" customWidth="1"/>
    <col min="5383" max="5383" width="13.453125" customWidth="1"/>
    <col min="5631" max="5631" width="17.26953125" bestFit="1" customWidth="1"/>
    <col min="5632" max="5632" width="14.26953125" customWidth="1"/>
    <col min="5633" max="5633" width="14" customWidth="1"/>
    <col min="5637" max="5637" width="16.54296875" bestFit="1" customWidth="1"/>
    <col min="5638" max="5638" width="16.54296875" customWidth="1"/>
    <col min="5639" max="5639" width="13.453125" customWidth="1"/>
    <col min="5887" max="5887" width="17.26953125" bestFit="1" customWidth="1"/>
    <col min="5888" max="5888" width="14.26953125" customWidth="1"/>
    <col min="5889" max="5889" width="14" customWidth="1"/>
    <col min="5893" max="5893" width="16.54296875" bestFit="1" customWidth="1"/>
    <col min="5894" max="5894" width="16.54296875" customWidth="1"/>
    <col min="5895" max="5895" width="13.453125" customWidth="1"/>
    <col min="6143" max="6143" width="17.26953125" bestFit="1" customWidth="1"/>
    <col min="6144" max="6144" width="14.26953125" customWidth="1"/>
    <col min="6145" max="6145" width="14" customWidth="1"/>
    <col min="6149" max="6149" width="16.54296875" bestFit="1" customWidth="1"/>
    <col min="6150" max="6150" width="16.54296875" customWidth="1"/>
    <col min="6151" max="6151" width="13.453125" customWidth="1"/>
    <col min="6399" max="6399" width="17.26953125" bestFit="1" customWidth="1"/>
    <col min="6400" max="6400" width="14.26953125" customWidth="1"/>
    <col min="6401" max="6401" width="14" customWidth="1"/>
    <col min="6405" max="6405" width="16.54296875" bestFit="1" customWidth="1"/>
    <col min="6406" max="6406" width="16.54296875" customWidth="1"/>
    <col min="6407" max="6407" width="13.453125" customWidth="1"/>
    <col min="6655" max="6655" width="17.26953125" bestFit="1" customWidth="1"/>
    <col min="6656" max="6656" width="14.26953125" customWidth="1"/>
    <col min="6657" max="6657" width="14" customWidth="1"/>
    <col min="6661" max="6661" width="16.54296875" bestFit="1" customWidth="1"/>
    <col min="6662" max="6662" width="16.54296875" customWidth="1"/>
    <col min="6663" max="6663" width="13.453125" customWidth="1"/>
    <col min="6911" max="6911" width="17.26953125" bestFit="1" customWidth="1"/>
    <col min="6912" max="6912" width="14.26953125" customWidth="1"/>
    <col min="6913" max="6913" width="14" customWidth="1"/>
    <col min="6917" max="6917" width="16.54296875" bestFit="1" customWidth="1"/>
    <col min="6918" max="6918" width="16.54296875" customWidth="1"/>
    <col min="6919" max="6919" width="13.453125" customWidth="1"/>
    <col min="7167" max="7167" width="17.26953125" bestFit="1" customWidth="1"/>
    <col min="7168" max="7168" width="14.26953125" customWidth="1"/>
    <col min="7169" max="7169" width="14" customWidth="1"/>
    <col min="7173" max="7173" width="16.54296875" bestFit="1" customWidth="1"/>
    <col min="7174" max="7174" width="16.54296875" customWidth="1"/>
    <col min="7175" max="7175" width="13.453125" customWidth="1"/>
    <col min="7423" max="7423" width="17.26953125" bestFit="1" customWidth="1"/>
    <col min="7424" max="7424" width="14.26953125" customWidth="1"/>
    <col min="7425" max="7425" width="14" customWidth="1"/>
    <col min="7429" max="7429" width="16.54296875" bestFit="1" customWidth="1"/>
    <col min="7430" max="7430" width="16.54296875" customWidth="1"/>
    <col min="7431" max="7431" width="13.453125" customWidth="1"/>
    <col min="7679" max="7679" width="17.26953125" bestFit="1" customWidth="1"/>
    <col min="7680" max="7680" width="14.26953125" customWidth="1"/>
    <col min="7681" max="7681" width="14" customWidth="1"/>
    <col min="7685" max="7685" width="16.54296875" bestFit="1" customWidth="1"/>
    <col min="7686" max="7686" width="16.54296875" customWidth="1"/>
    <col min="7687" max="7687" width="13.453125" customWidth="1"/>
    <col min="7935" max="7935" width="17.26953125" bestFit="1" customWidth="1"/>
    <col min="7936" max="7936" width="14.26953125" customWidth="1"/>
    <col min="7937" max="7937" width="14" customWidth="1"/>
    <col min="7941" max="7941" width="16.54296875" bestFit="1" customWidth="1"/>
    <col min="7942" max="7942" width="16.54296875" customWidth="1"/>
    <col min="7943" max="7943" width="13.453125" customWidth="1"/>
    <col min="8191" max="8191" width="17.26953125" bestFit="1" customWidth="1"/>
    <col min="8192" max="8192" width="14.26953125" customWidth="1"/>
    <col min="8193" max="8193" width="14" customWidth="1"/>
    <col min="8197" max="8197" width="16.54296875" bestFit="1" customWidth="1"/>
    <col min="8198" max="8198" width="16.54296875" customWidth="1"/>
    <col min="8199" max="8199" width="13.453125" customWidth="1"/>
    <col min="8447" max="8447" width="17.26953125" bestFit="1" customWidth="1"/>
    <col min="8448" max="8448" width="14.26953125" customWidth="1"/>
    <col min="8449" max="8449" width="14" customWidth="1"/>
    <col min="8453" max="8453" width="16.54296875" bestFit="1" customWidth="1"/>
    <col min="8454" max="8454" width="16.54296875" customWidth="1"/>
    <col min="8455" max="8455" width="13.453125" customWidth="1"/>
    <col min="8703" max="8703" width="17.26953125" bestFit="1" customWidth="1"/>
    <col min="8704" max="8704" width="14.26953125" customWidth="1"/>
    <col min="8705" max="8705" width="14" customWidth="1"/>
    <col min="8709" max="8709" width="16.54296875" bestFit="1" customWidth="1"/>
    <col min="8710" max="8710" width="16.54296875" customWidth="1"/>
    <col min="8711" max="8711" width="13.453125" customWidth="1"/>
    <col min="8959" max="8959" width="17.26953125" bestFit="1" customWidth="1"/>
    <col min="8960" max="8960" width="14.26953125" customWidth="1"/>
    <col min="8961" max="8961" width="14" customWidth="1"/>
    <col min="8965" max="8965" width="16.54296875" bestFit="1" customWidth="1"/>
    <col min="8966" max="8966" width="16.54296875" customWidth="1"/>
    <col min="8967" max="8967" width="13.453125" customWidth="1"/>
    <col min="9215" max="9215" width="17.26953125" bestFit="1" customWidth="1"/>
    <col min="9216" max="9216" width="14.26953125" customWidth="1"/>
    <col min="9217" max="9217" width="14" customWidth="1"/>
    <col min="9221" max="9221" width="16.54296875" bestFit="1" customWidth="1"/>
    <col min="9222" max="9222" width="16.54296875" customWidth="1"/>
    <col min="9223" max="9223" width="13.453125" customWidth="1"/>
    <col min="9471" max="9471" width="17.26953125" bestFit="1" customWidth="1"/>
    <col min="9472" max="9472" width="14.26953125" customWidth="1"/>
    <col min="9473" max="9473" width="14" customWidth="1"/>
    <col min="9477" max="9477" width="16.54296875" bestFit="1" customWidth="1"/>
    <col min="9478" max="9478" width="16.54296875" customWidth="1"/>
    <col min="9479" max="9479" width="13.453125" customWidth="1"/>
    <col min="9727" max="9727" width="17.26953125" bestFit="1" customWidth="1"/>
    <col min="9728" max="9728" width="14.26953125" customWidth="1"/>
    <col min="9729" max="9729" width="14" customWidth="1"/>
    <col min="9733" max="9733" width="16.54296875" bestFit="1" customWidth="1"/>
    <col min="9734" max="9734" width="16.54296875" customWidth="1"/>
    <col min="9735" max="9735" width="13.453125" customWidth="1"/>
    <col min="9983" max="9983" width="17.26953125" bestFit="1" customWidth="1"/>
    <col min="9984" max="9984" width="14.26953125" customWidth="1"/>
    <col min="9985" max="9985" width="14" customWidth="1"/>
    <col min="9989" max="9989" width="16.54296875" bestFit="1" customWidth="1"/>
    <col min="9990" max="9990" width="16.54296875" customWidth="1"/>
    <col min="9991" max="9991" width="13.453125" customWidth="1"/>
    <col min="10239" max="10239" width="17.26953125" bestFit="1" customWidth="1"/>
    <col min="10240" max="10240" width="14.26953125" customWidth="1"/>
    <col min="10241" max="10241" width="14" customWidth="1"/>
    <col min="10245" max="10245" width="16.54296875" bestFit="1" customWidth="1"/>
    <col min="10246" max="10246" width="16.54296875" customWidth="1"/>
    <col min="10247" max="10247" width="13.453125" customWidth="1"/>
    <col min="10495" max="10495" width="17.26953125" bestFit="1" customWidth="1"/>
    <col min="10496" max="10496" width="14.26953125" customWidth="1"/>
    <col min="10497" max="10497" width="14" customWidth="1"/>
    <col min="10501" max="10501" width="16.54296875" bestFit="1" customWidth="1"/>
    <col min="10502" max="10502" width="16.54296875" customWidth="1"/>
    <col min="10503" max="10503" width="13.453125" customWidth="1"/>
    <col min="10751" max="10751" width="17.26953125" bestFit="1" customWidth="1"/>
    <col min="10752" max="10752" width="14.26953125" customWidth="1"/>
    <col min="10753" max="10753" width="14" customWidth="1"/>
    <col min="10757" max="10757" width="16.54296875" bestFit="1" customWidth="1"/>
    <col min="10758" max="10758" width="16.54296875" customWidth="1"/>
    <col min="10759" max="10759" width="13.453125" customWidth="1"/>
    <col min="11007" max="11007" width="17.26953125" bestFit="1" customWidth="1"/>
    <col min="11008" max="11008" width="14.26953125" customWidth="1"/>
    <col min="11009" max="11009" width="14" customWidth="1"/>
    <col min="11013" max="11013" width="16.54296875" bestFit="1" customWidth="1"/>
    <col min="11014" max="11014" width="16.54296875" customWidth="1"/>
    <col min="11015" max="11015" width="13.453125" customWidth="1"/>
    <col min="11263" max="11263" width="17.26953125" bestFit="1" customWidth="1"/>
    <col min="11264" max="11264" width="14.26953125" customWidth="1"/>
    <col min="11265" max="11265" width="14" customWidth="1"/>
    <col min="11269" max="11269" width="16.54296875" bestFit="1" customWidth="1"/>
    <col min="11270" max="11270" width="16.54296875" customWidth="1"/>
    <col min="11271" max="11271" width="13.453125" customWidth="1"/>
    <col min="11519" max="11519" width="17.26953125" bestFit="1" customWidth="1"/>
    <col min="11520" max="11520" width="14.26953125" customWidth="1"/>
    <col min="11521" max="11521" width="14" customWidth="1"/>
    <col min="11525" max="11525" width="16.54296875" bestFit="1" customWidth="1"/>
    <col min="11526" max="11526" width="16.54296875" customWidth="1"/>
    <col min="11527" max="11527" width="13.453125" customWidth="1"/>
    <col min="11775" max="11775" width="17.26953125" bestFit="1" customWidth="1"/>
    <col min="11776" max="11776" width="14.26953125" customWidth="1"/>
    <col min="11777" max="11777" width="14" customWidth="1"/>
    <col min="11781" max="11781" width="16.54296875" bestFit="1" customWidth="1"/>
    <col min="11782" max="11782" width="16.54296875" customWidth="1"/>
    <col min="11783" max="11783" width="13.453125" customWidth="1"/>
    <col min="12031" max="12031" width="17.26953125" bestFit="1" customWidth="1"/>
    <col min="12032" max="12032" width="14.26953125" customWidth="1"/>
    <col min="12033" max="12033" width="14" customWidth="1"/>
    <col min="12037" max="12037" width="16.54296875" bestFit="1" customWidth="1"/>
    <col min="12038" max="12038" width="16.54296875" customWidth="1"/>
    <col min="12039" max="12039" width="13.453125" customWidth="1"/>
    <col min="12287" max="12287" width="17.26953125" bestFit="1" customWidth="1"/>
    <col min="12288" max="12288" width="14.26953125" customWidth="1"/>
    <col min="12289" max="12289" width="14" customWidth="1"/>
    <col min="12293" max="12293" width="16.54296875" bestFit="1" customWidth="1"/>
    <col min="12294" max="12294" width="16.54296875" customWidth="1"/>
    <col min="12295" max="12295" width="13.453125" customWidth="1"/>
    <col min="12543" max="12543" width="17.26953125" bestFit="1" customWidth="1"/>
    <col min="12544" max="12544" width="14.26953125" customWidth="1"/>
    <col min="12545" max="12545" width="14" customWidth="1"/>
    <col min="12549" max="12549" width="16.54296875" bestFit="1" customWidth="1"/>
    <col min="12550" max="12550" width="16.54296875" customWidth="1"/>
    <col min="12551" max="12551" width="13.453125" customWidth="1"/>
    <col min="12799" max="12799" width="17.26953125" bestFit="1" customWidth="1"/>
    <col min="12800" max="12800" width="14.26953125" customWidth="1"/>
    <col min="12801" max="12801" width="14" customWidth="1"/>
    <col min="12805" max="12805" width="16.54296875" bestFit="1" customWidth="1"/>
    <col min="12806" max="12806" width="16.54296875" customWidth="1"/>
    <col min="12807" max="12807" width="13.453125" customWidth="1"/>
    <col min="13055" max="13055" width="17.26953125" bestFit="1" customWidth="1"/>
    <col min="13056" max="13056" width="14.26953125" customWidth="1"/>
    <col min="13057" max="13057" width="14" customWidth="1"/>
    <col min="13061" max="13061" width="16.54296875" bestFit="1" customWidth="1"/>
    <col min="13062" max="13062" width="16.54296875" customWidth="1"/>
    <col min="13063" max="13063" width="13.453125" customWidth="1"/>
    <col min="13311" max="13311" width="17.26953125" bestFit="1" customWidth="1"/>
    <col min="13312" max="13312" width="14.26953125" customWidth="1"/>
    <col min="13313" max="13313" width="14" customWidth="1"/>
    <col min="13317" max="13317" width="16.54296875" bestFit="1" customWidth="1"/>
    <col min="13318" max="13318" width="16.54296875" customWidth="1"/>
    <col min="13319" max="13319" width="13.453125" customWidth="1"/>
    <col min="13567" max="13567" width="17.26953125" bestFit="1" customWidth="1"/>
    <col min="13568" max="13568" width="14.26953125" customWidth="1"/>
    <col min="13569" max="13569" width="14" customWidth="1"/>
    <col min="13573" max="13573" width="16.54296875" bestFit="1" customWidth="1"/>
    <col min="13574" max="13574" width="16.54296875" customWidth="1"/>
    <col min="13575" max="13575" width="13.453125" customWidth="1"/>
    <col min="13823" max="13823" width="17.26953125" bestFit="1" customWidth="1"/>
    <col min="13824" max="13824" width="14.26953125" customWidth="1"/>
    <col min="13825" max="13825" width="14" customWidth="1"/>
    <col min="13829" max="13829" width="16.54296875" bestFit="1" customWidth="1"/>
    <col min="13830" max="13830" width="16.54296875" customWidth="1"/>
    <col min="13831" max="13831" width="13.453125" customWidth="1"/>
    <col min="14079" max="14079" width="17.26953125" bestFit="1" customWidth="1"/>
    <col min="14080" max="14080" width="14.26953125" customWidth="1"/>
    <col min="14081" max="14081" width="14" customWidth="1"/>
    <col min="14085" max="14085" width="16.54296875" bestFit="1" customWidth="1"/>
    <col min="14086" max="14086" width="16.54296875" customWidth="1"/>
    <col min="14087" max="14087" width="13.453125" customWidth="1"/>
    <col min="14335" max="14335" width="17.26953125" bestFit="1" customWidth="1"/>
    <col min="14336" max="14336" width="14.26953125" customWidth="1"/>
    <col min="14337" max="14337" width="14" customWidth="1"/>
    <col min="14341" max="14341" width="16.54296875" bestFit="1" customWidth="1"/>
    <col min="14342" max="14342" width="16.54296875" customWidth="1"/>
    <col min="14343" max="14343" width="13.453125" customWidth="1"/>
    <col min="14591" max="14591" width="17.26953125" bestFit="1" customWidth="1"/>
    <col min="14592" max="14592" width="14.26953125" customWidth="1"/>
    <col min="14593" max="14593" width="14" customWidth="1"/>
    <col min="14597" max="14597" width="16.54296875" bestFit="1" customWidth="1"/>
    <col min="14598" max="14598" width="16.54296875" customWidth="1"/>
    <col min="14599" max="14599" width="13.453125" customWidth="1"/>
    <col min="14847" max="14847" width="17.26953125" bestFit="1" customWidth="1"/>
    <col min="14848" max="14848" width="14.26953125" customWidth="1"/>
    <col min="14849" max="14849" width="14" customWidth="1"/>
    <col min="14853" max="14853" width="16.54296875" bestFit="1" customWidth="1"/>
    <col min="14854" max="14854" width="16.54296875" customWidth="1"/>
    <col min="14855" max="14855" width="13.453125" customWidth="1"/>
    <col min="15103" max="15103" width="17.26953125" bestFit="1" customWidth="1"/>
    <col min="15104" max="15104" width="14.26953125" customWidth="1"/>
    <col min="15105" max="15105" width="14" customWidth="1"/>
    <col min="15109" max="15109" width="16.54296875" bestFit="1" customWidth="1"/>
    <col min="15110" max="15110" width="16.54296875" customWidth="1"/>
    <col min="15111" max="15111" width="13.453125" customWidth="1"/>
    <col min="15359" max="15359" width="17.26953125" bestFit="1" customWidth="1"/>
    <col min="15360" max="15360" width="14.26953125" customWidth="1"/>
    <col min="15361" max="15361" width="14" customWidth="1"/>
    <col min="15365" max="15365" width="16.54296875" bestFit="1" customWidth="1"/>
    <col min="15366" max="15366" width="16.54296875" customWidth="1"/>
    <col min="15367" max="15367" width="13.453125" customWidth="1"/>
    <col min="15615" max="15615" width="17.26953125" bestFit="1" customWidth="1"/>
    <col min="15616" max="15616" width="14.26953125" customWidth="1"/>
    <col min="15617" max="15617" width="14" customWidth="1"/>
    <col min="15621" max="15621" width="16.54296875" bestFit="1" customWidth="1"/>
    <col min="15622" max="15622" width="16.54296875" customWidth="1"/>
    <col min="15623" max="15623" width="13.453125" customWidth="1"/>
    <col min="15871" max="15871" width="17.26953125" bestFit="1" customWidth="1"/>
    <col min="15872" max="15872" width="14.26953125" customWidth="1"/>
    <col min="15873" max="15873" width="14" customWidth="1"/>
    <col min="15877" max="15877" width="16.54296875" bestFit="1" customWidth="1"/>
    <col min="15878" max="15878" width="16.54296875" customWidth="1"/>
    <col min="15879" max="15879" width="13.453125" customWidth="1"/>
    <col min="16127" max="16127" width="17.26953125" bestFit="1" customWidth="1"/>
    <col min="16128" max="16128" width="14.26953125" customWidth="1"/>
    <col min="16129" max="16129" width="14" customWidth="1"/>
    <col min="16133" max="16133" width="16.54296875" bestFit="1" customWidth="1"/>
    <col min="16134" max="16134" width="16.54296875" customWidth="1"/>
    <col min="16135" max="16135" width="13.453125" customWidth="1"/>
  </cols>
  <sheetData>
    <row r="1" spans="1:13" ht="24" customHeight="1" x14ac:dyDescent="0.35">
      <c r="A1" s="4" t="s">
        <v>0</v>
      </c>
      <c r="B1" s="5">
        <v>40000</v>
      </c>
      <c r="C1" s="3"/>
      <c r="D1" s="3"/>
      <c r="E1" s="3"/>
      <c r="F1" s="3"/>
      <c r="G1" s="3"/>
      <c r="J1" s="6" t="s">
        <v>28</v>
      </c>
      <c r="K1" s="6"/>
      <c r="L1" s="6"/>
      <c r="M1" s="6"/>
    </row>
    <row r="2" spans="1:13" ht="39" x14ac:dyDescent="0.35">
      <c r="A2" s="7" t="s">
        <v>1</v>
      </c>
      <c r="B2" s="8" t="s">
        <v>2</v>
      </c>
      <c r="C2" s="8" t="s">
        <v>3</v>
      </c>
      <c r="D2" s="8" t="s">
        <v>4</v>
      </c>
      <c r="E2" s="8" t="s">
        <v>7</v>
      </c>
      <c r="F2" s="8" t="s">
        <v>8</v>
      </c>
      <c r="G2" s="8" t="s">
        <v>9</v>
      </c>
      <c r="J2" s="8" t="s">
        <v>5</v>
      </c>
      <c r="K2" s="8" t="s">
        <v>6</v>
      </c>
      <c r="L2" s="8" t="s">
        <v>8</v>
      </c>
      <c r="M2" s="8" t="s">
        <v>8</v>
      </c>
    </row>
    <row r="3" spans="1:13" x14ac:dyDescent="0.35">
      <c r="A3" s="9" t="s">
        <v>10</v>
      </c>
      <c r="B3" s="17">
        <f>B1/12</f>
        <v>3333.3333333333335</v>
      </c>
      <c r="C3" s="17">
        <v>50000</v>
      </c>
      <c r="D3" s="17">
        <f>IF(ISTEXT(D2),C3,IF(C3="",0,D2+C3))</f>
        <v>50000</v>
      </c>
      <c r="E3" s="18" cm="1">
        <f t="array" ref="E3">IF(C3="","",_xlfn.LET(_xlpm.s,$D3,_xlpm.p,$K$4:$K$10-$K$3:$K$9,_xlpm.t,_xlpm.s-$J$4:$J$10,SUM(_xlpm.p*_xlpm.t*(--_xlpm.t&gt;0))))</f>
        <v>2000</v>
      </c>
      <c r="F3" s="17">
        <f>INDEX($L$2:$M$8,MATCH($D3,$L$2:$L$8,-1),2)</f>
        <v>0</v>
      </c>
      <c r="G3" s="17">
        <f>SUM(B3,E3:F3)</f>
        <v>5333.3333333333339</v>
      </c>
      <c r="J3" s="19"/>
      <c r="K3" s="19"/>
      <c r="L3" s="19"/>
      <c r="M3" s="19"/>
    </row>
    <row r="4" spans="1:13" x14ac:dyDescent="0.35">
      <c r="A4" s="9" t="s">
        <v>11</v>
      </c>
      <c r="B4" s="17">
        <f>B3</f>
        <v>3333.3333333333335</v>
      </c>
      <c r="C4" s="17">
        <v>25000</v>
      </c>
      <c r="D4" s="17">
        <f t="shared" ref="D4:D14" si="0">IF(ISTEXT(D3),C4,IF(C4="",0,D3+C4))</f>
        <v>75000</v>
      </c>
      <c r="E4" s="18" cm="1">
        <f t="array" ref="E4">IF(C4="","",_xlfn.LET(_xlpm.s,$D4,_xlpm.p,$K$4:$K$10-$K$3:$K$9,_xlpm.t,_xlpm.s-$J$4:$J$10,SUM(_xlpm.p*_xlpm.t*(--_xlpm.t&gt;0))))</f>
        <v>4500</v>
      </c>
      <c r="F4" s="17" t="str">
        <f>IF(AND($D4&gt;200000,COUNTIF($F$3:$F3,2000)=0),INDEX($L$2:$M$8,MATCH($D4,$L$2:$L$8,-1),2),
IF(AND($D4&gt;150000,COUNTIF($F$3:$F3,1500)=0),INDEX($L$2:$M$8,MATCH($D4,$L$2:$L$8,-1),2),
IF(AND($D4&gt;100000,COUNTIF($F$3:$F3,1000)=0),INDEX($L$2:$M$8,MATCH($D4,$L$2:$L$8,-1),2),"")))</f>
        <v/>
      </c>
      <c r="G4" s="17">
        <f>SUM(B4,E4:F4)</f>
        <v>7833.3333333333339</v>
      </c>
      <c r="J4" s="10">
        <v>0</v>
      </c>
      <c r="K4" s="15">
        <v>0.04</v>
      </c>
      <c r="L4" s="16">
        <v>1000000</v>
      </c>
      <c r="M4" s="16">
        <v>2000</v>
      </c>
    </row>
    <row r="5" spans="1:13" x14ac:dyDescent="0.35">
      <c r="A5" s="9" t="s">
        <v>12</v>
      </c>
      <c r="B5" s="17">
        <f t="shared" ref="B5:B13" si="1">B4</f>
        <v>3333.3333333333335</v>
      </c>
      <c r="C5" s="17">
        <v>25000</v>
      </c>
      <c r="D5" s="17">
        <f t="shared" si="0"/>
        <v>100000</v>
      </c>
      <c r="E5" s="18" cm="1">
        <f t="array" ref="E5">IF(C5="","",_xlfn.LET(_xlpm.s,$D5,_xlpm.p,$K$4:$K$10-$K$3:$K$9,_xlpm.t,_xlpm.s-$J$4:$J$10,SUM(_xlpm.p*_xlpm.t*(--_xlpm.t&gt;0))))</f>
        <v>7500</v>
      </c>
      <c r="F5" s="17" t="str">
        <f>IF(AND($D5&gt;200000,COUNTIF($F$3:$F4,2000)=0),INDEX($L$2:$M$8,MATCH($D5,$L$2:$L$8,-1),2),
IF(AND($D5&gt;150000,COUNTIF($F$3:$F4,1500)=0),INDEX($L$2:$M$8,MATCH($D5,$L$2:$L$8,-1),2),
IF(AND($D5&gt;100000,COUNTIF($F$3:$F4,1000)=0),INDEX($L$2:$M$8,MATCH($D5,$L$2:$L$8,-1),2),"")))</f>
        <v/>
      </c>
      <c r="G5" s="17">
        <f t="shared" ref="G5:G14" si="2">SUM(B5,E5:F5)</f>
        <v>10833.333333333334</v>
      </c>
      <c r="J5" s="10">
        <v>50000</v>
      </c>
      <c r="K5" s="15">
        <v>0.1</v>
      </c>
      <c r="L5" s="16">
        <v>200000</v>
      </c>
      <c r="M5" s="16">
        <v>1500</v>
      </c>
    </row>
    <row r="6" spans="1:13" x14ac:dyDescent="0.35">
      <c r="A6" s="9" t="s">
        <v>13</v>
      </c>
      <c r="B6" s="17">
        <f t="shared" si="1"/>
        <v>3333.3333333333335</v>
      </c>
      <c r="C6" s="17"/>
      <c r="D6" s="17">
        <f t="shared" si="0"/>
        <v>0</v>
      </c>
      <c r="E6" s="18" t="str" cm="1">
        <f t="array" ref="E6">IF(C6="","",_xlfn.LET(_xlpm.s,$D6,_xlpm.p,$K$4:$K$10-$K$3:$K$9,_xlpm.t,_xlpm.s-$J$4:$J$10,SUM(_xlpm.p*_xlpm.t*(--_xlpm.t&gt;0))))</f>
        <v/>
      </c>
      <c r="F6" s="17" t="str">
        <f>IF(AND($D6&gt;200000,COUNTIF($F$3:$F5,2000)=0),INDEX($L$2:$M$8,MATCH($D6,$L$2:$L$8,-1),2),
IF(AND($D6&gt;150000,COUNTIF($F$3:$F5,1500)=0),INDEX($L$2:$M$8,MATCH($D6,$L$2:$L$8,-1),2),
IF(AND($D6&gt;100000,COUNTIF($F$3:$F5,1000)=0),INDEX($L$2:$M$8,MATCH($D6,$L$2:$L$8,-1),2),"")))</f>
        <v/>
      </c>
      <c r="G6" s="17">
        <f t="shared" si="2"/>
        <v>3333.3333333333335</v>
      </c>
      <c r="J6" s="10">
        <v>75000</v>
      </c>
      <c r="K6" s="15">
        <v>0.12</v>
      </c>
      <c r="L6" s="16">
        <v>150000</v>
      </c>
      <c r="M6" s="16">
        <v>1000</v>
      </c>
    </row>
    <row r="7" spans="1:13" x14ac:dyDescent="0.35">
      <c r="A7" s="9" t="s">
        <v>14</v>
      </c>
      <c r="B7" s="17">
        <f t="shared" si="1"/>
        <v>3333.3333333333335</v>
      </c>
      <c r="C7" s="17"/>
      <c r="D7" s="17">
        <f t="shared" si="0"/>
        <v>0</v>
      </c>
      <c r="E7" s="18" t="str" cm="1">
        <f t="array" ref="E7">IF(C7="","",_xlfn.LET(_xlpm.s,$D7,_xlpm.p,$K$4:$K$10-$K$3:$K$9,_xlpm.t,_xlpm.s-$J$4:$J$10,SUM(_xlpm.p*_xlpm.t*(--_xlpm.t&gt;0))))</f>
        <v/>
      </c>
      <c r="F7" s="17" t="str">
        <f>IF(AND($D7&gt;200000,COUNTIF($F$3:$F6,2000)=0),INDEX($L$2:$M$8,MATCH($D7,$L$2:$L$8,-1),2),
IF(AND($D7&gt;150000,COUNTIF($F$3:$F6,1500)=0),INDEX($L$2:$M$8,MATCH($D7,$L$2:$L$8,-1),2),
IF(AND($D7&gt;100000,COUNTIF($F$3:$F6,1000)=0),INDEX($L$2:$M$8,MATCH($D7,$L$2:$L$8,-1),2),"")))</f>
        <v/>
      </c>
      <c r="G7" s="17">
        <f t="shared" si="2"/>
        <v>3333.3333333333335</v>
      </c>
      <c r="J7" s="10">
        <v>100000</v>
      </c>
      <c r="K7" s="15">
        <v>0.14000000000000001</v>
      </c>
      <c r="L7" s="16">
        <v>100000</v>
      </c>
      <c r="M7" s="16">
        <v>0</v>
      </c>
    </row>
    <row r="8" spans="1:13" x14ac:dyDescent="0.35">
      <c r="A8" s="9" t="s">
        <v>15</v>
      </c>
      <c r="B8" s="17">
        <f t="shared" si="1"/>
        <v>3333.3333333333335</v>
      </c>
      <c r="C8" s="17"/>
      <c r="D8" s="17">
        <f t="shared" si="0"/>
        <v>0</v>
      </c>
      <c r="E8" s="18" t="str" cm="1">
        <f t="array" ref="E8">IF(C8="","",_xlfn.LET(_xlpm.s,$D8,_xlpm.p,$K$4:$K$10-$K$3:$K$9,_xlpm.t,_xlpm.s-$J$4:$J$10,SUM(_xlpm.p*_xlpm.t*(--_xlpm.t&gt;0))))</f>
        <v/>
      </c>
      <c r="F8" s="17" t="str">
        <f>IF(AND($D8&gt;200000,COUNTIF($F$3:$F7,2000)=0),INDEX($L$2:$M$8,MATCH($D8,$L$2:$L$8,-1),2),
IF(AND($D8&gt;150000,COUNTIF($F$3:$F7,1500)=0),INDEX($L$2:$M$8,MATCH($D8,$L$2:$L$8,-1),2),
IF(AND($D8&gt;100000,COUNTIF($F$3:$F7,1000)=0),INDEX($L$2:$M$8,MATCH($D8,$L$2:$L$8,-1),2),"")))</f>
        <v/>
      </c>
      <c r="G8" s="17">
        <f t="shared" si="2"/>
        <v>3333.3333333333335</v>
      </c>
      <c r="J8" s="10">
        <v>125000</v>
      </c>
      <c r="K8" s="15">
        <v>0.16</v>
      </c>
      <c r="L8" s="16">
        <v>99999</v>
      </c>
      <c r="M8" s="16">
        <v>0</v>
      </c>
    </row>
    <row r="9" spans="1:13" x14ac:dyDescent="0.35">
      <c r="A9" s="9" t="s">
        <v>16</v>
      </c>
      <c r="B9" s="17">
        <f t="shared" si="1"/>
        <v>3333.3333333333335</v>
      </c>
      <c r="C9" s="17"/>
      <c r="D9" s="17">
        <f t="shared" si="0"/>
        <v>0</v>
      </c>
      <c r="E9" s="18" t="str" cm="1">
        <f t="array" ref="E9">IF(C9="","",_xlfn.LET(_xlpm.s,$D9,_xlpm.p,$K$4:$K$10-$K$3:$K$9,_xlpm.t,_xlpm.s-$J$4:$J$10,SUM(_xlpm.p*_xlpm.t*(--_xlpm.t&gt;0))))</f>
        <v/>
      </c>
      <c r="F9" s="17" t="str">
        <f>IF(AND($D9&gt;200000,COUNTIF($F$3:$F8,2000)=0),INDEX($L$2:$M$8,MATCH($D9,$L$2:$L$8,-1),2),
IF(AND($D9&gt;150000,COUNTIF($F$3:$F8,1500)=0),INDEX($L$2:$M$8,MATCH($D9,$L$2:$L$8,-1),2),
IF(AND($D9&gt;100000,COUNTIF($F$3:$F8,1000)=0),INDEX($L$2:$M$8,MATCH($D9,$L$2:$L$8,-1),2),"")))</f>
        <v/>
      </c>
      <c r="G9" s="17">
        <f t="shared" si="2"/>
        <v>3333.3333333333335</v>
      </c>
      <c r="J9" s="10">
        <v>150000</v>
      </c>
      <c r="K9" s="15">
        <v>0.18</v>
      </c>
      <c r="L9" s="10"/>
      <c r="M9" s="10"/>
    </row>
    <row r="10" spans="1:13" x14ac:dyDescent="0.35">
      <c r="A10" s="9" t="s">
        <v>17</v>
      </c>
      <c r="B10" s="17">
        <f t="shared" si="1"/>
        <v>3333.3333333333335</v>
      </c>
      <c r="C10" s="17"/>
      <c r="D10" s="17">
        <f t="shared" si="0"/>
        <v>0</v>
      </c>
      <c r="E10" s="18" t="str" cm="1">
        <f t="array" ref="E10">IF(C10="","",_xlfn.LET(_xlpm.s,$D10,_xlpm.p,$K$4:$K$10-$K$3:$K$9,_xlpm.t,_xlpm.s-$J$4:$J$10,SUM(_xlpm.p*_xlpm.t*(--_xlpm.t&gt;0))))</f>
        <v/>
      </c>
      <c r="F10" s="17" t="str">
        <f>IF(AND($D10&gt;200000,COUNTIF($F$3:$F9,2000)=0),INDEX($L$2:$M$8,MATCH($D10,$L$2:$L$8,-1),2),
IF(AND($D10&gt;150000,COUNTIF($F$3:$F9,1500)=0),INDEX($L$2:$M$8,MATCH($D10,$L$2:$L$8,-1),2),
IF(AND($D10&gt;100000,COUNTIF($F$3:$F9,1000)=0),INDEX($L$2:$M$8,MATCH($D10,$L$2:$L$8,-1),2),"")))</f>
        <v/>
      </c>
      <c r="G10" s="17">
        <f t="shared" si="2"/>
        <v>3333.3333333333335</v>
      </c>
      <c r="J10" s="10">
        <v>200000</v>
      </c>
      <c r="K10" s="15">
        <v>0.2</v>
      </c>
      <c r="L10" s="10"/>
      <c r="M10" s="10"/>
    </row>
    <row r="11" spans="1:13" x14ac:dyDescent="0.35">
      <c r="A11" s="9" t="s">
        <v>18</v>
      </c>
      <c r="B11" s="17">
        <f t="shared" si="1"/>
        <v>3333.3333333333335</v>
      </c>
      <c r="C11" s="17"/>
      <c r="D11" s="17">
        <f t="shared" si="0"/>
        <v>0</v>
      </c>
      <c r="E11" s="18" t="str" cm="1">
        <f t="array" ref="E11">IF(C11="","",_xlfn.LET(_xlpm.s,$D11,_xlpm.p,$K$4:$K$10-$K$3:$K$9,_xlpm.t,_xlpm.s-$J$4:$J$10,SUM(_xlpm.p*_xlpm.t*(--_xlpm.t&gt;0))))</f>
        <v/>
      </c>
      <c r="F11" s="17" t="str">
        <f>IF(AND($D11&gt;200000,COUNTIF($F$3:$F10,2000)=0),INDEX($L$2:$M$8,MATCH($D11,$L$2:$L$8,-1),2),
IF(AND($D11&gt;150000,COUNTIF($F$3:$F10,1500)=0),INDEX($L$2:$M$8,MATCH($D11,$L$2:$L$8,-1),2),
IF(AND($D11&gt;100000,COUNTIF($F$3:$F10,1000)=0),INDEX($L$2:$M$8,MATCH($D11,$L$2:$L$8,-1),2),"")))</f>
        <v/>
      </c>
      <c r="G11" s="17">
        <f t="shared" si="2"/>
        <v>3333.3333333333335</v>
      </c>
    </row>
    <row r="12" spans="1:13" x14ac:dyDescent="0.35">
      <c r="A12" s="9" t="s">
        <v>19</v>
      </c>
      <c r="B12" s="17">
        <f t="shared" si="1"/>
        <v>3333.3333333333335</v>
      </c>
      <c r="C12" s="17"/>
      <c r="D12" s="17">
        <f t="shared" si="0"/>
        <v>0</v>
      </c>
      <c r="E12" s="18" t="str" cm="1">
        <f t="array" ref="E12">IF(C12="","",_xlfn.LET(_xlpm.s,$D12,_xlpm.p,$K$4:$K$10-$K$3:$K$9,_xlpm.t,_xlpm.s-$J$4:$J$10,SUM(_xlpm.p*_xlpm.t*(--_xlpm.t&gt;0))))</f>
        <v/>
      </c>
      <c r="F12" s="17" t="str">
        <f>IF(AND($D12&gt;200000,COUNTIF($F$3:$F11,2000)=0),INDEX($L$2:$M$8,MATCH($D12,$L$2:$L$8,-1),2),
IF(AND($D12&gt;150000,COUNTIF($F$3:$F11,1500)=0),INDEX($L$2:$M$8,MATCH($D12,$L$2:$L$8,-1),2),
IF(AND($D12&gt;100000,COUNTIF($F$3:$F11,1000)=0),INDEX($L$2:$M$8,MATCH($D12,$L$2:$L$8,-1),2),"")))</f>
        <v/>
      </c>
      <c r="G12" s="17">
        <f t="shared" si="2"/>
        <v>3333.3333333333335</v>
      </c>
    </row>
    <row r="13" spans="1:13" x14ac:dyDescent="0.35">
      <c r="A13" s="9" t="s">
        <v>20</v>
      </c>
      <c r="B13" s="17">
        <f t="shared" si="1"/>
        <v>3333.3333333333335</v>
      </c>
      <c r="C13" s="17"/>
      <c r="D13" s="17">
        <f t="shared" si="0"/>
        <v>0</v>
      </c>
      <c r="E13" s="18" t="str" cm="1">
        <f t="array" ref="E13">IF(C13="","",_xlfn.LET(_xlpm.s,$D13,_xlpm.p,$K$4:$K$10-$K$3:$K$9,_xlpm.t,_xlpm.s-$J$4:$J$10,SUM(_xlpm.p*_xlpm.t*(--_xlpm.t&gt;0))))</f>
        <v/>
      </c>
      <c r="F13" s="17" t="str">
        <f>IF(AND($D13&gt;200000,COUNTIF($F$3:$F12,2000)=0),INDEX($L$2:$M$8,MATCH($D13,$L$2:$L$8,-1),2),
IF(AND($D13&gt;150000,COUNTIF($F$3:$F12,1500)=0),INDEX($L$2:$M$8,MATCH($D13,$L$2:$L$8,-1),2),
IF(AND($D13&gt;100000,COUNTIF($F$3:$F12,1000)=0),INDEX($L$2:$M$8,MATCH($D13,$L$2:$L$8,-1),2),"")))</f>
        <v/>
      </c>
      <c r="G13" s="17">
        <f t="shared" si="2"/>
        <v>3333.3333333333335</v>
      </c>
    </row>
    <row r="14" spans="1:13" x14ac:dyDescent="0.35">
      <c r="A14" s="9" t="s">
        <v>21</v>
      </c>
      <c r="B14" s="17">
        <f>B13</f>
        <v>3333.3333333333335</v>
      </c>
      <c r="C14" s="17"/>
      <c r="D14" s="17">
        <f t="shared" si="0"/>
        <v>0</v>
      </c>
      <c r="E14" s="18" t="str" cm="1">
        <f t="array" ref="E14">IF(C14="","",_xlfn.LET(_xlpm.s,$D14,_xlpm.p,$K$4:$K$10-$K$3:$K$9,_xlpm.t,_xlpm.s-$J$4:$J$10,SUM(_xlpm.p*_xlpm.t*(--_xlpm.t&gt;0))))</f>
        <v/>
      </c>
      <c r="F14" s="17" t="str">
        <f>IF(AND($D14&gt;200000,COUNTIF($F$3:$F13,2000)=0),INDEX($L$2:$M$8,MATCH($D14,$L$2:$L$8,-1),2),
IF(AND($D14&gt;150000,COUNTIF($F$3:$F13,1500)=0),INDEX($L$2:$M$8,MATCH($D14,$L$2:$L$8,-1),2),
IF(AND($D14&gt;100000,COUNTIF($F$3:$F13,1000)=0),INDEX($L$2:$M$8,MATCH($D14,$L$2:$L$8,-1),2),"")))</f>
        <v/>
      </c>
      <c r="G14" s="17">
        <f t="shared" si="2"/>
        <v>3333.3333333333335</v>
      </c>
    </row>
    <row r="15" spans="1:13" x14ac:dyDescent="0.35">
      <c r="A15" s="11"/>
      <c r="B15" s="11"/>
      <c r="C15" s="11"/>
      <c r="D15" s="11"/>
      <c r="E15" s="11"/>
      <c r="F15" s="11"/>
      <c r="G15" s="11"/>
    </row>
    <row r="16" spans="1:13" x14ac:dyDescent="0.35">
      <c r="A16" s="12" t="s">
        <v>22</v>
      </c>
      <c r="B16" s="13">
        <f t="shared" ref="B16:G16" si="3">SUM(B3:B14)</f>
        <v>40000</v>
      </c>
      <c r="C16" s="14">
        <f t="shared" si="3"/>
        <v>100000</v>
      </c>
      <c r="D16" s="14"/>
      <c r="E16" s="13">
        <f t="shared" si="3"/>
        <v>14000</v>
      </c>
      <c r="F16" s="13">
        <f t="shared" si="3"/>
        <v>0</v>
      </c>
      <c r="G16" s="13">
        <f t="shared" si="3"/>
        <v>54000.000000000015</v>
      </c>
    </row>
    <row r="24" spans="1:1" x14ac:dyDescent="0.35">
      <c r="A24" s="1" t="s">
        <v>23</v>
      </c>
    </row>
    <row r="25" spans="1:1" x14ac:dyDescent="0.35">
      <c r="A25" s="1" t="s">
        <v>24</v>
      </c>
    </row>
    <row r="26" spans="1:1" x14ac:dyDescent="0.35">
      <c r="A26" s="1" t="s">
        <v>25</v>
      </c>
    </row>
    <row r="27" spans="1:1" x14ac:dyDescent="0.35">
      <c r="A27" s="1" t="s">
        <v>26</v>
      </c>
    </row>
    <row r="28" spans="1:1" x14ac:dyDescent="0.35">
      <c r="A28" s="1" t="s">
        <v>27</v>
      </c>
    </row>
  </sheetData>
  <mergeCells count="1">
    <mergeCell ref="J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boix</dc:creator>
  <cp:lastModifiedBy>Jean-Eric</cp:lastModifiedBy>
  <dcterms:created xsi:type="dcterms:W3CDTF">2025-03-08T08:41:41Z</dcterms:created>
  <dcterms:modified xsi:type="dcterms:W3CDTF">2025-03-10T17:52:54Z</dcterms:modified>
</cp:coreProperties>
</file>