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16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A120E827-7183-4483-91B2-6E3E3E2ED1EC}" xr6:coauthVersionLast="47" xr6:coauthVersionMax="47" xr10:uidLastSave="{00000000-0000-0000-0000-000000000000}"/>
  <bookViews>
    <workbookView xWindow="-110" yWindow="-110" windowWidth="25820" windowHeight="16220" activeTab="1" xr2:uid="{00000000-000D-0000-FFFF-FFFF00000000}"/>
  </bookViews>
  <sheets>
    <sheet name="Feuil1" sheetId="1" r:id="rId1"/>
    <sheet name="Sheet1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F10" i="2"/>
  <c r="E24" i="1"/>
  <c r="E25" i="1"/>
  <c r="E26" i="1"/>
  <c r="F24" i="1"/>
  <c r="F26" i="1"/>
  <c r="F27" i="1"/>
  <c r="E27" i="1" l="1"/>
  <c r="F25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<sst xmlns="http://schemas.openxmlformats.org/spreadsheetml/2006/main" count="68" uniqueCount="25">
  <si>
    <t xml:space="preserve">ADN </t>
  </si>
  <si>
    <t>ADN</t>
  </si>
  <si>
    <t>ILK</t>
  </si>
  <si>
    <t xml:space="preserve">ILK </t>
  </si>
  <si>
    <t xml:space="preserve">ADN OU ITK </t>
  </si>
  <si>
    <t xml:space="preserve">DATE </t>
  </si>
  <si>
    <t>personnes</t>
  </si>
  <si>
    <t>Marie</t>
  </si>
  <si>
    <t xml:space="preserve">Luciane </t>
  </si>
  <si>
    <t xml:space="preserve">Jean </t>
  </si>
  <si>
    <t>Idriss</t>
  </si>
  <si>
    <t>Alice</t>
  </si>
  <si>
    <t>Luc</t>
  </si>
  <si>
    <t>françois</t>
  </si>
  <si>
    <t xml:space="preserve">Romy </t>
  </si>
  <si>
    <t>Nathalie</t>
  </si>
  <si>
    <t>Lydie</t>
  </si>
  <si>
    <t>Philippe</t>
  </si>
  <si>
    <t>Roger</t>
  </si>
  <si>
    <t>Lilou</t>
  </si>
  <si>
    <t>Daniel</t>
  </si>
  <si>
    <t>Jean claude</t>
  </si>
  <si>
    <t>Date</t>
  </si>
  <si>
    <t>Personne</t>
  </si>
  <si>
    <t>Condition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</si>
</sst>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3" tint="0.39997558519241921"/>
      <name val="Arial"/>
      <family val="2"/>
    </font>
    <font>
      <b/>
      <sz val="14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EE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03C6ED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14996795556505021"/>
      </right>
      <top/>
      <bottom style="thin">
        <color theme="0" tint="-0.34998626667073579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theme="0" tint="-0.34998626667073579"/>
      </top>
      <bottom/>
      <diagonal/>
    </border>
    <border>
      <left style="medium">
        <color indexed="64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34998626667073579"/>
      </top>
      <bottom/>
      <diagonal/>
    </border>
    <border>
      <left/>
      <right/>
      <top/>
      <bottom style="medium">
        <color theme="9" tint="-0.2499465926084170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14" fontId="2" fillId="0" borderId="1" xfId="1" applyNumberFormat="1" applyFont="1" applyBorder="1" applyAlignment="1" applyProtection="1">
      <alignment horizontal="center" vertical="center"/>
      <protection locked="0"/>
    </xf>
    <xf numFmtId="0" fontId="2" fillId="0" borderId="4" xfId="1" applyFont="1" applyBorder="1" applyProtection="1">
      <protection locked="0"/>
    </xf>
    <xf numFmtId="0" fontId="0" fillId="0" borderId="5" xfId="0" applyBorder="1"/>
    <xf numFmtId="0" fontId="0" fillId="0" borderId="6" xfId="0" applyBorder="1"/>
    <xf numFmtId="0" fontId="2" fillId="0" borderId="7" xfId="1" applyFont="1" applyBorder="1" applyProtection="1">
      <protection locked="0"/>
    </xf>
    <xf numFmtId="14" fontId="2" fillId="0" borderId="8" xfId="1" applyNumberFormat="1" applyFont="1" applyBorder="1" applyAlignment="1" applyProtection="1">
      <alignment horizontal="center" vertical="center"/>
      <protection locked="0"/>
    </xf>
    <xf numFmtId="0" fontId="2" fillId="0" borderId="9" xfId="1" applyFont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3" borderId="14" xfId="1" applyNumberFormat="1" applyFont="1" applyFill="1" applyBorder="1" applyAlignment="1">
      <alignment horizontal="center" vertical="center"/>
    </xf>
    <xf numFmtId="164" fontId="3" fillId="4" borderId="15" xfId="1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4" fontId="3" fillId="6" borderId="16" xfId="0" applyNumberFormat="1" applyFont="1" applyFill="1" applyBorder="1" applyAlignment="1">
      <alignment horizontal="center" vertical="center"/>
    </xf>
    <xf numFmtId="164" fontId="3" fillId="7" borderId="14" xfId="0" applyNumberFormat="1" applyFont="1" applyFill="1" applyBorder="1" applyAlignment="1">
      <alignment horizontal="center" vertical="center"/>
    </xf>
    <xf numFmtId="164" fontId="3" fillId="8" borderId="14" xfId="0" applyNumberFormat="1" applyFont="1" applyFill="1" applyBorder="1" applyAlignment="1">
      <alignment horizontal="center" vertical="center"/>
    </xf>
    <xf numFmtId="164" fontId="3" fillId="9" borderId="14" xfId="0" applyNumberFormat="1" applyFont="1" applyFill="1" applyBorder="1" applyAlignment="1">
      <alignment horizontal="center" vertical="center"/>
    </xf>
    <xf numFmtId="164" fontId="3" fillId="10" borderId="14" xfId="0" applyNumberFormat="1" applyFont="1" applyFill="1" applyBorder="1" applyAlignment="1">
      <alignment horizontal="center" vertical="center"/>
    </xf>
    <xf numFmtId="164" fontId="3" fillId="11" borderId="14" xfId="0" applyNumberFormat="1" applyFont="1" applyFill="1" applyBorder="1" applyAlignment="1">
      <alignment horizontal="center" vertical="center"/>
    </xf>
    <xf numFmtId="164" fontId="3" fillId="12" borderId="14" xfId="0" applyNumberFormat="1" applyFont="1" applyFill="1" applyBorder="1" applyAlignment="1">
      <alignment horizontal="center" vertical="center"/>
    </xf>
    <xf numFmtId="164" fontId="3" fillId="13" borderId="5" xfId="0" applyNumberFormat="1" applyFont="1" applyFill="1" applyBorder="1" applyAlignment="1">
      <alignment horizontal="center" vertical="center"/>
    </xf>
    <xf numFmtId="0" fontId="0" fillId="0" borderId="14" xfId="0" applyBorder="1"/>
    <xf numFmtId="0" fontId="0" fillId="0" borderId="3" xfId="0" applyBorder="1"/>
    <xf numFmtId="14" fontId="2" fillId="14" borderId="10" xfId="1" applyNumberFormat="1" applyFont="1" applyFill="1" applyBorder="1" applyAlignment="1" applyProtection="1">
      <alignment horizontal="center" vertical="center"/>
      <protection locked="0"/>
    </xf>
    <xf numFmtId="14" fontId="2" fillId="14" borderId="1" xfId="1" applyNumberFormat="1" applyFont="1" applyFill="1" applyBorder="1" applyAlignment="1" applyProtection="1">
      <alignment horizontal="center" vertical="center"/>
      <protection locked="0"/>
    </xf>
    <xf numFmtId="0" fontId="0" fillId="15" borderId="3" xfId="0" applyFill="1" applyBorder="1"/>
    <xf numFmtId="0" fontId="0" fillId="16" borderId="3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14" fontId="2" fillId="0" borderId="17" xfId="1" applyNumberFormat="1" applyFont="1" applyBorder="1" applyAlignment="1" applyProtection="1">
      <alignment horizontal="center" vertical="center"/>
      <protection locked="0"/>
    </xf>
    <xf numFmtId="14" fontId="0" fillId="0" borderId="0" xfId="0" applyNumberFormat="1"/>
    <xf numFmtId="0" fontId="4" fillId="0" borderId="0" xfId="0" applyFont="1"/>
    <xf numFmtId="14" fontId="4" fillId="0" borderId="0" xfId="0" applyNumberFormat="1" applyFont="1"/>
    <xf numFmtId="0" fontId="4" fillId="0" borderId="18" xfId="0" applyFont="1" applyBorder="1"/>
    <xf numFmtId="14" fontId="5" fillId="0" borderId="0" xfId="0" applyNumberFormat="1" applyFont="1"/>
  </cellXfs>
  <cellStyles count="2">
    <cellStyle name="Normal" xfId="0" builtinId="0"/>
    <cellStyle name="Normal 2" xfId="1" xr:uid="{00000000-0005-0000-0000-000001000000}"/>
  </cellStyles>
  <dxfs count="2">
    <dxf>
      <fill>
        <patternFill patternType="solid">
          <bgColor rgb="FFFFFF00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247651</xdr:colOff>
      <xdr:row>6</xdr:row>
      <xdr:rowOff>9525</xdr:rowOff>
    </xdr:from>
    <xdr:ext cx="5305424" cy="53340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953376" y="1171575"/>
          <a:ext cx="5305424" cy="5334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Le tableau à</a:t>
          </a:r>
          <a:r>
            <a:rPr lang="fr-FR" sz="1100" baseline="0"/>
            <a:t> gauche indique des personnes ayant deux conditions (ADN ou ILK) sur une période allant du mois de janvier au avril 2025. </a:t>
          </a:r>
        </a:p>
        <a:p>
          <a:endParaRPr lang="fr-FR" sz="1100"/>
        </a:p>
      </xdr:txBody>
    </xdr:sp>
    <xdr:clientData/>
  </xdr:oneCellAnchor>
  <xdr:oneCellAnchor>
    <xdr:from>
      <xdr:col>6</xdr:col>
      <xdr:colOff>152400</xdr:colOff>
      <xdr:row>24</xdr:row>
      <xdr:rowOff>57150</xdr:rowOff>
    </xdr:from>
    <xdr:ext cx="5305424" cy="1266825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58125" y="4724400"/>
          <a:ext cx="5305424" cy="1266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</a:t>
          </a:r>
          <a:r>
            <a:rPr lang="fr-FR" sz="1100" baseline="0"/>
            <a:t> souhaiterai avoir sur le tableau du bas à gauche, dans ces deux colonnes ( ADN et ILK) la formule qui me permette de trouver le nombre ADN par mois dans la colonne ADN  et le nombre d'ILK par mois dans la colonne ILK. </a:t>
          </a:r>
        </a:p>
        <a:p>
          <a:r>
            <a:rPr lang="fr-FR" sz="1100" baseline="0"/>
            <a:t>J'ai essayé plusieurs formules (dont NB.SI.ENS ou SOMMEPROD) dont celle qui est dans les cellules bleues mais cela ne semble pas fonctionner. Je sèche. 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83D89E3-AF4F-423D-8B4D-84D48F03AE45}" name="T_" displayName="T_" ref="B2:D17" totalsRowShown="0">
  <autoFilter ref="B2:D17" xr:uid="{083D89E3-AF4F-423D-8B4D-84D48F03AE45}">
    <filterColumn colId="0" hiddenButton="1"/>
    <filterColumn colId="1" hiddenButton="1"/>
    <filterColumn colId="2" hiddenButton="1"/>
  </autoFilter>
  <tableColumns count="3">
    <tableColumn id="1" xr3:uid="{22171075-2DFE-4C1F-8542-758C20FB7F9D}" name="Personne"/>
    <tableColumn id="2" xr3:uid="{0B223D09-D3E3-4EC3-A88F-7DD0D1D1F0B6}" name="Date" dataDxfId="1"/>
    <tableColumn id="3" xr3:uid="{4F7A40E2-CEEC-42C5-8980-E336D5D35FC2}" name="Condition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F35"/>
  <sheetViews>
    <sheetView topLeftCell="C6" workbookViewId="0">
      <selection activeCell="E24" sqref="E24"/>
    </sheetView>
  </sheetViews>
  <sheetFormatPr defaultColWidth="10.90625" defaultRowHeight="14.5" x14ac:dyDescent="0.35"/>
  <cols>
    <col min="4" max="4" width="28" customWidth="1"/>
    <col min="5" max="5" width="24.7265625" customWidth="1"/>
    <col min="6" max="6" width="28.54296875" customWidth="1"/>
    <col min="7" max="7" width="19.26953125" customWidth="1"/>
    <col min="8" max="8" width="23.26953125" customWidth="1"/>
    <col min="9" max="9" width="23.1796875" customWidth="1"/>
    <col min="10" max="10" width="25.81640625" customWidth="1"/>
  </cols>
  <sheetData>
    <row r="4" spans="4:6" ht="15" thickBot="1" x14ac:dyDescent="0.4"/>
    <row r="5" spans="4:6" ht="15" thickBot="1" x14ac:dyDescent="0.4">
      <c r="D5" s="8" t="s">
        <v>6</v>
      </c>
      <c r="E5" s="9" t="s">
        <v>5</v>
      </c>
      <c r="F5" s="10" t="s">
        <v>4</v>
      </c>
    </row>
    <row r="6" spans="4:6" x14ac:dyDescent="0.35">
      <c r="D6" s="7" t="s">
        <v>7</v>
      </c>
      <c r="E6" s="25">
        <v>45659</v>
      </c>
      <c r="F6" s="28" t="s">
        <v>0</v>
      </c>
    </row>
    <row r="7" spans="4:6" x14ac:dyDescent="0.35">
      <c r="D7" s="2" t="s">
        <v>8</v>
      </c>
      <c r="E7" s="26">
        <v>45661</v>
      </c>
      <c r="F7" s="28" t="s">
        <v>1</v>
      </c>
    </row>
    <row r="8" spans="4:6" x14ac:dyDescent="0.35">
      <c r="D8" s="2" t="s">
        <v>9</v>
      </c>
      <c r="E8" s="26">
        <v>45666</v>
      </c>
      <c r="F8" s="28" t="s">
        <v>1</v>
      </c>
    </row>
    <row r="9" spans="4:6" x14ac:dyDescent="0.35">
      <c r="D9" s="2" t="s">
        <v>10</v>
      </c>
      <c r="E9" s="26">
        <v>45671</v>
      </c>
      <c r="F9" s="28" t="s">
        <v>1</v>
      </c>
    </row>
    <row r="10" spans="4:6" x14ac:dyDescent="0.35">
      <c r="D10" s="2" t="s">
        <v>11</v>
      </c>
      <c r="E10" s="26">
        <v>45673</v>
      </c>
      <c r="F10" s="30" t="s">
        <v>3</v>
      </c>
    </row>
    <row r="11" spans="4:6" x14ac:dyDescent="0.35">
      <c r="D11" s="2" t="s">
        <v>12</v>
      </c>
      <c r="E11" s="26">
        <v>45675</v>
      </c>
      <c r="F11" s="30" t="s">
        <v>2</v>
      </c>
    </row>
    <row r="12" spans="4:6" x14ac:dyDescent="0.35">
      <c r="D12" s="2" t="s">
        <v>13</v>
      </c>
      <c r="E12" s="26">
        <v>45679</v>
      </c>
      <c r="F12" s="30" t="s">
        <v>3</v>
      </c>
    </row>
    <row r="13" spans="4:6" x14ac:dyDescent="0.35">
      <c r="D13" s="2" t="s">
        <v>14</v>
      </c>
      <c r="E13" s="1">
        <v>45690</v>
      </c>
      <c r="F13" s="30" t="s">
        <v>2</v>
      </c>
    </row>
    <row r="14" spans="4:6" x14ac:dyDescent="0.35">
      <c r="D14" s="2" t="s">
        <v>15</v>
      </c>
      <c r="E14" s="1">
        <v>45690</v>
      </c>
      <c r="F14" s="28" t="s">
        <v>1</v>
      </c>
    </row>
    <row r="15" spans="4:6" x14ac:dyDescent="0.35">
      <c r="D15" s="2" t="s">
        <v>16</v>
      </c>
      <c r="E15" s="1">
        <v>45703</v>
      </c>
      <c r="F15" s="28" t="s">
        <v>1</v>
      </c>
    </row>
    <row r="16" spans="4:6" x14ac:dyDescent="0.35">
      <c r="D16" s="2" t="s">
        <v>17</v>
      </c>
      <c r="E16" s="26">
        <v>45719</v>
      </c>
      <c r="F16" s="30" t="s">
        <v>2</v>
      </c>
    </row>
    <row r="17" spans="4:6" x14ac:dyDescent="0.35">
      <c r="D17" s="2" t="s">
        <v>18</v>
      </c>
      <c r="E17" s="26">
        <v>45729</v>
      </c>
      <c r="F17" s="30" t="s">
        <v>3</v>
      </c>
    </row>
    <row r="18" spans="4:6" x14ac:dyDescent="0.35">
      <c r="D18" s="2" t="s">
        <v>19</v>
      </c>
      <c r="E18" s="26">
        <v>45739</v>
      </c>
      <c r="F18" s="28" t="s">
        <v>1</v>
      </c>
    </row>
    <row r="19" spans="4:6" x14ac:dyDescent="0.35">
      <c r="D19" s="2" t="s">
        <v>20</v>
      </c>
      <c r="E19" s="31">
        <v>45748</v>
      </c>
      <c r="F19" s="28" t="s">
        <v>1</v>
      </c>
    </row>
    <row r="20" spans="4:6" ht="15" thickBot="1" x14ac:dyDescent="0.4">
      <c r="D20" s="5" t="s">
        <v>21</v>
      </c>
      <c r="E20" s="6">
        <v>45750</v>
      </c>
      <c r="F20" s="29" t="s">
        <v>1</v>
      </c>
    </row>
    <row r="22" spans="4:6" ht="15" thickBot="1" x14ac:dyDescent="0.4"/>
    <row r="23" spans="4:6" ht="15" thickBot="1" x14ac:dyDescent="0.4">
      <c r="E23" s="8" t="s">
        <v>2</v>
      </c>
      <c r="F23" s="10" t="s">
        <v>1</v>
      </c>
    </row>
    <row r="24" spans="4:6" ht="18.5" x14ac:dyDescent="0.35">
      <c r="D24" s="11">
        <v>45658</v>
      </c>
      <c r="E24" s="27">
        <f>SUMPRODUCT(($F$6:$F$20="ILK")*(MONTH($E$6:$E$20)=1))</f>
        <v>1</v>
      </c>
      <c r="F24" s="27">
        <f>SUMPRODUCT(($F$6:$F$20="ADN")*(MONTH($E$6:$E$20)=1))</f>
        <v>3</v>
      </c>
    </row>
    <row r="25" spans="4:6" ht="18.5" x14ac:dyDescent="0.35">
      <c r="D25" s="12">
        <v>45323</v>
      </c>
      <c r="E25" s="27">
        <f>SUMPRODUCT(($F$6:$F$20="ILK")*(MONTH($E$6:$E$20)=2))</f>
        <v>1</v>
      </c>
      <c r="F25" s="27">
        <f>SUMPRODUCT(($F$6:$F$20="ADN")*(MONTH($E$6:$E$20)=2))</f>
        <v>2</v>
      </c>
    </row>
    <row r="26" spans="4:6" ht="18.5" x14ac:dyDescent="0.35">
      <c r="D26" s="13">
        <v>45352</v>
      </c>
      <c r="E26" s="27">
        <f>SUMPRODUCT(($F$6:$F$20="ILK")*(MONTH($E$6:$E$20)=3))</f>
        <v>1</v>
      </c>
      <c r="F26" s="27">
        <f>SUMPRODUCT(($F$6:$F$20="ADN")*(MONTH($E$6:$E$20)=3))</f>
        <v>1</v>
      </c>
    </row>
    <row r="27" spans="4:6" ht="18.5" x14ac:dyDescent="0.35">
      <c r="D27" s="14">
        <v>45383</v>
      </c>
      <c r="E27" s="27">
        <f>SUMPRODUCT(($F$6:$F$20="ILK")*(MONTH($E$6:$E$20)=4))</f>
        <v>0</v>
      </c>
      <c r="F27" s="27">
        <f>SUMPRODUCT(($F$6:$F$20="ADN")*(MONTH($E$6:$E$20)=4))</f>
        <v>2</v>
      </c>
    </row>
    <row r="28" spans="4:6" ht="18.5" x14ac:dyDescent="0.35">
      <c r="D28" s="15">
        <v>45413</v>
      </c>
      <c r="E28" s="23"/>
      <c r="F28" s="24"/>
    </row>
    <row r="29" spans="4:6" ht="18.5" x14ac:dyDescent="0.35">
      <c r="D29" s="16">
        <v>45444</v>
      </c>
      <c r="E29" s="23"/>
      <c r="F29" s="24"/>
    </row>
    <row r="30" spans="4:6" ht="18.5" x14ac:dyDescent="0.35">
      <c r="D30" s="17">
        <v>45474</v>
      </c>
      <c r="E30" s="23"/>
      <c r="F30" s="24"/>
    </row>
    <row r="31" spans="4:6" ht="18.5" x14ac:dyDescent="0.35">
      <c r="D31" s="18">
        <v>45505</v>
      </c>
      <c r="E31" s="23"/>
      <c r="F31" s="24"/>
    </row>
    <row r="32" spans="4:6" ht="18.5" x14ac:dyDescent="0.35">
      <c r="D32" s="19">
        <v>45536</v>
      </c>
      <c r="E32" s="23"/>
      <c r="F32" s="24"/>
    </row>
    <row r="33" spans="4:6" ht="18.5" x14ac:dyDescent="0.35">
      <c r="D33" s="20">
        <v>45566</v>
      </c>
      <c r="E33" s="23"/>
      <c r="F33" s="24"/>
    </row>
    <row r="34" spans="4:6" ht="18.5" x14ac:dyDescent="0.35">
      <c r="D34" s="21">
        <v>45597</v>
      </c>
      <c r="E34" s="23"/>
      <c r="F34" s="24"/>
    </row>
    <row r="35" spans="4:6" ht="19" thickBot="1" x14ac:dyDescent="0.4">
      <c r="D35" s="22">
        <v>45627</v>
      </c>
      <c r="E35" s="3"/>
      <c r="F35" s="4"/>
    </row>
  </sheetData>
  <conditionalFormatting sqref="D6:E20">
    <cfRule type="expression" dxfId="0" priority="1">
      <formula>NOT(MOD(MONTH($H6),2))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B4233-DBF6-4B0D-8AD5-95B63FF382F0}">
  <dimension ref="B2:H17"/>
  <sheetViews>
    <sheetView showGridLines="0" tabSelected="1" workbookViewId="0">
      <selection activeCell="L20" sqref="L20"/>
    </sheetView>
  </sheetViews>
  <sheetFormatPr defaultRowHeight="14.5" x14ac:dyDescent="0.35"/>
  <cols>
    <col min="1" max="1" width="1.6328125" customWidth="1"/>
    <col min="2" max="2" width="10.6328125" customWidth="1"/>
    <col min="3" max="3" width="10.453125" bestFit="1" customWidth="1"/>
    <col min="4" max="4" width="11.08984375" bestFit="1" customWidth="1"/>
    <col min="6" max="6" width="10.453125" bestFit="1" customWidth="1"/>
  </cols>
  <sheetData>
    <row r="2" spans="2:8" ht="15" thickBot="1" x14ac:dyDescent="0.4">
      <c r="B2" t="s">
        <v>23</v>
      </c>
      <c r="C2" t="s">
        <v>22</v>
      </c>
      <c r="D2" t="s">
        <v>24</v>
      </c>
      <c r="F2" s="35" t="str" cm="1">
        <f t="array" ref="F2:H6">_xlfn.PIVOTBY(TEXT(T_[Date], "mm-mmmm"), T_[Condition], T_[Condition], _xleta.COUNTA, , 0, , 0)</f>
        <v/>
      </c>
      <c r="G2" s="35" t="str">
        <v>ADN</v>
      </c>
      <c r="H2" s="35" t="str">
        <v>ILK</v>
      </c>
    </row>
    <row r="3" spans="2:8" x14ac:dyDescent="0.35">
      <c r="B3" t="s">
        <v>7</v>
      </c>
      <c r="C3" s="32">
        <v>45659</v>
      </c>
      <c r="D3" t="s">
        <v>1</v>
      </c>
      <c r="F3" s="34" t="str">
        <v>01-janvier</v>
      </c>
      <c r="G3" s="33">
        <v>4</v>
      </c>
      <c r="H3" s="33">
        <v>3</v>
      </c>
    </row>
    <row r="4" spans="2:8" x14ac:dyDescent="0.35">
      <c r="B4" t="s">
        <v>8</v>
      </c>
      <c r="C4" s="32">
        <v>45661</v>
      </c>
      <c r="D4" t="s">
        <v>1</v>
      </c>
      <c r="F4" s="34" t="str">
        <v>02-février</v>
      </c>
      <c r="G4" s="33">
        <v>2</v>
      </c>
      <c r="H4" s="33">
        <v>1</v>
      </c>
    </row>
    <row r="5" spans="2:8" x14ac:dyDescent="0.35">
      <c r="B5" t="s">
        <v>9</v>
      </c>
      <c r="C5" s="32">
        <v>45666</v>
      </c>
      <c r="D5" t="s">
        <v>1</v>
      </c>
      <c r="F5" s="34" t="str">
        <v>03-mars</v>
      </c>
      <c r="G5" s="33">
        <v>1</v>
      </c>
      <c r="H5" s="33">
        <v>2</v>
      </c>
    </row>
    <row r="6" spans="2:8" x14ac:dyDescent="0.35">
      <c r="B6" t="s">
        <v>10</v>
      </c>
      <c r="C6" s="32">
        <v>45671</v>
      </c>
      <c r="D6" t="s">
        <v>1</v>
      </c>
      <c r="F6" s="34" t="str">
        <v>04-avril</v>
      </c>
      <c r="G6" s="33">
        <v>2</v>
      </c>
      <c r="H6" s="33" t="str">
        <v/>
      </c>
    </row>
    <row r="7" spans="2:8" x14ac:dyDescent="0.35">
      <c r="B7" t="s">
        <v>11</v>
      </c>
      <c r="C7" s="32">
        <v>45673</v>
      </c>
      <c r="D7" t="s">
        <v>2</v>
      </c>
      <c r="F7" s="32"/>
    </row>
    <row r="8" spans="2:8" x14ac:dyDescent="0.35">
      <c r="B8" t="s">
        <v>12</v>
      </c>
      <c r="C8" s="32">
        <v>45675</v>
      </c>
      <c r="D8" t="s">
        <v>2</v>
      </c>
      <c r="F8" s="32"/>
    </row>
    <row r="9" spans="2:8" x14ac:dyDescent="0.35">
      <c r="B9" t="s">
        <v>13</v>
      </c>
      <c r="C9" s="32">
        <v>45679</v>
      </c>
      <c r="D9" t="s">
        <v>2</v>
      </c>
      <c r="F9" s="32"/>
    </row>
    <row r="10" spans="2:8" x14ac:dyDescent="0.35">
      <c r="B10" t="s">
        <v>14</v>
      </c>
      <c r="C10" s="32">
        <v>45690</v>
      </c>
      <c r="D10" t="s">
        <v>2</v>
      </c>
      <c r="F10" s="36" t="str">
        <f ca="1">ADDRESS(ROW(F2),COLUMN(F2),4) &amp; " : " &amp; _xlfn.FORMULATEXT(F2)</f>
        <v>F2 : =PIVOTBY(TEXT(T_[Date]; "mm-mmmm"); T_[Condition]; T_[Condition]; COUNTA; ; 0; ; 0)</v>
      </c>
    </row>
    <row r="11" spans="2:8" x14ac:dyDescent="0.35">
      <c r="B11" t="s">
        <v>15</v>
      </c>
      <c r="C11" s="32">
        <v>45690</v>
      </c>
      <c r="D11" t="s">
        <v>1</v>
      </c>
      <c r="F11" s="32"/>
    </row>
    <row r="12" spans="2:8" x14ac:dyDescent="0.35">
      <c r="B12" t="s">
        <v>16</v>
      </c>
      <c r="C12" s="32">
        <v>45703</v>
      </c>
      <c r="D12" t="s">
        <v>1</v>
      </c>
      <c r="F12" s="32"/>
    </row>
    <row r="13" spans="2:8" x14ac:dyDescent="0.35">
      <c r="B13" t="s">
        <v>17</v>
      </c>
      <c r="C13" s="32">
        <v>45719</v>
      </c>
      <c r="D13" t="s">
        <v>2</v>
      </c>
      <c r="F13" s="32"/>
    </row>
    <row r="14" spans="2:8" x14ac:dyDescent="0.35">
      <c r="B14" t="s">
        <v>18</v>
      </c>
      <c r="C14" s="32">
        <v>45729</v>
      </c>
      <c r="D14" t="s">
        <v>2</v>
      </c>
      <c r="F14" s="32"/>
    </row>
    <row r="15" spans="2:8" x14ac:dyDescent="0.35">
      <c r="B15" t="s">
        <v>19</v>
      </c>
      <c r="C15" s="32">
        <v>45739</v>
      </c>
      <c r="D15" t="s">
        <v>1</v>
      </c>
      <c r="F15" s="32"/>
    </row>
    <row r="16" spans="2:8" x14ac:dyDescent="0.35">
      <c r="B16" t="s">
        <v>20</v>
      </c>
      <c r="C16" s="32">
        <v>45748</v>
      </c>
      <c r="D16" t="s">
        <v>1</v>
      </c>
      <c r="F16" s="32"/>
    </row>
    <row r="17" spans="2:4" x14ac:dyDescent="0.35">
      <c r="B17" t="s">
        <v>21</v>
      </c>
      <c r="C17" s="32">
        <v>45750</v>
      </c>
      <c r="D17" t="s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>ExxonMobil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Couyere, Guillaume</dc:creator>
  <cp:lastModifiedBy>Jean-Eric</cp:lastModifiedBy>
  <dcterms:created xsi:type="dcterms:W3CDTF">2025-01-24T10:09:09Z</dcterms:created>
  <dcterms:modified xsi:type="dcterms:W3CDTF">2025-01-28T14:02:29Z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-1197670503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guillaume.couyere@exxonmobil.com</vt:lpwstr>
  </property>
  <property fmtid="{D5CDD505-2E9C-101B-9397-08002B2CF9AE}" pid="6" name="_AuthorEmailDisplayName">
    <vt:lpwstr>Couyere, Guillaume</vt:lpwstr>
  </property>
  <property fmtid="{D5CDD505-2E9C-101B-9397-08002B2CF9AE}" pid="7" name="_ReviewingToolsShownOnce">
    <vt:lpwstr/>
  </property>
</Properties>
</file>