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Shift Report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8" i="1" l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7" i="1"/>
  <c r="P8" i="1"/>
  <c r="P9" i="1"/>
  <c r="P10" i="1"/>
  <c r="P11" i="1"/>
  <c r="P12" i="1"/>
  <c r="P13" i="1"/>
  <c r="P14" i="1"/>
  <c r="P15" i="1"/>
  <c r="P16" i="1"/>
  <c r="P17" i="1"/>
  <c r="P3" i="1"/>
  <c r="P4" i="1"/>
  <c r="P5" i="1"/>
  <c r="P6" i="1"/>
  <c r="P2" i="1"/>
  <c r="Q203" i="1"/>
  <c r="Q204" i="1"/>
  <c r="Q205" i="1"/>
  <c r="Q206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3" i="1"/>
  <c r="Q4" i="1"/>
  <c r="Q5" i="1"/>
  <c r="Q6" i="1"/>
  <c r="Q7" i="1"/>
  <c r="Q8" i="1"/>
  <c r="Q2" i="1"/>
  <c r="L2" i="1" l="1"/>
  <c r="M2" i="1"/>
  <c r="N2" i="1"/>
  <c r="L3" i="1"/>
  <c r="M3" i="1"/>
  <c r="N3" i="1"/>
  <c r="L4" i="1"/>
  <c r="M4" i="1"/>
  <c r="N4" i="1"/>
  <c r="L5" i="1"/>
  <c r="M5" i="1"/>
  <c r="N5" i="1"/>
  <c r="L6" i="1"/>
  <c r="M6" i="1"/>
  <c r="N6" i="1"/>
  <c r="L7" i="1"/>
  <c r="M7" i="1"/>
  <c r="N7" i="1"/>
  <c r="L8" i="1"/>
  <c r="M8" i="1"/>
  <c r="N8" i="1"/>
  <c r="L9" i="1"/>
  <c r="M9" i="1"/>
  <c r="N9" i="1"/>
  <c r="L10" i="1"/>
  <c r="M10" i="1"/>
  <c r="N10" i="1"/>
  <c r="L11" i="1"/>
  <c r="M11" i="1"/>
  <c r="N11" i="1"/>
  <c r="L12" i="1"/>
  <c r="M12" i="1"/>
  <c r="N12" i="1"/>
  <c r="L13" i="1"/>
  <c r="M13" i="1"/>
  <c r="N13" i="1"/>
  <c r="L14" i="1"/>
  <c r="M14" i="1"/>
  <c r="N14" i="1"/>
  <c r="L15" i="1"/>
  <c r="M15" i="1"/>
  <c r="N15" i="1"/>
  <c r="L16" i="1"/>
  <c r="M16" i="1"/>
  <c r="N16" i="1"/>
  <c r="L17" i="1"/>
  <c r="M17" i="1"/>
  <c r="N17" i="1"/>
  <c r="L18" i="1"/>
  <c r="M18" i="1"/>
  <c r="N18" i="1"/>
  <c r="L19" i="1"/>
  <c r="M19" i="1"/>
  <c r="N19" i="1"/>
  <c r="L20" i="1"/>
  <c r="M20" i="1"/>
  <c r="N20" i="1"/>
  <c r="L21" i="1"/>
  <c r="M21" i="1"/>
  <c r="N21" i="1"/>
  <c r="L22" i="1"/>
  <c r="M22" i="1"/>
  <c r="N22" i="1"/>
  <c r="L23" i="1"/>
  <c r="M23" i="1"/>
  <c r="N23" i="1"/>
  <c r="L24" i="1"/>
  <c r="M24" i="1"/>
  <c r="N24" i="1"/>
  <c r="L25" i="1"/>
  <c r="M25" i="1"/>
  <c r="N25" i="1"/>
  <c r="L26" i="1"/>
  <c r="M26" i="1"/>
  <c r="N26" i="1"/>
  <c r="L27" i="1"/>
  <c r="M27" i="1"/>
  <c r="N27" i="1"/>
  <c r="L28" i="1"/>
  <c r="M28" i="1"/>
  <c r="N28" i="1"/>
  <c r="L29" i="1"/>
  <c r="M29" i="1"/>
  <c r="N29" i="1"/>
  <c r="L30" i="1"/>
  <c r="M30" i="1"/>
  <c r="N30" i="1"/>
  <c r="L31" i="1"/>
  <c r="M31" i="1"/>
  <c r="N31" i="1"/>
  <c r="L32" i="1"/>
  <c r="M32" i="1"/>
  <c r="N32" i="1"/>
  <c r="L33" i="1"/>
  <c r="M33" i="1"/>
  <c r="N33" i="1"/>
  <c r="L34" i="1"/>
  <c r="M34" i="1"/>
  <c r="N34" i="1"/>
  <c r="L35" i="1"/>
  <c r="M35" i="1"/>
  <c r="N35" i="1"/>
  <c r="L36" i="1"/>
  <c r="M36" i="1"/>
  <c r="N36" i="1"/>
  <c r="L37" i="1"/>
  <c r="M37" i="1"/>
  <c r="N37" i="1"/>
  <c r="L38" i="1"/>
  <c r="M38" i="1"/>
  <c r="N38" i="1"/>
  <c r="L39" i="1"/>
  <c r="M39" i="1"/>
  <c r="N39" i="1"/>
  <c r="L40" i="1"/>
  <c r="M40" i="1"/>
  <c r="N40" i="1"/>
  <c r="L41" i="1"/>
  <c r="M41" i="1"/>
  <c r="N41" i="1"/>
  <c r="L42" i="1"/>
  <c r="M42" i="1"/>
  <c r="N42" i="1"/>
  <c r="L43" i="1"/>
  <c r="M43" i="1"/>
  <c r="N43" i="1"/>
  <c r="L44" i="1"/>
  <c r="M44" i="1"/>
  <c r="N44" i="1"/>
  <c r="L45" i="1"/>
  <c r="M45" i="1"/>
  <c r="N45" i="1"/>
  <c r="L46" i="1"/>
  <c r="M46" i="1"/>
  <c r="N46" i="1"/>
  <c r="L47" i="1"/>
  <c r="M47" i="1"/>
  <c r="N47" i="1"/>
  <c r="L48" i="1"/>
  <c r="M48" i="1"/>
  <c r="N48" i="1"/>
  <c r="L49" i="1"/>
  <c r="M49" i="1"/>
  <c r="N49" i="1"/>
  <c r="L50" i="1"/>
  <c r="M50" i="1"/>
  <c r="N50" i="1"/>
  <c r="L51" i="1"/>
  <c r="M51" i="1"/>
  <c r="N51" i="1"/>
  <c r="L52" i="1"/>
  <c r="M52" i="1"/>
  <c r="N52" i="1"/>
  <c r="L53" i="1"/>
  <c r="M53" i="1"/>
  <c r="N53" i="1"/>
  <c r="L54" i="1"/>
  <c r="M54" i="1"/>
  <c r="N54" i="1"/>
  <c r="L55" i="1"/>
  <c r="M55" i="1"/>
  <c r="N55" i="1"/>
  <c r="L56" i="1"/>
  <c r="M56" i="1"/>
  <c r="N56" i="1"/>
  <c r="L57" i="1"/>
  <c r="M57" i="1"/>
  <c r="N57" i="1"/>
  <c r="L58" i="1"/>
  <c r="M58" i="1"/>
  <c r="N58" i="1"/>
  <c r="L59" i="1"/>
  <c r="M59" i="1"/>
  <c r="N59" i="1"/>
  <c r="L60" i="1"/>
  <c r="M60" i="1"/>
  <c r="N60" i="1"/>
  <c r="L61" i="1"/>
  <c r="M61" i="1"/>
  <c r="N61" i="1"/>
  <c r="L62" i="1"/>
  <c r="M62" i="1"/>
  <c r="N62" i="1"/>
  <c r="L63" i="1"/>
  <c r="M63" i="1"/>
  <c r="N63" i="1"/>
  <c r="L64" i="1"/>
  <c r="M64" i="1"/>
  <c r="N64" i="1"/>
  <c r="L65" i="1"/>
  <c r="M65" i="1"/>
  <c r="N65" i="1"/>
  <c r="L66" i="1"/>
  <c r="M66" i="1"/>
  <c r="N66" i="1"/>
  <c r="L67" i="1"/>
  <c r="M67" i="1"/>
  <c r="N67" i="1"/>
  <c r="L68" i="1"/>
  <c r="M68" i="1"/>
  <c r="N68" i="1"/>
  <c r="L69" i="1"/>
  <c r="M69" i="1"/>
  <c r="N69" i="1"/>
  <c r="L70" i="1"/>
  <c r="M70" i="1"/>
  <c r="N70" i="1"/>
  <c r="L71" i="1"/>
  <c r="M71" i="1"/>
  <c r="N71" i="1"/>
  <c r="L72" i="1"/>
  <c r="M72" i="1"/>
  <c r="N72" i="1"/>
  <c r="L73" i="1"/>
  <c r="M73" i="1"/>
  <c r="N73" i="1"/>
  <c r="L74" i="1"/>
  <c r="M74" i="1"/>
  <c r="N74" i="1"/>
  <c r="L75" i="1"/>
  <c r="M75" i="1"/>
  <c r="N75" i="1"/>
  <c r="L76" i="1"/>
  <c r="M76" i="1"/>
  <c r="N76" i="1"/>
  <c r="L77" i="1"/>
  <c r="M77" i="1"/>
  <c r="N77" i="1"/>
  <c r="L78" i="1"/>
  <c r="M78" i="1"/>
  <c r="N78" i="1"/>
  <c r="L79" i="1"/>
  <c r="M79" i="1"/>
  <c r="N79" i="1"/>
  <c r="L80" i="1"/>
  <c r="M80" i="1"/>
  <c r="N80" i="1"/>
  <c r="L81" i="1"/>
  <c r="M81" i="1"/>
  <c r="N81" i="1"/>
  <c r="L82" i="1"/>
  <c r="M82" i="1"/>
  <c r="N82" i="1"/>
  <c r="L83" i="1"/>
  <c r="M83" i="1"/>
  <c r="N83" i="1"/>
  <c r="L84" i="1"/>
  <c r="M84" i="1"/>
  <c r="N84" i="1"/>
  <c r="L85" i="1"/>
  <c r="M85" i="1"/>
  <c r="N85" i="1"/>
  <c r="L86" i="1"/>
  <c r="M86" i="1"/>
  <c r="N86" i="1"/>
  <c r="L87" i="1"/>
  <c r="M87" i="1"/>
  <c r="N87" i="1"/>
  <c r="L88" i="1"/>
  <c r="M88" i="1"/>
  <c r="N88" i="1"/>
  <c r="L89" i="1"/>
  <c r="M89" i="1"/>
  <c r="N89" i="1"/>
  <c r="L90" i="1"/>
  <c r="M90" i="1"/>
  <c r="N90" i="1"/>
  <c r="L91" i="1"/>
  <c r="M91" i="1"/>
  <c r="N91" i="1"/>
  <c r="L92" i="1"/>
  <c r="M92" i="1"/>
  <c r="N92" i="1"/>
  <c r="L93" i="1"/>
  <c r="M93" i="1"/>
  <c r="N93" i="1"/>
  <c r="L94" i="1"/>
  <c r="M94" i="1"/>
  <c r="N94" i="1"/>
  <c r="L95" i="1"/>
  <c r="M95" i="1"/>
  <c r="N95" i="1"/>
  <c r="L96" i="1"/>
  <c r="M96" i="1"/>
  <c r="N96" i="1"/>
  <c r="L97" i="1"/>
  <c r="M97" i="1"/>
  <c r="N97" i="1"/>
  <c r="L98" i="1"/>
  <c r="M98" i="1"/>
  <c r="N98" i="1"/>
  <c r="L99" i="1"/>
  <c r="M99" i="1"/>
  <c r="N99" i="1"/>
  <c r="L100" i="1"/>
  <c r="M100" i="1"/>
  <c r="N100" i="1"/>
  <c r="L101" i="1"/>
  <c r="M101" i="1"/>
  <c r="N101" i="1"/>
  <c r="L102" i="1"/>
  <c r="M102" i="1"/>
  <c r="N102" i="1"/>
  <c r="L103" i="1"/>
  <c r="M103" i="1"/>
  <c r="N103" i="1"/>
  <c r="L104" i="1"/>
  <c r="M104" i="1"/>
  <c r="N104" i="1"/>
  <c r="L105" i="1"/>
  <c r="M105" i="1"/>
  <c r="N105" i="1"/>
  <c r="L106" i="1"/>
  <c r="M106" i="1"/>
  <c r="N106" i="1"/>
  <c r="L107" i="1"/>
  <c r="M107" i="1"/>
  <c r="N107" i="1"/>
  <c r="L108" i="1"/>
  <c r="M108" i="1"/>
  <c r="N108" i="1"/>
  <c r="L109" i="1"/>
  <c r="M109" i="1"/>
  <c r="N109" i="1"/>
  <c r="L110" i="1"/>
  <c r="M110" i="1"/>
  <c r="N110" i="1"/>
  <c r="L111" i="1"/>
  <c r="M111" i="1"/>
  <c r="N111" i="1"/>
  <c r="L112" i="1"/>
  <c r="M112" i="1"/>
  <c r="N112" i="1"/>
  <c r="L113" i="1"/>
  <c r="M113" i="1"/>
  <c r="N113" i="1"/>
  <c r="L114" i="1"/>
  <c r="M114" i="1"/>
  <c r="N114" i="1"/>
  <c r="L115" i="1"/>
  <c r="M115" i="1"/>
  <c r="N115" i="1"/>
  <c r="L116" i="1"/>
  <c r="M116" i="1"/>
  <c r="N116" i="1"/>
  <c r="L117" i="1"/>
  <c r="M117" i="1"/>
  <c r="N117" i="1"/>
  <c r="L118" i="1"/>
  <c r="M118" i="1"/>
  <c r="N118" i="1"/>
  <c r="L119" i="1"/>
  <c r="M119" i="1"/>
  <c r="N119" i="1"/>
  <c r="L120" i="1"/>
  <c r="M120" i="1"/>
  <c r="N120" i="1"/>
  <c r="L121" i="1"/>
  <c r="M121" i="1"/>
  <c r="N121" i="1"/>
  <c r="L122" i="1"/>
  <c r="M122" i="1"/>
  <c r="N122" i="1"/>
  <c r="L123" i="1"/>
  <c r="M123" i="1"/>
  <c r="N123" i="1"/>
  <c r="L124" i="1"/>
  <c r="M124" i="1"/>
  <c r="N124" i="1"/>
  <c r="L125" i="1"/>
  <c r="M125" i="1"/>
  <c r="N125" i="1"/>
  <c r="L126" i="1"/>
  <c r="M126" i="1"/>
  <c r="N126" i="1"/>
  <c r="L127" i="1"/>
  <c r="M127" i="1"/>
  <c r="N127" i="1"/>
  <c r="L128" i="1"/>
  <c r="M128" i="1"/>
  <c r="N128" i="1"/>
  <c r="L129" i="1"/>
  <c r="M129" i="1"/>
  <c r="N129" i="1"/>
  <c r="L130" i="1"/>
  <c r="M130" i="1"/>
  <c r="N130" i="1"/>
  <c r="L131" i="1"/>
  <c r="M131" i="1"/>
  <c r="N131" i="1"/>
  <c r="L132" i="1"/>
  <c r="M132" i="1"/>
  <c r="N132" i="1"/>
  <c r="L133" i="1"/>
  <c r="M133" i="1"/>
  <c r="N133" i="1"/>
  <c r="L134" i="1"/>
  <c r="M134" i="1"/>
  <c r="N134" i="1"/>
  <c r="L135" i="1"/>
  <c r="M135" i="1"/>
  <c r="N135" i="1"/>
  <c r="L136" i="1"/>
  <c r="M136" i="1"/>
  <c r="N136" i="1"/>
  <c r="L137" i="1"/>
  <c r="M137" i="1"/>
  <c r="N137" i="1"/>
  <c r="L138" i="1"/>
  <c r="M138" i="1"/>
  <c r="N138" i="1"/>
  <c r="L139" i="1"/>
  <c r="M139" i="1"/>
  <c r="N139" i="1"/>
  <c r="L140" i="1"/>
  <c r="M140" i="1"/>
  <c r="N140" i="1"/>
  <c r="L141" i="1"/>
  <c r="M141" i="1"/>
  <c r="N141" i="1"/>
  <c r="L142" i="1"/>
  <c r="M142" i="1"/>
  <c r="N142" i="1"/>
  <c r="L143" i="1"/>
  <c r="M143" i="1"/>
  <c r="N143" i="1"/>
  <c r="L144" i="1"/>
  <c r="M144" i="1"/>
  <c r="N144" i="1"/>
  <c r="L145" i="1"/>
  <c r="M145" i="1"/>
  <c r="N145" i="1"/>
  <c r="L146" i="1"/>
  <c r="M146" i="1"/>
  <c r="N146" i="1"/>
  <c r="L147" i="1"/>
  <c r="M147" i="1"/>
  <c r="N147" i="1"/>
  <c r="L148" i="1"/>
  <c r="M148" i="1"/>
  <c r="N148" i="1"/>
  <c r="L149" i="1"/>
  <c r="M149" i="1"/>
  <c r="N149" i="1"/>
  <c r="L150" i="1"/>
  <c r="M150" i="1"/>
  <c r="N150" i="1"/>
  <c r="L151" i="1"/>
  <c r="M151" i="1"/>
  <c r="N151" i="1"/>
  <c r="L152" i="1"/>
  <c r="M152" i="1"/>
  <c r="N152" i="1"/>
  <c r="L153" i="1"/>
  <c r="M153" i="1"/>
  <c r="N153" i="1"/>
  <c r="L154" i="1"/>
  <c r="M154" i="1"/>
  <c r="N154" i="1"/>
  <c r="L155" i="1"/>
  <c r="M155" i="1"/>
  <c r="N155" i="1"/>
  <c r="L156" i="1"/>
  <c r="M156" i="1"/>
  <c r="N156" i="1"/>
  <c r="L157" i="1"/>
  <c r="M157" i="1"/>
  <c r="N157" i="1"/>
  <c r="L158" i="1"/>
  <c r="M158" i="1"/>
  <c r="N158" i="1"/>
  <c r="L159" i="1"/>
  <c r="M159" i="1"/>
  <c r="N159" i="1"/>
  <c r="L160" i="1"/>
  <c r="M160" i="1"/>
  <c r="N160" i="1"/>
  <c r="L161" i="1"/>
  <c r="M161" i="1"/>
  <c r="N161" i="1"/>
  <c r="L162" i="1"/>
  <c r="M162" i="1"/>
  <c r="N162" i="1"/>
  <c r="L163" i="1"/>
  <c r="M163" i="1"/>
  <c r="N163" i="1"/>
  <c r="L164" i="1"/>
  <c r="M164" i="1"/>
  <c r="N164" i="1"/>
  <c r="L165" i="1"/>
  <c r="M165" i="1"/>
  <c r="N165" i="1"/>
  <c r="L166" i="1"/>
  <c r="M166" i="1"/>
  <c r="N166" i="1"/>
  <c r="L167" i="1"/>
  <c r="M167" i="1"/>
  <c r="N167" i="1"/>
  <c r="L168" i="1"/>
  <c r="M168" i="1"/>
  <c r="N168" i="1"/>
  <c r="L169" i="1"/>
  <c r="M169" i="1"/>
  <c r="N169" i="1"/>
  <c r="L170" i="1"/>
  <c r="M170" i="1"/>
  <c r="N170" i="1"/>
  <c r="L171" i="1"/>
  <c r="M171" i="1"/>
  <c r="N171" i="1"/>
  <c r="L172" i="1"/>
  <c r="M172" i="1"/>
  <c r="N172" i="1"/>
  <c r="L173" i="1"/>
  <c r="M173" i="1"/>
  <c r="N173" i="1"/>
  <c r="L174" i="1"/>
  <c r="M174" i="1"/>
  <c r="N174" i="1"/>
  <c r="L175" i="1"/>
  <c r="M175" i="1"/>
  <c r="N175" i="1"/>
  <c r="L176" i="1"/>
  <c r="M176" i="1"/>
  <c r="N176" i="1"/>
  <c r="L177" i="1"/>
  <c r="M177" i="1"/>
  <c r="N177" i="1"/>
  <c r="L178" i="1"/>
  <c r="M178" i="1"/>
  <c r="N178" i="1"/>
  <c r="L179" i="1"/>
  <c r="M179" i="1"/>
  <c r="N179" i="1"/>
  <c r="L180" i="1"/>
  <c r="M180" i="1"/>
  <c r="N180" i="1"/>
  <c r="L181" i="1"/>
  <c r="M181" i="1"/>
  <c r="N181" i="1"/>
  <c r="L182" i="1"/>
  <c r="M182" i="1"/>
  <c r="N182" i="1"/>
  <c r="L183" i="1"/>
  <c r="M183" i="1"/>
  <c r="N183" i="1"/>
  <c r="L184" i="1"/>
  <c r="M184" i="1"/>
  <c r="N184" i="1"/>
  <c r="L185" i="1"/>
  <c r="M185" i="1"/>
  <c r="N185" i="1"/>
  <c r="L186" i="1"/>
  <c r="M186" i="1"/>
  <c r="N186" i="1"/>
  <c r="L187" i="1"/>
  <c r="M187" i="1"/>
  <c r="N187" i="1"/>
  <c r="L188" i="1"/>
  <c r="M188" i="1"/>
  <c r="N188" i="1"/>
  <c r="L189" i="1"/>
  <c r="M189" i="1"/>
  <c r="N189" i="1"/>
  <c r="L190" i="1"/>
  <c r="M190" i="1"/>
  <c r="N190" i="1"/>
  <c r="L191" i="1"/>
  <c r="M191" i="1"/>
  <c r="N191" i="1"/>
  <c r="L192" i="1"/>
  <c r="M192" i="1"/>
  <c r="N192" i="1"/>
  <c r="L193" i="1"/>
  <c r="M193" i="1"/>
  <c r="N193" i="1"/>
  <c r="L194" i="1"/>
  <c r="M194" i="1"/>
  <c r="N194" i="1"/>
  <c r="L195" i="1"/>
  <c r="M195" i="1"/>
  <c r="N195" i="1"/>
  <c r="L196" i="1"/>
  <c r="M196" i="1"/>
  <c r="N196" i="1"/>
  <c r="L197" i="1"/>
  <c r="M197" i="1"/>
  <c r="N197" i="1"/>
  <c r="L198" i="1"/>
  <c r="M198" i="1"/>
  <c r="N198" i="1"/>
  <c r="L199" i="1"/>
  <c r="M199" i="1"/>
  <c r="N199" i="1"/>
  <c r="L200" i="1"/>
  <c r="M200" i="1"/>
  <c r="N200" i="1"/>
  <c r="L201" i="1"/>
  <c r="M201" i="1"/>
  <c r="N201" i="1"/>
  <c r="L202" i="1"/>
  <c r="M202" i="1"/>
  <c r="N202" i="1"/>
  <c r="L203" i="1"/>
  <c r="M203" i="1"/>
  <c r="N203" i="1"/>
  <c r="L204" i="1"/>
  <c r="M204" i="1"/>
  <c r="N204" i="1"/>
  <c r="L205" i="1"/>
  <c r="M205" i="1"/>
  <c r="N205" i="1"/>
  <c r="L206" i="1"/>
  <c r="M206" i="1"/>
  <c r="N206" i="1"/>
</calcChain>
</file>

<file path=xl/sharedStrings.xml><?xml version="1.0" encoding="utf-8"?>
<sst xmlns="http://schemas.openxmlformats.org/spreadsheetml/2006/main" count="995" uniqueCount="239">
  <si>
    <t>£0.00</t>
  </si>
  <si>
    <t>CanaryWharf</t>
  </si>
  <si>
    <t>2017-01-25T21:30:00.000Z</t>
  </si>
  <si>
    <t>2017-01-25T18:00:00.000Z</t>
  </si>
  <si>
    <t>Central</t>
  </si>
  <si>
    <t>2017-01-25T13:30:00.000Z</t>
  </si>
  <si>
    <t>2017-01-25T10:00:00.000Z</t>
  </si>
  <si>
    <t>Battersea</t>
  </si>
  <si>
    <t>2017-01-25T08:30:00.000Z</t>
  </si>
  <si>
    <t>£20.00</t>
  </si>
  <si>
    <t>74.6547619</t>
  </si>
  <si>
    <t>Clerkenwell</t>
  </si>
  <si>
    <t>Southbank</t>
  </si>
  <si>
    <t>2017-01-25T23:00:00.000Z</t>
  </si>
  <si>
    <t>2017-01-25T22:00:00.000Z</t>
  </si>
  <si>
    <t>£13.00</t>
  </si>
  <si>
    <t>29.63888889</t>
  </si>
  <si>
    <t>£10.00</t>
  </si>
  <si>
    <t>63.74206349</t>
  </si>
  <si>
    <t>99.2037037</t>
  </si>
  <si>
    <t>2017-01-25T22:45:00.000Z</t>
  </si>
  <si>
    <t>2017-01-25T18:30:00.000Z</t>
  </si>
  <si>
    <t>£23.00</t>
  </si>
  <si>
    <t>87.54761905</t>
  </si>
  <si>
    <t>KingsCross</t>
  </si>
  <si>
    <t>76.54365079</t>
  </si>
  <si>
    <t>98.55555556</t>
  </si>
  <si>
    <t>54.80952381</t>
  </si>
  <si>
    <t>98.51851852</t>
  </si>
  <si>
    <t>£8.00</t>
  </si>
  <si>
    <t>92.46825397</t>
  </si>
  <si>
    <t>60.58730159</t>
  </si>
  <si>
    <t>69.40873016</t>
  </si>
  <si>
    <t>£5.00</t>
  </si>
  <si>
    <t>84.62962963</t>
  </si>
  <si>
    <t>£18.00</t>
  </si>
  <si>
    <t>59.67063492</t>
  </si>
  <si>
    <t>£17.72</t>
  </si>
  <si>
    <t>72.96825397</t>
  </si>
  <si>
    <t>£4.50</t>
  </si>
  <si>
    <t>76.98148148</t>
  </si>
  <si>
    <t>SouthKensington</t>
  </si>
  <si>
    <t>£27.00</t>
  </si>
  <si>
    <t>83.85714286</t>
  </si>
  <si>
    <t>£6.50</t>
  </si>
  <si>
    <t>76.52777778</t>
  </si>
  <si>
    <t>2017-01-25T16:30:00.000Z</t>
  </si>
  <si>
    <t>2017-01-25T13:00:00.000Z</t>
  </si>
  <si>
    <t>56.71875</t>
  </si>
  <si>
    <t>2017-01-25T09:00:00.000Z</t>
  </si>
  <si>
    <t>EastLondon</t>
  </si>
  <si>
    <t>64.29761905</t>
  </si>
  <si>
    <t>92.04761905</t>
  </si>
  <si>
    <t>92.96428571</t>
  </si>
  <si>
    <t>95.46825397</t>
  </si>
  <si>
    <t>£13.50</t>
  </si>
  <si>
    <t>88.40873016</t>
  </si>
  <si>
    <t>87.49603175</t>
  </si>
  <si>
    <t>97.13888889</t>
  </si>
  <si>
    <t>2017-01-25T10:30:00.000Z</t>
  </si>
  <si>
    <t>94.25396825</t>
  </si>
  <si>
    <t>99.47619048</t>
  </si>
  <si>
    <t>£22.50</t>
  </si>
  <si>
    <t>90.49206349</t>
  </si>
  <si>
    <t>£20.75</t>
  </si>
  <si>
    <t>47.82539683</t>
  </si>
  <si>
    <t>£9.00</t>
  </si>
  <si>
    <t>98.43650794</t>
  </si>
  <si>
    <t>78.87301587</t>
  </si>
  <si>
    <t>£16.25</t>
  </si>
  <si>
    <t>97.51190476</t>
  </si>
  <si>
    <t>74.40873016</t>
  </si>
  <si>
    <t>£7.25</t>
  </si>
  <si>
    <t>9.975</t>
  </si>
  <si>
    <t>95.25925926</t>
  </si>
  <si>
    <t>76.08730159</t>
  </si>
  <si>
    <t>91.38271605</t>
  </si>
  <si>
    <t>69.74603175</t>
  </si>
  <si>
    <t>95.35185185</t>
  </si>
  <si>
    <t>96.84920635</t>
  </si>
  <si>
    <t>92.25396825</t>
  </si>
  <si>
    <t>88.5462963</t>
  </si>
  <si>
    <t>96.62698413</t>
  </si>
  <si>
    <t>94.3015873</t>
  </si>
  <si>
    <t>97.73809524</t>
  </si>
  <si>
    <t>81.67063492</t>
  </si>
  <si>
    <t>£11.00</t>
  </si>
  <si>
    <t>77.33333333</t>
  </si>
  <si>
    <t>71.69047619</t>
  </si>
  <si>
    <t>73.88095238</t>
  </si>
  <si>
    <t>72.01234568</t>
  </si>
  <si>
    <t>61.03968254</t>
  </si>
  <si>
    <t>£24.04</t>
  </si>
  <si>
    <t>95.94444444</t>
  </si>
  <si>
    <t>94.38888889</t>
  </si>
  <si>
    <t>55.0952381</t>
  </si>
  <si>
    <t>24.48765432</t>
  </si>
  <si>
    <t>2017-01-25T22:15:00.000Z</t>
  </si>
  <si>
    <t>2017-01-25T20:00:00.000Z</t>
  </si>
  <si>
    <t>99.63194444</t>
  </si>
  <si>
    <t>£26.75</t>
  </si>
  <si>
    <t>42.18055556</t>
  </si>
  <si>
    <t>49.30864198</t>
  </si>
  <si>
    <t>92.50793651</t>
  </si>
  <si>
    <t>95.98015873</t>
  </si>
  <si>
    <t>74.01041667</t>
  </si>
  <si>
    <t>48.10802469</t>
  </si>
  <si>
    <t>87.22222222</t>
  </si>
  <si>
    <t>14.65873016</t>
  </si>
  <si>
    <t>91.3968254</t>
  </si>
  <si>
    <t>97.42857143</t>
  </si>
  <si>
    <t>2017-01-25T21:00:00.000Z</t>
  </si>
  <si>
    <t>£24.00</t>
  </si>
  <si>
    <t>91.13333333</t>
  </si>
  <si>
    <t>85.65555556</t>
  </si>
  <si>
    <t>2017-01-25T08:00:00.000Z</t>
  </si>
  <si>
    <t>78.22619048</t>
  </si>
  <si>
    <t>9.80952381</t>
  </si>
  <si>
    <t>99.1984127</t>
  </si>
  <si>
    <t>£30.75</t>
  </si>
  <si>
    <t>75.7808642</t>
  </si>
  <si>
    <t>68.6984127</t>
  </si>
  <si>
    <t>51.13271605</t>
  </si>
  <si>
    <t>£26.00</t>
  </si>
  <si>
    <t>84.09126984</t>
  </si>
  <si>
    <t>£25.25</t>
  </si>
  <si>
    <t>82.67460317</t>
  </si>
  <si>
    <t>91.40740741</t>
  </si>
  <si>
    <t>66.11111111</t>
  </si>
  <si>
    <t>93.96031746</t>
  </si>
  <si>
    <t>69.93650794</t>
  </si>
  <si>
    <t>74.69753086</t>
  </si>
  <si>
    <t>£11.75</t>
  </si>
  <si>
    <t>72.25396825</t>
  </si>
  <si>
    <t>90.09722222</t>
  </si>
  <si>
    <t>98.44444444</t>
  </si>
  <si>
    <t>£30.50</t>
  </si>
  <si>
    <t>98.12698413</t>
  </si>
  <si>
    <t>87.74305556</t>
  </si>
  <si>
    <t>83.61111111</t>
  </si>
  <si>
    <t>2017-01-25T23:15:00.000Z</t>
  </si>
  <si>
    <t>78.14285714</t>
  </si>
  <si>
    <t>69.10802469</t>
  </si>
  <si>
    <t>32.91666667</t>
  </si>
  <si>
    <t>81.62698413</t>
  </si>
  <si>
    <t>38.74206349</t>
  </si>
  <si>
    <t>84.6547619</t>
  </si>
  <si>
    <t>50.66666667</t>
  </si>
  <si>
    <t>86.97619048</t>
  </si>
  <si>
    <t>73.99206349</t>
  </si>
  <si>
    <t>89.89285714</t>
  </si>
  <si>
    <t>£31.00</t>
  </si>
  <si>
    <t>58.79761905</t>
  </si>
  <si>
    <t>NottingHill</t>
  </si>
  <si>
    <t>63.98611111</t>
  </si>
  <si>
    <t>2017-01-25T11:30:00.000Z</t>
  </si>
  <si>
    <t>93.83888889</t>
  </si>
  <si>
    <t>90.35185185</t>
  </si>
  <si>
    <t>25.33333333</t>
  </si>
  <si>
    <t>33.02777778</t>
  </si>
  <si>
    <t>74.87698413</t>
  </si>
  <si>
    <t>94.11419753</t>
  </si>
  <si>
    <t>84.91269841</t>
  </si>
  <si>
    <t>30.57936508</t>
  </si>
  <si>
    <t>21.10714286</t>
  </si>
  <si>
    <t>92.3531746</t>
  </si>
  <si>
    <t>6.033950617</t>
  </si>
  <si>
    <t>82.73809524</t>
  </si>
  <si>
    <t>£15.00</t>
  </si>
  <si>
    <t>39.18253968</t>
  </si>
  <si>
    <t>24.05555556</t>
  </si>
  <si>
    <t>93.82936508</t>
  </si>
  <si>
    <t>75.09259259</t>
  </si>
  <si>
    <t>68.81349206</t>
  </si>
  <si>
    <t>73.48148148</t>
  </si>
  <si>
    <t>85.92857143</t>
  </si>
  <si>
    <t>73.15740741</t>
  </si>
  <si>
    <t>96.52777778</t>
  </si>
  <si>
    <t>£21.75</t>
  </si>
  <si>
    <t>99.40555556</t>
  </si>
  <si>
    <t>95.2</t>
  </si>
  <si>
    <t>38.85185185</t>
  </si>
  <si>
    <t>86.49206349</t>
  </si>
  <si>
    <t>55.67460317</t>
  </si>
  <si>
    <t>96.50396825</t>
  </si>
  <si>
    <t>49.00308642</t>
  </si>
  <si>
    <t>75.49603175</t>
  </si>
  <si>
    <t>68.1031746</t>
  </si>
  <si>
    <t>73.29365079</t>
  </si>
  <si>
    <t>75.85802469</t>
  </si>
  <si>
    <t>83.72619048</t>
  </si>
  <si>
    <t>84.76388889</t>
  </si>
  <si>
    <t>96.0462963</t>
  </si>
  <si>
    <t>£16.00</t>
  </si>
  <si>
    <t>71.69444444</t>
  </si>
  <si>
    <t>55.68650794</t>
  </si>
  <si>
    <t>24.51234568</t>
  </si>
  <si>
    <t>87.91666667</t>
  </si>
  <si>
    <t>82.96527778</t>
  </si>
  <si>
    <t>77.54761905</t>
  </si>
  <si>
    <t>89.29320988</t>
  </si>
  <si>
    <t>71.06944444</t>
  </si>
  <si>
    <t>96.27380952</t>
  </si>
  <si>
    <t>94.58730159</t>
  </si>
  <si>
    <t>72.87962963</t>
  </si>
  <si>
    <t>47.92361111</t>
  </si>
  <si>
    <t>21.02380952</t>
  </si>
  <si>
    <t>63.82716049</t>
  </si>
  <si>
    <t>30.01587302</t>
  </si>
  <si>
    <t>£13.75</t>
  </si>
  <si>
    <t>£14.50</t>
  </si>
  <si>
    <t>90.2</t>
  </si>
  <si>
    <t>17.90740741</t>
  </si>
  <si>
    <t>£30.00</t>
  </si>
  <si>
    <t>92.58730159</t>
  </si>
  <si>
    <t>£25.00</t>
  </si>
  <si>
    <t>42.71604938</t>
  </si>
  <si>
    <t>95.25</t>
  </si>
  <si>
    <t>2.685185185</t>
  </si>
  <si>
    <t>8.685185185</t>
  </si>
  <si>
    <t>92.61904762</t>
  </si>
  <si>
    <t>76.5308642</t>
  </si>
  <si>
    <t>84.57638889</t>
  </si>
  <si>
    <t>98.13492063</t>
  </si>
  <si>
    <t xml:space="preserve">2017-01-25T10:30:00.000Z - </t>
  </si>
  <si>
    <t>Out of Area</t>
  </si>
  <si>
    <t>low acceptance</t>
  </si>
  <si>
    <t>vehicle type</t>
  </si>
  <si>
    <t>organic job earnings</t>
  </si>
  <si>
    <t>ratio time spent in allocated zone</t>
  </si>
  <si>
    <t>job requests accepted</t>
  </si>
  <si>
    <t>job requests received</t>
  </si>
  <si>
    <t>time busy on job (sec)</t>
  </si>
  <si>
    <t>time waiting for job (sec)</t>
  </si>
  <si>
    <t>time offline (sec)</t>
  </si>
  <si>
    <t>zone</t>
  </si>
  <si>
    <t>shift end</t>
  </si>
  <si>
    <t>shift start</t>
  </si>
  <si>
    <t>driver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</si>
</sst>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&quot; kg&quot;"/>
    <numFmt numFmtId="165" formatCode="&quot;£&quot;0\.00"/>
    <numFmt numFmtId="166" formatCode="0\.000000000"/>
    <numFmt numFmtId="173" formatCode="[hh]:mm:ss;@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Roboto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/>
      <top/>
      <bottom style="medium">
        <color rgb="FFCCCCCC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6">
    <xf numFmtId="0" fontId="0" fillId="0" borderId="0" xfId="0"/>
    <xf numFmtId="164" fontId="0" fillId="0" borderId="0" xfId="0" applyNumberFormat="1"/>
    <xf numFmtId="9" fontId="0" fillId="0" borderId="0" xfId="0" applyNumberFormat="1"/>
    <xf numFmtId="0" fontId="2" fillId="0" borderId="2" xfId="0" applyFont="1" applyBorder="1" applyAlignment="1">
      <alignment wrapText="1"/>
    </xf>
    <xf numFmtId="14" fontId="2" fillId="0" borderId="2" xfId="0" applyNumberFormat="1" applyFont="1" applyBorder="1" applyAlignment="1">
      <alignment wrapText="1"/>
    </xf>
    <xf numFmtId="0" fontId="2" fillId="0" borderId="5" xfId="0" applyFont="1" applyBorder="1" applyAlignment="1">
      <alignment wrapText="1"/>
    </xf>
    <xf numFmtId="14" fontId="2" fillId="0" borderId="5" xfId="0" applyNumberFormat="1" applyFont="1" applyBorder="1" applyAlignment="1">
      <alignment wrapText="1"/>
    </xf>
    <xf numFmtId="2" fontId="0" fillId="0" borderId="0" xfId="0" applyNumberFormat="1"/>
    <xf numFmtId="0" fontId="2" fillId="0" borderId="7" xfId="0" applyFont="1" applyBorder="1" applyAlignment="1">
      <alignment wrapText="1"/>
    </xf>
    <xf numFmtId="0" fontId="0" fillId="0" borderId="0" xfId="0" applyAlignment="1">
      <alignment wrapText="1"/>
    </xf>
    <xf numFmtId="0" fontId="2" fillId="0" borderId="7" xfId="0" applyFont="1" applyBorder="1" applyAlignment="1"/>
    <xf numFmtId="173" fontId="0" fillId="0" borderId="0" xfId="0" applyNumberFormat="1"/>
    <xf numFmtId="165" fontId="2" fillId="0" borderId="9" xfId="0" applyNumberFormat="1" applyFont="1" applyBorder="1" applyAlignment="1"/>
    <xf numFmtId="165" fontId="2" fillId="0" borderId="6" xfId="2" applyNumberFormat="1" applyFont="1" applyBorder="1" applyAlignment="1">
      <alignment wrapText="1"/>
    </xf>
    <xf numFmtId="165" fontId="2" fillId="0" borderId="6" xfId="0" applyNumberFormat="1" applyFont="1" applyBorder="1" applyAlignment="1">
      <alignment wrapText="1"/>
    </xf>
    <xf numFmtId="165" fontId="2" fillId="0" borderId="6" xfId="1" applyNumberFormat="1" applyFont="1" applyBorder="1" applyAlignment="1">
      <alignment wrapText="1"/>
    </xf>
    <xf numFmtId="165" fontId="2" fillId="0" borderId="3" xfId="0" applyNumberFormat="1" applyFont="1" applyBorder="1" applyAlignment="1">
      <alignment wrapText="1"/>
    </xf>
    <xf numFmtId="165" fontId="0" fillId="0" borderId="0" xfId="0" applyNumberFormat="1" applyAlignment="1"/>
    <xf numFmtId="0" fontId="2" fillId="0" borderId="8" xfId="0" applyFont="1" applyBorder="1" applyAlignment="1"/>
    <xf numFmtId="0" fontId="2" fillId="0" borderId="4" xfId="0" applyFont="1" applyBorder="1" applyAlignment="1">
      <alignment wrapText="1"/>
    </xf>
    <xf numFmtId="166" fontId="2" fillId="0" borderId="5" xfId="0" applyNumberFormat="1" applyFont="1" applyBorder="1" applyAlignment="1">
      <alignment wrapText="1"/>
    </xf>
    <xf numFmtId="0" fontId="2" fillId="0" borderId="8" xfId="0" applyNumberFormat="1" applyFont="1" applyBorder="1" applyAlignment="1">
      <alignment wrapText="1"/>
    </xf>
    <xf numFmtId="0" fontId="2" fillId="0" borderId="4" xfId="0" applyNumberFormat="1" applyFont="1" applyBorder="1" applyAlignment="1">
      <alignment wrapText="1"/>
    </xf>
    <xf numFmtId="0" fontId="2" fillId="0" borderId="1" xfId="0" applyFont="1" applyBorder="1" applyAlignment="1">
      <alignment wrapText="1"/>
    </xf>
    <xf numFmtId="166" fontId="2" fillId="0" borderId="2" xfId="0" applyNumberFormat="1" applyFont="1" applyBorder="1" applyAlignment="1">
      <alignment wrapText="1"/>
    </xf>
    <xf numFmtId="0" fontId="2" fillId="0" borderId="1" xfId="0" applyNumberFormat="1" applyFont="1" applyBorder="1" applyAlignment="1">
      <alignment wrapText="1"/>
    </xf>
  </cellXfs>
  <cellStyles count="3">
    <cellStyle name="Milliers" xfId="1" builtinId="3"/>
    <cellStyle name="Monétaire" xfId="2" builtinId="4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0" formatCode="General"/>
      <alignment horizontal="general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165" formatCode="&quot;£&quot;0\.00"/>
      <alignment horizontal="general" vertical="bottom" textRotation="0" wrapText="1" indent="0" justifyLastLine="0" shrinkToFit="0" readingOrder="0"/>
      <border diagonalUp="0" diagonalDown="0" outline="0">
        <left/>
        <right/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166" formatCode="0\.000000000"/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19" formatCode="dd/mm/yyyy"/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numFmt numFmtId="19" formatCode="dd/mm/yyyy"/>
      <alignment horizontal="general" vertical="bottom" textRotation="0" wrapText="1" indent="0" justifyLastLine="0" shrinkToFit="0" readingOrder="0"/>
      <border diagonalUp="0" diagonalDown="0"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Roboto"/>
        <scheme val="none"/>
      </font>
      <alignment horizontal="general" vertical="bottom" textRotation="0" wrapText="1" indent="0" justifyLastLine="0" shrinkToFit="0" readingOrder="0"/>
      <border diagonalUp="0" diagonalDown="0" outline="0">
        <left/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top style="medium">
          <color rgb="FFCCCCCC"/>
        </top>
      </border>
    </dxf>
    <dxf>
      <border outline="0">
        <left style="medium">
          <color rgb="FFCCCCCC"/>
        </left>
        <right style="medium">
          <color rgb="FFCCCCCC"/>
        </right>
        <top style="medium">
          <color rgb="FFCCCCCC"/>
        </top>
        <bottom style="medium">
          <color rgb="FFCCCCCC"/>
        </bottom>
      </border>
    </dxf>
    <dxf>
      <border outline="0">
        <bottom style="medium">
          <color rgb="FFCCCCCC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oua/Desktop/Test%20Stua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ner DATA"/>
      <sheetName val="Summary"/>
      <sheetName val="Test Stuart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N206" totalsRowShown="0" headerRowDxfId="1" dataDxfId="0" headerRowBorderDxfId="18" tableBorderDxfId="17" totalsRowBorderDxfId="16">
  <autoFilter ref="A1:N206"/>
  <sortState ref="A2:N206">
    <sortCondition ref="A1:A206"/>
  </sortState>
  <tableColumns count="14">
    <tableColumn id="1" name="driver id" dataDxfId="15"/>
    <tableColumn id="2" name="shift start" dataDxfId="14"/>
    <tableColumn id="3" name="shift end" dataDxfId="13"/>
    <tableColumn id="4" name="zone" dataDxfId="12"/>
    <tableColumn id="5" name="time offline (sec)" dataDxfId="11"/>
    <tableColumn id="6" name="time waiting for job (sec)" dataDxfId="10"/>
    <tableColumn id="7" name="time busy on job (sec)" dataDxfId="9"/>
    <tableColumn id="8" name="job requests received" dataDxfId="8"/>
    <tableColumn id="9" name="job requests accepted" dataDxfId="7"/>
    <tableColumn id="10" name="ratio time spent in allocated zone" dataDxfId="6"/>
    <tableColumn id="11" name="organic job earnings" dataDxfId="5"/>
    <tableColumn id="12" name="vehicle type" dataDxfId="4">
      <calculatedColumnFormula>VLOOKUP(Tableau1[[#This Row],[driver id]],[1]!Tableau3[#Data],2)</calculatedColumnFormula>
    </tableColumn>
    <tableColumn id="15" name="low acceptance" dataDxfId="3">
      <calculatedColumnFormula>IF(Tableau1[[#This Row],[job requests received]]&lt;&gt;0,IF(Tableau1[[#This Row],[job requests accepted]]/Tableau1[[#This Row],[job requests received]]&lt;(85/100),"VRAI","FAUX"),FALSE)</calculatedColumnFormula>
    </tableColumn>
    <tableColumn id="16" name="Out of Area" dataDxfId="2">
      <calculatedColumnFormula>IF(Tableau1[[#This Row],[ratio time spent in allocated zone]]&lt;80,"VRAI","FAUX")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H1" workbookViewId="0">
      <selection activeCell="Q2" sqref="Q2"/>
    </sheetView>
  </sheetViews>
  <sheetFormatPr baseColWidth="10" defaultRowHeight="15"/>
  <cols>
    <col min="2" max="2" width="11.42578125" style="9"/>
    <col min="3" max="3" width="12.85546875" style="9" customWidth="1"/>
    <col min="4" max="4" width="13.42578125" customWidth="1"/>
    <col min="5" max="5" width="18.140625" customWidth="1"/>
    <col min="6" max="6" width="25.5703125" customWidth="1"/>
    <col min="7" max="7" width="22.85546875" customWidth="1"/>
    <col min="8" max="8" width="22.5703125" customWidth="1"/>
    <col min="9" max="9" width="23" customWidth="1"/>
    <col min="10" max="10" width="33.5703125" customWidth="1"/>
    <col min="11" max="11" width="21.85546875" style="17" customWidth="1"/>
    <col min="12" max="12" width="13.85546875" customWidth="1"/>
    <col min="13" max="13" width="16.42578125" customWidth="1"/>
    <col min="17" max="17" width="18.42578125" style="2" bestFit="1" customWidth="1"/>
    <col min="18" max="18" width="11.42578125" style="1"/>
  </cols>
  <sheetData>
    <row r="1" spans="1:19" ht="15.75" thickBot="1">
      <c r="A1" s="18" t="s">
        <v>238</v>
      </c>
      <c r="B1" s="8" t="s">
        <v>237</v>
      </c>
      <c r="C1" s="8" t="s">
        <v>236</v>
      </c>
      <c r="D1" s="10" t="s">
        <v>235</v>
      </c>
      <c r="E1" s="10" t="s">
        <v>234</v>
      </c>
      <c r="F1" s="10" t="s">
        <v>233</v>
      </c>
      <c r="G1" s="10" t="s">
        <v>232</v>
      </c>
      <c r="H1" s="10" t="s">
        <v>231</v>
      </c>
      <c r="I1" s="10" t="s">
        <v>230</v>
      </c>
      <c r="J1" s="10" t="s">
        <v>229</v>
      </c>
      <c r="K1" s="12" t="s">
        <v>228</v>
      </c>
      <c r="L1" s="10" t="s">
        <v>227</v>
      </c>
      <c r="M1" s="10" t="s">
        <v>226</v>
      </c>
      <c r="N1" s="10" t="s">
        <v>225</v>
      </c>
    </row>
    <row r="2" spans="1:19" ht="39.75" thickBot="1">
      <c r="A2" s="19">
        <v>10267</v>
      </c>
      <c r="B2" s="6" t="s">
        <v>8</v>
      </c>
      <c r="C2" s="6" t="s">
        <v>224</v>
      </c>
      <c r="D2" s="5" t="s">
        <v>1</v>
      </c>
      <c r="E2" s="5">
        <v>72</v>
      </c>
      <c r="F2" s="5">
        <v>7128</v>
      </c>
      <c r="G2" s="5">
        <v>0</v>
      </c>
      <c r="H2" s="5">
        <v>0</v>
      </c>
      <c r="I2" s="5">
        <v>0</v>
      </c>
      <c r="J2" s="20">
        <v>99</v>
      </c>
      <c r="K2" s="13" t="s">
        <v>0</v>
      </c>
      <c r="L2" s="8">
        <f>VLOOKUP(Tableau1[[#This Row],[driver id]],[1]!Tableau3[#Data],2)</f>
        <v>2</v>
      </c>
      <c r="M2" s="21" t="b">
        <f>IF(Tableau1[[#This Row],[job requests received]]&lt;&gt;0,IF(Tableau1[[#This Row],[job requests accepted]]/Tableau1[[#This Row],[job requests received]]&lt;(85/100),"VRAI","FAUX"),FALSE)</f>
        <v>0</v>
      </c>
      <c r="N2" s="21" t="str">
        <f>IF(Tableau1[[#This Row],[ratio time spent in allocated zone]]&lt;80,"VRAI","FAUX")</f>
        <v>FAUX</v>
      </c>
      <c r="P2">
        <f>VALUE(SUBSTITUTE(SUBSTITUTE(Tableau1[[#This Row],[organic job earnings]],"£",""),".",","))</f>
        <v>0</v>
      </c>
      <c r="Q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0.79166666666666674</v>
      </c>
    </row>
    <row r="3" spans="1:19" ht="39.75" thickBot="1">
      <c r="A3" s="19">
        <v>10267</v>
      </c>
      <c r="B3" s="6" t="s">
        <v>3</v>
      </c>
      <c r="C3" s="6" t="s">
        <v>2</v>
      </c>
      <c r="D3" s="5" t="s">
        <v>1</v>
      </c>
      <c r="E3" s="5">
        <v>235</v>
      </c>
      <c r="F3" s="5">
        <v>10239</v>
      </c>
      <c r="G3" s="5">
        <v>2126</v>
      </c>
      <c r="H3" s="5">
        <v>2</v>
      </c>
      <c r="I3" s="5">
        <v>1</v>
      </c>
      <c r="J3" s="20" t="s">
        <v>223</v>
      </c>
      <c r="K3" s="14" t="s">
        <v>39</v>
      </c>
      <c r="L3" s="8">
        <f>VLOOKUP(Tableau1[[#This Row],[driver id]],[1]!Tableau3[#Data],2)</f>
        <v>2</v>
      </c>
      <c r="M3" s="22" t="str">
        <f>IF(Tableau1[[#This Row],[job requests received]]&lt;&gt;0,IF(Tableau1[[#This Row],[job requests accepted]]/Tableau1[[#This Row],[job requests received]]&lt;(85/100),"VRAI","FAUX"),FALSE)</f>
        <v>VRAI</v>
      </c>
      <c r="N3" s="22" t="str">
        <f>IF(Tableau1[[#This Row],[ratio time spent in allocated zone]]&lt;80,"VRAI","FAUX")</f>
        <v>FAUX</v>
      </c>
      <c r="P3">
        <f>VALUE(SUBSTITUTE(SUBSTITUTE(Tableau1[[#This Row],[organic job earnings]],"£",""),".",","))</f>
        <v>4.5</v>
      </c>
      <c r="Q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4" spans="1:19" ht="39.75" thickBot="1">
      <c r="A4" s="19">
        <v>10277</v>
      </c>
      <c r="B4" s="6" t="s">
        <v>155</v>
      </c>
      <c r="C4" s="6" t="s">
        <v>5</v>
      </c>
      <c r="D4" s="5" t="s">
        <v>153</v>
      </c>
      <c r="E4" s="5">
        <v>503</v>
      </c>
      <c r="F4" s="5">
        <v>5269</v>
      </c>
      <c r="G4" s="5">
        <v>1428</v>
      </c>
      <c r="H4" s="5">
        <v>2</v>
      </c>
      <c r="I4" s="5">
        <v>2</v>
      </c>
      <c r="J4" s="20" t="s">
        <v>222</v>
      </c>
      <c r="K4" s="15" t="s">
        <v>17</v>
      </c>
      <c r="L4" s="8">
        <f>VLOOKUP(Tableau1[[#This Row],[driver id]],[1]!Tableau3[#Data],2)</f>
        <v>3</v>
      </c>
      <c r="M4" s="22" t="str">
        <f>IF(Tableau1[[#This Row],[job requests received]]&lt;&gt;0,IF(Tableau1[[#This Row],[job requests accepted]]/Tableau1[[#This Row],[job requests received]]&lt;(85/100),"VRAI","FAUX"),FALSE)</f>
        <v>FAUX</v>
      </c>
      <c r="N4" s="22" t="str">
        <f>IF(Tableau1[[#This Row],[ratio time spent in allocated zone]]&lt;80,"VRAI","FAUX")</f>
        <v>FAUX</v>
      </c>
      <c r="P4">
        <f>VALUE(SUBSTITUTE(SUBSTITUTE(Tableau1[[#This Row],[organic job earnings]],"£",""),".",","))</f>
        <v>10</v>
      </c>
      <c r="Q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5" spans="1:19" ht="39.75" thickBot="1">
      <c r="A5" s="19">
        <v>10277</v>
      </c>
      <c r="B5" s="6" t="s">
        <v>5</v>
      </c>
      <c r="C5" s="6" t="s">
        <v>3</v>
      </c>
      <c r="D5" s="5" t="s">
        <v>153</v>
      </c>
      <c r="E5" s="5">
        <v>2</v>
      </c>
      <c r="F5" s="5">
        <v>8034</v>
      </c>
      <c r="G5" s="5">
        <v>8164</v>
      </c>
      <c r="H5" s="5">
        <v>4</v>
      </c>
      <c r="I5" s="5">
        <v>2</v>
      </c>
      <c r="J5" s="20" t="s">
        <v>221</v>
      </c>
      <c r="K5" s="15" t="s">
        <v>17</v>
      </c>
      <c r="L5" s="8">
        <f>VLOOKUP(Tableau1[[#This Row],[driver id]],[1]!Tableau3[#Data],2)</f>
        <v>3</v>
      </c>
      <c r="M5" s="22" t="str">
        <f>IF(Tableau1[[#This Row],[job requests received]]&lt;&gt;0,IF(Tableau1[[#This Row],[job requests accepted]]/Tableau1[[#This Row],[job requests received]]&lt;(85/100),"VRAI","FAUX"),FALSE)</f>
        <v>VRAI</v>
      </c>
      <c r="N5" s="22" t="str">
        <f>IF(Tableau1[[#This Row],[ratio time spent in allocated zone]]&lt;80,"VRAI","FAUX")</f>
        <v>FAUX</v>
      </c>
      <c r="P5">
        <f>VALUE(SUBSTITUTE(SUBSTITUTE(Tableau1[[#This Row],[organic job earnings]],"£",""),".",","))</f>
        <v>10</v>
      </c>
      <c r="Q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6" spans="1:19" ht="39.75" thickBot="1">
      <c r="A6" s="19">
        <v>10277</v>
      </c>
      <c r="B6" s="6" t="s">
        <v>21</v>
      </c>
      <c r="C6" s="6" t="s">
        <v>14</v>
      </c>
      <c r="D6" s="5" t="s">
        <v>153</v>
      </c>
      <c r="E6" s="5">
        <v>0</v>
      </c>
      <c r="F6" s="5">
        <v>7272</v>
      </c>
      <c r="G6" s="5">
        <v>5328</v>
      </c>
      <c r="H6" s="5">
        <v>3</v>
      </c>
      <c r="I6" s="5">
        <v>3</v>
      </c>
      <c r="J6" s="20" t="s">
        <v>220</v>
      </c>
      <c r="K6" s="14" t="s">
        <v>35</v>
      </c>
      <c r="L6" s="8">
        <f>VLOOKUP(Tableau1[[#This Row],[driver id]],[1]!Tableau3[#Data],2)</f>
        <v>3</v>
      </c>
      <c r="M6" s="22" t="str">
        <f>IF(Tableau1[[#This Row],[job requests received]]&lt;&gt;0,IF(Tableau1[[#This Row],[job requests accepted]]/Tableau1[[#This Row],[job requests received]]&lt;(85/100),"VRAI","FAUX"),FALSE)</f>
        <v>FAUX</v>
      </c>
      <c r="N6" s="22" t="str">
        <f>IF(Tableau1[[#This Row],[ratio time spent in allocated zone]]&lt;80,"VRAI","FAUX")</f>
        <v>FAUX</v>
      </c>
      <c r="P6">
        <f>VALUE(SUBSTITUTE(SUBSTITUTE(Tableau1[[#This Row],[organic job earnings]],"£",""),".",","))</f>
        <v>18</v>
      </c>
      <c r="Q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  <c r="S6" s="7"/>
    </row>
    <row r="7" spans="1:19" ht="39.75" thickBot="1">
      <c r="A7" s="19">
        <v>10277</v>
      </c>
      <c r="B7" s="6" t="s">
        <v>14</v>
      </c>
      <c r="C7" s="6" t="s">
        <v>20</v>
      </c>
      <c r="D7" s="5" t="s">
        <v>153</v>
      </c>
      <c r="E7" s="5">
        <v>0</v>
      </c>
      <c r="F7" s="5">
        <v>1505</v>
      </c>
      <c r="G7" s="5">
        <v>1195</v>
      </c>
      <c r="H7" s="5">
        <v>0</v>
      </c>
      <c r="I7" s="5">
        <v>0</v>
      </c>
      <c r="J7" s="20" t="s">
        <v>219</v>
      </c>
      <c r="K7" s="14" t="s">
        <v>0</v>
      </c>
      <c r="L7" s="5">
        <f>VLOOKUP(Tableau1[[#This Row],[driver id]],[1]!Tableau3[#Data],2)</f>
        <v>3</v>
      </c>
      <c r="M7" s="22" t="b">
        <f>IF(Tableau1[[#This Row],[job requests received]]&lt;&gt;0,IF(Tableau1[[#This Row],[job requests accepted]]/Tableau1[[#This Row],[job requests received]]&lt;(85/100),"VRAI","FAUX"),FALSE)</f>
        <v>0</v>
      </c>
      <c r="N7" s="22" t="str">
        <f>IF(Tableau1[[#This Row],[ratio time spent in allocated zone]]&lt;80,"VRAI","FAUX")</f>
        <v>FAUX</v>
      </c>
      <c r="P7">
        <f>VALUE(SUBSTITUTE(SUBSTITUTE(Tableau1[[#This Row],[organic job earnings]],"£",""),".",","))</f>
        <v>0</v>
      </c>
      <c r="Q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8" spans="1:19" ht="39.75" thickBot="1">
      <c r="A8" s="19">
        <v>11388</v>
      </c>
      <c r="B8" s="6" t="s">
        <v>8</v>
      </c>
      <c r="C8" s="6" t="s">
        <v>6</v>
      </c>
      <c r="D8" s="5" t="s">
        <v>4</v>
      </c>
      <c r="E8" s="5">
        <v>512</v>
      </c>
      <c r="F8" s="5">
        <v>4743</v>
      </c>
      <c r="G8" s="5">
        <v>145</v>
      </c>
      <c r="H8" s="5">
        <v>2</v>
      </c>
      <c r="I8" s="5">
        <v>1</v>
      </c>
      <c r="J8" s="20" t="s">
        <v>218</v>
      </c>
      <c r="K8" s="14" t="s">
        <v>33</v>
      </c>
      <c r="L8" s="5">
        <f>VLOOKUP(Tableau1[[#This Row],[driver id]],[1]!Tableau3[#Data],2)</f>
        <v>3</v>
      </c>
      <c r="M8" s="22" t="str">
        <f>IF(Tableau1[[#This Row],[job requests received]]&lt;&gt;0,IF(Tableau1[[#This Row],[job requests accepted]]/Tableau1[[#This Row],[job requests received]]&lt;(85/100),"VRAI","FAUX"),FALSE)</f>
        <v>VRAI</v>
      </c>
      <c r="N8" s="22" t="str">
        <f>IF(Tableau1[[#This Row],[ratio time spent in allocated zone]]&lt;80,"VRAI","FAUX")</f>
        <v>FAUX</v>
      </c>
      <c r="P8">
        <f>VALUE(SUBSTITUTE(SUBSTITUTE(Tableau1[[#This Row],[organic job earnings]],"£",""),".",","))</f>
        <v>5</v>
      </c>
      <c r="Q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9" spans="1:19" ht="39.75" thickBot="1">
      <c r="A9" s="19">
        <v>11388</v>
      </c>
      <c r="B9" s="6" t="s">
        <v>6</v>
      </c>
      <c r="C9" s="6" t="s">
        <v>5</v>
      </c>
      <c r="D9" s="5" t="s">
        <v>50</v>
      </c>
      <c r="E9" s="5">
        <v>0</v>
      </c>
      <c r="F9" s="5">
        <v>6388</v>
      </c>
      <c r="G9" s="5">
        <v>6212</v>
      </c>
      <c r="H9" s="5">
        <v>3</v>
      </c>
      <c r="I9" s="5">
        <v>3</v>
      </c>
      <c r="J9" s="20" t="s">
        <v>217</v>
      </c>
      <c r="K9" s="14" t="s">
        <v>168</v>
      </c>
      <c r="L9" s="5">
        <f>VLOOKUP(Tableau1[[#This Row],[driver id]],[1]!Tableau3[#Data],2)</f>
        <v>3</v>
      </c>
      <c r="M9" s="22" t="str">
        <f>IF(Tableau1[[#This Row],[job requests received]]&lt;&gt;0,IF(Tableau1[[#This Row],[job requests accepted]]/Tableau1[[#This Row],[job requests received]]&lt;(85/100),"VRAI","FAUX"),FALSE)</f>
        <v>FAUX</v>
      </c>
      <c r="N9" s="22" t="str">
        <f>IF(Tableau1[[#This Row],[ratio time spent in allocated zone]]&lt;80,"VRAI","FAUX")</f>
        <v>FAUX</v>
      </c>
      <c r="P9">
        <f>VALUE(SUBSTITUTE(SUBSTITUTE(Tableau1[[#This Row],[organic job earnings]],"£",""),".",","))</f>
        <v>15</v>
      </c>
      <c r="Q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0" spans="1:19" ht="39.75" thickBot="1">
      <c r="A10" s="19">
        <v>11388</v>
      </c>
      <c r="B10" s="6" t="s">
        <v>5</v>
      </c>
      <c r="C10" s="6" t="s">
        <v>3</v>
      </c>
      <c r="D10" s="5" t="s">
        <v>7</v>
      </c>
      <c r="E10" s="5">
        <v>765</v>
      </c>
      <c r="F10" s="5">
        <v>8515</v>
      </c>
      <c r="G10" s="5">
        <v>6920</v>
      </c>
      <c r="H10" s="5">
        <v>7</v>
      </c>
      <c r="I10" s="5">
        <v>4</v>
      </c>
      <c r="J10" s="20" t="s">
        <v>216</v>
      </c>
      <c r="K10" s="14" t="s">
        <v>215</v>
      </c>
      <c r="L10" s="5">
        <f>VLOOKUP(Tableau1[[#This Row],[driver id]],[1]!Tableau3[#Data],2)</f>
        <v>3</v>
      </c>
      <c r="M10" s="22" t="str">
        <f>IF(Tableau1[[#This Row],[job requests received]]&lt;&gt;0,IF(Tableau1[[#This Row],[job requests accepted]]/Tableau1[[#This Row],[job requests received]]&lt;(85/100),"VRAI","FAUX"),FALSE)</f>
        <v>VRAI</v>
      </c>
      <c r="N10" s="22" t="str">
        <f>IF(Tableau1[[#This Row],[ratio time spent in allocated zone]]&lt;80,"VRAI","FAUX")</f>
        <v>FAUX</v>
      </c>
      <c r="P10">
        <f>VALUE(SUBSTITUTE(SUBSTITUTE(Tableau1[[#This Row],[organic job earnings]],"£",""),".",","))</f>
        <v>25</v>
      </c>
      <c r="Q1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1" spans="1:19" ht="39.75" thickBot="1">
      <c r="A11" s="19">
        <v>11388</v>
      </c>
      <c r="B11" s="6" t="s">
        <v>3</v>
      </c>
      <c r="C11" s="6" t="s">
        <v>2</v>
      </c>
      <c r="D11" s="5" t="s">
        <v>50</v>
      </c>
      <c r="E11" s="5">
        <v>312</v>
      </c>
      <c r="F11" s="5">
        <v>3832</v>
      </c>
      <c r="G11" s="5">
        <v>8456</v>
      </c>
      <c r="H11" s="5">
        <v>7</v>
      </c>
      <c r="I11" s="5">
        <v>6</v>
      </c>
      <c r="J11" s="20" t="s">
        <v>214</v>
      </c>
      <c r="K11" s="14" t="s">
        <v>213</v>
      </c>
      <c r="L11" s="5">
        <f>VLOOKUP(Tableau1[[#This Row],[driver id]],[1]!Tableau3[#Data],2)</f>
        <v>3</v>
      </c>
      <c r="M11" s="22" t="str">
        <f>IF(Tableau1[[#This Row],[job requests received]]&lt;&gt;0,IF(Tableau1[[#This Row],[job requests accepted]]/Tableau1[[#This Row],[job requests received]]&lt;(85/100),"VRAI","FAUX"),FALSE)</f>
        <v>FAUX</v>
      </c>
      <c r="N11" s="22" t="str">
        <f>IF(Tableau1[[#This Row],[ratio time spent in allocated zone]]&lt;80,"VRAI","FAUX")</f>
        <v>FAUX</v>
      </c>
      <c r="P11">
        <f>VALUE(SUBSTITUTE(SUBSTITUTE(Tableau1[[#This Row],[organic job earnings]],"£",""),".",","))</f>
        <v>30</v>
      </c>
      <c r="Q1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2" spans="1:19" ht="39.75" thickBot="1">
      <c r="A12" s="19">
        <v>11473</v>
      </c>
      <c r="B12" s="6" t="s">
        <v>8</v>
      </c>
      <c r="C12" s="6" t="s">
        <v>6</v>
      </c>
      <c r="D12" s="5" t="s">
        <v>4</v>
      </c>
      <c r="E12" s="5">
        <v>33</v>
      </c>
      <c r="F12" s="5">
        <v>4774</v>
      </c>
      <c r="G12" s="5">
        <v>593</v>
      </c>
      <c r="H12" s="5">
        <v>1</v>
      </c>
      <c r="I12" s="5">
        <v>1</v>
      </c>
      <c r="J12" s="20" t="s">
        <v>212</v>
      </c>
      <c r="K12" s="14" t="s">
        <v>39</v>
      </c>
      <c r="L12" s="5">
        <f>VLOOKUP(Tableau1[[#This Row],[driver id]],[1]!Tableau3[#Data],2)</f>
        <v>2</v>
      </c>
      <c r="M12" s="22" t="str">
        <f>IF(Tableau1[[#This Row],[job requests received]]&lt;&gt;0,IF(Tableau1[[#This Row],[job requests accepted]]/Tableau1[[#This Row],[job requests received]]&lt;(85/100),"VRAI","FAUX"),FALSE)</f>
        <v>FAUX</v>
      </c>
      <c r="N12" s="22" t="str">
        <f>IF(Tableau1[[#This Row],[ratio time spent in allocated zone]]&lt;80,"VRAI","FAUX")</f>
        <v>FAUX</v>
      </c>
      <c r="P12">
        <f>VALUE(SUBSTITUTE(SUBSTITUTE(Tableau1[[#This Row],[organic job earnings]],"£",""),".",","))</f>
        <v>4.5</v>
      </c>
      <c r="Q1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13" spans="1:19" ht="39.75" thickBot="1">
      <c r="A13" s="19">
        <v>15976</v>
      </c>
      <c r="B13" s="6" t="s">
        <v>49</v>
      </c>
      <c r="C13" s="6" t="s">
        <v>59</v>
      </c>
      <c r="D13" s="5" t="s">
        <v>50</v>
      </c>
      <c r="E13" s="5">
        <v>0</v>
      </c>
      <c r="F13" s="5">
        <v>3995</v>
      </c>
      <c r="G13" s="5">
        <v>1405</v>
      </c>
      <c r="H13" s="5">
        <v>1</v>
      </c>
      <c r="I13" s="5">
        <v>1</v>
      </c>
      <c r="J13" s="20">
        <v>100</v>
      </c>
      <c r="K13" s="14" t="s">
        <v>72</v>
      </c>
      <c r="L13" s="5">
        <f>VLOOKUP(Tableau1[[#This Row],[driver id]],[1]!Tableau3[#Data],2)</f>
        <v>4</v>
      </c>
      <c r="M13" s="22" t="str">
        <f>IF(Tableau1[[#This Row],[job requests received]]&lt;&gt;0,IF(Tableau1[[#This Row],[job requests accepted]]/Tableau1[[#This Row],[job requests received]]&lt;(85/100),"VRAI","FAUX"),FALSE)</f>
        <v>FAUX</v>
      </c>
      <c r="N13" s="22" t="str">
        <f>IF(Tableau1[[#This Row],[ratio time spent in allocated zone]]&lt;80,"VRAI","FAUX")</f>
        <v>FAUX</v>
      </c>
      <c r="P13">
        <f>VALUE(SUBSTITUTE(SUBSTITUTE(Tableau1[[#This Row],[organic job earnings]],"£",""),".",","))</f>
        <v>7.25</v>
      </c>
      <c r="Q1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0.8125</v>
      </c>
    </row>
    <row r="14" spans="1:19" ht="39.75" thickBot="1">
      <c r="A14" s="19">
        <v>15976</v>
      </c>
      <c r="B14" s="6" t="s">
        <v>59</v>
      </c>
      <c r="C14" s="6" t="s">
        <v>47</v>
      </c>
      <c r="D14" s="5" t="s">
        <v>50</v>
      </c>
      <c r="E14" s="5">
        <v>426</v>
      </c>
      <c r="F14" s="5">
        <v>3371</v>
      </c>
      <c r="G14" s="5">
        <v>5203</v>
      </c>
      <c r="H14" s="5">
        <v>3</v>
      </c>
      <c r="I14" s="5">
        <v>2</v>
      </c>
      <c r="J14" s="20" t="s">
        <v>211</v>
      </c>
      <c r="K14" s="14" t="s">
        <v>210</v>
      </c>
      <c r="L14" s="5">
        <f>VLOOKUP(Tableau1[[#This Row],[driver id]],[1]!Tableau3[#Data],2)</f>
        <v>4</v>
      </c>
      <c r="M14" s="22" t="str">
        <f>IF(Tableau1[[#This Row],[job requests received]]&lt;&gt;0,IF(Tableau1[[#This Row],[job requests accepted]]/Tableau1[[#This Row],[job requests received]]&lt;(85/100),"VRAI","FAUX"),FALSE)</f>
        <v>VRAI</v>
      </c>
      <c r="N14" s="22" t="str">
        <f>IF(Tableau1[[#This Row],[ratio time spent in allocated zone]]&lt;80,"VRAI","FAUX")</f>
        <v>FAUX</v>
      </c>
      <c r="P14">
        <f>VALUE(SUBSTITUTE(SUBSTITUTE(Tableau1[[#This Row],[organic job earnings]],"£",""),".",","))</f>
        <v>14.5</v>
      </c>
      <c r="Q1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0.97916666666424135</v>
      </c>
    </row>
    <row r="15" spans="1:19" ht="39.75" thickBot="1">
      <c r="A15" s="19">
        <v>15976</v>
      </c>
      <c r="B15" s="6" t="s">
        <v>47</v>
      </c>
      <c r="C15" s="6" t="s">
        <v>3</v>
      </c>
      <c r="D15" s="5" t="s">
        <v>50</v>
      </c>
      <c r="E15" s="5">
        <v>0</v>
      </c>
      <c r="F15" s="5">
        <v>13562</v>
      </c>
      <c r="G15" s="5">
        <v>4438</v>
      </c>
      <c r="H15" s="5">
        <v>1</v>
      </c>
      <c r="I15" s="5">
        <v>1</v>
      </c>
      <c r="J15" s="20">
        <v>100</v>
      </c>
      <c r="K15" s="14" t="s">
        <v>209</v>
      </c>
      <c r="L15" s="5">
        <f>VLOOKUP(Tableau1[[#This Row],[driver id]],[1]!Tableau3[#Data],2)</f>
        <v>4</v>
      </c>
      <c r="M15" s="22" t="str">
        <f>IF(Tableau1[[#This Row],[job requests received]]&lt;&gt;0,IF(Tableau1[[#This Row],[job requests accepted]]/Tableau1[[#This Row],[job requests received]]&lt;(85/100),"VRAI","FAUX"),FALSE)</f>
        <v>FAUX</v>
      </c>
      <c r="N15" s="22" t="str">
        <f>IF(Tableau1[[#This Row],[ratio time spent in allocated zone]]&lt;80,"VRAI","FAUX")</f>
        <v>FAUX</v>
      </c>
      <c r="P15">
        <f>VALUE(SUBSTITUTE(SUBSTITUTE(Tableau1[[#This Row],[organic job earnings]],"£",""),".",","))</f>
        <v>13.75</v>
      </c>
      <c r="Q1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1.2916666666666665</v>
      </c>
    </row>
    <row r="16" spans="1:19" ht="39.75" thickBot="1">
      <c r="A16" s="19">
        <v>16081</v>
      </c>
      <c r="B16" s="6" t="s">
        <v>8</v>
      </c>
      <c r="C16" s="6" t="s">
        <v>6</v>
      </c>
      <c r="D16" s="5" t="s">
        <v>7</v>
      </c>
      <c r="E16" s="5">
        <v>4834</v>
      </c>
      <c r="F16" s="5">
        <v>566</v>
      </c>
      <c r="G16" s="5">
        <v>0</v>
      </c>
      <c r="H16" s="5">
        <v>0</v>
      </c>
      <c r="I16" s="5">
        <v>0</v>
      </c>
      <c r="J16" s="20">
        <v>0</v>
      </c>
      <c r="K16" s="14" t="s">
        <v>0</v>
      </c>
      <c r="L16" s="5">
        <f>VLOOKUP(Tableau1[[#This Row],[driver id]],[1]!Tableau3[#Data],2)</f>
        <v>3</v>
      </c>
      <c r="M16" s="22" t="b">
        <f>IF(Tableau1[[#This Row],[job requests received]]&lt;&gt;0,IF(Tableau1[[#This Row],[job requests accepted]]/Tableau1[[#This Row],[job requests received]]&lt;(85/100),"VRAI","FAUX"),FALSE)</f>
        <v>0</v>
      </c>
      <c r="N16" s="22" t="str">
        <f>IF(Tableau1[[#This Row],[ratio time spent in allocated zone]]&lt;80,"VRAI","FAUX")</f>
        <v>VRAI</v>
      </c>
      <c r="P16">
        <f>VALUE(SUBSTITUTE(SUBSTITUTE(Tableau1[[#This Row],[organic job earnings]],"£",""),".",","))</f>
        <v>0</v>
      </c>
      <c r="Q1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17" spans="1:17" ht="39.75" thickBot="1">
      <c r="A17" s="19">
        <v>16081</v>
      </c>
      <c r="B17" s="6" t="s">
        <v>6</v>
      </c>
      <c r="C17" s="6" t="s">
        <v>5</v>
      </c>
      <c r="D17" s="5" t="s">
        <v>7</v>
      </c>
      <c r="E17" s="5">
        <v>104</v>
      </c>
      <c r="F17" s="5">
        <v>9074</v>
      </c>
      <c r="G17" s="5">
        <v>3422</v>
      </c>
      <c r="H17" s="5">
        <v>3</v>
      </c>
      <c r="I17" s="5">
        <v>2</v>
      </c>
      <c r="J17" s="20" t="s">
        <v>208</v>
      </c>
      <c r="K17" s="14" t="s">
        <v>17</v>
      </c>
      <c r="L17" s="5">
        <f>VLOOKUP(Tableau1[[#This Row],[driver id]],[1]!Tableau3[#Data],2)</f>
        <v>3</v>
      </c>
      <c r="M17" s="22" t="str">
        <f>IF(Tableau1[[#This Row],[job requests received]]&lt;&gt;0,IF(Tableau1[[#This Row],[job requests accepted]]/Tableau1[[#This Row],[job requests received]]&lt;(85/100),"VRAI","FAUX"),FALSE)</f>
        <v>VRAI</v>
      </c>
      <c r="N17" s="22" t="str">
        <f>IF(Tableau1[[#This Row],[ratio time spent in allocated zone]]&lt;80,"VRAI","FAUX")</f>
        <v>FAUX</v>
      </c>
      <c r="P17">
        <f>VALUE(SUBSTITUTE(SUBSTITUTE(Tableau1[[#This Row],[organic job earnings]],"£",""),".",","))</f>
        <v>10</v>
      </c>
      <c r="Q1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8" spans="1:17" ht="39.75" thickBot="1">
      <c r="A18" s="19">
        <v>16081</v>
      </c>
      <c r="B18" s="6" t="s">
        <v>5</v>
      </c>
      <c r="C18" s="6" t="s">
        <v>3</v>
      </c>
      <c r="D18" s="5" t="s">
        <v>7</v>
      </c>
      <c r="E18" s="5">
        <v>145</v>
      </c>
      <c r="F18" s="5">
        <v>5223</v>
      </c>
      <c r="G18" s="5">
        <v>10832</v>
      </c>
      <c r="H18" s="5">
        <v>3</v>
      </c>
      <c r="I18" s="5">
        <v>3</v>
      </c>
      <c r="J18" s="20" t="s">
        <v>207</v>
      </c>
      <c r="K18" s="14" t="s">
        <v>35</v>
      </c>
      <c r="L18" s="5">
        <f>VLOOKUP(Tableau1[[#This Row],[driver id]],[1]!Tableau3[#Data],2)</f>
        <v>3</v>
      </c>
      <c r="M18" s="22" t="str">
        <f>IF(Tableau1[[#This Row],[job requests received]]&lt;&gt;0,IF(Tableau1[[#This Row],[job requests accepted]]/Tableau1[[#This Row],[job requests received]]&lt;(85/100),"VRAI","FAUX"),FALSE)</f>
        <v>FAUX</v>
      </c>
      <c r="N18" s="22" t="str">
        <f>IF(Tableau1[[#This Row],[ratio time spent in allocated zone]]&lt;80,"VRAI","FAUX")</f>
        <v>FAUX</v>
      </c>
      <c r="P18">
        <f>VALUE(SUBSTITUTE(SUBSTITUTE(Tableau1[[#This Row],[organic job earnings]],"£",""),".",","))</f>
        <v>18</v>
      </c>
      <c r="Q1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9" spans="1:17" ht="39.75" thickBot="1">
      <c r="A19" s="19">
        <v>16081</v>
      </c>
      <c r="B19" s="6" t="s">
        <v>21</v>
      </c>
      <c r="C19" s="6" t="s">
        <v>14</v>
      </c>
      <c r="D19" s="5" t="s">
        <v>1</v>
      </c>
      <c r="E19" s="5">
        <v>0</v>
      </c>
      <c r="F19" s="5">
        <v>11783</v>
      </c>
      <c r="G19" s="5">
        <v>817</v>
      </c>
      <c r="H19" s="5">
        <v>1</v>
      </c>
      <c r="I19" s="5">
        <v>1</v>
      </c>
      <c r="J19" s="20" t="s">
        <v>206</v>
      </c>
      <c r="K19" s="14" t="s">
        <v>33</v>
      </c>
      <c r="L19" s="5">
        <f>VLOOKUP(Tableau1[[#This Row],[driver id]],[1]!Tableau3[#Data],2)</f>
        <v>3</v>
      </c>
      <c r="M19" s="22" t="str">
        <f>IF(Tableau1[[#This Row],[job requests received]]&lt;&gt;0,IF(Tableau1[[#This Row],[job requests accepted]]/Tableau1[[#This Row],[job requests received]]&lt;(85/100),"VRAI","FAUX"),FALSE)</f>
        <v>FAUX</v>
      </c>
      <c r="N19" s="22" t="str">
        <f>IF(Tableau1[[#This Row],[ratio time spent in allocated zone]]&lt;80,"VRAI","FAUX")</f>
        <v>FAUX</v>
      </c>
      <c r="P19">
        <f>VALUE(SUBSTITUTE(SUBSTITUTE(Tableau1[[#This Row],[organic job earnings]],"£",""),".",","))</f>
        <v>5</v>
      </c>
      <c r="Q1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20" spans="1:17" ht="39.75" thickBot="1">
      <c r="A20" s="19">
        <v>16081</v>
      </c>
      <c r="B20" s="6" t="s">
        <v>14</v>
      </c>
      <c r="C20" s="6" t="s">
        <v>20</v>
      </c>
      <c r="D20" s="5" t="s">
        <v>1</v>
      </c>
      <c r="E20" s="5">
        <v>0</v>
      </c>
      <c r="F20" s="5">
        <v>2700</v>
      </c>
      <c r="G20" s="5">
        <v>0</v>
      </c>
      <c r="H20" s="5">
        <v>0</v>
      </c>
      <c r="I20" s="5">
        <v>0</v>
      </c>
      <c r="J20" s="20">
        <v>0</v>
      </c>
      <c r="K20" s="14" t="s">
        <v>0</v>
      </c>
      <c r="L20" s="5">
        <f>VLOOKUP(Tableau1[[#This Row],[driver id]],[1]!Tableau3[#Data],2)</f>
        <v>3</v>
      </c>
      <c r="M20" s="22" t="b">
        <f>IF(Tableau1[[#This Row],[job requests received]]&lt;&gt;0,IF(Tableau1[[#This Row],[job requests accepted]]/Tableau1[[#This Row],[job requests received]]&lt;(85/100),"VRAI","FAUX"),FALSE)</f>
        <v>0</v>
      </c>
      <c r="N20" s="22" t="str">
        <f>IF(Tableau1[[#This Row],[ratio time spent in allocated zone]]&lt;80,"VRAI","FAUX")</f>
        <v>VRAI</v>
      </c>
      <c r="P20">
        <f>VALUE(SUBSTITUTE(SUBSTITUTE(Tableau1[[#This Row],[organic job earnings]],"£",""),".",","))</f>
        <v>0</v>
      </c>
      <c r="Q2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21" spans="1:17" ht="39.75" thickBot="1">
      <c r="A21" s="19">
        <v>18043</v>
      </c>
      <c r="B21" s="6" t="s">
        <v>155</v>
      </c>
      <c r="C21" s="6" t="s">
        <v>5</v>
      </c>
      <c r="D21" s="5" t="s">
        <v>41</v>
      </c>
      <c r="E21" s="5">
        <v>29</v>
      </c>
      <c r="F21" s="5">
        <v>4449</v>
      </c>
      <c r="G21" s="5">
        <v>2722</v>
      </c>
      <c r="H21" s="5">
        <v>2</v>
      </c>
      <c r="I21" s="5">
        <v>2</v>
      </c>
      <c r="J21" s="20" t="s">
        <v>205</v>
      </c>
      <c r="K21" s="14" t="s">
        <v>66</v>
      </c>
      <c r="L21" s="5">
        <f>VLOOKUP(Tableau1[[#This Row],[driver id]],[1]!Tableau3[#Data],2)</f>
        <v>2</v>
      </c>
      <c r="M21" s="22" t="str">
        <f>IF(Tableau1[[#This Row],[job requests received]]&lt;&gt;0,IF(Tableau1[[#This Row],[job requests accepted]]/Tableau1[[#This Row],[job requests received]]&lt;(85/100),"VRAI","FAUX"),FALSE)</f>
        <v>FAUX</v>
      </c>
      <c r="N21" s="22" t="str">
        <f>IF(Tableau1[[#This Row],[ratio time spent in allocated zone]]&lt;80,"VRAI","FAUX")</f>
        <v>FAUX</v>
      </c>
      <c r="P21">
        <f>VALUE(SUBSTITUTE(SUBSTITUTE(Tableau1[[#This Row],[organic job earnings]],"£",""),".",","))</f>
        <v>9</v>
      </c>
      <c r="Q2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22" spans="1:17" ht="39.75" thickBot="1">
      <c r="A22" s="19">
        <v>18043</v>
      </c>
      <c r="B22" s="6" t="s">
        <v>5</v>
      </c>
      <c r="C22" s="6" t="s">
        <v>3</v>
      </c>
      <c r="D22" s="5" t="s">
        <v>41</v>
      </c>
      <c r="E22" s="5">
        <v>0</v>
      </c>
      <c r="F22" s="5">
        <v>13244</v>
      </c>
      <c r="G22" s="5">
        <v>2956</v>
      </c>
      <c r="H22" s="5">
        <v>2</v>
      </c>
      <c r="I22" s="5">
        <v>2</v>
      </c>
      <c r="J22" s="20" t="s">
        <v>204</v>
      </c>
      <c r="K22" s="14" t="s">
        <v>66</v>
      </c>
      <c r="L22" s="5">
        <f>VLOOKUP(Tableau1[[#This Row],[driver id]],[1]!Tableau3[#Data],2)</f>
        <v>2</v>
      </c>
      <c r="M22" s="22" t="str">
        <f>IF(Tableau1[[#This Row],[job requests received]]&lt;&gt;0,IF(Tableau1[[#This Row],[job requests accepted]]/Tableau1[[#This Row],[job requests received]]&lt;(85/100),"VRAI","FAUX"),FALSE)</f>
        <v>FAUX</v>
      </c>
      <c r="N22" s="22" t="str">
        <f>IF(Tableau1[[#This Row],[ratio time spent in allocated zone]]&lt;80,"VRAI","FAUX")</f>
        <v>FAUX</v>
      </c>
      <c r="P22">
        <f>VALUE(SUBSTITUTE(SUBSTITUTE(Tableau1[[#This Row],[organic job earnings]],"£",""),".",","))</f>
        <v>9</v>
      </c>
      <c r="Q2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23" spans="1:17" ht="39.75" thickBot="1">
      <c r="A23" s="19">
        <v>18043</v>
      </c>
      <c r="B23" s="6" t="s">
        <v>3</v>
      </c>
      <c r="C23" s="6" t="s">
        <v>2</v>
      </c>
      <c r="D23" s="5" t="s">
        <v>41</v>
      </c>
      <c r="E23" s="5">
        <v>229</v>
      </c>
      <c r="F23" s="5">
        <v>7788</v>
      </c>
      <c r="G23" s="5">
        <v>4583</v>
      </c>
      <c r="H23" s="5">
        <v>5</v>
      </c>
      <c r="I23" s="5">
        <v>4</v>
      </c>
      <c r="J23" s="20" t="s">
        <v>203</v>
      </c>
      <c r="K23" s="14" t="s">
        <v>35</v>
      </c>
      <c r="L23" s="5">
        <f>VLOOKUP(Tableau1[[#This Row],[driver id]],[1]!Tableau3[#Data],2)</f>
        <v>2</v>
      </c>
      <c r="M23" s="22" t="str">
        <f>IF(Tableau1[[#This Row],[job requests received]]&lt;&gt;0,IF(Tableau1[[#This Row],[job requests accepted]]/Tableau1[[#This Row],[job requests received]]&lt;(85/100),"VRAI","FAUX"),FALSE)</f>
        <v>VRAI</v>
      </c>
      <c r="N23" s="22" t="str">
        <f>IF(Tableau1[[#This Row],[ratio time spent in allocated zone]]&lt;80,"VRAI","FAUX")</f>
        <v>FAUX</v>
      </c>
      <c r="P23">
        <f>VALUE(SUBSTITUTE(SUBSTITUTE(Tableau1[[#This Row],[organic job earnings]],"£",""),".",","))</f>
        <v>18</v>
      </c>
      <c r="Q2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24" spans="1:17" ht="39.75" thickBot="1">
      <c r="A24" s="19">
        <v>18047</v>
      </c>
      <c r="B24" s="6" t="s">
        <v>155</v>
      </c>
      <c r="C24" s="6" t="s">
        <v>5</v>
      </c>
      <c r="D24" s="5" t="s">
        <v>41</v>
      </c>
      <c r="E24" s="5">
        <v>6284</v>
      </c>
      <c r="F24" s="5">
        <v>916</v>
      </c>
      <c r="G24" s="5">
        <v>0</v>
      </c>
      <c r="H24" s="5">
        <v>0</v>
      </c>
      <c r="I24" s="5">
        <v>0</v>
      </c>
      <c r="J24" s="20">
        <v>0</v>
      </c>
      <c r="K24" s="14" t="s">
        <v>0</v>
      </c>
      <c r="L24" s="5">
        <f>VLOOKUP(Tableau1[[#This Row],[driver id]],[1]!Tableau3[#Data],2)</f>
        <v>3</v>
      </c>
      <c r="M24" s="22" t="b">
        <f>IF(Tableau1[[#This Row],[job requests received]]&lt;&gt;0,IF(Tableau1[[#This Row],[job requests accepted]]/Tableau1[[#This Row],[job requests received]]&lt;(85/100),"VRAI","FAUX"),FALSE)</f>
        <v>0</v>
      </c>
      <c r="N24" s="22" t="str">
        <f>IF(Tableau1[[#This Row],[ratio time spent in allocated zone]]&lt;80,"VRAI","FAUX")</f>
        <v>VRAI</v>
      </c>
      <c r="P24">
        <f>VALUE(SUBSTITUTE(SUBSTITUTE(Tableau1[[#This Row],[organic job earnings]],"£",""),".",","))</f>
        <v>0</v>
      </c>
      <c r="Q2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25" spans="1:17" ht="39.75" thickBot="1">
      <c r="A25" s="19">
        <v>18047</v>
      </c>
      <c r="B25" s="6" t="s">
        <v>3</v>
      </c>
      <c r="C25" s="6" t="s">
        <v>2</v>
      </c>
      <c r="D25" s="5" t="s">
        <v>41</v>
      </c>
      <c r="E25" s="5">
        <v>96</v>
      </c>
      <c r="F25" s="5">
        <v>8392</v>
      </c>
      <c r="G25" s="5">
        <v>4112</v>
      </c>
      <c r="H25" s="5">
        <v>3</v>
      </c>
      <c r="I25" s="5">
        <v>3</v>
      </c>
      <c r="J25" s="20" t="s">
        <v>202</v>
      </c>
      <c r="K25" s="14" t="s">
        <v>35</v>
      </c>
      <c r="L25" s="5">
        <f>VLOOKUP(Tableau1[[#This Row],[driver id]],[1]!Tableau3[#Data],2)</f>
        <v>3</v>
      </c>
      <c r="M25" s="22" t="str">
        <f>IF(Tableau1[[#This Row],[job requests received]]&lt;&gt;0,IF(Tableau1[[#This Row],[job requests accepted]]/Tableau1[[#This Row],[job requests received]]&lt;(85/100),"VRAI","FAUX"),FALSE)</f>
        <v>FAUX</v>
      </c>
      <c r="N25" s="22" t="str">
        <f>IF(Tableau1[[#This Row],[ratio time spent in allocated zone]]&lt;80,"VRAI","FAUX")</f>
        <v>FAUX</v>
      </c>
      <c r="P25">
        <f>VALUE(SUBSTITUTE(SUBSTITUTE(Tableau1[[#This Row],[organic job earnings]],"£",""),".",","))</f>
        <v>18</v>
      </c>
      <c r="Q2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26" spans="1:17" ht="39.75" thickBot="1">
      <c r="A26" s="19">
        <v>18047</v>
      </c>
      <c r="B26" s="6" t="s">
        <v>14</v>
      </c>
      <c r="C26" s="6" t="s">
        <v>20</v>
      </c>
      <c r="D26" s="5" t="s">
        <v>41</v>
      </c>
      <c r="E26" s="5">
        <v>0</v>
      </c>
      <c r="F26" s="5">
        <v>1780</v>
      </c>
      <c r="G26" s="5">
        <v>920</v>
      </c>
      <c r="H26" s="5">
        <v>1</v>
      </c>
      <c r="I26" s="5">
        <v>1</v>
      </c>
      <c r="J26" s="20">
        <v>100</v>
      </c>
      <c r="K26" s="14" t="s">
        <v>33</v>
      </c>
      <c r="L26" s="5">
        <f>VLOOKUP(Tableau1[[#This Row],[driver id]],[1]!Tableau3[#Data],2)</f>
        <v>3</v>
      </c>
      <c r="M26" s="22" t="str">
        <f>IF(Tableau1[[#This Row],[job requests received]]&lt;&gt;0,IF(Tableau1[[#This Row],[job requests accepted]]/Tableau1[[#This Row],[job requests received]]&lt;(85/100),"VRAI","FAUX"),FALSE)</f>
        <v>FAUX</v>
      </c>
      <c r="N26" s="22" t="str">
        <f>IF(Tableau1[[#This Row],[ratio time spent in allocated zone]]&lt;80,"VRAI","FAUX")</f>
        <v>FAUX</v>
      </c>
      <c r="P26">
        <f>VALUE(SUBSTITUTE(SUBSTITUTE(Tableau1[[#This Row],[organic job earnings]],"£",""),".",","))</f>
        <v>5</v>
      </c>
      <c r="Q2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27" spans="1:17" ht="39.75" thickBot="1">
      <c r="A27" s="19">
        <v>18049</v>
      </c>
      <c r="B27" s="6" t="s">
        <v>59</v>
      </c>
      <c r="C27" s="6" t="s">
        <v>5</v>
      </c>
      <c r="D27" s="5" t="s">
        <v>24</v>
      </c>
      <c r="E27" s="5">
        <v>0</v>
      </c>
      <c r="F27" s="5">
        <v>9056</v>
      </c>
      <c r="G27" s="5">
        <v>1744</v>
      </c>
      <c r="H27" s="5">
        <v>1</v>
      </c>
      <c r="I27" s="5">
        <v>1</v>
      </c>
      <c r="J27" s="20" t="s">
        <v>201</v>
      </c>
      <c r="K27" s="14" t="s">
        <v>29</v>
      </c>
      <c r="L27" s="5">
        <f>VLOOKUP(Tableau1[[#This Row],[driver id]],[1]!Tableau3[#Data],2)</f>
        <v>3</v>
      </c>
      <c r="M27" s="22" t="str">
        <f>IF(Tableau1[[#This Row],[job requests received]]&lt;&gt;0,IF(Tableau1[[#This Row],[job requests accepted]]/Tableau1[[#This Row],[job requests received]]&lt;(85/100),"VRAI","FAUX"),FALSE)</f>
        <v>FAUX</v>
      </c>
      <c r="N27" s="22" t="str">
        <f>IF(Tableau1[[#This Row],[ratio time spent in allocated zone]]&lt;80,"VRAI","FAUX")</f>
        <v>FAUX</v>
      </c>
      <c r="P27">
        <f>VALUE(SUBSTITUTE(SUBSTITUTE(Tableau1[[#This Row],[organic job earnings]],"£",""),".",","))</f>
        <v>8</v>
      </c>
      <c r="Q2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</v>
      </c>
    </row>
    <row r="28" spans="1:17" ht="39.75" thickBot="1">
      <c r="A28" s="19">
        <v>18049</v>
      </c>
      <c r="B28" s="6" t="s">
        <v>5</v>
      </c>
      <c r="C28" s="6" t="s">
        <v>3</v>
      </c>
      <c r="D28" s="5" t="s">
        <v>24</v>
      </c>
      <c r="E28" s="5">
        <v>410</v>
      </c>
      <c r="F28" s="5">
        <v>8876</v>
      </c>
      <c r="G28" s="5">
        <v>6914</v>
      </c>
      <c r="H28" s="5">
        <v>4</v>
      </c>
      <c r="I28" s="5">
        <v>4</v>
      </c>
      <c r="J28" s="20" t="s">
        <v>200</v>
      </c>
      <c r="K28" s="14" t="s">
        <v>9</v>
      </c>
      <c r="L28" s="5">
        <f>VLOOKUP(Tableau1[[#This Row],[driver id]],[1]!Tableau3[#Data],2)</f>
        <v>3</v>
      </c>
      <c r="M28" s="22" t="str">
        <f>IF(Tableau1[[#This Row],[job requests received]]&lt;&gt;0,IF(Tableau1[[#This Row],[job requests accepted]]/Tableau1[[#This Row],[job requests received]]&lt;(85/100),"VRAI","FAUX"),FALSE)</f>
        <v>FAUX</v>
      </c>
      <c r="N28" s="22" t="str">
        <f>IF(Tableau1[[#This Row],[ratio time spent in allocated zone]]&lt;80,"VRAI","FAUX")</f>
        <v>FAUX</v>
      </c>
      <c r="P28">
        <f>VALUE(SUBSTITUTE(SUBSTITUTE(Tableau1[[#This Row],[organic job earnings]],"£",""),".",","))</f>
        <v>20</v>
      </c>
      <c r="Q2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29" spans="1:17" ht="39.75" thickBot="1">
      <c r="A29" s="19">
        <v>18049</v>
      </c>
      <c r="B29" s="6" t="s">
        <v>21</v>
      </c>
      <c r="C29" s="6" t="s">
        <v>14</v>
      </c>
      <c r="D29" s="5" t="s">
        <v>24</v>
      </c>
      <c r="E29" s="5">
        <v>168</v>
      </c>
      <c r="F29" s="5">
        <v>4801</v>
      </c>
      <c r="G29" s="5">
        <v>7631</v>
      </c>
      <c r="H29" s="5">
        <v>5</v>
      </c>
      <c r="I29" s="5">
        <v>5</v>
      </c>
      <c r="J29" s="20" t="s">
        <v>199</v>
      </c>
      <c r="K29" s="14" t="s">
        <v>151</v>
      </c>
      <c r="L29" s="5">
        <f>VLOOKUP(Tableau1[[#This Row],[driver id]],[1]!Tableau3[#Data],2)</f>
        <v>3</v>
      </c>
      <c r="M29" s="22" t="str">
        <f>IF(Tableau1[[#This Row],[job requests received]]&lt;&gt;0,IF(Tableau1[[#This Row],[job requests accepted]]/Tableau1[[#This Row],[job requests received]]&lt;(85/100),"VRAI","FAUX"),FALSE)</f>
        <v>FAUX</v>
      </c>
      <c r="N29" s="22" t="str">
        <f>IF(Tableau1[[#This Row],[ratio time spent in allocated zone]]&lt;80,"VRAI","FAUX")</f>
        <v>FAUX</v>
      </c>
      <c r="P29">
        <f>VALUE(SUBSTITUTE(SUBSTITUTE(Tableau1[[#This Row],[organic job earnings]],"£",""),".",","))</f>
        <v>31</v>
      </c>
      <c r="Q2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30" spans="1:17" ht="39.75" thickBot="1">
      <c r="A30" s="19">
        <v>18123</v>
      </c>
      <c r="B30" s="6" t="s">
        <v>155</v>
      </c>
      <c r="C30" s="6" t="s">
        <v>5</v>
      </c>
      <c r="D30" s="5" t="s">
        <v>41</v>
      </c>
      <c r="E30" s="5">
        <v>156</v>
      </c>
      <c r="F30" s="5">
        <v>3982</v>
      </c>
      <c r="G30" s="5">
        <v>3062</v>
      </c>
      <c r="H30" s="5">
        <v>2</v>
      </c>
      <c r="I30" s="5">
        <v>2</v>
      </c>
      <c r="J30" s="20" t="s">
        <v>198</v>
      </c>
      <c r="K30" s="14" t="s">
        <v>66</v>
      </c>
      <c r="L30" s="5">
        <f>VLOOKUP(Tableau1[[#This Row],[driver id]],[1]!Tableau3[#Data],2)</f>
        <v>2</v>
      </c>
      <c r="M30" s="22" t="str">
        <f>IF(Tableau1[[#This Row],[job requests received]]&lt;&gt;0,IF(Tableau1[[#This Row],[job requests accepted]]/Tableau1[[#This Row],[job requests received]]&lt;(85/100),"VRAI","FAUX"),FALSE)</f>
        <v>FAUX</v>
      </c>
      <c r="N30" s="22" t="str">
        <f>IF(Tableau1[[#This Row],[ratio time spent in allocated zone]]&lt;80,"VRAI","FAUX")</f>
        <v>FAUX</v>
      </c>
      <c r="P30">
        <f>VALUE(SUBSTITUTE(SUBSTITUTE(Tableau1[[#This Row],[organic job earnings]],"£",""),".",","))</f>
        <v>9</v>
      </c>
      <c r="Q3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31" spans="1:17" ht="39.75" thickBot="1">
      <c r="A31" s="19">
        <v>18123</v>
      </c>
      <c r="B31" s="6" t="s">
        <v>3</v>
      </c>
      <c r="C31" s="6" t="s">
        <v>2</v>
      </c>
      <c r="D31" s="5" t="s">
        <v>41</v>
      </c>
      <c r="E31" s="5">
        <v>881</v>
      </c>
      <c r="F31" s="5">
        <v>9230</v>
      </c>
      <c r="G31" s="5">
        <v>2489</v>
      </c>
      <c r="H31" s="5">
        <v>2</v>
      </c>
      <c r="I31" s="5">
        <v>2</v>
      </c>
      <c r="J31" s="20" t="s">
        <v>197</v>
      </c>
      <c r="K31" s="14" t="s">
        <v>66</v>
      </c>
      <c r="L31" s="5">
        <f>VLOOKUP(Tableau1[[#This Row],[driver id]],[1]!Tableau3[#Data],2)</f>
        <v>2</v>
      </c>
      <c r="M31" s="22" t="str">
        <f>IF(Tableau1[[#This Row],[job requests received]]&lt;&gt;0,IF(Tableau1[[#This Row],[job requests accepted]]/Tableau1[[#This Row],[job requests received]]&lt;(85/100),"VRAI","FAUX"),FALSE)</f>
        <v>FAUX</v>
      </c>
      <c r="N31" s="22" t="str">
        <f>IF(Tableau1[[#This Row],[ratio time spent in allocated zone]]&lt;80,"VRAI","FAUX")</f>
        <v>FAUX</v>
      </c>
      <c r="P31">
        <f>VALUE(SUBSTITUTE(SUBSTITUTE(Tableau1[[#This Row],[organic job earnings]],"£",""),".",","))</f>
        <v>9</v>
      </c>
      <c r="Q3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32" spans="1:17" ht="39.75" thickBot="1">
      <c r="A32" s="19">
        <v>18374</v>
      </c>
      <c r="B32" s="6" t="s">
        <v>6</v>
      </c>
      <c r="C32" s="6" t="s">
        <v>5</v>
      </c>
      <c r="D32" s="5" t="s">
        <v>11</v>
      </c>
      <c r="E32" s="5">
        <v>12600</v>
      </c>
      <c r="F32" s="5">
        <v>0</v>
      </c>
      <c r="G32" s="5">
        <v>0</v>
      </c>
      <c r="H32" s="5">
        <v>0</v>
      </c>
      <c r="I32" s="5">
        <v>0</v>
      </c>
      <c r="J32" s="20">
        <v>0</v>
      </c>
      <c r="K32" s="14" t="s">
        <v>0</v>
      </c>
      <c r="L32" s="5">
        <f>VLOOKUP(Tableau1[[#This Row],[driver id]],[1]!Tableau3[#Data],2)</f>
        <v>2</v>
      </c>
      <c r="M32" s="22" t="b">
        <f>IF(Tableau1[[#This Row],[job requests received]]&lt;&gt;0,IF(Tableau1[[#This Row],[job requests accepted]]/Tableau1[[#This Row],[job requests received]]&lt;(85/100),"VRAI","FAUX"),FALSE)</f>
        <v>0</v>
      </c>
      <c r="N32" s="22" t="str">
        <f>IF(Tableau1[[#This Row],[ratio time spent in allocated zone]]&lt;80,"VRAI","FAUX")</f>
        <v>VRAI</v>
      </c>
      <c r="P32">
        <f>VALUE(SUBSTITUTE(SUBSTITUTE(Tableau1[[#This Row],[organic job earnings]],"£",""),".",","))</f>
        <v>0</v>
      </c>
      <c r="Q3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33" spans="1:17" ht="39.75" thickBot="1">
      <c r="A33" s="19">
        <v>18374</v>
      </c>
      <c r="B33" s="6" t="s">
        <v>5</v>
      </c>
      <c r="C33" s="6" t="s">
        <v>3</v>
      </c>
      <c r="D33" s="5" t="s">
        <v>50</v>
      </c>
      <c r="E33" s="5">
        <v>1817</v>
      </c>
      <c r="F33" s="5">
        <v>10412</v>
      </c>
      <c r="G33" s="5">
        <v>3971</v>
      </c>
      <c r="H33" s="5">
        <v>3</v>
      </c>
      <c r="I33" s="5">
        <v>2</v>
      </c>
      <c r="J33" s="20" t="s">
        <v>196</v>
      </c>
      <c r="K33" s="14" t="s">
        <v>66</v>
      </c>
      <c r="L33" s="5">
        <f>VLOOKUP(Tableau1[[#This Row],[driver id]],[1]!Tableau3[#Data],2)</f>
        <v>2</v>
      </c>
      <c r="M33" s="22" t="str">
        <f>IF(Tableau1[[#This Row],[job requests received]]&lt;&gt;0,IF(Tableau1[[#This Row],[job requests accepted]]/Tableau1[[#This Row],[job requests received]]&lt;(85/100),"VRAI","FAUX"),FALSE)</f>
        <v>VRAI</v>
      </c>
      <c r="N33" s="22" t="str">
        <f>IF(Tableau1[[#This Row],[ratio time spent in allocated zone]]&lt;80,"VRAI","FAUX")</f>
        <v>FAUX</v>
      </c>
      <c r="P33">
        <f>VALUE(SUBSTITUTE(SUBSTITUTE(Tableau1[[#This Row],[organic job earnings]],"£",""),".",","))</f>
        <v>9</v>
      </c>
      <c r="Q3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34" spans="1:17" ht="39.75" thickBot="1">
      <c r="A34" s="19">
        <v>18374</v>
      </c>
      <c r="B34" s="6" t="s">
        <v>3</v>
      </c>
      <c r="C34" s="6" t="s">
        <v>2</v>
      </c>
      <c r="D34" s="5" t="s">
        <v>24</v>
      </c>
      <c r="E34" s="5">
        <v>1347</v>
      </c>
      <c r="F34" s="5">
        <v>10239</v>
      </c>
      <c r="G34" s="5">
        <v>1014</v>
      </c>
      <c r="H34" s="5">
        <v>2</v>
      </c>
      <c r="I34" s="5">
        <v>1</v>
      </c>
      <c r="J34" s="20" t="s">
        <v>195</v>
      </c>
      <c r="K34" s="14" t="s">
        <v>39</v>
      </c>
      <c r="L34" s="5">
        <f>VLOOKUP(Tableau1[[#This Row],[driver id]],[1]!Tableau3[#Data],2)</f>
        <v>2</v>
      </c>
      <c r="M34" s="22" t="str">
        <f>IF(Tableau1[[#This Row],[job requests received]]&lt;&gt;0,IF(Tableau1[[#This Row],[job requests accepted]]/Tableau1[[#This Row],[job requests received]]&lt;(85/100),"VRAI","FAUX"),FALSE)</f>
        <v>VRAI</v>
      </c>
      <c r="N34" s="22" t="str">
        <f>IF(Tableau1[[#This Row],[ratio time spent in allocated zone]]&lt;80,"VRAI","FAUX")</f>
        <v>FAUX</v>
      </c>
      <c r="P34">
        <f>VALUE(SUBSTITUTE(SUBSTITUTE(Tableau1[[#This Row],[organic job earnings]],"£",""),".",","))</f>
        <v>4.5</v>
      </c>
      <c r="Q3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35" spans="1:17" ht="39.75" thickBot="1">
      <c r="A35" s="19">
        <v>18375</v>
      </c>
      <c r="B35" s="6" t="s">
        <v>59</v>
      </c>
      <c r="C35" s="6" t="s">
        <v>5</v>
      </c>
      <c r="D35" s="5" t="s">
        <v>24</v>
      </c>
      <c r="E35" s="5">
        <v>0</v>
      </c>
      <c r="F35" s="5">
        <v>5222</v>
      </c>
      <c r="G35" s="5">
        <v>5578</v>
      </c>
      <c r="H35" s="5">
        <v>3</v>
      </c>
      <c r="I35" s="5">
        <v>2</v>
      </c>
      <c r="J35" s="20" t="s">
        <v>194</v>
      </c>
      <c r="K35" s="14" t="s">
        <v>193</v>
      </c>
      <c r="L35" s="5">
        <f>VLOOKUP(Tableau1[[#This Row],[driver id]],[1]!Tableau3[#Data],2)</f>
        <v>3</v>
      </c>
      <c r="M35" s="22" t="str">
        <f>IF(Tableau1[[#This Row],[job requests received]]&lt;&gt;0,IF(Tableau1[[#This Row],[job requests accepted]]/Tableau1[[#This Row],[job requests received]]&lt;(85/100),"VRAI","FAUX"),FALSE)</f>
        <v>VRAI</v>
      </c>
      <c r="N35" s="22" t="str">
        <f>IF(Tableau1[[#This Row],[ratio time spent in allocated zone]]&lt;80,"VRAI","FAUX")</f>
        <v>FAUX</v>
      </c>
      <c r="P35">
        <f>VALUE(SUBSTITUTE(SUBSTITUTE(Tableau1[[#This Row],[organic job earnings]],"£",""),".",","))</f>
        <v>16</v>
      </c>
      <c r="Q3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</v>
      </c>
    </row>
    <row r="36" spans="1:17" ht="39.75" thickBot="1">
      <c r="A36" s="19">
        <v>18375</v>
      </c>
      <c r="B36" s="6" t="s">
        <v>5</v>
      </c>
      <c r="C36" s="6" t="s">
        <v>3</v>
      </c>
      <c r="D36" s="5" t="s">
        <v>24</v>
      </c>
      <c r="E36" s="5">
        <v>0</v>
      </c>
      <c r="F36" s="5">
        <v>12559</v>
      </c>
      <c r="G36" s="5">
        <v>3641</v>
      </c>
      <c r="H36" s="5">
        <v>3</v>
      </c>
      <c r="I36" s="5">
        <v>3</v>
      </c>
      <c r="J36" s="20" t="s">
        <v>192</v>
      </c>
      <c r="K36" s="14" t="s">
        <v>168</v>
      </c>
      <c r="L36" s="5">
        <f>VLOOKUP(Tableau1[[#This Row],[driver id]],[1]!Tableau3[#Data],2)</f>
        <v>3</v>
      </c>
      <c r="M36" s="22" t="str">
        <f>IF(Tableau1[[#This Row],[job requests received]]&lt;&gt;0,IF(Tableau1[[#This Row],[job requests accepted]]/Tableau1[[#This Row],[job requests received]]&lt;(85/100),"VRAI","FAUX"),FALSE)</f>
        <v>FAUX</v>
      </c>
      <c r="N36" s="22" t="str">
        <f>IF(Tableau1[[#This Row],[ratio time spent in allocated zone]]&lt;80,"VRAI","FAUX")</f>
        <v>FAUX</v>
      </c>
      <c r="P36">
        <f>VALUE(SUBSTITUTE(SUBSTITUTE(Tableau1[[#This Row],[organic job earnings]],"£",""),".",","))</f>
        <v>15</v>
      </c>
      <c r="Q3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37" spans="1:17" ht="39.75" thickBot="1">
      <c r="A37" s="19">
        <v>18375</v>
      </c>
      <c r="B37" s="6" t="s">
        <v>21</v>
      </c>
      <c r="C37" s="6" t="s">
        <v>14</v>
      </c>
      <c r="D37" s="5" t="s">
        <v>24</v>
      </c>
      <c r="E37" s="5">
        <v>0</v>
      </c>
      <c r="F37" s="5">
        <v>5041</v>
      </c>
      <c r="G37" s="5">
        <v>7559</v>
      </c>
      <c r="H37" s="5">
        <v>3</v>
      </c>
      <c r="I37" s="5">
        <v>3</v>
      </c>
      <c r="J37" s="20">
        <v>86</v>
      </c>
      <c r="K37" s="14" t="s">
        <v>168</v>
      </c>
      <c r="L37" s="5">
        <f>VLOOKUP(Tableau1[[#This Row],[driver id]],[1]!Tableau3[#Data],2)</f>
        <v>3</v>
      </c>
      <c r="M37" s="22" t="str">
        <f>IF(Tableau1[[#This Row],[job requests received]]&lt;&gt;0,IF(Tableau1[[#This Row],[job requests accepted]]/Tableau1[[#This Row],[job requests received]]&lt;(85/100),"VRAI","FAUX"),FALSE)</f>
        <v>FAUX</v>
      </c>
      <c r="N37" s="22" t="str">
        <f>IF(Tableau1[[#This Row],[ratio time spent in allocated zone]]&lt;80,"VRAI","FAUX")</f>
        <v>FAUX</v>
      </c>
      <c r="P37">
        <f>VALUE(SUBSTITUTE(SUBSTITUTE(Tableau1[[#This Row],[organic job earnings]],"£",""),".",","))</f>
        <v>15</v>
      </c>
      <c r="Q3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38" spans="1:17" ht="39.75" thickBot="1">
      <c r="A38" s="19">
        <v>18375</v>
      </c>
      <c r="B38" s="6" t="s">
        <v>14</v>
      </c>
      <c r="C38" s="6" t="s">
        <v>20</v>
      </c>
      <c r="D38" s="5" t="s">
        <v>24</v>
      </c>
      <c r="E38" s="5">
        <v>0</v>
      </c>
      <c r="F38" s="5">
        <v>2700</v>
      </c>
      <c r="G38" s="5">
        <v>0</v>
      </c>
      <c r="H38" s="5">
        <v>0</v>
      </c>
      <c r="I38" s="5">
        <v>0</v>
      </c>
      <c r="J38" s="20">
        <v>100</v>
      </c>
      <c r="K38" s="14" t="s">
        <v>0</v>
      </c>
      <c r="L38" s="5">
        <f>VLOOKUP(Tableau1[[#This Row],[driver id]],[1]!Tableau3[#Data],2)</f>
        <v>3</v>
      </c>
      <c r="M38" s="22" t="b">
        <f>IF(Tableau1[[#This Row],[job requests received]]&lt;&gt;0,IF(Tableau1[[#This Row],[job requests accepted]]/Tableau1[[#This Row],[job requests received]]&lt;(85/100),"VRAI","FAUX"),FALSE)</f>
        <v>0</v>
      </c>
      <c r="N38" s="22" t="str">
        <f>IF(Tableau1[[#This Row],[ratio time spent in allocated zone]]&lt;80,"VRAI","FAUX")</f>
        <v>FAUX</v>
      </c>
      <c r="P38">
        <f>VALUE(SUBSTITUTE(SUBSTITUTE(Tableau1[[#This Row],[organic job earnings]],"£",""),".",","))</f>
        <v>0</v>
      </c>
      <c r="Q3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39" spans="1:17" ht="39.75" thickBot="1">
      <c r="A39" s="19">
        <v>19585</v>
      </c>
      <c r="B39" s="6" t="s">
        <v>3</v>
      </c>
      <c r="C39" s="6" t="s">
        <v>2</v>
      </c>
      <c r="D39" s="5" t="s">
        <v>11</v>
      </c>
      <c r="E39" s="5">
        <v>12573</v>
      </c>
      <c r="F39" s="5">
        <v>27</v>
      </c>
      <c r="G39" s="5">
        <v>0</v>
      </c>
      <c r="H39" s="5">
        <v>1</v>
      </c>
      <c r="I39" s="5">
        <v>0</v>
      </c>
      <c r="J39" s="20">
        <v>0</v>
      </c>
      <c r="K39" s="14" t="s">
        <v>0</v>
      </c>
      <c r="L39" s="5">
        <f>VLOOKUP(Tableau1[[#This Row],[driver id]],[1]!Tableau3[#Data],2)</f>
        <v>2</v>
      </c>
      <c r="M39" s="22" t="str">
        <f>IF(Tableau1[[#This Row],[job requests received]]&lt;&gt;0,IF(Tableau1[[#This Row],[job requests accepted]]/Tableau1[[#This Row],[job requests received]]&lt;(85/100),"VRAI","FAUX"),FALSE)</f>
        <v>VRAI</v>
      </c>
      <c r="N39" s="22" t="str">
        <f>IF(Tableau1[[#This Row],[ratio time spent in allocated zone]]&lt;80,"VRAI","FAUX")</f>
        <v>VRAI</v>
      </c>
      <c r="P39">
        <f>VALUE(SUBSTITUTE(SUBSTITUTE(Tableau1[[#This Row],[organic job earnings]],"£",""),".",","))</f>
        <v>0</v>
      </c>
      <c r="Q3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40" spans="1:17" ht="39.75" thickBot="1">
      <c r="A40" s="19">
        <v>19988</v>
      </c>
      <c r="B40" s="6" t="s">
        <v>115</v>
      </c>
      <c r="C40" s="6" t="s">
        <v>6</v>
      </c>
      <c r="D40" s="5" t="s">
        <v>12</v>
      </c>
      <c r="E40" s="5">
        <v>0</v>
      </c>
      <c r="F40" s="5">
        <v>5731</v>
      </c>
      <c r="G40" s="5">
        <v>1469</v>
      </c>
      <c r="H40" s="5">
        <v>1</v>
      </c>
      <c r="I40" s="5">
        <v>1</v>
      </c>
      <c r="J40" s="20" t="s">
        <v>191</v>
      </c>
      <c r="K40" s="14" t="s">
        <v>33</v>
      </c>
      <c r="L40" s="5">
        <f>VLOOKUP(Tableau1[[#This Row],[driver id]],[1]!Tableau3[#Data],2)</f>
        <v>3</v>
      </c>
      <c r="M40" s="22" t="str">
        <f>IF(Tableau1[[#This Row],[job requests received]]&lt;&gt;0,IF(Tableau1[[#This Row],[job requests accepted]]/Tableau1[[#This Row],[job requests received]]&lt;(85/100),"VRAI","FAUX"),FALSE)</f>
        <v>FAUX</v>
      </c>
      <c r="N40" s="22" t="str">
        <f>IF(Tableau1[[#This Row],[ratio time spent in allocated zone]]&lt;80,"VRAI","FAUX")</f>
        <v>FAUX</v>
      </c>
      <c r="P40">
        <f>VALUE(SUBSTITUTE(SUBSTITUTE(Tableau1[[#This Row],[organic job earnings]],"£",""),".",","))</f>
        <v>5</v>
      </c>
      <c r="Q4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0.74999999999757461</v>
      </c>
    </row>
    <row r="41" spans="1:17" ht="39.75" thickBot="1">
      <c r="A41" s="19">
        <v>19988</v>
      </c>
      <c r="B41" s="6" t="s">
        <v>6</v>
      </c>
      <c r="C41" s="6" t="s">
        <v>5</v>
      </c>
      <c r="D41" s="5" t="s">
        <v>4</v>
      </c>
      <c r="E41" s="5">
        <v>0</v>
      </c>
      <c r="F41" s="5">
        <v>5833</v>
      </c>
      <c r="G41" s="5">
        <v>6767</v>
      </c>
      <c r="H41" s="5">
        <v>2</v>
      </c>
      <c r="I41" s="5">
        <v>2</v>
      </c>
      <c r="J41" s="20" t="s">
        <v>190</v>
      </c>
      <c r="K41" s="14" t="s">
        <v>33</v>
      </c>
      <c r="L41" s="5">
        <f>VLOOKUP(Tableau1[[#This Row],[driver id]],[1]!Tableau3[#Data],2)</f>
        <v>3</v>
      </c>
      <c r="M41" s="22" t="str">
        <f>IF(Tableau1[[#This Row],[job requests received]]&lt;&gt;0,IF(Tableau1[[#This Row],[job requests accepted]]/Tableau1[[#This Row],[job requests received]]&lt;(85/100),"VRAI","FAUX"),FALSE)</f>
        <v>FAUX</v>
      </c>
      <c r="N41" s="22" t="str">
        <f>IF(Tableau1[[#This Row],[ratio time spent in allocated zone]]&lt;80,"VRAI","FAUX")</f>
        <v>FAUX</v>
      </c>
      <c r="P41">
        <f>VALUE(SUBSTITUTE(SUBSTITUTE(Tableau1[[#This Row],[organic job earnings]],"£",""),".",","))</f>
        <v>5</v>
      </c>
      <c r="Q4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42" spans="1:17" ht="39.75" thickBot="1">
      <c r="A42" s="19">
        <v>19988</v>
      </c>
      <c r="B42" s="6" t="s">
        <v>5</v>
      </c>
      <c r="C42" s="6" t="s">
        <v>3</v>
      </c>
      <c r="D42" s="5" t="s">
        <v>12</v>
      </c>
      <c r="E42" s="5">
        <v>1612</v>
      </c>
      <c r="F42" s="5">
        <v>7825</v>
      </c>
      <c r="G42" s="5">
        <v>6763</v>
      </c>
      <c r="H42" s="5">
        <v>4</v>
      </c>
      <c r="I42" s="5">
        <v>3</v>
      </c>
      <c r="J42" s="20" t="s">
        <v>189</v>
      </c>
      <c r="K42" s="14" t="s">
        <v>123</v>
      </c>
      <c r="L42" s="5">
        <f>VLOOKUP(Tableau1[[#This Row],[driver id]],[1]!Tableau3[#Data],2)</f>
        <v>3</v>
      </c>
      <c r="M42" s="22" t="str">
        <f>IF(Tableau1[[#This Row],[job requests received]]&lt;&gt;0,IF(Tableau1[[#This Row],[job requests accepted]]/Tableau1[[#This Row],[job requests received]]&lt;(85/100),"VRAI","FAUX"),FALSE)</f>
        <v>VRAI</v>
      </c>
      <c r="N42" s="22" t="str">
        <f>IF(Tableau1[[#This Row],[ratio time spent in allocated zone]]&lt;80,"VRAI","FAUX")</f>
        <v>FAUX</v>
      </c>
      <c r="P42">
        <f>VALUE(SUBSTITUTE(SUBSTITUTE(Tableau1[[#This Row],[organic job earnings]],"£",""),".",","))</f>
        <v>26</v>
      </c>
      <c r="Q4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43" spans="1:17" ht="39.75" thickBot="1">
      <c r="A43" s="19">
        <v>19988</v>
      </c>
      <c r="B43" s="6" t="s">
        <v>3</v>
      </c>
      <c r="C43" s="6" t="s">
        <v>2</v>
      </c>
      <c r="D43" s="5" t="s">
        <v>4</v>
      </c>
      <c r="E43" s="5">
        <v>1067</v>
      </c>
      <c r="F43" s="5">
        <v>9968</v>
      </c>
      <c r="G43" s="5">
        <v>1565</v>
      </c>
      <c r="H43" s="5">
        <v>1</v>
      </c>
      <c r="I43" s="5">
        <v>1</v>
      </c>
      <c r="J43" s="20" t="s">
        <v>188</v>
      </c>
      <c r="K43" s="14" t="s">
        <v>33</v>
      </c>
      <c r="L43" s="5">
        <f>VLOOKUP(Tableau1[[#This Row],[driver id]],[1]!Tableau3[#Data],2)</f>
        <v>3</v>
      </c>
      <c r="M43" s="22" t="str">
        <f>IF(Tableau1[[#This Row],[job requests received]]&lt;&gt;0,IF(Tableau1[[#This Row],[job requests accepted]]/Tableau1[[#This Row],[job requests received]]&lt;(85/100),"VRAI","FAUX"),FALSE)</f>
        <v>FAUX</v>
      </c>
      <c r="N43" s="22" t="str">
        <f>IF(Tableau1[[#This Row],[ratio time spent in allocated zone]]&lt;80,"VRAI","FAUX")</f>
        <v>FAUX</v>
      </c>
      <c r="P43">
        <f>VALUE(SUBSTITUTE(SUBSTITUTE(Tableau1[[#This Row],[organic job earnings]],"£",""),".",","))</f>
        <v>5</v>
      </c>
      <c r="Q4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44" spans="1:17" ht="39.75" thickBot="1">
      <c r="A44" s="19">
        <v>20181</v>
      </c>
      <c r="B44" s="6" t="s">
        <v>3</v>
      </c>
      <c r="C44" s="6" t="s">
        <v>2</v>
      </c>
      <c r="D44" s="5" t="s">
        <v>50</v>
      </c>
      <c r="E44" s="5">
        <v>719</v>
      </c>
      <c r="F44" s="5">
        <v>6564</v>
      </c>
      <c r="G44" s="5">
        <v>5317</v>
      </c>
      <c r="H44" s="5">
        <v>4</v>
      </c>
      <c r="I44" s="5">
        <v>4</v>
      </c>
      <c r="J44" s="20" t="s">
        <v>187</v>
      </c>
      <c r="K44" s="14" t="s">
        <v>35</v>
      </c>
      <c r="L44" s="5">
        <f>VLOOKUP(Tableau1[[#This Row],[driver id]],[1]!Tableau3[#Data],2)</f>
        <v>2</v>
      </c>
      <c r="M44" s="22" t="str">
        <f>IF(Tableau1[[#This Row],[job requests received]]&lt;&gt;0,IF(Tableau1[[#This Row],[job requests accepted]]/Tableau1[[#This Row],[job requests received]]&lt;(85/100),"VRAI","FAUX"),FALSE)</f>
        <v>FAUX</v>
      </c>
      <c r="N44" s="22" t="str">
        <f>IF(Tableau1[[#This Row],[ratio time spent in allocated zone]]&lt;80,"VRAI","FAUX")</f>
        <v>FAUX</v>
      </c>
      <c r="P44">
        <f>VALUE(SUBSTITUTE(SUBSTITUTE(Tableau1[[#This Row],[organic job earnings]],"£",""),".",","))</f>
        <v>18</v>
      </c>
      <c r="Q4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45" spans="1:17" ht="39.75" thickBot="1">
      <c r="A45" s="19">
        <v>21334</v>
      </c>
      <c r="B45" s="6" t="s">
        <v>6</v>
      </c>
      <c r="C45" s="6" t="s">
        <v>5</v>
      </c>
      <c r="D45" s="5" t="s">
        <v>50</v>
      </c>
      <c r="E45" s="5">
        <v>259</v>
      </c>
      <c r="F45" s="5">
        <v>6443</v>
      </c>
      <c r="G45" s="5">
        <v>5898</v>
      </c>
      <c r="H45" s="5">
        <v>4</v>
      </c>
      <c r="I45" s="5">
        <v>4</v>
      </c>
      <c r="J45" s="20" t="s">
        <v>186</v>
      </c>
      <c r="K45" s="14" t="s">
        <v>35</v>
      </c>
      <c r="L45" s="5">
        <f>VLOOKUP(Tableau1[[#This Row],[driver id]],[1]!Tableau3[#Data],2)</f>
        <v>2</v>
      </c>
      <c r="M45" s="22" t="str">
        <f>IF(Tableau1[[#This Row],[job requests received]]&lt;&gt;0,IF(Tableau1[[#This Row],[job requests accepted]]/Tableau1[[#This Row],[job requests received]]&lt;(85/100),"VRAI","FAUX"),FALSE)</f>
        <v>FAUX</v>
      </c>
      <c r="N45" s="22" t="str">
        <f>IF(Tableau1[[#This Row],[ratio time spent in allocated zone]]&lt;80,"VRAI","FAUX")</f>
        <v>FAUX</v>
      </c>
      <c r="P45">
        <f>VALUE(SUBSTITUTE(SUBSTITUTE(Tableau1[[#This Row],[organic job earnings]],"£",""),".",","))</f>
        <v>18</v>
      </c>
      <c r="Q4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46" spans="1:17" ht="39.75" thickBot="1">
      <c r="A46" s="19">
        <v>21334</v>
      </c>
      <c r="B46" s="6" t="s">
        <v>5</v>
      </c>
      <c r="C46" s="6" t="s">
        <v>3</v>
      </c>
      <c r="D46" s="5" t="s">
        <v>50</v>
      </c>
      <c r="E46" s="5">
        <v>275</v>
      </c>
      <c r="F46" s="5">
        <v>9023</v>
      </c>
      <c r="G46" s="5">
        <v>6902</v>
      </c>
      <c r="H46" s="5">
        <v>3</v>
      </c>
      <c r="I46" s="5">
        <v>3</v>
      </c>
      <c r="J46" s="20" t="s">
        <v>185</v>
      </c>
      <c r="K46" s="14" t="s">
        <v>69</v>
      </c>
      <c r="L46" s="5">
        <f>VLOOKUP(Tableau1[[#This Row],[driver id]],[1]!Tableau3[#Data],2)</f>
        <v>2</v>
      </c>
      <c r="M46" s="22" t="str">
        <f>IF(Tableau1[[#This Row],[job requests received]]&lt;&gt;0,IF(Tableau1[[#This Row],[job requests accepted]]/Tableau1[[#This Row],[job requests received]]&lt;(85/100),"VRAI","FAUX"),FALSE)</f>
        <v>FAUX</v>
      </c>
      <c r="N46" s="22" t="str">
        <f>IF(Tableau1[[#This Row],[ratio time spent in allocated zone]]&lt;80,"VRAI","FAUX")</f>
        <v>FAUX</v>
      </c>
      <c r="P46">
        <f>VALUE(SUBSTITUTE(SUBSTITUTE(Tableau1[[#This Row],[organic job earnings]],"£",""),".",","))</f>
        <v>16.25</v>
      </c>
      <c r="Q4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47" spans="1:17" ht="39.75" thickBot="1">
      <c r="A47" s="19">
        <v>21628</v>
      </c>
      <c r="B47" s="6" t="s">
        <v>6</v>
      </c>
      <c r="C47" s="6" t="s">
        <v>5</v>
      </c>
      <c r="D47" s="5" t="s">
        <v>50</v>
      </c>
      <c r="E47" s="5">
        <v>38</v>
      </c>
      <c r="F47" s="5">
        <v>6340</v>
      </c>
      <c r="G47" s="5">
        <v>6222</v>
      </c>
      <c r="H47" s="5">
        <v>3</v>
      </c>
      <c r="I47" s="5">
        <v>3</v>
      </c>
      <c r="J47" s="20" t="s">
        <v>184</v>
      </c>
      <c r="K47" s="14" t="s">
        <v>66</v>
      </c>
      <c r="L47" s="5">
        <f>VLOOKUP(Tableau1[[#This Row],[driver id]],[1]!Tableau3[#Data],2)</f>
        <v>2</v>
      </c>
      <c r="M47" s="22" t="str">
        <f>IF(Tableau1[[#This Row],[job requests received]]&lt;&gt;0,IF(Tableau1[[#This Row],[job requests accepted]]/Tableau1[[#This Row],[job requests received]]&lt;(85/100),"VRAI","FAUX"),FALSE)</f>
        <v>FAUX</v>
      </c>
      <c r="N47" s="22" t="str">
        <f>IF(Tableau1[[#This Row],[ratio time spent in allocated zone]]&lt;80,"VRAI","FAUX")</f>
        <v>FAUX</v>
      </c>
      <c r="P47">
        <f>VALUE(SUBSTITUTE(SUBSTITUTE(Tableau1[[#This Row],[organic job earnings]],"£",""),".",","))</f>
        <v>9</v>
      </c>
      <c r="Q4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48" spans="1:17" ht="39.75" thickBot="1">
      <c r="A48" s="19">
        <v>21628</v>
      </c>
      <c r="B48" s="6" t="s">
        <v>3</v>
      </c>
      <c r="C48" s="6" t="s">
        <v>2</v>
      </c>
      <c r="D48" s="5" t="s">
        <v>50</v>
      </c>
      <c r="E48" s="5">
        <v>5491</v>
      </c>
      <c r="F48" s="5">
        <v>3180</v>
      </c>
      <c r="G48" s="5">
        <v>3929</v>
      </c>
      <c r="H48" s="5">
        <v>4</v>
      </c>
      <c r="I48" s="5">
        <v>2</v>
      </c>
      <c r="J48" s="20" t="s">
        <v>183</v>
      </c>
      <c r="K48" s="14" t="s">
        <v>66</v>
      </c>
      <c r="L48" s="5">
        <f>VLOOKUP(Tableau1[[#This Row],[driver id]],[1]!Tableau3[#Data],2)</f>
        <v>2</v>
      </c>
      <c r="M48" s="22" t="str">
        <f>IF(Tableau1[[#This Row],[job requests received]]&lt;&gt;0,IF(Tableau1[[#This Row],[job requests accepted]]/Tableau1[[#This Row],[job requests received]]&lt;(85/100),"VRAI","FAUX"),FALSE)</f>
        <v>VRAI</v>
      </c>
      <c r="N48" s="22" t="str">
        <f>IF(Tableau1[[#This Row],[ratio time spent in allocated zone]]&lt;80,"VRAI","FAUX")</f>
        <v>FAUX</v>
      </c>
      <c r="P48">
        <f>VALUE(SUBSTITUTE(SUBSTITUTE(Tableau1[[#This Row],[organic job earnings]],"£",""),".",","))</f>
        <v>9</v>
      </c>
      <c r="Q4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49" spans="1:17" ht="39.75" thickBot="1">
      <c r="A49" s="19">
        <v>21687</v>
      </c>
      <c r="B49" s="6" t="s">
        <v>115</v>
      </c>
      <c r="C49" s="6" t="s">
        <v>6</v>
      </c>
      <c r="D49" s="5" t="s">
        <v>12</v>
      </c>
      <c r="E49" s="5">
        <v>7200</v>
      </c>
      <c r="F49" s="5">
        <v>0</v>
      </c>
      <c r="G49" s="5">
        <v>0</v>
      </c>
      <c r="H49" s="5">
        <v>0</v>
      </c>
      <c r="I49" s="5">
        <v>0</v>
      </c>
      <c r="J49" s="20">
        <v>0</v>
      </c>
      <c r="K49" s="14" t="s">
        <v>0</v>
      </c>
      <c r="L49" s="5">
        <f>VLOOKUP(Tableau1[[#This Row],[driver id]],[1]!Tableau3[#Data],2)</f>
        <v>3</v>
      </c>
      <c r="M49" s="22" t="b">
        <f>IF(Tableau1[[#This Row],[job requests received]]&lt;&gt;0,IF(Tableau1[[#This Row],[job requests accepted]]/Tableau1[[#This Row],[job requests received]]&lt;(85/100),"VRAI","FAUX"),FALSE)</f>
        <v>0</v>
      </c>
      <c r="N49" s="22" t="str">
        <f>IF(Tableau1[[#This Row],[ratio time spent in allocated zone]]&lt;80,"VRAI","FAUX")</f>
        <v>VRAI</v>
      </c>
      <c r="P49">
        <f>VALUE(SUBSTITUTE(SUBSTITUTE(Tableau1[[#This Row],[organic job earnings]],"£",""),".",","))</f>
        <v>0</v>
      </c>
      <c r="Q4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0.74999999999757461</v>
      </c>
    </row>
    <row r="50" spans="1:17" ht="39.75" thickBot="1">
      <c r="A50" s="19">
        <v>21687</v>
      </c>
      <c r="B50" s="6" t="s">
        <v>6</v>
      </c>
      <c r="C50" s="6" t="s">
        <v>5</v>
      </c>
      <c r="D50" s="5" t="s">
        <v>4</v>
      </c>
      <c r="E50" s="5">
        <v>613</v>
      </c>
      <c r="F50" s="5">
        <v>11987</v>
      </c>
      <c r="G50" s="5">
        <v>0</v>
      </c>
      <c r="H50" s="5">
        <v>0</v>
      </c>
      <c r="I50" s="5">
        <v>0</v>
      </c>
      <c r="J50" s="20">
        <v>0</v>
      </c>
      <c r="K50" s="14" t="s">
        <v>0</v>
      </c>
      <c r="L50" s="5">
        <f>VLOOKUP(Tableau1[[#This Row],[driver id]],[1]!Tableau3[#Data],2)</f>
        <v>3</v>
      </c>
      <c r="M50" s="22" t="b">
        <f>IF(Tableau1[[#This Row],[job requests received]]&lt;&gt;0,IF(Tableau1[[#This Row],[job requests accepted]]/Tableau1[[#This Row],[job requests received]]&lt;(85/100),"VRAI","FAUX"),FALSE)</f>
        <v>0</v>
      </c>
      <c r="N50" s="22" t="str">
        <f>IF(Tableau1[[#This Row],[ratio time spent in allocated zone]]&lt;80,"VRAI","FAUX")</f>
        <v>VRAI</v>
      </c>
      <c r="P50">
        <f>VALUE(SUBSTITUTE(SUBSTITUTE(Tableau1[[#This Row],[organic job earnings]],"£",""),".",","))</f>
        <v>0</v>
      </c>
      <c r="Q5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51" spans="1:17" ht="39.75" thickBot="1">
      <c r="A51" s="19">
        <v>21687</v>
      </c>
      <c r="B51" s="6" t="s">
        <v>21</v>
      </c>
      <c r="C51" s="6" t="s">
        <v>14</v>
      </c>
      <c r="D51" s="5" t="s">
        <v>41</v>
      </c>
      <c r="E51" s="5">
        <v>0</v>
      </c>
      <c r="F51" s="5">
        <v>12600</v>
      </c>
      <c r="G51" s="5">
        <v>0</v>
      </c>
      <c r="H51" s="5">
        <v>0</v>
      </c>
      <c r="I51" s="5">
        <v>0</v>
      </c>
      <c r="J51" s="20">
        <v>0</v>
      </c>
      <c r="K51" s="14" t="s">
        <v>0</v>
      </c>
      <c r="L51" s="5">
        <f>VLOOKUP(Tableau1[[#This Row],[driver id]],[1]!Tableau3[#Data],2)</f>
        <v>3</v>
      </c>
      <c r="M51" s="22" t="b">
        <f>IF(Tableau1[[#This Row],[job requests received]]&lt;&gt;0,IF(Tableau1[[#This Row],[job requests accepted]]/Tableau1[[#This Row],[job requests received]]&lt;(85/100),"VRAI","FAUX"),FALSE)</f>
        <v>0</v>
      </c>
      <c r="N51" s="22" t="str">
        <f>IF(Tableau1[[#This Row],[ratio time spent in allocated zone]]&lt;80,"VRAI","FAUX")</f>
        <v>VRAI</v>
      </c>
      <c r="P51">
        <f>VALUE(SUBSTITUTE(SUBSTITUTE(Tableau1[[#This Row],[organic job earnings]],"£",""),".",","))</f>
        <v>0</v>
      </c>
      <c r="Q5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52" spans="1:17" ht="39.75" thickBot="1">
      <c r="A52" s="19">
        <v>21687</v>
      </c>
      <c r="B52" s="6" t="s">
        <v>14</v>
      </c>
      <c r="C52" s="6" t="s">
        <v>13</v>
      </c>
      <c r="D52" s="5" t="s">
        <v>12</v>
      </c>
      <c r="E52" s="5">
        <v>0</v>
      </c>
      <c r="F52" s="5">
        <v>3600</v>
      </c>
      <c r="G52" s="5">
        <v>0</v>
      </c>
      <c r="H52" s="5">
        <v>0</v>
      </c>
      <c r="I52" s="5">
        <v>0</v>
      </c>
      <c r="J52" s="20">
        <v>0</v>
      </c>
      <c r="K52" s="14" t="s">
        <v>0</v>
      </c>
      <c r="L52" s="5">
        <f>VLOOKUP(Tableau1[[#This Row],[driver id]],[1]!Tableau3[#Data],2)</f>
        <v>3</v>
      </c>
      <c r="M52" s="22" t="b">
        <f>IF(Tableau1[[#This Row],[job requests received]]&lt;&gt;0,IF(Tableau1[[#This Row],[job requests accepted]]/Tableau1[[#This Row],[job requests received]]&lt;(85/100),"VRAI","FAUX"),FALSE)</f>
        <v>0</v>
      </c>
      <c r="N52" s="22" t="str">
        <f>IF(Tableau1[[#This Row],[ratio time spent in allocated zone]]&lt;80,"VRAI","FAUX")</f>
        <v>VRAI</v>
      </c>
      <c r="P52">
        <f>VALUE(SUBSTITUTE(SUBSTITUTE(Tableau1[[#This Row],[organic job earnings]],"£",""),".",","))</f>
        <v>0</v>
      </c>
      <c r="Q5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1.8750000000024252</v>
      </c>
    </row>
    <row r="53" spans="1:17" ht="39.75" thickBot="1">
      <c r="A53" s="19">
        <v>21705</v>
      </c>
      <c r="B53" s="6" t="s">
        <v>3</v>
      </c>
      <c r="C53" s="6" t="s">
        <v>2</v>
      </c>
      <c r="D53" s="5" t="s">
        <v>24</v>
      </c>
      <c r="E53" s="5">
        <v>993</v>
      </c>
      <c r="F53" s="5">
        <v>8493</v>
      </c>
      <c r="G53" s="5">
        <v>3114</v>
      </c>
      <c r="H53" s="5">
        <v>2</v>
      </c>
      <c r="I53" s="5">
        <v>2</v>
      </c>
      <c r="J53" s="20" t="s">
        <v>182</v>
      </c>
      <c r="K53" s="14" t="s">
        <v>66</v>
      </c>
      <c r="L53" s="5">
        <f>VLOOKUP(Tableau1[[#This Row],[driver id]],[1]!Tableau3[#Data],2)</f>
        <v>2</v>
      </c>
      <c r="M53" s="22" t="str">
        <f>IF(Tableau1[[#This Row],[job requests received]]&lt;&gt;0,IF(Tableau1[[#This Row],[job requests accepted]]/Tableau1[[#This Row],[job requests received]]&lt;(85/100),"VRAI","FAUX"),FALSE)</f>
        <v>FAUX</v>
      </c>
      <c r="N53" s="22" t="str">
        <f>IF(Tableau1[[#This Row],[ratio time spent in allocated zone]]&lt;80,"VRAI","FAUX")</f>
        <v>FAUX</v>
      </c>
      <c r="P53">
        <f>VALUE(SUBSTITUTE(SUBSTITUTE(Tableau1[[#This Row],[organic job earnings]],"£",""),".",","))</f>
        <v>9</v>
      </c>
      <c r="Q5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54" spans="1:17" ht="39.75" thickBot="1">
      <c r="A54" s="19">
        <v>21705</v>
      </c>
      <c r="B54" s="6" t="s">
        <v>14</v>
      </c>
      <c r="C54" s="6" t="s">
        <v>20</v>
      </c>
      <c r="D54" s="5" t="s">
        <v>24</v>
      </c>
      <c r="E54" s="5">
        <v>2700</v>
      </c>
      <c r="F54" s="5">
        <v>0</v>
      </c>
      <c r="G54" s="5">
        <v>0</v>
      </c>
      <c r="H54" s="5">
        <v>0</v>
      </c>
      <c r="I54" s="5">
        <v>0</v>
      </c>
      <c r="J54" s="20">
        <v>0</v>
      </c>
      <c r="K54" s="14" t="s">
        <v>0</v>
      </c>
      <c r="L54" s="5">
        <f>VLOOKUP(Tableau1[[#This Row],[driver id]],[1]!Tableau3[#Data],2)</f>
        <v>2</v>
      </c>
      <c r="M54" s="22" t="b">
        <f>IF(Tableau1[[#This Row],[job requests received]]&lt;&gt;0,IF(Tableau1[[#This Row],[job requests accepted]]/Tableau1[[#This Row],[job requests received]]&lt;(85/100),"VRAI","FAUX"),FALSE)</f>
        <v>0</v>
      </c>
      <c r="N54" s="22" t="str">
        <f>IF(Tableau1[[#This Row],[ratio time spent in allocated zone]]&lt;80,"VRAI","FAUX")</f>
        <v>VRAI</v>
      </c>
      <c r="P54">
        <f>VALUE(SUBSTITUTE(SUBSTITUTE(Tableau1[[#This Row],[organic job earnings]],"£",""),".",","))</f>
        <v>0</v>
      </c>
      <c r="Q5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55" spans="1:17" ht="39.75" thickBot="1">
      <c r="A55" s="19">
        <v>21787</v>
      </c>
      <c r="B55" s="6" t="s">
        <v>49</v>
      </c>
      <c r="C55" s="6" t="s">
        <v>59</v>
      </c>
      <c r="D55" s="5" t="s">
        <v>11</v>
      </c>
      <c r="E55" s="5">
        <v>0</v>
      </c>
      <c r="F55" s="5">
        <v>4061</v>
      </c>
      <c r="G55" s="5">
        <v>1339</v>
      </c>
      <c r="H55" s="5">
        <v>1</v>
      </c>
      <c r="I55" s="5">
        <v>1</v>
      </c>
      <c r="J55" s="20" t="s">
        <v>181</v>
      </c>
      <c r="K55" s="14" t="s">
        <v>72</v>
      </c>
      <c r="L55" s="5">
        <f>VLOOKUP(Tableau1[[#This Row],[driver id]],[1]!Tableau3[#Data],2)</f>
        <v>4</v>
      </c>
      <c r="M55" s="22" t="str">
        <f>IF(Tableau1[[#This Row],[job requests received]]&lt;&gt;0,IF(Tableau1[[#This Row],[job requests accepted]]/Tableau1[[#This Row],[job requests received]]&lt;(85/100),"VRAI","FAUX"),FALSE)</f>
        <v>FAUX</v>
      </c>
      <c r="N55" s="22" t="str">
        <f>IF(Tableau1[[#This Row],[ratio time spent in allocated zone]]&lt;80,"VRAI","FAUX")</f>
        <v>FAUX</v>
      </c>
      <c r="P55">
        <f>VALUE(SUBSTITUTE(SUBSTITUTE(Tableau1[[#This Row],[organic job earnings]],"£",""),".",","))</f>
        <v>7.25</v>
      </c>
      <c r="Q5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0.8125</v>
      </c>
    </row>
    <row r="56" spans="1:17" ht="39.75" thickBot="1">
      <c r="A56" s="19">
        <v>21787</v>
      </c>
      <c r="B56" s="6" t="s">
        <v>59</v>
      </c>
      <c r="C56" s="6" t="s">
        <v>47</v>
      </c>
      <c r="D56" s="5" t="s">
        <v>11</v>
      </c>
      <c r="E56" s="5">
        <v>59</v>
      </c>
      <c r="F56" s="5">
        <v>2870</v>
      </c>
      <c r="G56" s="5">
        <v>6071</v>
      </c>
      <c r="H56" s="5">
        <v>2</v>
      </c>
      <c r="I56" s="5">
        <v>2</v>
      </c>
      <c r="J56" s="20" t="s">
        <v>180</v>
      </c>
      <c r="K56" s="14" t="s">
        <v>178</v>
      </c>
      <c r="L56" s="5">
        <f>VLOOKUP(Tableau1[[#This Row],[driver id]],[1]!Tableau3[#Data],2)</f>
        <v>4</v>
      </c>
      <c r="M56" s="22" t="str">
        <f>IF(Tableau1[[#This Row],[job requests received]]&lt;&gt;0,IF(Tableau1[[#This Row],[job requests accepted]]/Tableau1[[#This Row],[job requests received]]&lt;(85/100),"VRAI","FAUX"),FALSE)</f>
        <v>FAUX</v>
      </c>
      <c r="N56" s="22" t="str">
        <f>IF(Tableau1[[#This Row],[ratio time spent in allocated zone]]&lt;80,"VRAI","FAUX")</f>
        <v>FAUX</v>
      </c>
      <c r="P56">
        <f>VALUE(SUBSTITUTE(SUBSTITUTE(Tableau1[[#This Row],[organic job earnings]],"£",""),".",","))</f>
        <v>21.75</v>
      </c>
      <c r="Q5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0.97916666666424135</v>
      </c>
    </row>
    <row r="57" spans="1:17" ht="39.75" thickBot="1">
      <c r="A57" s="19">
        <v>21787</v>
      </c>
      <c r="B57" s="6" t="s">
        <v>47</v>
      </c>
      <c r="C57" s="6" t="s">
        <v>3</v>
      </c>
      <c r="D57" s="5" t="s">
        <v>11</v>
      </c>
      <c r="E57" s="5">
        <v>0</v>
      </c>
      <c r="F57" s="5">
        <v>12261</v>
      </c>
      <c r="G57" s="5">
        <v>5739</v>
      </c>
      <c r="H57" s="5">
        <v>5</v>
      </c>
      <c r="I57" s="5">
        <v>3</v>
      </c>
      <c r="J57" s="20" t="s">
        <v>179</v>
      </c>
      <c r="K57" s="14" t="s">
        <v>178</v>
      </c>
      <c r="L57" s="5">
        <f>VLOOKUP(Tableau1[[#This Row],[driver id]],[1]!Tableau3[#Data],2)</f>
        <v>4</v>
      </c>
      <c r="M57" s="22" t="str">
        <f>IF(Tableau1[[#This Row],[job requests received]]&lt;&gt;0,IF(Tableau1[[#This Row],[job requests accepted]]/Tableau1[[#This Row],[job requests received]]&lt;(85/100),"VRAI","FAUX"),FALSE)</f>
        <v>VRAI</v>
      </c>
      <c r="N57" s="22" t="str">
        <f>IF(Tableau1[[#This Row],[ratio time spent in allocated zone]]&lt;80,"VRAI","FAUX")</f>
        <v>FAUX</v>
      </c>
      <c r="P57">
        <f>VALUE(SUBSTITUTE(SUBSTITUTE(Tableau1[[#This Row],[organic job earnings]],"£",""),".",","))</f>
        <v>21.75</v>
      </c>
      <c r="Q5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1.2916666666666665</v>
      </c>
    </row>
    <row r="58" spans="1:17" ht="39.75" thickBot="1">
      <c r="A58" s="19">
        <v>21866</v>
      </c>
      <c r="B58" s="6" t="s">
        <v>8</v>
      </c>
      <c r="C58" s="6" t="s">
        <v>6</v>
      </c>
      <c r="D58" s="5" t="s">
        <v>4</v>
      </c>
      <c r="E58" s="5">
        <v>373</v>
      </c>
      <c r="F58" s="5">
        <v>5027</v>
      </c>
      <c r="G58" s="5">
        <v>0</v>
      </c>
      <c r="H58" s="5">
        <v>1</v>
      </c>
      <c r="I58" s="5">
        <v>0</v>
      </c>
      <c r="J58" s="20">
        <v>0</v>
      </c>
      <c r="K58" s="14" t="s">
        <v>0</v>
      </c>
      <c r="L58" s="5">
        <f>VLOOKUP(Tableau1[[#This Row],[driver id]],[1]!Tableau3[#Data],2)</f>
        <v>3</v>
      </c>
      <c r="M58" s="22" t="str">
        <f>IF(Tableau1[[#This Row],[job requests received]]&lt;&gt;0,IF(Tableau1[[#This Row],[job requests accepted]]/Tableau1[[#This Row],[job requests received]]&lt;(85/100),"VRAI","FAUX"),FALSE)</f>
        <v>VRAI</v>
      </c>
      <c r="N58" s="22" t="str">
        <f>IF(Tableau1[[#This Row],[ratio time spent in allocated zone]]&lt;80,"VRAI","FAUX")</f>
        <v>VRAI</v>
      </c>
      <c r="P58">
        <f>VALUE(SUBSTITUTE(SUBSTITUTE(Tableau1[[#This Row],[organic job earnings]],"£",""),".",","))</f>
        <v>0</v>
      </c>
      <c r="Q5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59" spans="1:17" ht="39.75" thickBot="1">
      <c r="A59" s="19">
        <v>21866</v>
      </c>
      <c r="B59" s="6" t="s">
        <v>6</v>
      </c>
      <c r="C59" s="6" t="s">
        <v>5</v>
      </c>
      <c r="D59" s="5" t="s">
        <v>50</v>
      </c>
      <c r="E59" s="5">
        <v>0</v>
      </c>
      <c r="F59" s="5">
        <v>5590</v>
      </c>
      <c r="G59" s="5">
        <v>7010</v>
      </c>
      <c r="H59" s="5">
        <v>3</v>
      </c>
      <c r="I59" s="5">
        <v>3</v>
      </c>
      <c r="J59" s="20" t="s">
        <v>177</v>
      </c>
      <c r="K59" s="14" t="s">
        <v>15</v>
      </c>
      <c r="L59" s="5">
        <f>VLOOKUP(Tableau1[[#This Row],[driver id]],[1]!Tableau3[#Data],2)</f>
        <v>3</v>
      </c>
      <c r="M59" s="22" t="str">
        <f>IF(Tableau1[[#This Row],[job requests received]]&lt;&gt;0,IF(Tableau1[[#This Row],[job requests accepted]]/Tableau1[[#This Row],[job requests received]]&lt;(85/100),"VRAI","FAUX"),FALSE)</f>
        <v>FAUX</v>
      </c>
      <c r="N59" s="22" t="str">
        <f>IF(Tableau1[[#This Row],[ratio time spent in allocated zone]]&lt;80,"VRAI","FAUX")</f>
        <v>FAUX</v>
      </c>
      <c r="P59">
        <f>VALUE(SUBSTITUTE(SUBSTITUTE(Tableau1[[#This Row],[organic job earnings]],"£",""),".",","))</f>
        <v>13</v>
      </c>
      <c r="Q5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60" spans="1:17" ht="39.75" thickBot="1">
      <c r="A60" s="19">
        <v>21866</v>
      </c>
      <c r="B60" s="6" t="s">
        <v>5</v>
      </c>
      <c r="C60" s="6" t="s">
        <v>3</v>
      </c>
      <c r="D60" s="5" t="s">
        <v>50</v>
      </c>
      <c r="E60" s="5">
        <v>870</v>
      </c>
      <c r="F60" s="5">
        <v>8467</v>
      </c>
      <c r="G60" s="5">
        <v>6863</v>
      </c>
      <c r="H60" s="5">
        <v>4</v>
      </c>
      <c r="I60" s="5">
        <v>1</v>
      </c>
      <c r="J60" s="20" t="s">
        <v>176</v>
      </c>
      <c r="K60" s="14" t="s">
        <v>33</v>
      </c>
      <c r="L60" s="5">
        <f>VLOOKUP(Tableau1[[#This Row],[driver id]],[1]!Tableau3[#Data],2)</f>
        <v>3</v>
      </c>
      <c r="M60" s="22" t="str">
        <f>IF(Tableau1[[#This Row],[job requests received]]&lt;&gt;0,IF(Tableau1[[#This Row],[job requests accepted]]/Tableau1[[#This Row],[job requests received]]&lt;(85/100),"VRAI","FAUX"),FALSE)</f>
        <v>VRAI</v>
      </c>
      <c r="N60" s="22" t="str">
        <f>IF(Tableau1[[#This Row],[ratio time spent in allocated zone]]&lt;80,"VRAI","FAUX")</f>
        <v>FAUX</v>
      </c>
      <c r="P60">
        <f>VALUE(SUBSTITUTE(SUBSTITUTE(Tableau1[[#This Row],[organic job earnings]],"£",""),".",","))</f>
        <v>5</v>
      </c>
      <c r="Q6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61" spans="1:17" ht="39.75" thickBot="1">
      <c r="A61" s="19">
        <v>21866</v>
      </c>
      <c r="B61" s="6" t="s">
        <v>21</v>
      </c>
      <c r="C61" s="6" t="s">
        <v>14</v>
      </c>
      <c r="D61" s="5" t="s">
        <v>50</v>
      </c>
      <c r="E61" s="5">
        <v>280</v>
      </c>
      <c r="F61" s="5">
        <v>4993</v>
      </c>
      <c r="G61" s="5">
        <v>7327</v>
      </c>
      <c r="H61" s="5">
        <v>4</v>
      </c>
      <c r="I61" s="5">
        <v>4</v>
      </c>
      <c r="J61" s="20" t="s">
        <v>175</v>
      </c>
      <c r="K61" s="14" t="s">
        <v>9</v>
      </c>
      <c r="L61" s="5">
        <f>VLOOKUP(Tableau1[[#This Row],[driver id]],[1]!Tableau3[#Data],2)</f>
        <v>3</v>
      </c>
      <c r="M61" s="22" t="str">
        <f>IF(Tableau1[[#This Row],[job requests received]]&lt;&gt;0,IF(Tableau1[[#This Row],[job requests accepted]]/Tableau1[[#This Row],[job requests received]]&lt;(85/100),"VRAI","FAUX"),FALSE)</f>
        <v>FAUX</v>
      </c>
      <c r="N61" s="22" t="str">
        <f>IF(Tableau1[[#This Row],[ratio time spent in allocated zone]]&lt;80,"VRAI","FAUX")</f>
        <v>FAUX</v>
      </c>
      <c r="P61">
        <f>VALUE(SUBSTITUTE(SUBSTITUTE(Tableau1[[#This Row],[organic job earnings]],"£",""),".",","))</f>
        <v>20</v>
      </c>
      <c r="Q6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62" spans="1:17" ht="39.75" thickBot="1">
      <c r="A62" s="19">
        <v>21866</v>
      </c>
      <c r="B62" s="6" t="s">
        <v>14</v>
      </c>
      <c r="C62" s="6" t="s">
        <v>20</v>
      </c>
      <c r="D62" s="5" t="s">
        <v>50</v>
      </c>
      <c r="E62" s="5">
        <v>0</v>
      </c>
      <c r="F62" s="5">
        <v>2700</v>
      </c>
      <c r="G62" s="5">
        <v>0</v>
      </c>
      <c r="H62" s="5">
        <v>0</v>
      </c>
      <c r="I62" s="5">
        <v>0</v>
      </c>
      <c r="J62" s="20" t="s">
        <v>174</v>
      </c>
      <c r="K62" s="14" t="s">
        <v>33</v>
      </c>
      <c r="L62" s="5">
        <f>VLOOKUP(Tableau1[[#This Row],[driver id]],[1]!Tableau3[#Data],2)</f>
        <v>3</v>
      </c>
      <c r="M62" s="22" t="b">
        <f>IF(Tableau1[[#This Row],[job requests received]]&lt;&gt;0,IF(Tableau1[[#This Row],[job requests accepted]]/Tableau1[[#This Row],[job requests received]]&lt;(85/100),"VRAI","FAUX"),FALSE)</f>
        <v>0</v>
      </c>
      <c r="N62" s="22" t="str">
        <f>IF(Tableau1[[#This Row],[ratio time spent in allocated zone]]&lt;80,"VRAI","FAUX")</f>
        <v>FAUX</v>
      </c>
      <c r="P62">
        <f>VALUE(SUBSTITUTE(SUBSTITUTE(Tableau1[[#This Row],[organic job earnings]],"£",""),".",","))</f>
        <v>5</v>
      </c>
      <c r="Q6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63" spans="1:17" ht="39.75" thickBot="1">
      <c r="A63" s="19">
        <v>21928</v>
      </c>
      <c r="B63" s="6" t="s">
        <v>21</v>
      </c>
      <c r="C63" s="6" t="s">
        <v>14</v>
      </c>
      <c r="D63" s="5" t="s">
        <v>7</v>
      </c>
      <c r="E63" s="5">
        <v>793</v>
      </c>
      <c r="F63" s="5">
        <v>9294</v>
      </c>
      <c r="G63" s="5">
        <v>2513</v>
      </c>
      <c r="H63" s="5">
        <v>2</v>
      </c>
      <c r="I63" s="5">
        <v>1</v>
      </c>
      <c r="J63" s="20" t="s">
        <v>173</v>
      </c>
      <c r="K63" s="14" t="s">
        <v>33</v>
      </c>
      <c r="L63" s="5">
        <f>VLOOKUP(Tableau1[[#This Row],[driver id]],[1]!Tableau3[#Data],2)</f>
        <v>3</v>
      </c>
      <c r="M63" s="22" t="str">
        <f>IF(Tableau1[[#This Row],[job requests received]]&lt;&gt;0,IF(Tableau1[[#This Row],[job requests accepted]]/Tableau1[[#This Row],[job requests received]]&lt;(85/100),"VRAI","FAUX"),FALSE)</f>
        <v>VRAI</v>
      </c>
      <c r="N63" s="22" t="str">
        <f>IF(Tableau1[[#This Row],[ratio time spent in allocated zone]]&lt;80,"VRAI","FAUX")</f>
        <v>FAUX</v>
      </c>
      <c r="P63">
        <f>VALUE(SUBSTITUTE(SUBSTITUTE(Tableau1[[#This Row],[organic job earnings]],"£",""),".",","))</f>
        <v>5</v>
      </c>
      <c r="Q6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64" spans="1:17" ht="39.75" thickBot="1">
      <c r="A64" s="19">
        <v>21928</v>
      </c>
      <c r="B64" s="6" t="s">
        <v>14</v>
      </c>
      <c r="C64" s="6" t="s">
        <v>20</v>
      </c>
      <c r="D64" s="5" t="s">
        <v>50</v>
      </c>
      <c r="E64" s="5">
        <v>0</v>
      </c>
      <c r="F64" s="5">
        <v>2700</v>
      </c>
      <c r="G64" s="5">
        <v>0</v>
      </c>
      <c r="H64" s="5">
        <v>0</v>
      </c>
      <c r="I64" s="5">
        <v>0</v>
      </c>
      <c r="J64" s="20" t="s">
        <v>172</v>
      </c>
      <c r="K64" s="14" t="s">
        <v>0</v>
      </c>
      <c r="L64" s="5">
        <f>VLOOKUP(Tableau1[[#This Row],[driver id]],[1]!Tableau3[#Data],2)</f>
        <v>3</v>
      </c>
      <c r="M64" s="22" t="b">
        <f>IF(Tableau1[[#This Row],[job requests received]]&lt;&gt;0,IF(Tableau1[[#This Row],[job requests accepted]]/Tableau1[[#This Row],[job requests received]]&lt;(85/100),"VRAI","FAUX"),FALSE)</f>
        <v>0</v>
      </c>
      <c r="N64" s="22" t="str">
        <f>IF(Tableau1[[#This Row],[ratio time spent in allocated zone]]&lt;80,"VRAI","FAUX")</f>
        <v>FAUX</v>
      </c>
      <c r="P64">
        <f>VALUE(SUBSTITUTE(SUBSTITUTE(Tableau1[[#This Row],[organic job earnings]],"£",""),".",","))</f>
        <v>0</v>
      </c>
      <c r="Q6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65" spans="1:17" ht="39.75" thickBot="1">
      <c r="A65" s="19">
        <v>22108</v>
      </c>
      <c r="B65" s="6" t="s">
        <v>6</v>
      </c>
      <c r="C65" s="6" t="s">
        <v>5</v>
      </c>
      <c r="D65" s="5" t="s">
        <v>50</v>
      </c>
      <c r="E65" s="5">
        <v>0</v>
      </c>
      <c r="F65" s="5">
        <v>7754</v>
      </c>
      <c r="G65" s="5">
        <v>4846</v>
      </c>
      <c r="H65" s="5">
        <v>2</v>
      </c>
      <c r="I65" s="5">
        <v>2</v>
      </c>
      <c r="J65" s="20" t="s">
        <v>171</v>
      </c>
      <c r="K65" s="14" t="s">
        <v>17</v>
      </c>
      <c r="L65" s="5">
        <f>VLOOKUP(Tableau1[[#This Row],[driver id]],[1]!Tableau3[#Data],2)</f>
        <v>3</v>
      </c>
      <c r="M65" s="22" t="str">
        <f>IF(Tableau1[[#This Row],[job requests received]]&lt;&gt;0,IF(Tableau1[[#This Row],[job requests accepted]]/Tableau1[[#This Row],[job requests received]]&lt;(85/100),"VRAI","FAUX"),FALSE)</f>
        <v>FAUX</v>
      </c>
      <c r="N65" s="22" t="str">
        <f>IF(Tableau1[[#This Row],[ratio time spent in allocated zone]]&lt;80,"VRAI","FAUX")</f>
        <v>FAUX</v>
      </c>
      <c r="P65">
        <f>VALUE(SUBSTITUTE(SUBSTITUTE(Tableau1[[#This Row],[organic job earnings]],"£",""),".",","))</f>
        <v>10</v>
      </c>
      <c r="Q6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66" spans="1:17" ht="39.75" thickBot="1">
      <c r="A66" s="19">
        <v>22108</v>
      </c>
      <c r="B66" s="6" t="s">
        <v>5</v>
      </c>
      <c r="C66" s="6" t="s">
        <v>3</v>
      </c>
      <c r="D66" s="5" t="s">
        <v>11</v>
      </c>
      <c r="E66" s="5">
        <v>0</v>
      </c>
      <c r="F66" s="5">
        <v>12303</v>
      </c>
      <c r="G66" s="5">
        <v>3897</v>
      </c>
      <c r="H66" s="5">
        <v>3</v>
      </c>
      <c r="I66" s="5">
        <v>3</v>
      </c>
      <c r="J66" s="20" t="s">
        <v>170</v>
      </c>
      <c r="K66" s="14" t="s">
        <v>168</v>
      </c>
      <c r="L66" s="5">
        <f>VLOOKUP(Tableau1[[#This Row],[driver id]],[1]!Tableau3[#Data],2)</f>
        <v>3</v>
      </c>
      <c r="M66" s="22" t="str">
        <f>IF(Tableau1[[#This Row],[job requests received]]&lt;&gt;0,IF(Tableau1[[#This Row],[job requests accepted]]/Tableau1[[#This Row],[job requests received]]&lt;(85/100),"VRAI","FAUX"),FALSE)</f>
        <v>FAUX</v>
      </c>
      <c r="N66" s="22" t="str">
        <f>IF(Tableau1[[#This Row],[ratio time spent in allocated zone]]&lt;80,"VRAI","FAUX")</f>
        <v>FAUX</v>
      </c>
      <c r="P66">
        <f>VALUE(SUBSTITUTE(SUBSTITUTE(Tableau1[[#This Row],[organic job earnings]],"£",""),".",","))</f>
        <v>15</v>
      </c>
      <c r="Q6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67" spans="1:17" ht="39.75" thickBot="1">
      <c r="A67" s="19">
        <v>22108</v>
      </c>
      <c r="B67" s="6" t="s">
        <v>3</v>
      </c>
      <c r="C67" s="6" t="s">
        <v>2</v>
      </c>
      <c r="D67" s="5" t="s">
        <v>11</v>
      </c>
      <c r="E67" s="5">
        <v>434</v>
      </c>
      <c r="F67" s="5">
        <v>6170</v>
      </c>
      <c r="G67" s="5">
        <v>5996</v>
      </c>
      <c r="H67" s="5">
        <v>4</v>
      </c>
      <c r="I67" s="5">
        <v>3</v>
      </c>
      <c r="J67" s="20" t="s">
        <v>169</v>
      </c>
      <c r="K67" s="14" t="s">
        <v>168</v>
      </c>
      <c r="L67" s="5">
        <f>VLOOKUP(Tableau1[[#This Row],[driver id]],[1]!Tableau3[#Data],2)</f>
        <v>3</v>
      </c>
      <c r="M67" s="22" t="str">
        <f>IF(Tableau1[[#This Row],[job requests received]]&lt;&gt;0,IF(Tableau1[[#This Row],[job requests accepted]]/Tableau1[[#This Row],[job requests received]]&lt;(85/100),"VRAI","FAUX"),FALSE)</f>
        <v>VRAI</v>
      </c>
      <c r="N67" s="22" t="str">
        <f>IF(Tableau1[[#This Row],[ratio time spent in allocated zone]]&lt;80,"VRAI","FAUX")</f>
        <v>FAUX</v>
      </c>
      <c r="P67">
        <f>VALUE(SUBSTITUTE(SUBSTITUTE(Tableau1[[#This Row],[organic job earnings]],"£",""),".",","))</f>
        <v>15</v>
      </c>
      <c r="Q6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68" spans="1:17" ht="39.75" thickBot="1">
      <c r="A68" s="19">
        <v>22113</v>
      </c>
      <c r="B68" s="6" t="s">
        <v>6</v>
      </c>
      <c r="C68" s="6" t="s">
        <v>5</v>
      </c>
      <c r="D68" s="5" t="s">
        <v>4</v>
      </c>
      <c r="E68" s="5">
        <v>569</v>
      </c>
      <c r="F68" s="5">
        <v>7525</v>
      </c>
      <c r="G68" s="5">
        <v>4506</v>
      </c>
      <c r="H68" s="5">
        <v>3</v>
      </c>
      <c r="I68" s="5">
        <v>2</v>
      </c>
      <c r="J68" s="20" t="s">
        <v>167</v>
      </c>
      <c r="K68" s="14" t="s">
        <v>15</v>
      </c>
      <c r="L68" s="5">
        <f>VLOOKUP(Tableau1[[#This Row],[driver id]],[1]!Tableau3[#Data],2)</f>
        <v>3</v>
      </c>
      <c r="M68" s="22" t="str">
        <f>IF(Tableau1[[#This Row],[job requests received]]&lt;&gt;0,IF(Tableau1[[#This Row],[job requests accepted]]/Tableau1[[#This Row],[job requests received]]&lt;(85/100),"VRAI","FAUX"),FALSE)</f>
        <v>VRAI</v>
      </c>
      <c r="N68" s="22" t="str">
        <f>IF(Tableau1[[#This Row],[ratio time spent in allocated zone]]&lt;80,"VRAI","FAUX")</f>
        <v>FAUX</v>
      </c>
      <c r="P68">
        <f>VALUE(SUBSTITUTE(SUBSTITUTE(Tableau1[[#This Row],[organic job earnings]],"£",""),".",","))</f>
        <v>13</v>
      </c>
      <c r="Q6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69" spans="1:17" ht="39.75" thickBot="1">
      <c r="A69" s="19">
        <v>22113</v>
      </c>
      <c r="B69" s="6" t="s">
        <v>5</v>
      </c>
      <c r="C69" s="6" t="s">
        <v>3</v>
      </c>
      <c r="D69" s="5" t="s">
        <v>41</v>
      </c>
      <c r="E69" s="5">
        <v>0</v>
      </c>
      <c r="F69" s="5">
        <v>15482</v>
      </c>
      <c r="G69" s="5">
        <v>718</v>
      </c>
      <c r="H69" s="5">
        <v>1</v>
      </c>
      <c r="I69" s="5">
        <v>0</v>
      </c>
      <c r="J69" s="20" t="s">
        <v>166</v>
      </c>
      <c r="K69" s="14" t="s">
        <v>0</v>
      </c>
      <c r="L69" s="5">
        <f>VLOOKUP(Tableau1[[#This Row],[driver id]],[1]!Tableau3[#Data],2)</f>
        <v>3</v>
      </c>
      <c r="M69" s="22" t="str">
        <f>IF(Tableau1[[#This Row],[job requests received]]&lt;&gt;0,IF(Tableau1[[#This Row],[job requests accepted]]/Tableau1[[#This Row],[job requests received]]&lt;(85/100),"VRAI","FAUX"),FALSE)</f>
        <v>VRAI</v>
      </c>
      <c r="N69" s="22" t="str">
        <f>IF(Tableau1[[#This Row],[ratio time spent in allocated zone]]&lt;80,"VRAI","FAUX")</f>
        <v>FAUX</v>
      </c>
      <c r="P69">
        <f>VALUE(SUBSTITUTE(SUBSTITUTE(Tableau1[[#This Row],[organic job earnings]],"£",""),".",","))</f>
        <v>0</v>
      </c>
      <c r="Q6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70" spans="1:17" ht="39.75" thickBot="1">
      <c r="A70" s="19">
        <v>22113</v>
      </c>
      <c r="B70" s="6" t="s">
        <v>3</v>
      </c>
      <c r="C70" s="6" t="s">
        <v>2</v>
      </c>
      <c r="D70" s="5" t="s">
        <v>41</v>
      </c>
      <c r="E70" s="5">
        <v>0</v>
      </c>
      <c r="F70" s="5">
        <v>8231</v>
      </c>
      <c r="G70" s="5">
        <v>4369</v>
      </c>
      <c r="H70" s="5">
        <v>3</v>
      </c>
      <c r="I70" s="5">
        <v>3</v>
      </c>
      <c r="J70" s="20" t="s">
        <v>165</v>
      </c>
      <c r="K70" s="14" t="s">
        <v>35</v>
      </c>
      <c r="L70" s="5">
        <f>VLOOKUP(Tableau1[[#This Row],[driver id]],[1]!Tableau3[#Data],2)</f>
        <v>3</v>
      </c>
      <c r="M70" s="22" t="str">
        <f>IF(Tableau1[[#This Row],[job requests received]]&lt;&gt;0,IF(Tableau1[[#This Row],[job requests accepted]]/Tableau1[[#This Row],[job requests received]]&lt;(85/100),"VRAI","FAUX"),FALSE)</f>
        <v>FAUX</v>
      </c>
      <c r="N70" s="22" t="str">
        <f>IF(Tableau1[[#This Row],[ratio time spent in allocated zone]]&lt;80,"VRAI","FAUX")</f>
        <v>FAUX</v>
      </c>
      <c r="P70">
        <f>VALUE(SUBSTITUTE(SUBSTITUTE(Tableau1[[#This Row],[organic job earnings]],"£",""),".",","))</f>
        <v>18</v>
      </c>
      <c r="Q7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71" spans="1:17" ht="39.75" thickBot="1">
      <c r="A71" s="19">
        <v>23717</v>
      </c>
      <c r="B71" s="6" t="s">
        <v>6</v>
      </c>
      <c r="C71" s="6" t="s">
        <v>5</v>
      </c>
      <c r="D71" s="5" t="s">
        <v>50</v>
      </c>
      <c r="E71" s="5">
        <v>2122</v>
      </c>
      <c r="F71" s="5">
        <v>8753</v>
      </c>
      <c r="G71" s="5">
        <v>1725</v>
      </c>
      <c r="H71" s="5">
        <v>3</v>
      </c>
      <c r="I71" s="5">
        <v>1</v>
      </c>
      <c r="J71" s="20" t="s">
        <v>164</v>
      </c>
      <c r="K71" s="14" t="s">
        <v>0</v>
      </c>
      <c r="L71" s="5">
        <f>VLOOKUP(Tableau1[[#This Row],[driver id]],[1]!Tableau3[#Data],2)</f>
        <v>3</v>
      </c>
      <c r="M71" s="22" t="str">
        <f>IF(Tableau1[[#This Row],[job requests received]]&lt;&gt;0,IF(Tableau1[[#This Row],[job requests accepted]]/Tableau1[[#This Row],[job requests received]]&lt;(85/100),"VRAI","FAUX"),FALSE)</f>
        <v>VRAI</v>
      </c>
      <c r="N71" s="22" t="str">
        <f>IF(Tableau1[[#This Row],[ratio time spent in allocated zone]]&lt;80,"VRAI","FAUX")</f>
        <v>FAUX</v>
      </c>
      <c r="P71">
        <f>VALUE(SUBSTITUTE(SUBSTITUTE(Tableau1[[#This Row],[organic job earnings]],"£",""),".",","))</f>
        <v>0</v>
      </c>
      <c r="Q7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72" spans="1:17" ht="39.75" thickBot="1">
      <c r="A72" s="19">
        <v>23793</v>
      </c>
      <c r="B72" s="6" t="s">
        <v>3</v>
      </c>
      <c r="C72" s="6" t="s">
        <v>2</v>
      </c>
      <c r="D72" s="5" t="s">
        <v>11</v>
      </c>
      <c r="E72" s="5">
        <v>903</v>
      </c>
      <c r="F72" s="5">
        <v>7844</v>
      </c>
      <c r="G72" s="5">
        <v>3853</v>
      </c>
      <c r="H72" s="5">
        <v>2</v>
      </c>
      <c r="I72" s="5">
        <v>2</v>
      </c>
      <c r="J72" s="20" t="s">
        <v>163</v>
      </c>
      <c r="K72" s="14" t="s">
        <v>132</v>
      </c>
      <c r="L72" s="5">
        <f>VLOOKUP(Tableau1[[#This Row],[driver id]],[1]!Tableau3[#Data],2)</f>
        <v>2</v>
      </c>
      <c r="M72" s="22" t="str">
        <f>IF(Tableau1[[#This Row],[job requests received]]&lt;&gt;0,IF(Tableau1[[#This Row],[job requests accepted]]/Tableau1[[#This Row],[job requests received]]&lt;(85/100),"VRAI","FAUX"),FALSE)</f>
        <v>FAUX</v>
      </c>
      <c r="N72" s="22" t="str">
        <f>IF(Tableau1[[#This Row],[ratio time spent in allocated zone]]&lt;80,"VRAI","FAUX")</f>
        <v>FAUX</v>
      </c>
      <c r="P72">
        <f>VALUE(SUBSTITUTE(SUBSTITUTE(Tableau1[[#This Row],[organic job earnings]],"£",""),".",","))</f>
        <v>11.75</v>
      </c>
      <c r="Q7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73" spans="1:17" ht="39.75" thickBot="1">
      <c r="A73" s="19">
        <v>23955</v>
      </c>
      <c r="B73" s="6" t="s">
        <v>3</v>
      </c>
      <c r="C73" s="6" t="s">
        <v>2</v>
      </c>
      <c r="D73" s="5" t="s">
        <v>153</v>
      </c>
      <c r="E73" s="5">
        <v>1078</v>
      </c>
      <c r="F73" s="5">
        <v>6939</v>
      </c>
      <c r="G73" s="5">
        <v>4583</v>
      </c>
      <c r="H73" s="5">
        <v>4</v>
      </c>
      <c r="I73" s="5">
        <v>4</v>
      </c>
      <c r="J73" s="20" t="s">
        <v>162</v>
      </c>
      <c r="K73" s="14" t="s">
        <v>35</v>
      </c>
      <c r="L73" s="5">
        <f>VLOOKUP(Tableau1[[#This Row],[driver id]],[1]!Tableau3[#Data],2)</f>
        <v>2</v>
      </c>
      <c r="M73" s="22" t="str">
        <f>IF(Tableau1[[#This Row],[job requests received]]&lt;&gt;0,IF(Tableau1[[#This Row],[job requests accepted]]/Tableau1[[#This Row],[job requests received]]&lt;(85/100),"VRAI","FAUX"),FALSE)</f>
        <v>FAUX</v>
      </c>
      <c r="N73" s="22" t="str">
        <f>IF(Tableau1[[#This Row],[ratio time spent in allocated zone]]&lt;80,"VRAI","FAUX")</f>
        <v>FAUX</v>
      </c>
      <c r="P73">
        <f>VALUE(SUBSTITUTE(SUBSTITUTE(Tableau1[[#This Row],[organic job earnings]],"£",""),".",","))</f>
        <v>18</v>
      </c>
      <c r="Q7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74" spans="1:17" ht="39.75" thickBot="1">
      <c r="A74" s="19">
        <v>24242</v>
      </c>
      <c r="B74" s="6" t="s">
        <v>155</v>
      </c>
      <c r="C74" s="6" t="s">
        <v>5</v>
      </c>
      <c r="D74" s="5" t="s">
        <v>41</v>
      </c>
      <c r="E74" s="5">
        <v>0</v>
      </c>
      <c r="F74" s="5">
        <v>0</v>
      </c>
      <c r="G74" s="5">
        <v>0</v>
      </c>
      <c r="H74" s="5">
        <v>0</v>
      </c>
      <c r="I74" s="5">
        <v>0</v>
      </c>
      <c r="J74" s="20">
        <v>0</v>
      </c>
      <c r="K74" s="14" t="s">
        <v>0</v>
      </c>
      <c r="L74" s="5">
        <f>VLOOKUP(Tableau1[[#This Row],[driver id]],[1]!Tableau3[#Data],2)</f>
        <v>3</v>
      </c>
      <c r="M74" s="22" t="b">
        <f>IF(Tableau1[[#This Row],[job requests received]]&lt;&gt;0,IF(Tableau1[[#This Row],[job requests accepted]]/Tableau1[[#This Row],[job requests received]]&lt;(85/100),"VRAI","FAUX"),FALSE)</f>
        <v>0</v>
      </c>
      <c r="N74" s="22" t="str">
        <f>IF(Tableau1[[#This Row],[ratio time spent in allocated zone]]&lt;80,"VRAI","FAUX")</f>
        <v>VRAI</v>
      </c>
      <c r="P74">
        <f>VALUE(SUBSTITUTE(SUBSTITUTE(Tableau1[[#This Row],[organic job earnings]],"£",""),".",","))</f>
        <v>0</v>
      </c>
      <c r="Q7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75" spans="1:17" ht="39.75" thickBot="1">
      <c r="A75" s="19">
        <v>24269</v>
      </c>
      <c r="B75" s="6" t="s">
        <v>5</v>
      </c>
      <c r="C75" s="6" t="s">
        <v>3</v>
      </c>
      <c r="D75" s="5" t="s">
        <v>4</v>
      </c>
      <c r="E75" s="5">
        <v>0</v>
      </c>
      <c r="F75" s="5">
        <v>13904</v>
      </c>
      <c r="G75" s="5">
        <v>2296</v>
      </c>
      <c r="H75" s="5">
        <v>2</v>
      </c>
      <c r="I75" s="5">
        <v>2</v>
      </c>
      <c r="J75" s="20" t="s">
        <v>161</v>
      </c>
      <c r="K75" s="14" t="s">
        <v>17</v>
      </c>
      <c r="L75" s="5">
        <f>VLOOKUP(Tableau1[[#This Row],[driver id]],[1]!Tableau3[#Data],2)</f>
        <v>3</v>
      </c>
      <c r="M75" s="22" t="str">
        <f>IF(Tableau1[[#This Row],[job requests received]]&lt;&gt;0,IF(Tableau1[[#This Row],[job requests accepted]]/Tableau1[[#This Row],[job requests received]]&lt;(85/100),"VRAI","FAUX"),FALSE)</f>
        <v>FAUX</v>
      </c>
      <c r="N75" s="22" t="str">
        <f>IF(Tableau1[[#This Row],[ratio time spent in allocated zone]]&lt;80,"VRAI","FAUX")</f>
        <v>FAUX</v>
      </c>
      <c r="P75">
        <f>VALUE(SUBSTITUTE(SUBSTITUTE(Tableau1[[#This Row],[organic job earnings]],"£",""),".",","))</f>
        <v>10</v>
      </c>
      <c r="Q7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76" spans="1:17" ht="39.75" thickBot="1">
      <c r="A76" s="19">
        <v>24269</v>
      </c>
      <c r="B76" s="6" t="s">
        <v>3</v>
      </c>
      <c r="C76" s="6" t="s">
        <v>2</v>
      </c>
      <c r="D76" s="5" t="s">
        <v>4</v>
      </c>
      <c r="E76" s="5">
        <v>142</v>
      </c>
      <c r="F76" s="5">
        <v>11253</v>
      </c>
      <c r="G76" s="5">
        <v>1205</v>
      </c>
      <c r="H76" s="5">
        <v>2</v>
      </c>
      <c r="I76" s="5">
        <v>1</v>
      </c>
      <c r="J76" s="20" t="s">
        <v>160</v>
      </c>
      <c r="K76" s="14" t="s">
        <v>33</v>
      </c>
      <c r="L76" s="5">
        <f>VLOOKUP(Tableau1[[#This Row],[driver id]],[1]!Tableau3[#Data],2)</f>
        <v>3</v>
      </c>
      <c r="M76" s="22" t="str">
        <f>IF(Tableau1[[#This Row],[job requests received]]&lt;&gt;0,IF(Tableau1[[#This Row],[job requests accepted]]/Tableau1[[#This Row],[job requests received]]&lt;(85/100),"VRAI","FAUX"),FALSE)</f>
        <v>VRAI</v>
      </c>
      <c r="N76" s="22" t="str">
        <f>IF(Tableau1[[#This Row],[ratio time spent in allocated zone]]&lt;80,"VRAI","FAUX")</f>
        <v>FAUX</v>
      </c>
      <c r="P76">
        <f>VALUE(SUBSTITUTE(SUBSTITUTE(Tableau1[[#This Row],[organic job earnings]],"£",""),".",","))</f>
        <v>5</v>
      </c>
      <c r="Q7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77" spans="1:17" ht="39.75" thickBot="1">
      <c r="A77" s="19">
        <v>24461</v>
      </c>
      <c r="B77" s="6" t="s">
        <v>8</v>
      </c>
      <c r="C77" s="6" t="s">
        <v>6</v>
      </c>
      <c r="D77" s="5" t="s">
        <v>4</v>
      </c>
      <c r="E77" s="5">
        <v>9</v>
      </c>
      <c r="F77" s="5">
        <v>3702</v>
      </c>
      <c r="G77" s="5">
        <v>1689</v>
      </c>
      <c r="H77" s="5">
        <v>1</v>
      </c>
      <c r="I77" s="5">
        <v>1</v>
      </c>
      <c r="J77" s="20" t="s">
        <v>159</v>
      </c>
      <c r="K77" s="14" t="s">
        <v>39</v>
      </c>
      <c r="L77" s="5">
        <f>VLOOKUP(Tableau1[[#This Row],[driver id]],[1]!Tableau3[#Data],2)</f>
        <v>2</v>
      </c>
      <c r="M77" s="22" t="str">
        <f>IF(Tableau1[[#This Row],[job requests received]]&lt;&gt;0,IF(Tableau1[[#This Row],[job requests accepted]]/Tableau1[[#This Row],[job requests received]]&lt;(85/100),"VRAI","FAUX"),FALSE)</f>
        <v>FAUX</v>
      </c>
      <c r="N77" s="22" t="str">
        <f>IF(Tableau1[[#This Row],[ratio time spent in allocated zone]]&lt;80,"VRAI","FAUX")</f>
        <v>FAUX</v>
      </c>
      <c r="P77">
        <f>VALUE(SUBSTITUTE(SUBSTITUTE(Tableau1[[#This Row],[organic job earnings]],"£",""),".",","))</f>
        <v>4.5</v>
      </c>
      <c r="Q7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78" spans="1:17" ht="39.75" thickBot="1">
      <c r="A78" s="19">
        <v>24461</v>
      </c>
      <c r="B78" s="6" t="s">
        <v>59</v>
      </c>
      <c r="C78" s="6" t="s">
        <v>5</v>
      </c>
      <c r="D78" s="5" t="s">
        <v>24</v>
      </c>
      <c r="E78" s="5">
        <v>405</v>
      </c>
      <c r="F78" s="5">
        <v>7659</v>
      </c>
      <c r="G78" s="5">
        <v>2736</v>
      </c>
      <c r="H78" s="5">
        <v>2</v>
      </c>
      <c r="I78" s="5">
        <v>2</v>
      </c>
      <c r="J78" s="20" t="s">
        <v>158</v>
      </c>
      <c r="K78" s="14" t="s">
        <v>66</v>
      </c>
      <c r="L78" s="5">
        <f>VLOOKUP(Tableau1[[#This Row],[driver id]],[1]!Tableau3[#Data],2)</f>
        <v>2</v>
      </c>
      <c r="M78" s="22" t="str">
        <f>IF(Tableau1[[#This Row],[job requests received]]&lt;&gt;0,IF(Tableau1[[#This Row],[job requests accepted]]/Tableau1[[#This Row],[job requests received]]&lt;(85/100),"VRAI","FAUX"),FALSE)</f>
        <v>FAUX</v>
      </c>
      <c r="N78" s="22" t="str">
        <f>IF(Tableau1[[#This Row],[ratio time spent in allocated zone]]&lt;80,"VRAI","FAUX")</f>
        <v>FAUX</v>
      </c>
      <c r="P78">
        <f>VALUE(SUBSTITUTE(SUBSTITUTE(Tableau1[[#This Row],[organic job earnings]],"£",""),".",","))</f>
        <v>9</v>
      </c>
      <c r="Q7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</v>
      </c>
    </row>
    <row r="79" spans="1:17" ht="39.75" thickBot="1">
      <c r="A79" s="19">
        <v>24461</v>
      </c>
      <c r="B79" s="6" t="s">
        <v>14</v>
      </c>
      <c r="C79" s="6" t="s">
        <v>20</v>
      </c>
      <c r="D79" s="5" t="s">
        <v>41</v>
      </c>
      <c r="E79" s="5">
        <v>73</v>
      </c>
      <c r="F79" s="5">
        <v>2627</v>
      </c>
      <c r="G79" s="5">
        <v>0</v>
      </c>
      <c r="H79" s="5">
        <v>0</v>
      </c>
      <c r="I79" s="5">
        <v>0</v>
      </c>
      <c r="J79" s="20">
        <v>0</v>
      </c>
      <c r="K79" s="14" t="s">
        <v>0</v>
      </c>
      <c r="L79" s="5">
        <f>VLOOKUP(Tableau1[[#This Row],[driver id]],[1]!Tableau3[#Data],2)</f>
        <v>2</v>
      </c>
      <c r="M79" s="22" t="b">
        <f>IF(Tableau1[[#This Row],[job requests received]]&lt;&gt;0,IF(Tableau1[[#This Row],[job requests accepted]]/Tableau1[[#This Row],[job requests received]]&lt;(85/100),"VRAI","FAUX"),FALSE)</f>
        <v>0</v>
      </c>
      <c r="N79" s="22" t="str">
        <f>IF(Tableau1[[#This Row],[ratio time spent in allocated zone]]&lt;80,"VRAI","FAUX")</f>
        <v>VRAI</v>
      </c>
      <c r="P79">
        <f>VALUE(SUBSTITUTE(SUBSTITUTE(Tableau1[[#This Row],[organic job earnings]],"£",""),".",","))</f>
        <v>0</v>
      </c>
      <c r="Q7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80" spans="1:17" ht="39.75" thickBot="1">
      <c r="A80" s="19">
        <v>24470</v>
      </c>
      <c r="B80" s="6" t="s">
        <v>49</v>
      </c>
      <c r="C80" s="6" t="s">
        <v>59</v>
      </c>
      <c r="D80" s="5" t="s">
        <v>4</v>
      </c>
      <c r="E80" s="5">
        <v>0</v>
      </c>
      <c r="F80" s="5">
        <v>5400</v>
      </c>
      <c r="G80" s="5">
        <v>0</v>
      </c>
      <c r="H80" s="5">
        <v>0</v>
      </c>
      <c r="I80" s="5">
        <v>0</v>
      </c>
      <c r="J80" s="20" t="s">
        <v>157</v>
      </c>
      <c r="K80" s="14" t="s">
        <v>72</v>
      </c>
      <c r="L80" s="5">
        <f>VLOOKUP(Tableau1[[#This Row],[driver id]],[1]!Tableau3[#Data],2)</f>
        <v>4</v>
      </c>
      <c r="M80" s="22" t="b">
        <f>IF(Tableau1[[#This Row],[job requests received]]&lt;&gt;0,IF(Tableau1[[#This Row],[job requests accepted]]/Tableau1[[#This Row],[job requests received]]&lt;(85/100),"VRAI","FAUX"),FALSE)</f>
        <v>0</v>
      </c>
      <c r="N80" s="22" t="str">
        <f>IF(Tableau1[[#This Row],[ratio time spent in allocated zone]]&lt;80,"VRAI","FAUX")</f>
        <v>FAUX</v>
      </c>
      <c r="P80">
        <f>VALUE(SUBSTITUTE(SUBSTITUTE(Tableau1[[#This Row],[organic job earnings]],"£",""),".",","))</f>
        <v>7.25</v>
      </c>
      <c r="Q8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0.8125</v>
      </c>
    </row>
    <row r="81" spans="1:17" ht="39.75" thickBot="1">
      <c r="A81" s="19">
        <v>24470</v>
      </c>
      <c r="B81" s="6" t="s">
        <v>59</v>
      </c>
      <c r="C81" s="6" t="s">
        <v>47</v>
      </c>
      <c r="D81" s="5" t="s">
        <v>4</v>
      </c>
      <c r="E81" s="5">
        <v>0</v>
      </c>
      <c r="F81" s="5">
        <v>5775</v>
      </c>
      <c r="G81" s="5">
        <v>3225</v>
      </c>
      <c r="H81" s="5">
        <v>3</v>
      </c>
      <c r="I81" s="5">
        <v>1</v>
      </c>
      <c r="J81" s="20" t="s">
        <v>156</v>
      </c>
      <c r="K81" s="14" t="s">
        <v>0</v>
      </c>
      <c r="L81" s="5">
        <f>VLOOKUP(Tableau1[[#This Row],[driver id]],[1]!Tableau3[#Data],2)</f>
        <v>4</v>
      </c>
      <c r="M81" s="22" t="str">
        <f>IF(Tableau1[[#This Row],[job requests received]]&lt;&gt;0,IF(Tableau1[[#This Row],[job requests accepted]]/Tableau1[[#This Row],[job requests received]]&lt;(85/100),"VRAI","FAUX"),FALSE)</f>
        <v>VRAI</v>
      </c>
      <c r="N81" s="22" t="str">
        <f>IF(Tableau1[[#This Row],[ratio time spent in allocated zone]]&lt;80,"VRAI","FAUX")</f>
        <v>FAUX</v>
      </c>
      <c r="P81">
        <f>VALUE(SUBSTITUTE(SUBSTITUTE(Tableau1[[#This Row],[organic job earnings]],"£",""),".",","))</f>
        <v>0</v>
      </c>
      <c r="Q8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0.97916666666424135</v>
      </c>
    </row>
    <row r="82" spans="1:17" ht="39.75" thickBot="1">
      <c r="A82" s="19">
        <v>24636</v>
      </c>
      <c r="B82" s="6" t="s">
        <v>21</v>
      </c>
      <c r="C82" s="6" t="s">
        <v>14</v>
      </c>
      <c r="D82" s="5" t="s">
        <v>41</v>
      </c>
      <c r="E82" s="5">
        <v>0</v>
      </c>
      <c r="F82" s="5">
        <v>0</v>
      </c>
      <c r="G82" s="5">
        <v>0</v>
      </c>
      <c r="H82" s="5">
        <v>0</v>
      </c>
      <c r="I82" s="5">
        <v>0</v>
      </c>
      <c r="J82" s="20">
        <v>0</v>
      </c>
      <c r="K82" s="14" t="s">
        <v>0</v>
      </c>
      <c r="L82" s="5">
        <f>VLOOKUP(Tableau1[[#This Row],[driver id]],[1]!Tableau3[#Data],2)</f>
        <v>3</v>
      </c>
      <c r="M82" s="22" t="b">
        <f>IF(Tableau1[[#This Row],[job requests received]]&lt;&gt;0,IF(Tableau1[[#This Row],[job requests accepted]]/Tableau1[[#This Row],[job requests received]]&lt;(85/100),"VRAI","FAUX"),FALSE)</f>
        <v>0</v>
      </c>
      <c r="N82" s="22" t="str">
        <f>IF(Tableau1[[#This Row],[ratio time spent in allocated zone]]&lt;80,"VRAI","FAUX")</f>
        <v>VRAI</v>
      </c>
      <c r="P82">
        <f>VALUE(SUBSTITUTE(SUBSTITUTE(Tableau1[[#This Row],[organic job earnings]],"£",""),".",","))</f>
        <v>0</v>
      </c>
      <c r="Q8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83" spans="1:17" ht="39.75" thickBot="1">
      <c r="A83" s="19">
        <v>24636</v>
      </c>
      <c r="B83" s="6" t="s">
        <v>14</v>
      </c>
      <c r="C83" s="6" t="s">
        <v>20</v>
      </c>
      <c r="D83" s="5" t="s">
        <v>41</v>
      </c>
      <c r="E83" s="5">
        <v>0</v>
      </c>
      <c r="F83" s="5">
        <v>0</v>
      </c>
      <c r="G83" s="5">
        <v>0</v>
      </c>
      <c r="H83" s="5">
        <v>0</v>
      </c>
      <c r="I83" s="5">
        <v>0</v>
      </c>
      <c r="J83" s="20">
        <v>0</v>
      </c>
      <c r="K83" s="14" t="s">
        <v>0</v>
      </c>
      <c r="L83" s="5">
        <f>VLOOKUP(Tableau1[[#This Row],[driver id]],[1]!Tableau3[#Data],2)</f>
        <v>3</v>
      </c>
      <c r="M83" s="22" t="b">
        <f>IF(Tableau1[[#This Row],[job requests received]]&lt;&gt;0,IF(Tableau1[[#This Row],[job requests accepted]]/Tableau1[[#This Row],[job requests received]]&lt;(85/100),"VRAI","FAUX"),FALSE)</f>
        <v>0</v>
      </c>
      <c r="N83" s="22" t="str">
        <f>IF(Tableau1[[#This Row],[ratio time spent in allocated zone]]&lt;80,"VRAI","FAUX")</f>
        <v>VRAI</v>
      </c>
      <c r="P83">
        <f>VALUE(SUBSTITUTE(SUBSTITUTE(Tableau1[[#This Row],[organic job earnings]],"£",""),".",","))</f>
        <v>0</v>
      </c>
      <c r="Q8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84" spans="1:17" ht="39.75" thickBot="1">
      <c r="A84" s="19">
        <v>25007</v>
      </c>
      <c r="B84" s="6" t="s">
        <v>155</v>
      </c>
      <c r="C84" s="6" t="s">
        <v>5</v>
      </c>
      <c r="D84" s="5" t="s">
        <v>41</v>
      </c>
      <c r="E84" s="5">
        <v>51</v>
      </c>
      <c r="F84" s="5">
        <v>2542</v>
      </c>
      <c r="G84" s="5">
        <v>4607</v>
      </c>
      <c r="H84" s="5">
        <v>2</v>
      </c>
      <c r="I84" s="5">
        <v>2</v>
      </c>
      <c r="J84" s="20" t="s">
        <v>154</v>
      </c>
      <c r="K84" s="14" t="s">
        <v>33</v>
      </c>
      <c r="L84" s="5">
        <f>VLOOKUP(Tableau1[[#This Row],[driver id]],[1]!Tableau3[#Data],2)</f>
        <v>3</v>
      </c>
      <c r="M84" s="22" t="str">
        <f>IF(Tableau1[[#This Row],[job requests received]]&lt;&gt;0,IF(Tableau1[[#This Row],[job requests accepted]]/Tableau1[[#This Row],[job requests received]]&lt;(85/100),"VRAI","FAUX"),FALSE)</f>
        <v>FAUX</v>
      </c>
      <c r="N84" s="22" t="str">
        <f>IF(Tableau1[[#This Row],[ratio time spent in allocated zone]]&lt;80,"VRAI","FAUX")</f>
        <v>FAUX</v>
      </c>
      <c r="P84">
        <f>VALUE(SUBSTITUTE(SUBSTITUTE(Tableau1[[#This Row],[organic job earnings]],"£",""),".",","))</f>
        <v>5</v>
      </c>
      <c r="Q8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1.0416666666666667</v>
      </c>
    </row>
    <row r="85" spans="1:17" ht="39.75" thickBot="1">
      <c r="A85" s="19">
        <v>25007</v>
      </c>
      <c r="B85" s="6" t="s">
        <v>3</v>
      </c>
      <c r="C85" s="6" t="s">
        <v>2</v>
      </c>
      <c r="D85" s="5" t="s">
        <v>153</v>
      </c>
      <c r="E85" s="5">
        <v>1064</v>
      </c>
      <c r="F85" s="5">
        <v>4487</v>
      </c>
      <c r="G85" s="5">
        <v>7049</v>
      </c>
      <c r="H85" s="5">
        <v>5</v>
      </c>
      <c r="I85" s="5">
        <v>5</v>
      </c>
      <c r="J85" s="20" t="s">
        <v>152</v>
      </c>
      <c r="K85" s="14" t="s">
        <v>151</v>
      </c>
      <c r="L85" s="5">
        <f>VLOOKUP(Tableau1[[#This Row],[driver id]],[1]!Tableau3[#Data],2)</f>
        <v>3</v>
      </c>
      <c r="M85" s="22" t="str">
        <f>IF(Tableau1[[#This Row],[job requests received]]&lt;&gt;0,IF(Tableau1[[#This Row],[job requests accepted]]/Tableau1[[#This Row],[job requests received]]&lt;(85/100),"VRAI","FAUX"),FALSE)</f>
        <v>FAUX</v>
      </c>
      <c r="N85" s="22" t="str">
        <f>IF(Tableau1[[#This Row],[ratio time spent in allocated zone]]&lt;80,"VRAI","FAUX")</f>
        <v>FAUX</v>
      </c>
      <c r="P85">
        <f>VALUE(SUBSTITUTE(SUBSTITUTE(Tableau1[[#This Row],[organic job earnings]],"£",""),".",","))</f>
        <v>31</v>
      </c>
      <c r="Q8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86" spans="1:17" ht="39.75" thickBot="1">
      <c r="A86" s="19">
        <v>25008</v>
      </c>
      <c r="B86" s="6" t="s">
        <v>3</v>
      </c>
      <c r="C86" s="6" t="s">
        <v>2</v>
      </c>
      <c r="D86" s="5" t="s">
        <v>50</v>
      </c>
      <c r="E86" s="5">
        <v>0</v>
      </c>
      <c r="F86" s="5">
        <v>5520</v>
      </c>
      <c r="G86" s="5">
        <v>7080</v>
      </c>
      <c r="H86" s="5">
        <v>4</v>
      </c>
      <c r="I86" s="5">
        <v>4</v>
      </c>
      <c r="J86" s="20" t="s">
        <v>150</v>
      </c>
      <c r="K86" s="14" t="s">
        <v>35</v>
      </c>
      <c r="L86" s="5">
        <f>VLOOKUP(Tableau1[[#This Row],[driver id]],[1]!Tableau3[#Data],2)</f>
        <v>2</v>
      </c>
      <c r="M86" s="22" t="str">
        <f>IF(Tableau1[[#This Row],[job requests received]]&lt;&gt;0,IF(Tableau1[[#This Row],[job requests accepted]]/Tableau1[[#This Row],[job requests received]]&lt;(85/100),"VRAI","FAUX"),FALSE)</f>
        <v>FAUX</v>
      </c>
      <c r="N86" s="22" t="str">
        <f>IF(Tableau1[[#This Row],[ratio time spent in allocated zone]]&lt;80,"VRAI","FAUX")</f>
        <v>FAUX</v>
      </c>
      <c r="P86">
        <f>VALUE(SUBSTITUTE(SUBSTITUTE(Tableau1[[#This Row],[organic job earnings]],"£",""),".",","))</f>
        <v>18</v>
      </c>
      <c r="Q8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87" spans="1:17" ht="39.75" thickBot="1">
      <c r="A87" s="19">
        <v>25314</v>
      </c>
      <c r="B87" s="6" t="s">
        <v>6</v>
      </c>
      <c r="C87" s="6" t="s">
        <v>5</v>
      </c>
      <c r="D87" s="5" t="s">
        <v>11</v>
      </c>
      <c r="E87" s="5">
        <v>0</v>
      </c>
      <c r="F87" s="5">
        <v>7844</v>
      </c>
      <c r="G87" s="5">
        <v>4756</v>
      </c>
      <c r="H87" s="5">
        <v>4</v>
      </c>
      <c r="I87" s="5">
        <v>2</v>
      </c>
      <c r="J87" s="20" t="s">
        <v>149</v>
      </c>
      <c r="K87" s="14" t="s">
        <v>66</v>
      </c>
      <c r="L87" s="5">
        <f>VLOOKUP(Tableau1[[#This Row],[driver id]],[1]!Tableau3[#Data],2)</f>
        <v>2</v>
      </c>
      <c r="M87" s="22" t="str">
        <f>IF(Tableau1[[#This Row],[job requests received]]&lt;&gt;0,IF(Tableau1[[#This Row],[job requests accepted]]/Tableau1[[#This Row],[job requests received]]&lt;(85/100),"VRAI","FAUX"),FALSE)</f>
        <v>VRAI</v>
      </c>
      <c r="N87" s="22" t="str">
        <f>IF(Tableau1[[#This Row],[ratio time spent in allocated zone]]&lt;80,"VRAI","FAUX")</f>
        <v>FAUX</v>
      </c>
      <c r="P87">
        <f>VALUE(SUBSTITUTE(SUBSTITUTE(Tableau1[[#This Row],[organic job earnings]],"£",""),".",","))</f>
        <v>9</v>
      </c>
      <c r="Q8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88" spans="1:17" ht="39.75" thickBot="1">
      <c r="A88" s="19">
        <v>25314</v>
      </c>
      <c r="B88" s="6" t="s">
        <v>21</v>
      </c>
      <c r="C88" s="6" t="s">
        <v>14</v>
      </c>
      <c r="D88" s="5" t="s">
        <v>1</v>
      </c>
      <c r="E88" s="5">
        <v>1641</v>
      </c>
      <c r="F88" s="5">
        <v>5984</v>
      </c>
      <c r="G88" s="5">
        <v>4975</v>
      </c>
      <c r="H88" s="5">
        <v>3</v>
      </c>
      <c r="I88" s="5">
        <v>2</v>
      </c>
      <c r="J88" s="20" t="s">
        <v>148</v>
      </c>
      <c r="K88" s="14" t="s">
        <v>66</v>
      </c>
      <c r="L88" s="5">
        <f>VLOOKUP(Tableau1[[#This Row],[driver id]],[1]!Tableau3[#Data],2)</f>
        <v>2</v>
      </c>
      <c r="M88" s="22" t="str">
        <f>IF(Tableau1[[#This Row],[job requests received]]&lt;&gt;0,IF(Tableau1[[#This Row],[job requests accepted]]/Tableau1[[#This Row],[job requests received]]&lt;(85/100),"VRAI","FAUX"),FALSE)</f>
        <v>VRAI</v>
      </c>
      <c r="N88" s="22" t="str">
        <f>IF(Tableau1[[#This Row],[ratio time spent in allocated zone]]&lt;80,"VRAI","FAUX")</f>
        <v>FAUX</v>
      </c>
      <c r="P88">
        <f>VALUE(SUBSTITUTE(SUBSTITUTE(Tableau1[[#This Row],[organic job earnings]],"£",""),".",","))</f>
        <v>9</v>
      </c>
      <c r="Q8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89" spans="1:17" ht="39.75" thickBot="1">
      <c r="A89" s="19">
        <v>25314</v>
      </c>
      <c r="B89" s="6" t="s">
        <v>14</v>
      </c>
      <c r="C89" s="6" t="s">
        <v>20</v>
      </c>
      <c r="D89" s="5" t="s">
        <v>1</v>
      </c>
      <c r="E89" s="5">
        <v>2700</v>
      </c>
      <c r="F89" s="5">
        <v>0</v>
      </c>
      <c r="G89" s="5">
        <v>0</v>
      </c>
      <c r="H89" s="5">
        <v>0</v>
      </c>
      <c r="I89" s="5">
        <v>0</v>
      </c>
      <c r="J89" s="20">
        <v>0</v>
      </c>
      <c r="K89" s="14" t="s">
        <v>0</v>
      </c>
      <c r="L89" s="5">
        <f>VLOOKUP(Tableau1[[#This Row],[driver id]],[1]!Tableau3[#Data],2)</f>
        <v>2</v>
      </c>
      <c r="M89" s="22" t="b">
        <f>IF(Tableau1[[#This Row],[job requests received]]&lt;&gt;0,IF(Tableau1[[#This Row],[job requests accepted]]/Tableau1[[#This Row],[job requests received]]&lt;(85/100),"VRAI","FAUX"),FALSE)</f>
        <v>0</v>
      </c>
      <c r="N89" s="22" t="str">
        <f>IF(Tableau1[[#This Row],[ratio time spent in allocated zone]]&lt;80,"VRAI","FAUX")</f>
        <v>VRAI</v>
      </c>
      <c r="P89">
        <f>VALUE(SUBSTITUTE(SUBSTITUTE(Tableau1[[#This Row],[organic job earnings]],"£",""),".",","))</f>
        <v>0</v>
      </c>
      <c r="Q8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90" spans="1:17" ht="39.75" thickBot="1">
      <c r="A90" s="19">
        <v>25428</v>
      </c>
      <c r="B90" s="6" t="s">
        <v>3</v>
      </c>
      <c r="C90" s="6" t="s">
        <v>2</v>
      </c>
      <c r="D90" s="5" t="s">
        <v>4</v>
      </c>
      <c r="E90" s="5">
        <v>341</v>
      </c>
      <c r="F90" s="5">
        <v>5875</v>
      </c>
      <c r="G90" s="5">
        <v>6384</v>
      </c>
      <c r="H90" s="5">
        <v>4</v>
      </c>
      <c r="I90" s="5">
        <v>4</v>
      </c>
      <c r="J90" s="20" t="s">
        <v>147</v>
      </c>
      <c r="K90" s="14" t="s">
        <v>22</v>
      </c>
      <c r="L90" s="5">
        <f>VLOOKUP(Tableau1[[#This Row],[driver id]],[1]!Tableau3[#Data],2)</f>
        <v>3</v>
      </c>
      <c r="M90" s="22" t="str">
        <f>IF(Tableau1[[#This Row],[job requests received]]&lt;&gt;0,IF(Tableau1[[#This Row],[job requests accepted]]/Tableau1[[#This Row],[job requests received]]&lt;(85/100),"VRAI","FAUX"),FALSE)</f>
        <v>FAUX</v>
      </c>
      <c r="N90" s="22" t="str">
        <f>IF(Tableau1[[#This Row],[ratio time spent in allocated zone]]&lt;80,"VRAI","FAUX")</f>
        <v>FAUX</v>
      </c>
      <c r="P90">
        <f>VALUE(SUBSTITUTE(SUBSTITUTE(Tableau1[[#This Row],[organic job earnings]],"£",""),".",","))</f>
        <v>23</v>
      </c>
      <c r="Q9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91" spans="1:17" ht="39.75" thickBot="1">
      <c r="A91" s="19">
        <v>25580</v>
      </c>
      <c r="B91" s="6" t="s">
        <v>3</v>
      </c>
      <c r="C91" s="6" t="s">
        <v>2</v>
      </c>
      <c r="D91" s="5" t="s">
        <v>41</v>
      </c>
      <c r="E91" s="5">
        <v>603</v>
      </c>
      <c r="F91" s="5">
        <v>3748</v>
      </c>
      <c r="G91" s="5">
        <v>8249</v>
      </c>
      <c r="H91" s="5">
        <v>6</v>
      </c>
      <c r="I91" s="5">
        <v>3</v>
      </c>
      <c r="J91" s="20" t="s">
        <v>146</v>
      </c>
      <c r="K91" s="14" t="s">
        <v>35</v>
      </c>
      <c r="L91" s="5">
        <f>VLOOKUP(Tableau1[[#This Row],[driver id]],[1]!Tableau3[#Data],2)</f>
        <v>3</v>
      </c>
      <c r="M91" s="22" t="str">
        <f>IF(Tableau1[[#This Row],[job requests received]]&lt;&gt;0,IF(Tableau1[[#This Row],[job requests accepted]]/Tableau1[[#This Row],[job requests received]]&lt;(85/100),"VRAI","FAUX"),FALSE)</f>
        <v>VRAI</v>
      </c>
      <c r="N91" s="22" t="str">
        <f>IF(Tableau1[[#This Row],[ratio time spent in allocated zone]]&lt;80,"VRAI","FAUX")</f>
        <v>FAUX</v>
      </c>
      <c r="P91">
        <f>VALUE(SUBSTITUTE(SUBSTITUTE(Tableau1[[#This Row],[organic job earnings]],"£",""),".",","))</f>
        <v>18</v>
      </c>
      <c r="Q9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92" spans="1:17" ht="39.75" thickBot="1">
      <c r="A92" s="19">
        <v>25597</v>
      </c>
      <c r="B92" s="6" t="s">
        <v>6</v>
      </c>
      <c r="C92" s="6" t="s">
        <v>5</v>
      </c>
      <c r="D92" s="5" t="s">
        <v>4</v>
      </c>
      <c r="E92" s="5">
        <v>0</v>
      </c>
      <c r="F92" s="5">
        <v>9226</v>
      </c>
      <c r="G92" s="5">
        <v>3374</v>
      </c>
      <c r="H92" s="5">
        <v>2</v>
      </c>
      <c r="I92" s="5">
        <v>2</v>
      </c>
      <c r="J92" s="20" t="s">
        <v>145</v>
      </c>
      <c r="K92" s="14" t="s">
        <v>132</v>
      </c>
      <c r="L92" s="5">
        <f>VLOOKUP(Tableau1[[#This Row],[driver id]],[1]!Tableau3[#Data],2)</f>
        <v>2</v>
      </c>
      <c r="M92" s="22" t="str">
        <f>IF(Tableau1[[#This Row],[job requests received]]&lt;&gt;0,IF(Tableau1[[#This Row],[job requests accepted]]/Tableau1[[#This Row],[job requests received]]&lt;(85/100),"VRAI","FAUX"),FALSE)</f>
        <v>FAUX</v>
      </c>
      <c r="N92" s="22" t="str">
        <f>IF(Tableau1[[#This Row],[ratio time spent in allocated zone]]&lt;80,"VRAI","FAUX")</f>
        <v>FAUX</v>
      </c>
      <c r="P92">
        <f>VALUE(SUBSTITUTE(SUBSTITUTE(Tableau1[[#This Row],[organic job earnings]],"£",""),".",","))</f>
        <v>11.75</v>
      </c>
      <c r="Q9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93" spans="1:17" ht="39.75" thickBot="1">
      <c r="A93" s="19">
        <v>25694</v>
      </c>
      <c r="B93" s="6" t="s">
        <v>21</v>
      </c>
      <c r="C93" s="6" t="s">
        <v>14</v>
      </c>
      <c r="D93" s="5" t="s">
        <v>11</v>
      </c>
      <c r="E93" s="5">
        <v>39</v>
      </c>
      <c r="F93" s="5">
        <v>7945</v>
      </c>
      <c r="G93" s="5">
        <v>4616</v>
      </c>
      <c r="H93" s="5">
        <v>3</v>
      </c>
      <c r="I93" s="5">
        <v>3</v>
      </c>
      <c r="J93" s="20" t="s">
        <v>144</v>
      </c>
      <c r="K93" s="14" t="s">
        <v>69</v>
      </c>
      <c r="L93" s="5">
        <f>VLOOKUP(Tableau1[[#This Row],[driver id]],[1]!Tableau3[#Data],2)</f>
        <v>2</v>
      </c>
      <c r="M93" s="22" t="str">
        <f>IF(Tableau1[[#This Row],[job requests received]]&lt;&gt;0,IF(Tableau1[[#This Row],[job requests accepted]]/Tableau1[[#This Row],[job requests received]]&lt;(85/100),"VRAI","FAUX"),FALSE)</f>
        <v>FAUX</v>
      </c>
      <c r="N93" s="22" t="str">
        <f>IF(Tableau1[[#This Row],[ratio time spent in allocated zone]]&lt;80,"VRAI","FAUX")</f>
        <v>FAUX</v>
      </c>
      <c r="P93">
        <f>VALUE(SUBSTITUTE(SUBSTITUTE(Tableau1[[#This Row],[organic job earnings]],"£",""),".",","))</f>
        <v>16.25</v>
      </c>
      <c r="Q9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94" spans="1:17" ht="39.75" thickBot="1">
      <c r="A94" s="19">
        <v>25955</v>
      </c>
      <c r="B94" s="6" t="s">
        <v>8</v>
      </c>
      <c r="C94" s="6" t="s">
        <v>6</v>
      </c>
      <c r="D94" s="5" t="s">
        <v>50</v>
      </c>
      <c r="E94" s="5">
        <v>556</v>
      </c>
      <c r="F94" s="5">
        <v>4844</v>
      </c>
      <c r="G94" s="5">
        <v>0</v>
      </c>
      <c r="H94" s="5">
        <v>0</v>
      </c>
      <c r="I94" s="5">
        <v>0</v>
      </c>
      <c r="J94" s="20">
        <v>0</v>
      </c>
      <c r="K94" s="14" t="s">
        <v>0</v>
      </c>
      <c r="L94" s="5">
        <f>VLOOKUP(Tableau1[[#This Row],[driver id]],[1]!Tableau3[#Data],2)</f>
        <v>2</v>
      </c>
      <c r="M94" s="22" t="b">
        <f>IF(Tableau1[[#This Row],[job requests received]]&lt;&gt;0,IF(Tableau1[[#This Row],[job requests accepted]]/Tableau1[[#This Row],[job requests received]]&lt;(85/100),"VRAI","FAUX"),FALSE)</f>
        <v>0</v>
      </c>
      <c r="N94" s="22" t="str">
        <f>IF(Tableau1[[#This Row],[ratio time spent in allocated zone]]&lt;80,"VRAI","FAUX")</f>
        <v>VRAI</v>
      </c>
      <c r="P94">
        <f>VALUE(SUBSTITUTE(SUBSTITUTE(Tableau1[[#This Row],[organic job earnings]],"£",""),".",","))</f>
        <v>0</v>
      </c>
      <c r="Q9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95" spans="1:17" ht="39.75" thickBot="1">
      <c r="A95" s="19">
        <v>25955</v>
      </c>
      <c r="B95" s="6" t="s">
        <v>6</v>
      </c>
      <c r="C95" s="6" t="s">
        <v>5</v>
      </c>
      <c r="D95" s="5" t="s">
        <v>11</v>
      </c>
      <c r="E95" s="5">
        <v>0</v>
      </c>
      <c r="F95" s="5">
        <v>8603</v>
      </c>
      <c r="G95" s="5">
        <v>3997</v>
      </c>
      <c r="H95" s="5">
        <v>3</v>
      </c>
      <c r="I95" s="5">
        <v>2</v>
      </c>
      <c r="J95" s="20" t="s">
        <v>143</v>
      </c>
      <c r="K95" s="14" t="s">
        <v>66</v>
      </c>
      <c r="L95" s="5">
        <f>VLOOKUP(Tableau1[[#This Row],[driver id]],[1]!Tableau3[#Data],2)</f>
        <v>2</v>
      </c>
      <c r="M95" s="22" t="str">
        <f>IF(Tableau1[[#This Row],[job requests received]]&lt;&gt;0,IF(Tableau1[[#This Row],[job requests accepted]]/Tableau1[[#This Row],[job requests received]]&lt;(85/100),"VRAI","FAUX"),FALSE)</f>
        <v>VRAI</v>
      </c>
      <c r="N95" s="22" t="str">
        <f>IF(Tableau1[[#This Row],[ratio time spent in allocated zone]]&lt;80,"VRAI","FAUX")</f>
        <v>FAUX</v>
      </c>
      <c r="P95">
        <f>VALUE(SUBSTITUTE(SUBSTITUTE(Tableau1[[#This Row],[organic job earnings]],"£",""),".",","))</f>
        <v>9</v>
      </c>
      <c r="Q9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96" spans="1:17" ht="39.75" thickBot="1">
      <c r="A96" s="19">
        <v>25955</v>
      </c>
      <c r="B96" s="6" t="s">
        <v>5</v>
      </c>
      <c r="C96" s="6" t="s">
        <v>3</v>
      </c>
      <c r="D96" s="5" t="s">
        <v>24</v>
      </c>
      <c r="E96" s="5">
        <v>1350</v>
      </c>
      <c r="F96" s="5">
        <v>8943</v>
      </c>
      <c r="G96" s="5">
        <v>5907</v>
      </c>
      <c r="H96" s="5">
        <v>2</v>
      </c>
      <c r="I96" s="5">
        <v>2</v>
      </c>
      <c r="J96" s="20" t="s">
        <v>142</v>
      </c>
      <c r="K96" s="14" t="s">
        <v>132</v>
      </c>
      <c r="L96" s="5">
        <f>VLOOKUP(Tableau1[[#This Row],[driver id]],[1]!Tableau3[#Data],2)</f>
        <v>2</v>
      </c>
      <c r="M96" s="22" t="str">
        <f>IF(Tableau1[[#This Row],[job requests received]]&lt;&gt;0,IF(Tableau1[[#This Row],[job requests accepted]]/Tableau1[[#This Row],[job requests received]]&lt;(85/100),"VRAI","FAUX"),FALSE)</f>
        <v>FAUX</v>
      </c>
      <c r="N96" s="22" t="str">
        <f>IF(Tableau1[[#This Row],[ratio time spent in allocated zone]]&lt;80,"VRAI","FAUX")</f>
        <v>FAUX</v>
      </c>
      <c r="P96">
        <f>VALUE(SUBSTITUTE(SUBSTITUTE(Tableau1[[#This Row],[organic job earnings]],"£",""),".",","))</f>
        <v>11.75</v>
      </c>
      <c r="Q9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97" spans="1:17" ht="39.75" thickBot="1">
      <c r="A97" s="19">
        <v>25955</v>
      </c>
      <c r="B97" s="6" t="s">
        <v>21</v>
      </c>
      <c r="C97" s="6" t="s">
        <v>14</v>
      </c>
      <c r="D97" s="5" t="s">
        <v>50</v>
      </c>
      <c r="E97" s="5">
        <v>1227</v>
      </c>
      <c r="F97" s="5">
        <v>2797</v>
      </c>
      <c r="G97" s="5">
        <v>8576</v>
      </c>
      <c r="H97" s="5">
        <v>4</v>
      </c>
      <c r="I97" s="5">
        <v>3</v>
      </c>
      <c r="J97" s="20" t="s">
        <v>141</v>
      </c>
      <c r="K97" s="14" t="s">
        <v>69</v>
      </c>
      <c r="L97" s="5">
        <f>VLOOKUP(Tableau1[[#This Row],[driver id]],[1]!Tableau3[#Data],2)</f>
        <v>2</v>
      </c>
      <c r="M97" s="22" t="str">
        <f>IF(Tableau1[[#This Row],[job requests received]]&lt;&gt;0,IF(Tableau1[[#This Row],[job requests accepted]]/Tableau1[[#This Row],[job requests received]]&lt;(85/100),"VRAI","FAUX"),FALSE)</f>
        <v>VRAI</v>
      </c>
      <c r="N97" s="22" t="str">
        <f>IF(Tableau1[[#This Row],[ratio time spent in allocated zone]]&lt;80,"VRAI","FAUX")</f>
        <v>FAUX</v>
      </c>
      <c r="P97">
        <f>VALUE(SUBSTITUTE(SUBSTITUTE(Tableau1[[#This Row],[organic job earnings]],"£",""),".",","))</f>
        <v>16.25</v>
      </c>
      <c r="Q9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98" spans="1:17" ht="39.75" thickBot="1">
      <c r="A98" s="19">
        <v>25955</v>
      </c>
      <c r="B98" s="6" t="s">
        <v>14</v>
      </c>
      <c r="C98" s="6" t="s">
        <v>140</v>
      </c>
      <c r="D98" s="5" t="s">
        <v>50</v>
      </c>
      <c r="E98" s="5">
        <v>402</v>
      </c>
      <c r="F98" s="5">
        <v>2142</v>
      </c>
      <c r="G98" s="5">
        <v>1956</v>
      </c>
      <c r="H98" s="5">
        <v>1</v>
      </c>
      <c r="I98" s="5">
        <v>1</v>
      </c>
      <c r="J98" s="20" t="s">
        <v>139</v>
      </c>
      <c r="K98" s="14" t="s">
        <v>39</v>
      </c>
      <c r="L98" s="5">
        <f>VLOOKUP(Tableau1[[#This Row],[driver id]],[1]!Tableau3[#Data],2)</f>
        <v>2</v>
      </c>
      <c r="M98" s="22" t="str">
        <f>IF(Tableau1[[#This Row],[job requests received]]&lt;&gt;0,IF(Tableau1[[#This Row],[job requests accepted]]/Tableau1[[#This Row],[job requests received]]&lt;(85/100),"VRAI","FAUX"),FALSE)</f>
        <v>FAUX</v>
      </c>
      <c r="N98" s="22" t="str">
        <f>IF(Tableau1[[#This Row],[ratio time spent in allocated zone]]&lt;80,"VRAI","FAUX")</f>
        <v>FAUX</v>
      </c>
      <c r="P98">
        <f>VALUE(SUBSTITUTE(SUBSTITUTE(Tableau1[[#This Row],[organic job earnings]],"£",""),".",","))</f>
        <v>4.5</v>
      </c>
      <c r="Q9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1.8854166666666665</v>
      </c>
    </row>
    <row r="99" spans="1:17" ht="39.75" thickBot="1">
      <c r="A99" s="19">
        <v>26022</v>
      </c>
      <c r="B99" s="6" t="s">
        <v>49</v>
      </c>
      <c r="C99" s="6" t="s">
        <v>47</v>
      </c>
      <c r="D99" s="5" t="s">
        <v>50</v>
      </c>
      <c r="E99" s="5">
        <v>801</v>
      </c>
      <c r="F99" s="5">
        <v>6864</v>
      </c>
      <c r="G99" s="5">
        <v>6735</v>
      </c>
      <c r="H99" s="5">
        <v>3</v>
      </c>
      <c r="I99" s="5">
        <v>2</v>
      </c>
      <c r="J99" s="20" t="s">
        <v>138</v>
      </c>
      <c r="K99" s="14" t="s">
        <v>44</v>
      </c>
      <c r="L99" s="5">
        <f>VLOOKUP(Tableau1[[#This Row],[driver id]],[1]!Tableau3[#Data],2)</f>
        <v>5</v>
      </c>
      <c r="M99" s="22" t="str">
        <f>IF(Tableau1[[#This Row],[job requests received]]&lt;&gt;0,IF(Tableau1[[#This Row],[job requests accepted]]/Tableau1[[#This Row],[job requests received]]&lt;(85/100),"VRAI","FAUX"),FALSE)</f>
        <v>VRAI</v>
      </c>
      <c r="N99" s="22" t="str">
        <f>IF(Tableau1[[#This Row],[ratio time spent in allocated zone]]&lt;80,"VRAI","FAUX")</f>
        <v>FAUX</v>
      </c>
      <c r="P99">
        <f>VALUE(SUBSTITUTE(SUBSTITUTE(Tableau1[[#This Row],[organic job earnings]],"£",""),".",","))</f>
        <v>6.5</v>
      </c>
      <c r="Q9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0.91666666666424135</v>
      </c>
    </row>
    <row r="100" spans="1:17" ht="39.75" thickBot="1">
      <c r="A100" s="19">
        <v>26022</v>
      </c>
      <c r="B100" s="6" t="s">
        <v>47</v>
      </c>
      <c r="C100" s="6" t="s">
        <v>46</v>
      </c>
      <c r="D100" s="5" t="s">
        <v>50</v>
      </c>
      <c r="E100" s="5">
        <v>25</v>
      </c>
      <c r="F100" s="5">
        <v>9635</v>
      </c>
      <c r="G100" s="5">
        <v>2940</v>
      </c>
      <c r="H100" s="5">
        <v>1</v>
      </c>
      <c r="I100" s="5">
        <v>1</v>
      </c>
      <c r="J100" s="20" t="s">
        <v>137</v>
      </c>
      <c r="K100" s="14" t="s">
        <v>136</v>
      </c>
      <c r="L100" s="5">
        <f>VLOOKUP(Tableau1[[#This Row],[driver id]],[1]!Tableau3[#Data],2)</f>
        <v>5</v>
      </c>
      <c r="M100" s="22" t="str">
        <f>IF(Tableau1[[#This Row],[job requests received]]&lt;&gt;0,IF(Tableau1[[#This Row],[job requests accepted]]/Tableau1[[#This Row],[job requests received]]&lt;(85/100),"VRAI","FAUX"),FALSE)</f>
        <v>FAUX</v>
      </c>
      <c r="N100" s="22" t="str">
        <f>IF(Tableau1[[#This Row],[ratio time spent in allocated zone]]&lt;80,"VRAI","FAUX")</f>
        <v>FAUX</v>
      </c>
      <c r="P100">
        <f>VALUE(SUBSTITUTE(SUBSTITUTE(Tableau1[[#This Row],[organic job earnings]],"£",""),".",","))</f>
        <v>30.5</v>
      </c>
      <c r="Q10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1.2291666666666665</v>
      </c>
    </row>
    <row r="101" spans="1:17" ht="39.75" thickBot="1">
      <c r="A101" s="19">
        <v>26036</v>
      </c>
      <c r="B101" s="6" t="s">
        <v>21</v>
      </c>
      <c r="C101" s="6" t="s">
        <v>14</v>
      </c>
      <c r="D101" s="5" t="s">
        <v>4</v>
      </c>
      <c r="E101" s="5">
        <v>196</v>
      </c>
      <c r="F101" s="5">
        <v>10617</v>
      </c>
      <c r="G101" s="5">
        <v>1787</v>
      </c>
      <c r="H101" s="5">
        <v>3</v>
      </c>
      <c r="I101" s="5">
        <v>2</v>
      </c>
      <c r="J101" s="20" t="s">
        <v>135</v>
      </c>
      <c r="K101" s="14" t="s">
        <v>66</v>
      </c>
      <c r="L101" s="5">
        <f>VLOOKUP(Tableau1[[#This Row],[driver id]],[1]!Tableau3[#Data],2)</f>
        <v>2</v>
      </c>
      <c r="M101" s="22" t="str">
        <f>IF(Tableau1[[#This Row],[job requests received]]&lt;&gt;0,IF(Tableau1[[#This Row],[job requests accepted]]/Tableau1[[#This Row],[job requests received]]&lt;(85/100),"VRAI","FAUX"),FALSE)</f>
        <v>VRAI</v>
      </c>
      <c r="N101" s="22" t="str">
        <f>IF(Tableau1[[#This Row],[ratio time spent in allocated zone]]&lt;80,"VRAI","FAUX")</f>
        <v>FAUX</v>
      </c>
      <c r="P101">
        <f>VALUE(SUBSTITUTE(SUBSTITUTE(Tableau1[[#This Row],[organic job earnings]],"£",""),".",","))</f>
        <v>9</v>
      </c>
      <c r="Q10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02" spans="1:17" ht="39.75" thickBot="1">
      <c r="A102" s="19">
        <v>26038</v>
      </c>
      <c r="B102" s="6" t="s">
        <v>115</v>
      </c>
      <c r="C102" s="6" t="s">
        <v>6</v>
      </c>
      <c r="D102" s="5" t="s">
        <v>12</v>
      </c>
      <c r="E102" s="5">
        <v>0</v>
      </c>
      <c r="F102" s="5">
        <v>5854</v>
      </c>
      <c r="G102" s="5">
        <v>1346</v>
      </c>
      <c r="H102" s="5">
        <v>1</v>
      </c>
      <c r="I102" s="5">
        <v>1</v>
      </c>
      <c r="J102" s="20" t="s">
        <v>134</v>
      </c>
      <c r="K102" s="14" t="s">
        <v>39</v>
      </c>
      <c r="L102" s="5">
        <f>VLOOKUP(Tableau1[[#This Row],[driver id]],[1]!Tableau3[#Data],2)</f>
        <v>2</v>
      </c>
      <c r="M102" s="22" t="str">
        <f>IF(Tableau1[[#This Row],[job requests received]]&lt;&gt;0,IF(Tableau1[[#This Row],[job requests accepted]]/Tableau1[[#This Row],[job requests received]]&lt;(85/100),"VRAI","FAUX"),FALSE)</f>
        <v>FAUX</v>
      </c>
      <c r="N102" s="22" t="str">
        <f>IF(Tableau1[[#This Row],[ratio time spent in allocated zone]]&lt;80,"VRAI","FAUX")</f>
        <v>FAUX</v>
      </c>
      <c r="P102">
        <f>VALUE(SUBSTITUTE(SUBSTITUTE(Tableau1[[#This Row],[organic job earnings]],"£",""),".",","))</f>
        <v>4.5</v>
      </c>
      <c r="Q10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0.74999999999757461</v>
      </c>
    </row>
    <row r="103" spans="1:17" ht="39.75" thickBot="1">
      <c r="A103" s="19">
        <v>26038</v>
      </c>
      <c r="B103" s="6" t="s">
        <v>6</v>
      </c>
      <c r="C103" s="6" t="s">
        <v>5</v>
      </c>
      <c r="D103" s="5" t="s">
        <v>12</v>
      </c>
      <c r="E103" s="5">
        <v>0</v>
      </c>
      <c r="F103" s="5">
        <v>5538</v>
      </c>
      <c r="G103" s="5">
        <v>7062</v>
      </c>
      <c r="H103" s="5">
        <v>5</v>
      </c>
      <c r="I103" s="5">
        <v>2</v>
      </c>
      <c r="J103" s="20" t="s">
        <v>133</v>
      </c>
      <c r="K103" s="14" t="s">
        <v>132</v>
      </c>
      <c r="L103" s="5">
        <f>VLOOKUP(Tableau1[[#This Row],[driver id]],[1]!Tableau3[#Data],2)</f>
        <v>2</v>
      </c>
      <c r="M103" s="22" t="str">
        <f>IF(Tableau1[[#This Row],[job requests received]]&lt;&gt;0,IF(Tableau1[[#This Row],[job requests accepted]]/Tableau1[[#This Row],[job requests received]]&lt;(85/100),"VRAI","FAUX"),FALSE)</f>
        <v>VRAI</v>
      </c>
      <c r="N103" s="22" t="str">
        <f>IF(Tableau1[[#This Row],[ratio time spent in allocated zone]]&lt;80,"VRAI","FAUX")</f>
        <v>FAUX</v>
      </c>
      <c r="P103">
        <f>VALUE(SUBSTITUTE(SUBSTITUTE(Tableau1[[#This Row],[organic job earnings]],"£",""),".",","))</f>
        <v>11.75</v>
      </c>
      <c r="Q10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04" spans="1:17" ht="39.75" thickBot="1">
      <c r="A104" s="19">
        <v>26038</v>
      </c>
      <c r="B104" s="6" t="s">
        <v>5</v>
      </c>
      <c r="C104" s="6" t="s">
        <v>3</v>
      </c>
      <c r="D104" s="5" t="s">
        <v>12</v>
      </c>
      <c r="E104" s="5">
        <v>936</v>
      </c>
      <c r="F104" s="5">
        <v>12311</v>
      </c>
      <c r="G104" s="5">
        <v>2953</v>
      </c>
      <c r="H104" s="5">
        <v>3</v>
      </c>
      <c r="I104" s="5">
        <v>2</v>
      </c>
      <c r="J104" s="20" t="s">
        <v>131</v>
      </c>
      <c r="K104" s="14" t="s">
        <v>66</v>
      </c>
      <c r="L104" s="5">
        <f>VLOOKUP(Tableau1[[#This Row],[driver id]],[1]!Tableau3[#Data],2)</f>
        <v>2</v>
      </c>
      <c r="M104" s="22" t="str">
        <f>IF(Tableau1[[#This Row],[job requests received]]&lt;&gt;0,IF(Tableau1[[#This Row],[job requests accepted]]/Tableau1[[#This Row],[job requests received]]&lt;(85/100),"VRAI","FAUX"),FALSE)</f>
        <v>VRAI</v>
      </c>
      <c r="N104" s="22" t="str">
        <f>IF(Tableau1[[#This Row],[ratio time spent in allocated zone]]&lt;80,"VRAI","FAUX")</f>
        <v>FAUX</v>
      </c>
      <c r="P104">
        <f>VALUE(SUBSTITUTE(SUBSTITUTE(Tableau1[[#This Row],[organic job earnings]],"£",""),".",","))</f>
        <v>9</v>
      </c>
      <c r="Q10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05" spans="1:17" ht="39.75" thickBot="1">
      <c r="A105" s="19">
        <v>26038</v>
      </c>
      <c r="B105" s="6" t="s">
        <v>3</v>
      </c>
      <c r="C105" s="6" t="s">
        <v>2</v>
      </c>
      <c r="D105" s="5" t="s">
        <v>12</v>
      </c>
      <c r="E105" s="5">
        <v>1010</v>
      </c>
      <c r="F105" s="5">
        <v>3682</v>
      </c>
      <c r="G105" s="5">
        <v>7908</v>
      </c>
      <c r="H105" s="5">
        <v>4</v>
      </c>
      <c r="I105" s="5">
        <v>4</v>
      </c>
      <c r="J105" s="20" t="s">
        <v>130</v>
      </c>
      <c r="K105" s="14" t="s">
        <v>64</v>
      </c>
      <c r="L105" s="5">
        <f>VLOOKUP(Tableau1[[#This Row],[driver id]],[1]!Tableau3[#Data],2)</f>
        <v>2</v>
      </c>
      <c r="M105" s="22" t="str">
        <f>IF(Tableau1[[#This Row],[job requests received]]&lt;&gt;0,IF(Tableau1[[#This Row],[job requests accepted]]/Tableau1[[#This Row],[job requests received]]&lt;(85/100),"VRAI","FAUX"),FALSE)</f>
        <v>FAUX</v>
      </c>
      <c r="N105" s="22" t="str">
        <f>IF(Tableau1[[#This Row],[ratio time spent in allocated zone]]&lt;80,"VRAI","FAUX")</f>
        <v>FAUX</v>
      </c>
      <c r="P105">
        <f>VALUE(SUBSTITUTE(SUBSTITUTE(Tableau1[[#This Row],[organic job earnings]],"£",""),".",","))</f>
        <v>20.75</v>
      </c>
      <c r="Q10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06" spans="1:17" ht="39.75" thickBot="1">
      <c r="A106" s="19">
        <v>26044</v>
      </c>
      <c r="B106" s="6" t="s">
        <v>6</v>
      </c>
      <c r="C106" s="6" t="s">
        <v>5</v>
      </c>
      <c r="D106" s="5" t="s">
        <v>4</v>
      </c>
      <c r="E106" s="5">
        <v>759</v>
      </c>
      <c r="F106" s="5">
        <v>7585</v>
      </c>
      <c r="G106" s="5">
        <v>4256</v>
      </c>
      <c r="H106" s="5">
        <v>3</v>
      </c>
      <c r="I106" s="5">
        <v>3</v>
      </c>
      <c r="J106" s="20" t="s">
        <v>129</v>
      </c>
      <c r="K106" s="14" t="s">
        <v>55</v>
      </c>
      <c r="L106" s="5">
        <f>VLOOKUP(Tableau1[[#This Row],[driver id]],[1]!Tableau3[#Data],2)</f>
        <v>2</v>
      </c>
      <c r="M106" s="22" t="str">
        <f>IF(Tableau1[[#This Row],[job requests received]]&lt;&gt;0,IF(Tableau1[[#This Row],[job requests accepted]]/Tableau1[[#This Row],[job requests received]]&lt;(85/100),"VRAI","FAUX"),FALSE)</f>
        <v>FAUX</v>
      </c>
      <c r="N106" s="22" t="str">
        <f>IF(Tableau1[[#This Row],[ratio time spent in allocated zone]]&lt;80,"VRAI","FAUX")</f>
        <v>FAUX</v>
      </c>
      <c r="P106">
        <f>VALUE(SUBSTITUTE(SUBSTITUTE(Tableau1[[#This Row],[organic job earnings]],"£",""),".",","))</f>
        <v>13.5</v>
      </c>
      <c r="Q10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07" spans="1:17" ht="39.75" thickBot="1">
      <c r="A107" s="19">
        <v>26044</v>
      </c>
      <c r="B107" s="6" t="s">
        <v>21</v>
      </c>
      <c r="C107" s="6" t="s">
        <v>14</v>
      </c>
      <c r="D107" s="5" t="s">
        <v>24</v>
      </c>
      <c r="E107" s="5">
        <v>959</v>
      </c>
      <c r="F107" s="5">
        <v>4854</v>
      </c>
      <c r="G107" s="5">
        <v>6787</v>
      </c>
      <c r="H107" s="5">
        <v>5</v>
      </c>
      <c r="I107" s="5">
        <v>5</v>
      </c>
      <c r="J107" s="20" t="s">
        <v>128</v>
      </c>
      <c r="K107" s="14" t="s">
        <v>62</v>
      </c>
      <c r="L107" s="5">
        <f>VLOOKUP(Tableau1[[#This Row],[driver id]],[1]!Tableau3[#Data],2)</f>
        <v>2</v>
      </c>
      <c r="M107" s="22" t="str">
        <f>IF(Tableau1[[#This Row],[job requests received]]&lt;&gt;0,IF(Tableau1[[#This Row],[job requests accepted]]/Tableau1[[#This Row],[job requests received]]&lt;(85/100),"VRAI","FAUX"),FALSE)</f>
        <v>FAUX</v>
      </c>
      <c r="N107" s="22" t="str">
        <f>IF(Tableau1[[#This Row],[ratio time spent in allocated zone]]&lt;80,"VRAI","FAUX")</f>
        <v>FAUX</v>
      </c>
      <c r="P107">
        <f>VALUE(SUBSTITUTE(SUBSTITUTE(Tableau1[[#This Row],[organic job earnings]],"£",""),".",","))</f>
        <v>22.5</v>
      </c>
      <c r="Q10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08" spans="1:17" ht="39.75" thickBot="1">
      <c r="A108" s="19">
        <v>26044</v>
      </c>
      <c r="B108" s="6" t="s">
        <v>14</v>
      </c>
      <c r="C108" s="6" t="s">
        <v>20</v>
      </c>
      <c r="D108" s="5" t="s">
        <v>24</v>
      </c>
      <c r="E108" s="5">
        <v>51</v>
      </c>
      <c r="F108" s="5">
        <v>321</v>
      </c>
      <c r="G108" s="5">
        <v>2328</v>
      </c>
      <c r="H108" s="5">
        <v>1</v>
      </c>
      <c r="I108" s="5">
        <v>1</v>
      </c>
      <c r="J108" s="20" t="s">
        <v>127</v>
      </c>
      <c r="K108" s="14" t="s">
        <v>39</v>
      </c>
      <c r="L108" s="5">
        <f>VLOOKUP(Tableau1[[#This Row],[driver id]],[1]!Tableau3[#Data],2)</f>
        <v>2</v>
      </c>
      <c r="M108" s="22" t="str">
        <f>IF(Tableau1[[#This Row],[job requests received]]&lt;&gt;0,IF(Tableau1[[#This Row],[job requests accepted]]/Tableau1[[#This Row],[job requests received]]&lt;(85/100),"VRAI","FAUX"),FALSE)</f>
        <v>FAUX</v>
      </c>
      <c r="N108" s="22" t="str">
        <f>IF(Tableau1[[#This Row],[ratio time spent in allocated zone]]&lt;80,"VRAI","FAUX")</f>
        <v>FAUX</v>
      </c>
      <c r="P108">
        <f>VALUE(SUBSTITUTE(SUBSTITUTE(Tableau1[[#This Row],[organic job earnings]],"£",""),".",","))</f>
        <v>4.5</v>
      </c>
      <c r="Q10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09" spans="1:17" ht="39.75" thickBot="1">
      <c r="A109" s="19">
        <v>26073</v>
      </c>
      <c r="B109" s="6" t="s">
        <v>21</v>
      </c>
      <c r="C109" s="6" t="s">
        <v>14</v>
      </c>
      <c r="D109" s="5" t="s">
        <v>12</v>
      </c>
      <c r="E109" s="5">
        <v>0</v>
      </c>
      <c r="F109" s="5">
        <v>6131</v>
      </c>
      <c r="G109" s="5">
        <v>6469</v>
      </c>
      <c r="H109" s="5">
        <v>5</v>
      </c>
      <c r="I109" s="5">
        <v>5</v>
      </c>
      <c r="J109" s="20" t="s">
        <v>126</v>
      </c>
      <c r="K109" s="14" t="s">
        <v>125</v>
      </c>
      <c r="L109" s="5">
        <f>VLOOKUP(Tableau1[[#This Row],[driver id]],[1]!Tableau3[#Data],2)</f>
        <v>2</v>
      </c>
      <c r="M109" s="22" t="str">
        <f>IF(Tableau1[[#This Row],[job requests received]]&lt;&gt;0,IF(Tableau1[[#This Row],[job requests accepted]]/Tableau1[[#This Row],[job requests received]]&lt;(85/100),"VRAI","FAUX"),FALSE)</f>
        <v>FAUX</v>
      </c>
      <c r="N109" s="22" t="str">
        <f>IF(Tableau1[[#This Row],[ratio time spent in allocated zone]]&lt;80,"VRAI","FAUX")</f>
        <v>FAUX</v>
      </c>
      <c r="P109">
        <f>VALUE(SUBSTITUTE(SUBSTITUTE(Tableau1[[#This Row],[organic job earnings]],"£",""),".",","))</f>
        <v>25.25</v>
      </c>
      <c r="Q10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10" spans="1:17" ht="39.75" thickBot="1">
      <c r="A110" s="19">
        <v>26199</v>
      </c>
      <c r="B110" s="6" t="s">
        <v>6</v>
      </c>
      <c r="C110" s="6" t="s">
        <v>5</v>
      </c>
      <c r="D110" s="5" t="s">
        <v>12</v>
      </c>
      <c r="E110" s="5">
        <v>0</v>
      </c>
      <c r="F110" s="5">
        <v>3015</v>
      </c>
      <c r="G110" s="5">
        <v>9585</v>
      </c>
      <c r="H110" s="5">
        <v>6</v>
      </c>
      <c r="I110" s="5">
        <v>5</v>
      </c>
      <c r="J110" s="20" t="s">
        <v>124</v>
      </c>
      <c r="K110" s="14" t="s">
        <v>123</v>
      </c>
      <c r="L110" s="5">
        <f>VLOOKUP(Tableau1[[#This Row],[driver id]],[1]!Tableau3[#Data],2)</f>
        <v>3</v>
      </c>
      <c r="M110" s="22" t="str">
        <f>IF(Tableau1[[#This Row],[job requests received]]&lt;&gt;0,IF(Tableau1[[#This Row],[job requests accepted]]/Tableau1[[#This Row],[job requests received]]&lt;(85/100),"VRAI","FAUX"),FALSE)</f>
        <v>VRAI</v>
      </c>
      <c r="N110" s="22" t="str">
        <f>IF(Tableau1[[#This Row],[ratio time spent in allocated zone]]&lt;80,"VRAI","FAUX")</f>
        <v>FAUX</v>
      </c>
      <c r="P110">
        <f>VALUE(SUBSTITUTE(SUBSTITUTE(Tableau1[[#This Row],[organic job earnings]],"£",""),".",","))</f>
        <v>26</v>
      </c>
      <c r="Q11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11" spans="1:17" ht="39.75" thickBot="1">
      <c r="A111" s="19">
        <v>26199</v>
      </c>
      <c r="B111" s="6" t="s">
        <v>5</v>
      </c>
      <c r="C111" s="6" t="s">
        <v>3</v>
      </c>
      <c r="D111" s="5" t="s">
        <v>12</v>
      </c>
      <c r="E111" s="5">
        <v>5112</v>
      </c>
      <c r="F111" s="5">
        <v>6329</v>
      </c>
      <c r="G111" s="5">
        <v>4759</v>
      </c>
      <c r="H111" s="5">
        <v>2</v>
      </c>
      <c r="I111" s="5">
        <v>1</v>
      </c>
      <c r="J111" s="20" t="s">
        <v>122</v>
      </c>
      <c r="K111" s="14" t="s">
        <v>33</v>
      </c>
      <c r="L111" s="5">
        <f>VLOOKUP(Tableau1[[#This Row],[driver id]],[1]!Tableau3[#Data],2)</f>
        <v>3</v>
      </c>
      <c r="M111" s="22" t="str">
        <f>IF(Tableau1[[#This Row],[job requests received]]&lt;&gt;0,IF(Tableau1[[#This Row],[job requests accepted]]/Tableau1[[#This Row],[job requests received]]&lt;(85/100),"VRAI","FAUX"),FALSE)</f>
        <v>VRAI</v>
      </c>
      <c r="N111" s="22" t="str">
        <f>IF(Tableau1[[#This Row],[ratio time spent in allocated zone]]&lt;80,"VRAI","FAUX")</f>
        <v>FAUX</v>
      </c>
      <c r="P111">
        <f>VALUE(SUBSTITUTE(SUBSTITUTE(Tableau1[[#This Row],[organic job earnings]],"£",""),".",","))</f>
        <v>5</v>
      </c>
      <c r="Q11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12" spans="1:17" ht="39.75" thickBot="1">
      <c r="A112" s="19">
        <v>26199</v>
      </c>
      <c r="B112" s="6" t="s">
        <v>3</v>
      </c>
      <c r="C112" s="6" t="s">
        <v>2</v>
      </c>
      <c r="D112" s="5" t="s">
        <v>12</v>
      </c>
      <c r="E112" s="5">
        <v>12600</v>
      </c>
      <c r="F112" s="5">
        <v>0</v>
      </c>
      <c r="G112" s="5">
        <v>0</v>
      </c>
      <c r="H112" s="5">
        <v>0</v>
      </c>
      <c r="I112" s="5">
        <v>0</v>
      </c>
      <c r="J112" s="20">
        <v>0</v>
      </c>
      <c r="K112" s="14" t="s">
        <v>0</v>
      </c>
      <c r="L112" s="5">
        <f>VLOOKUP(Tableau1[[#This Row],[driver id]],[1]!Tableau3[#Data],2)</f>
        <v>3</v>
      </c>
      <c r="M112" s="22" t="b">
        <f>IF(Tableau1[[#This Row],[job requests received]]&lt;&gt;0,IF(Tableau1[[#This Row],[job requests accepted]]/Tableau1[[#This Row],[job requests received]]&lt;(85/100),"VRAI","FAUX"),FALSE)</f>
        <v>0</v>
      </c>
      <c r="N112" s="22" t="str">
        <f>IF(Tableau1[[#This Row],[ratio time spent in allocated zone]]&lt;80,"VRAI","FAUX")</f>
        <v>VRAI</v>
      </c>
      <c r="P112">
        <f>VALUE(SUBSTITUTE(SUBSTITUTE(Tableau1[[#This Row],[organic job earnings]],"£",""),".",","))</f>
        <v>0</v>
      </c>
      <c r="Q11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13" spans="1:17" ht="39.75" thickBot="1">
      <c r="A113" s="19">
        <v>26240</v>
      </c>
      <c r="B113" s="6" t="s">
        <v>21</v>
      </c>
      <c r="C113" s="6" t="s">
        <v>14</v>
      </c>
      <c r="D113" s="5" t="s">
        <v>11</v>
      </c>
      <c r="E113" s="5">
        <v>0</v>
      </c>
      <c r="F113" s="5">
        <v>0</v>
      </c>
      <c r="G113" s="5">
        <v>0</v>
      </c>
      <c r="H113" s="5">
        <v>0</v>
      </c>
      <c r="I113" s="5">
        <v>0</v>
      </c>
      <c r="J113" s="20">
        <v>0</v>
      </c>
      <c r="K113" s="14" t="s">
        <v>0</v>
      </c>
      <c r="L113" s="5">
        <f>VLOOKUP(Tableau1[[#This Row],[driver id]],[1]!Tableau3[#Data],2)</f>
        <v>3</v>
      </c>
      <c r="M113" s="22" t="b">
        <f>IF(Tableau1[[#This Row],[job requests received]]&lt;&gt;0,IF(Tableau1[[#This Row],[job requests accepted]]/Tableau1[[#This Row],[job requests received]]&lt;(85/100),"VRAI","FAUX"),FALSE)</f>
        <v>0</v>
      </c>
      <c r="N113" s="22" t="str">
        <f>IF(Tableau1[[#This Row],[ratio time spent in allocated zone]]&lt;80,"VRAI","FAUX")</f>
        <v>VRAI</v>
      </c>
      <c r="P113">
        <f>VALUE(SUBSTITUTE(SUBSTITUTE(Tableau1[[#This Row],[organic job earnings]],"£",""),".",","))</f>
        <v>0</v>
      </c>
      <c r="Q11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14" spans="1:17" ht="39.75" thickBot="1">
      <c r="A114" s="19">
        <v>26241</v>
      </c>
      <c r="B114" s="6" t="s">
        <v>6</v>
      </c>
      <c r="C114" s="6" t="s">
        <v>5</v>
      </c>
      <c r="D114" s="5" t="s">
        <v>50</v>
      </c>
      <c r="E114" s="5">
        <v>1014</v>
      </c>
      <c r="F114" s="5">
        <v>5336</v>
      </c>
      <c r="G114" s="5">
        <v>6250</v>
      </c>
      <c r="H114" s="5">
        <v>3</v>
      </c>
      <c r="I114" s="5">
        <v>3</v>
      </c>
      <c r="J114" s="20">
        <v>87</v>
      </c>
      <c r="K114" s="14" t="s">
        <v>66</v>
      </c>
      <c r="L114" s="5">
        <f>VLOOKUP(Tableau1[[#This Row],[driver id]],[1]!Tableau3[#Data],2)</f>
        <v>2</v>
      </c>
      <c r="M114" s="22" t="str">
        <f>IF(Tableau1[[#This Row],[job requests received]]&lt;&gt;0,IF(Tableau1[[#This Row],[job requests accepted]]/Tableau1[[#This Row],[job requests received]]&lt;(85/100),"VRAI","FAUX"),FALSE)</f>
        <v>FAUX</v>
      </c>
      <c r="N114" s="22" t="str">
        <f>IF(Tableau1[[#This Row],[ratio time spent in allocated zone]]&lt;80,"VRAI","FAUX")</f>
        <v>FAUX</v>
      </c>
      <c r="P114">
        <f>VALUE(SUBSTITUTE(SUBSTITUTE(Tableau1[[#This Row],[organic job earnings]],"£",""),".",","))</f>
        <v>9</v>
      </c>
      <c r="Q11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15" spans="1:17" ht="39.75" thickBot="1">
      <c r="A115" s="19">
        <v>26243</v>
      </c>
      <c r="B115" s="6" t="s">
        <v>6</v>
      </c>
      <c r="C115" s="6" t="s">
        <v>5</v>
      </c>
      <c r="D115" s="5" t="s">
        <v>11</v>
      </c>
      <c r="E115" s="5">
        <v>144</v>
      </c>
      <c r="F115" s="5">
        <v>7852</v>
      </c>
      <c r="G115" s="5">
        <v>4604</v>
      </c>
      <c r="H115" s="5">
        <v>3</v>
      </c>
      <c r="I115" s="5">
        <v>3</v>
      </c>
      <c r="J115" s="20" t="s">
        <v>121</v>
      </c>
      <c r="K115" s="14" t="s">
        <v>66</v>
      </c>
      <c r="L115" s="5">
        <f>VLOOKUP(Tableau1[[#This Row],[driver id]],[1]!Tableau3[#Data],2)</f>
        <v>2</v>
      </c>
      <c r="M115" s="22" t="str">
        <f>IF(Tableau1[[#This Row],[job requests received]]&lt;&gt;0,IF(Tableau1[[#This Row],[job requests accepted]]/Tableau1[[#This Row],[job requests received]]&lt;(85/100),"VRAI","FAUX"),FALSE)</f>
        <v>FAUX</v>
      </c>
      <c r="N115" s="22" t="str">
        <f>IF(Tableau1[[#This Row],[ratio time spent in allocated zone]]&lt;80,"VRAI","FAUX")</f>
        <v>FAUX</v>
      </c>
      <c r="P115">
        <f>VALUE(SUBSTITUTE(SUBSTITUTE(Tableau1[[#This Row],[organic job earnings]],"£",""),".",","))</f>
        <v>9</v>
      </c>
      <c r="Q11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16" spans="1:17" ht="39.75" thickBot="1">
      <c r="A116" s="19">
        <v>26243</v>
      </c>
      <c r="B116" s="6" t="s">
        <v>5</v>
      </c>
      <c r="C116" s="6" t="s">
        <v>3</v>
      </c>
      <c r="D116" s="5" t="s">
        <v>11</v>
      </c>
      <c r="E116" s="5">
        <v>62</v>
      </c>
      <c r="F116" s="5">
        <v>5147</v>
      </c>
      <c r="G116" s="5">
        <v>10991</v>
      </c>
      <c r="H116" s="5">
        <v>5</v>
      </c>
      <c r="I116" s="5">
        <v>5</v>
      </c>
      <c r="J116" s="20" t="s">
        <v>120</v>
      </c>
      <c r="K116" s="14" t="s">
        <v>119</v>
      </c>
      <c r="L116" s="5">
        <f>VLOOKUP(Tableau1[[#This Row],[driver id]],[1]!Tableau3[#Data],2)</f>
        <v>2</v>
      </c>
      <c r="M116" s="22" t="str">
        <f>IF(Tableau1[[#This Row],[job requests received]]&lt;&gt;0,IF(Tableau1[[#This Row],[job requests accepted]]/Tableau1[[#This Row],[job requests received]]&lt;(85/100),"VRAI","FAUX"),FALSE)</f>
        <v>FAUX</v>
      </c>
      <c r="N116" s="22" t="str">
        <f>IF(Tableau1[[#This Row],[ratio time spent in allocated zone]]&lt;80,"VRAI","FAUX")</f>
        <v>FAUX</v>
      </c>
      <c r="P116">
        <f>VALUE(SUBSTITUTE(SUBSTITUTE(Tableau1[[#This Row],[organic job earnings]],"£",""),".",","))</f>
        <v>30.75</v>
      </c>
      <c r="Q11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17" spans="1:17" ht="39.75" thickBot="1">
      <c r="A117" s="19">
        <v>26249</v>
      </c>
      <c r="B117" s="6" t="s">
        <v>3</v>
      </c>
      <c r="C117" s="6" t="s">
        <v>2</v>
      </c>
      <c r="D117" s="5" t="s">
        <v>1</v>
      </c>
      <c r="E117" s="5">
        <v>2</v>
      </c>
      <c r="F117" s="5">
        <v>6090</v>
      </c>
      <c r="G117" s="5">
        <v>6508</v>
      </c>
      <c r="H117" s="5">
        <v>5</v>
      </c>
      <c r="I117" s="5">
        <v>5</v>
      </c>
      <c r="J117" s="20" t="s">
        <v>118</v>
      </c>
      <c r="K117" s="14" t="s">
        <v>62</v>
      </c>
      <c r="L117" s="5">
        <f>VLOOKUP(Tableau1[[#This Row],[driver id]],[1]!Tableau3[#Data],2)</f>
        <v>2</v>
      </c>
      <c r="M117" s="22" t="str">
        <f>IF(Tableau1[[#This Row],[job requests received]]&lt;&gt;0,IF(Tableau1[[#This Row],[job requests accepted]]/Tableau1[[#This Row],[job requests received]]&lt;(85/100),"VRAI","FAUX"),FALSE)</f>
        <v>FAUX</v>
      </c>
      <c r="N117" s="22" t="str">
        <f>IF(Tableau1[[#This Row],[ratio time spent in allocated zone]]&lt;80,"VRAI","FAUX")</f>
        <v>FAUX</v>
      </c>
      <c r="P117">
        <f>VALUE(SUBSTITUTE(SUBSTITUTE(Tableau1[[#This Row],[organic job earnings]],"£",""),".",","))</f>
        <v>22.5</v>
      </c>
      <c r="Q11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18" spans="1:17" ht="39.75" thickBot="1">
      <c r="A118" s="19">
        <v>26298</v>
      </c>
      <c r="B118" s="6" t="s">
        <v>6</v>
      </c>
      <c r="C118" s="6" t="s">
        <v>5</v>
      </c>
      <c r="D118" s="5" t="s">
        <v>12</v>
      </c>
      <c r="E118" s="5">
        <v>11364</v>
      </c>
      <c r="F118" s="5">
        <v>1236</v>
      </c>
      <c r="G118" s="5">
        <v>0</v>
      </c>
      <c r="H118" s="5">
        <v>0</v>
      </c>
      <c r="I118" s="5">
        <v>0</v>
      </c>
      <c r="J118" s="20" t="s">
        <v>117</v>
      </c>
      <c r="K118" s="14" t="s">
        <v>0</v>
      </c>
      <c r="L118" s="5">
        <f>VLOOKUP(Tableau1[[#This Row],[driver id]],[1]!Tableau3[#Data],2)</f>
        <v>2</v>
      </c>
      <c r="M118" s="22" t="b">
        <f>IF(Tableau1[[#This Row],[job requests received]]&lt;&gt;0,IF(Tableau1[[#This Row],[job requests accepted]]/Tableau1[[#This Row],[job requests received]]&lt;(85/100),"VRAI","FAUX"),FALSE)</f>
        <v>0</v>
      </c>
      <c r="N118" s="22" t="str">
        <f>IF(Tableau1[[#This Row],[ratio time spent in allocated zone]]&lt;80,"VRAI","FAUX")</f>
        <v>FAUX</v>
      </c>
      <c r="P118">
        <f>VALUE(SUBSTITUTE(SUBSTITUTE(Tableau1[[#This Row],[organic job earnings]],"£",""),".",","))</f>
        <v>0</v>
      </c>
      <c r="Q11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19" spans="1:17" ht="39.75" thickBot="1">
      <c r="A119" s="19">
        <v>26775</v>
      </c>
      <c r="B119" s="6" t="s">
        <v>21</v>
      </c>
      <c r="C119" s="6" t="s">
        <v>14</v>
      </c>
      <c r="D119" s="5" t="s">
        <v>1</v>
      </c>
      <c r="E119" s="5">
        <v>889</v>
      </c>
      <c r="F119" s="5">
        <v>8453</v>
      </c>
      <c r="G119" s="5">
        <v>3258</v>
      </c>
      <c r="H119" s="5">
        <v>2</v>
      </c>
      <c r="I119" s="5">
        <v>2</v>
      </c>
      <c r="J119" s="20" t="s">
        <v>116</v>
      </c>
      <c r="K119" s="14" t="s">
        <v>66</v>
      </c>
      <c r="L119" s="5">
        <f>VLOOKUP(Tableau1[[#This Row],[driver id]],[1]!Tableau3[#Data],2)</f>
        <v>2</v>
      </c>
      <c r="M119" s="22" t="str">
        <f>IF(Tableau1[[#This Row],[job requests received]]&lt;&gt;0,IF(Tableau1[[#This Row],[job requests accepted]]/Tableau1[[#This Row],[job requests received]]&lt;(85/100),"VRAI","FAUX"),FALSE)</f>
        <v>FAUX</v>
      </c>
      <c r="N119" s="22" t="str">
        <f>IF(Tableau1[[#This Row],[ratio time spent in allocated zone]]&lt;80,"VRAI","FAUX")</f>
        <v>FAUX</v>
      </c>
      <c r="P119">
        <f>VALUE(SUBSTITUTE(SUBSTITUTE(Tableau1[[#This Row],[organic job earnings]],"£",""),".",","))</f>
        <v>9</v>
      </c>
      <c r="Q11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20" spans="1:17" ht="39.75" thickBot="1">
      <c r="A120" s="19">
        <v>26775</v>
      </c>
      <c r="B120" s="6" t="s">
        <v>14</v>
      </c>
      <c r="C120" s="6" t="s">
        <v>20</v>
      </c>
      <c r="D120" s="5" t="s">
        <v>1</v>
      </c>
      <c r="E120" s="5">
        <v>105</v>
      </c>
      <c r="F120" s="5">
        <v>2595</v>
      </c>
      <c r="G120" s="5">
        <v>0</v>
      </c>
      <c r="H120" s="5">
        <v>0</v>
      </c>
      <c r="I120" s="5">
        <v>0</v>
      </c>
      <c r="J120" s="20">
        <v>0</v>
      </c>
      <c r="K120" s="14" t="s">
        <v>0</v>
      </c>
      <c r="L120" s="5">
        <f>VLOOKUP(Tableau1[[#This Row],[driver id]],[1]!Tableau3[#Data],2)</f>
        <v>2</v>
      </c>
      <c r="M120" s="22" t="b">
        <f>IF(Tableau1[[#This Row],[job requests received]]&lt;&gt;0,IF(Tableau1[[#This Row],[job requests accepted]]/Tableau1[[#This Row],[job requests received]]&lt;(85/100),"VRAI","FAUX"),FALSE)</f>
        <v>0</v>
      </c>
      <c r="N120" s="22" t="str">
        <f>IF(Tableau1[[#This Row],[ratio time spent in allocated zone]]&lt;80,"VRAI","FAUX")</f>
        <v>VRAI</v>
      </c>
      <c r="P120">
        <f>VALUE(SUBSTITUTE(SUBSTITUTE(Tableau1[[#This Row],[organic job earnings]],"£",""),".",","))</f>
        <v>0</v>
      </c>
      <c r="Q12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21" spans="1:17" ht="39.75" thickBot="1">
      <c r="A121" s="19">
        <v>26871</v>
      </c>
      <c r="B121" s="6" t="s">
        <v>115</v>
      </c>
      <c r="C121" s="6" t="s">
        <v>47</v>
      </c>
      <c r="D121" s="5" t="s">
        <v>12</v>
      </c>
      <c r="E121" s="5">
        <v>1248</v>
      </c>
      <c r="F121" s="5">
        <v>11240</v>
      </c>
      <c r="G121" s="5">
        <v>5512</v>
      </c>
      <c r="H121" s="5">
        <v>3</v>
      </c>
      <c r="I121" s="5">
        <v>2</v>
      </c>
      <c r="J121" s="20" t="s">
        <v>114</v>
      </c>
      <c r="K121" s="14" t="s">
        <v>44</v>
      </c>
      <c r="L121" s="5">
        <f>VLOOKUP(Tableau1[[#This Row],[driver id]],[1]!Tableau3[#Data],2)</f>
        <v>5</v>
      </c>
      <c r="M121" s="22" t="str">
        <f>IF(Tableau1[[#This Row],[job requests received]]&lt;&gt;0,IF(Tableau1[[#This Row],[job requests accepted]]/Tableau1[[#This Row],[job requests received]]&lt;(85/100),"VRAI","FAUX"),FALSE)</f>
        <v>VRAI</v>
      </c>
      <c r="N121" s="22" t="str">
        <f>IF(Tableau1[[#This Row],[ratio time spent in allocated zone]]&lt;80,"VRAI","FAUX")</f>
        <v>FAUX</v>
      </c>
      <c r="P121">
        <f>VALUE(SUBSTITUTE(SUBSTITUTE(Tableau1[[#This Row],[organic job earnings]],"£",""),".",","))</f>
        <v>6.5</v>
      </c>
      <c r="Q12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0.87499999999757461</v>
      </c>
    </row>
    <row r="122" spans="1:17" ht="39.75" thickBot="1">
      <c r="A122" s="19">
        <v>26871</v>
      </c>
      <c r="B122" s="6" t="s">
        <v>47</v>
      </c>
      <c r="C122" s="6" t="s">
        <v>3</v>
      </c>
      <c r="D122" s="5" t="s">
        <v>12</v>
      </c>
      <c r="E122" s="5">
        <v>0</v>
      </c>
      <c r="F122" s="5">
        <v>11971</v>
      </c>
      <c r="G122" s="5">
        <v>6029</v>
      </c>
      <c r="H122" s="5">
        <v>2</v>
      </c>
      <c r="I122" s="5">
        <v>2</v>
      </c>
      <c r="J122" s="20" t="s">
        <v>113</v>
      </c>
      <c r="K122" s="14" t="s">
        <v>112</v>
      </c>
      <c r="L122" s="5">
        <f>VLOOKUP(Tableau1[[#This Row],[driver id]],[1]!Tableau3[#Data],2)</f>
        <v>5</v>
      </c>
      <c r="M122" s="22" t="str">
        <f>IF(Tableau1[[#This Row],[job requests received]]&lt;&gt;0,IF(Tableau1[[#This Row],[job requests accepted]]/Tableau1[[#This Row],[job requests received]]&lt;(85/100),"VRAI","FAUX"),FALSE)</f>
        <v>FAUX</v>
      </c>
      <c r="N122" s="22" t="str">
        <f>IF(Tableau1[[#This Row],[ratio time spent in allocated zone]]&lt;80,"VRAI","FAUX")</f>
        <v>FAUX</v>
      </c>
      <c r="P122">
        <f>VALUE(SUBSTITUTE(SUBSTITUTE(Tableau1[[#This Row],[organic job earnings]],"£",""),".",","))</f>
        <v>24</v>
      </c>
      <c r="Q12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1.2916666666666665</v>
      </c>
    </row>
    <row r="123" spans="1:17" ht="39.75" thickBot="1">
      <c r="A123" s="19">
        <v>26871</v>
      </c>
      <c r="B123" s="6" t="s">
        <v>3</v>
      </c>
      <c r="C123" s="6" t="s">
        <v>111</v>
      </c>
      <c r="D123" s="5" t="s">
        <v>12</v>
      </c>
      <c r="E123" s="5">
        <v>0</v>
      </c>
      <c r="F123" s="5">
        <v>5439</v>
      </c>
      <c r="G123" s="5">
        <v>5361</v>
      </c>
      <c r="H123" s="5">
        <v>3</v>
      </c>
      <c r="I123" s="5">
        <v>2</v>
      </c>
      <c r="J123" s="20">
        <v>94</v>
      </c>
      <c r="K123" s="14" t="s">
        <v>15</v>
      </c>
      <c r="L123" s="5">
        <f>VLOOKUP(Tableau1[[#This Row],[driver id]],[1]!Tableau3[#Data],2)</f>
        <v>5</v>
      </c>
      <c r="M123" s="22" t="str">
        <f>IF(Tableau1[[#This Row],[job requests received]]&lt;&gt;0,IF(Tableau1[[#This Row],[job requests accepted]]/Tableau1[[#This Row],[job requests received]]&lt;(85/100),"VRAI","FAUX"),FALSE)</f>
        <v>VRAI</v>
      </c>
      <c r="N123" s="22" t="str">
        <f>IF(Tableau1[[#This Row],[ratio time spent in allocated zone]]&lt;80,"VRAI","FAUX")</f>
        <v>FAUX</v>
      </c>
      <c r="P123">
        <f>VALUE(SUBSTITUTE(SUBSTITUTE(Tableau1[[#This Row],[organic job earnings]],"£",""),".",","))</f>
        <v>13</v>
      </c>
      <c r="Q12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1.625</v>
      </c>
    </row>
    <row r="124" spans="1:17" ht="39.75" thickBot="1">
      <c r="A124" s="19">
        <v>26905</v>
      </c>
      <c r="B124" s="6" t="s">
        <v>21</v>
      </c>
      <c r="C124" s="6" t="s">
        <v>14</v>
      </c>
      <c r="D124" s="5" t="s">
        <v>50</v>
      </c>
      <c r="E124" s="5">
        <v>0</v>
      </c>
      <c r="F124" s="5">
        <v>0</v>
      </c>
      <c r="G124" s="5">
        <v>0</v>
      </c>
      <c r="H124" s="5">
        <v>0</v>
      </c>
      <c r="I124" s="5">
        <v>0</v>
      </c>
      <c r="J124" s="20">
        <v>0</v>
      </c>
      <c r="K124" s="14" t="s">
        <v>0</v>
      </c>
      <c r="L124" s="5">
        <f>VLOOKUP(Tableau1[[#This Row],[driver id]],[1]!Tableau3[#Data],2)</f>
        <v>2</v>
      </c>
      <c r="M124" s="22" t="b">
        <f>IF(Tableau1[[#This Row],[job requests received]]&lt;&gt;0,IF(Tableau1[[#This Row],[job requests accepted]]/Tableau1[[#This Row],[job requests received]]&lt;(85/100),"VRAI","FAUX"),FALSE)</f>
        <v>0</v>
      </c>
      <c r="N124" s="22" t="str">
        <f>IF(Tableau1[[#This Row],[ratio time spent in allocated zone]]&lt;80,"VRAI","FAUX")</f>
        <v>VRAI</v>
      </c>
      <c r="P124">
        <f>VALUE(SUBSTITUTE(SUBSTITUTE(Tableau1[[#This Row],[organic job earnings]],"£",""),".",","))</f>
        <v>0</v>
      </c>
      <c r="Q12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25" spans="1:17" ht="39.75" thickBot="1">
      <c r="A125" s="19">
        <v>26909</v>
      </c>
      <c r="B125" s="6" t="s">
        <v>21</v>
      </c>
      <c r="C125" s="6" t="s">
        <v>14</v>
      </c>
      <c r="D125" s="5" t="s">
        <v>24</v>
      </c>
      <c r="E125" s="5">
        <v>0</v>
      </c>
      <c r="F125" s="5">
        <v>9912</v>
      </c>
      <c r="G125" s="5">
        <v>2688</v>
      </c>
      <c r="H125" s="5">
        <v>2</v>
      </c>
      <c r="I125" s="5">
        <v>2</v>
      </c>
      <c r="J125" s="20" t="s">
        <v>110</v>
      </c>
      <c r="K125" s="14" t="s">
        <v>66</v>
      </c>
      <c r="L125" s="5">
        <f>VLOOKUP(Tableau1[[#This Row],[driver id]],[1]!Tableau3[#Data],2)</f>
        <v>2</v>
      </c>
      <c r="M125" s="22" t="str">
        <f>IF(Tableau1[[#This Row],[job requests received]]&lt;&gt;0,IF(Tableau1[[#This Row],[job requests accepted]]/Tableau1[[#This Row],[job requests received]]&lt;(85/100),"VRAI","FAUX"),FALSE)</f>
        <v>FAUX</v>
      </c>
      <c r="N125" s="22" t="str">
        <f>IF(Tableau1[[#This Row],[ratio time spent in allocated zone]]&lt;80,"VRAI","FAUX")</f>
        <v>FAUX</v>
      </c>
      <c r="P125">
        <f>VALUE(SUBSTITUTE(SUBSTITUTE(Tableau1[[#This Row],[organic job earnings]],"£",""),".",","))</f>
        <v>9</v>
      </c>
      <c r="Q12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26" spans="1:17" ht="39.75" thickBot="1">
      <c r="A126" s="19">
        <v>26979</v>
      </c>
      <c r="B126" s="6" t="s">
        <v>6</v>
      </c>
      <c r="C126" s="6" t="s">
        <v>5</v>
      </c>
      <c r="D126" s="5" t="s">
        <v>50</v>
      </c>
      <c r="E126" s="5">
        <v>883</v>
      </c>
      <c r="F126" s="5">
        <v>8646</v>
      </c>
      <c r="G126" s="5">
        <v>3071</v>
      </c>
      <c r="H126" s="5">
        <v>3</v>
      </c>
      <c r="I126" s="5">
        <v>2</v>
      </c>
      <c r="J126" s="20" t="s">
        <v>109</v>
      </c>
      <c r="K126" s="14" t="s">
        <v>66</v>
      </c>
      <c r="L126" s="5">
        <f>VLOOKUP(Tableau1[[#This Row],[driver id]],[1]!Tableau3[#Data],2)</f>
        <v>2</v>
      </c>
      <c r="M126" s="22" t="str">
        <f>IF(Tableau1[[#This Row],[job requests received]]&lt;&gt;0,IF(Tableau1[[#This Row],[job requests accepted]]/Tableau1[[#This Row],[job requests received]]&lt;(85/100),"VRAI","FAUX"),FALSE)</f>
        <v>VRAI</v>
      </c>
      <c r="N126" s="22" t="str">
        <f>IF(Tableau1[[#This Row],[ratio time spent in allocated zone]]&lt;80,"VRAI","FAUX")</f>
        <v>FAUX</v>
      </c>
      <c r="P126">
        <f>VALUE(SUBSTITUTE(SUBSTITUTE(Tableau1[[#This Row],[organic job earnings]],"£",""),".",","))</f>
        <v>9</v>
      </c>
      <c r="Q12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27" spans="1:17" ht="39.75" thickBot="1">
      <c r="A127" s="19">
        <v>27047</v>
      </c>
      <c r="B127" s="6" t="s">
        <v>3</v>
      </c>
      <c r="C127" s="6" t="s">
        <v>2</v>
      </c>
      <c r="D127" s="5" t="s">
        <v>50</v>
      </c>
      <c r="E127" s="5">
        <v>471</v>
      </c>
      <c r="F127" s="5">
        <v>10282</v>
      </c>
      <c r="G127" s="5">
        <v>1847</v>
      </c>
      <c r="H127" s="5">
        <v>2</v>
      </c>
      <c r="I127" s="5">
        <v>1</v>
      </c>
      <c r="J127" s="20" t="s">
        <v>108</v>
      </c>
      <c r="K127" s="14" t="s">
        <v>39</v>
      </c>
      <c r="L127" s="5">
        <f>VLOOKUP(Tableau1[[#This Row],[driver id]],[1]!Tableau3[#Data],2)</f>
        <v>2</v>
      </c>
      <c r="M127" s="22" t="str">
        <f>IF(Tableau1[[#This Row],[job requests received]]&lt;&gt;0,IF(Tableau1[[#This Row],[job requests accepted]]/Tableau1[[#This Row],[job requests received]]&lt;(85/100),"VRAI","FAUX"),FALSE)</f>
        <v>VRAI</v>
      </c>
      <c r="N127" s="22" t="str">
        <f>IF(Tableau1[[#This Row],[ratio time spent in allocated zone]]&lt;80,"VRAI","FAUX")</f>
        <v>FAUX</v>
      </c>
      <c r="P127">
        <f>VALUE(SUBSTITUTE(SUBSTITUTE(Tableau1[[#This Row],[organic job earnings]],"£",""),".",","))</f>
        <v>4.5</v>
      </c>
      <c r="Q12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28" spans="1:17" ht="39.75" thickBot="1">
      <c r="A128" s="19">
        <v>27144</v>
      </c>
      <c r="B128" s="6" t="s">
        <v>6</v>
      </c>
      <c r="C128" s="6" t="s">
        <v>5</v>
      </c>
      <c r="D128" s="5" t="s">
        <v>11</v>
      </c>
      <c r="E128" s="5">
        <v>175</v>
      </c>
      <c r="F128" s="5">
        <v>6258</v>
      </c>
      <c r="G128" s="5">
        <v>6167</v>
      </c>
      <c r="H128" s="5">
        <v>3</v>
      </c>
      <c r="I128" s="5">
        <v>3</v>
      </c>
      <c r="J128" s="20" t="s">
        <v>107</v>
      </c>
      <c r="K128" s="14" t="s">
        <v>17</v>
      </c>
      <c r="L128" s="5">
        <f>VLOOKUP(Tableau1[[#This Row],[driver id]],[1]!Tableau3[#Data],2)</f>
        <v>3</v>
      </c>
      <c r="M128" s="22" t="str">
        <f>IF(Tableau1[[#This Row],[job requests received]]&lt;&gt;0,IF(Tableau1[[#This Row],[job requests accepted]]/Tableau1[[#This Row],[job requests received]]&lt;(85/100),"VRAI","FAUX"),FALSE)</f>
        <v>FAUX</v>
      </c>
      <c r="N128" s="22" t="str">
        <f>IF(Tableau1[[#This Row],[ratio time spent in allocated zone]]&lt;80,"VRAI","FAUX")</f>
        <v>FAUX</v>
      </c>
      <c r="P128">
        <f>VALUE(SUBSTITUTE(SUBSTITUTE(Tableau1[[#This Row],[organic job earnings]],"£",""),".",","))</f>
        <v>10</v>
      </c>
      <c r="Q12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29" spans="1:17" ht="39.75" thickBot="1">
      <c r="A129" s="19">
        <v>27144</v>
      </c>
      <c r="B129" s="6" t="s">
        <v>5</v>
      </c>
      <c r="C129" s="6" t="s">
        <v>3</v>
      </c>
      <c r="D129" s="5" t="s">
        <v>41</v>
      </c>
      <c r="E129" s="5">
        <v>693</v>
      </c>
      <c r="F129" s="5">
        <v>8178</v>
      </c>
      <c r="G129" s="5">
        <v>7329</v>
      </c>
      <c r="H129" s="5">
        <v>4</v>
      </c>
      <c r="I129" s="5">
        <v>4</v>
      </c>
      <c r="J129" s="20" t="s">
        <v>106</v>
      </c>
      <c r="K129" s="14" t="s">
        <v>9</v>
      </c>
      <c r="L129" s="5">
        <f>VLOOKUP(Tableau1[[#This Row],[driver id]],[1]!Tableau3[#Data],2)</f>
        <v>3</v>
      </c>
      <c r="M129" s="22" t="str">
        <f>IF(Tableau1[[#This Row],[job requests received]]&lt;&gt;0,IF(Tableau1[[#This Row],[job requests accepted]]/Tableau1[[#This Row],[job requests received]]&lt;(85/100),"VRAI","FAUX"),FALSE)</f>
        <v>FAUX</v>
      </c>
      <c r="N129" s="22" t="str">
        <f>IF(Tableau1[[#This Row],[ratio time spent in allocated zone]]&lt;80,"VRAI","FAUX")</f>
        <v>FAUX</v>
      </c>
      <c r="P129">
        <f>VALUE(SUBSTITUTE(SUBSTITUTE(Tableau1[[#This Row],[organic job earnings]],"£",""),".",","))</f>
        <v>20</v>
      </c>
      <c r="Q12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30" spans="1:17" ht="39.75" thickBot="1">
      <c r="A130" s="19">
        <v>27331</v>
      </c>
      <c r="B130" s="6" t="s">
        <v>49</v>
      </c>
      <c r="C130" s="6" t="s">
        <v>47</v>
      </c>
      <c r="D130" s="5" t="s">
        <v>4</v>
      </c>
      <c r="E130" s="5">
        <v>767</v>
      </c>
      <c r="F130" s="5">
        <v>10457</v>
      </c>
      <c r="G130" s="5">
        <v>3176</v>
      </c>
      <c r="H130" s="5">
        <v>1</v>
      </c>
      <c r="I130" s="5">
        <v>1</v>
      </c>
      <c r="J130" s="20" t="s">
        <v>105</v>
      </c>
      <c r="K130" s="14" t="s">
        <v>44</v>
      </c>
      <c r="L130" s="5">
        <f>VLOOKUP(Tableau1[[#This Row],[driver id]],[1]!Tableau3[#Data],2)</f>
        <v>5</v>
      </c>
      <c r="M130" s="22" t="str">
        <f>IF(Tableau1[[#This Row],[job requests received]]&lt;&gt;0,IF(Tableau1[[#This Row],[job requests accepted]]/Tableau1[[#This Row],[job requests received]]&lt;(85/100),"VRAI","FAUX"),FALSE)</f>
        <v>FAUX</v>
      </c>
      <c r="N130" s="22" t="str">
        <f>IF(Tableau1[[#This Row],[ratio time spent in allocated zone]]&lt;80,"VRAI","FAUX")</f>
        <v>FAUX</v>
      </c>
      <c r="P130">
        <f>VALUE(SUBSTITUTE(SUBSTITUTE(Tableau1[[#This Row],[organic job earnings]],"£",""),".",","))</f>
        <v>6.5</v>
      </c>
      <c r="Q13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0.91666666666424135</v>
      </c>
    </row>
    <row r="131" spans="1:17" ht="39.75" thickBot="1">
      <c r="A131" s="19">
        <v>27331</v>
      </c>
      <c r="B131" s="6" t="s">
        <v>47</v>
      </c>
      <c r="C131" s="6" t="s">
        <v>46</v>
      </c>
      <c r="D131" s="5" t="s">
        <v>11</v>
      </c>
      <c r="E131" s="5">
        <v>0</v>
      </c>
      <c r="F131" s="5">
        <v>12600</v>
      </c>
      <c r="G131" s="5">
        <v>0</v>
      </c>
      <c r="H131" s="5">
        <v>0</v>
      </c>
      <c r="I131" s="5">
        <v>0</v>
      </c>
      <c r="J131" s="20" t="s">
        <v>104</v>
      </c>
      <c r="K131" s="14" t="s">
        <v>15</v>
      </c>
      <c r="L131" s="5">
        <f>VLOOKUP(Tableau1[[#This Row],[driver id]],[1]!Tableau3[#Data],2)</f>
        <v>5</v>
      </c>
      <c r="M131" s="22" t="b">
        <f>IF(Tableau1[[#This Row],[job requests received]]&lt;&gt;0,IF(Tableau1[[#This Row],[job requests accepted]]/Tableau1[[#This Row],[job requests received]]&lt;(85/100),"VRAI","FAUX"),FALSE)</f>
        <v>0</v>
      </c>
      <c r="N131" s="22" t="str">
        <f>IF(Tableau1[[#This Row],[ratio time spent in allocated zone]]&lt;80,"VRAI","FAUX")</f>
        <v>FAUX</v>
      </c>
      <c r="P131">
        <f>VALUE(SUBSTITUTE(SUBSTITUTE(Tableau1[[#This Row],[organic job earnings]],"£",""),".",","))</f>
        <v>13</v>
      </c>
      <c r="Q13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1.2291666666666665</v>
      </c>
    </row>
    <row r="132" spans="1:17" ht="39.75" thickBot="1">
      <c r="A132" s="19">
        <v>27530</v>
      </c>
      <c r="B132" s="6" t="s">
        <v>3</v>
      </c>
      <c r="C132" s="6" t="s">
        <v>2</v>
      </c>
      <c r="D132" s="5" t="s">
        <v>50</v>
      </c>
      <c r="E132" s="5">
        <v>481</v>
      </c>
      <c r="F132" s="5">
        <v>5689</v>
      </c>
      <c r="G132" s="5">
        <v>6430</v>
      </c>
      <c r="H132" s="5">
        <v>2</v>
      </c>
      <c r="I132" s="5">
        <v>2</v>
      </c>
      <c r="J132" s="20" t="s">
        <v>103</v>
      </c>
      <c r="K132" s="14" t="s">
        <v>66</v>
      </c>
      <c r="L132" s="5">
        <f>VLOOKUP(Tableau1[[#This Row],[driver id]],[1]!Tableau3[#Data],2)</f>
        <v>2</v>
      </c>
      <c r="M132" s="22" t="str">
        <f>IF(Tableau1[[#This Row],[job requests received]]&lt;&gt;0,IF(Tableau1[[#This Row],[job requests accepted]]/Tableau1[[#This Row],[job requests received]]&lt;80,"VRAI","FAUX"),FALSE)</f>
        <v>VRAI</v>
      </c>
      <c r="N132" s="22" t="str">
        <f>IF(Tableau1[[#This Row],[ratio time spent in allocated zone]]&lt;80,"VRAI","FAUX")</f>
        <v>FAUX</v>
      </c>
      <c r="P132">
        <f>VALUE(SUBSTITUTE(SUBSTITUTE(Tableau1[[#This Row],[organic job earnings]],"£",""),".",","))</f>
        <v>9</v>
      </c>
      <c r="Q13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33" spans="1:17" ht="39.75" thickBot="1">
      <c r="A133" s="19">
        <v>27599</v>
      </c>
      <c r="B133" s="6" t="s">
        <v>8</v>
      </c>
      <c r="C133" s="6" t="s">
        <v>47</v>
      </c>
      <c r="D133" s="5" t="s">
        <v>7</v>
      </c>
      <c r="E133" s="5">
        <v>174</v>
      </c>
      <c r="F133" s="5">
        <v>9234</v>
      </c>
      <c r="G133" s="5">
        <v>6792</v>
      </c>
      <c r="H133" s="5">
        <v>2</v>
      </c>
      <c r="I133" s="5">
        <v>1</v>
      </c>
      <c r="J133" s="20" t="s">
        <v>102</v>
      </c>
      <c r="K133" s="14" t="s">
        <v>15</v>
      </c>
      <c r="L133" s="5">
        <f>VLOOKUP(Tableau1[[#This Row],[driver id]],[1]!Tableau3[#Data],2)</f>
        <v>5</v>
      </c>
      <c r="M133" s="22" t="str">
        <f>IF(Tableau1[[#This Row],[job requests received]]&lt;&gt;0,IF(Tableau1[[#This Row],[job requests accepted]]/Tableau1[[#This Row],[job requests received]]&lt;(85/100),"VRAI","FAUX"),FALSE)</f>
        <v>VRAI</v>
      </c>
      <c r="N133" s="22" t="str">
        <f>IF(Tableau1[[#This Row],[ratio time spent in allocated zone]]&lt;80,"VRAI","FAUX")</f>
        <v>FAUX</v>
      </c>
      <c r="P133">
        <f>VALUE(SUBSTITUTE(SUBSTITUTE(Tableau1[[#This Row],[organic job earnings]],"£",""),".",","))</f>
        <v>13</v>
      </c>
      <c r="Q13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0.89583333333090809</v>
      </c>
    </row>
    <row r="134" spans="1:17" ht="39.75" thickBot="1">
      <c r="A134" s="19">
        <v>27599</v>
      </c>
      <c r="B134" s="6" t="s">
        <v>47</v>
      </c>
      <c r="C134" s="6" t="s">
        <v>3</v>
      </c>
      <c r="D134" s="5" t="s">
        <v>7</v>
      </c>
      <c r="E134" s="5">
        <v>473</v>
      </c>
      <c r="F134" s="5">
        <v>12097</v>
      </c>
      <c r="G134" s="5">
        <v>5430</v>
      </c>
      <c r="H134" s="5">
        <v>4</v>
      </c>
      <c r="I134" s="5">
        <v>3</v>
      </c>
      <c r="J134" s="20" t="s">
        <v>101</v>
      </c>
      <c r="K134" s="14" t="s">
        <v>100</v>
      </c>
      <c r="L134" s="5">
        <f>VLOOKUP(Tableau1[[#This Row],[driver id]],[1]!Tableau3[#Data],2)</f>
        <v>5</v>
      </c>
      <c r="M134" s="22" t="str">
        <f>IF(Tableau1[[#This Row],[job requests received]]&lt;&gt;0,IF(Tableau1[[#This Row],[job requests accepted]]/Tableau1[[#This Row],[job requests received]]&lt;(85/100),"VRAI","FAUX"),FALSE)</f>
        <v>VRAI</v>
      </c>
      <c r="N134" s="22" t="str">
        <f>IF(Tableau1[[#This Row],[ratio time spent in allocated zone]]&lt;80,"VRAI","FAUX")</f>
        <v>FAUX</v>
      </c>
      <c r="P134">
        <f>VALUE(SUBSTITUTE(SUBSTITUTE(Tableau1[[#This Row],[organic job earnings]],"£",""),".",","))</f>
        <v>26.75</v>
      </c>
      <c r="Q13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1.2916666666666665</v>
      </c>
    </row>
    <row r="135" spans="1:17" ht="39.75" thickBot="1">
      <c r="A135" s="19">
        <v>27599</v>
      </c>
      <c r="B135" s="6" t="s">
        <v>3</v>
      </c>
      <c r="C135" s="6" t="s">
        <v>98</v>
      </c>
      <c r="D135" s="5" t="s">
        <v>7</v>
      </c>
      <c r="E135" s="5">
        <v>0</v>
      </c>
      <c r="F135" s="5">
        <v>5256</v>
      </c>
      <c r="G135" s="5">
        <v>1944</v>
      </c>
      <c r="H135" s="5">
        <v>2</v>
      </c>
      <c r="I135" s="5">
        <v>1</v>
      </c>
      <c r="J135" s="20" t="s">
        <v>99</v>
      </c>
      <c r="K135" s="14" t="s">
        <v>44</v>
      </c>
      <c r="L135" s="5">
        <f>VLOOKUP(Tableau1[[#This Row],[driver id]],[1]!Tableau3[#Data],2)</f>
        <v>5</v>
      </c>
      <c r="M135" s="22" t="str">
        <f>IF(Tableau1[[#This Row],[job requests received]]&lt;&gt;0,IF(Tableau1[[#This Row],[job requests accepted]]/Tableau1[[#This Row],[job requests received]]&lt;(85/100),"VRAI","FAUX"),FALSE)</f>
        <v>VRAI</v>
      </c>
      <c r="N135" s="22" t="str">
        <f>IF(Tableau1[[#This Row],[ratio time spent in allocated zone]]&lt;80,"VRAI","FAUX")</f>
        <v>FAUX</v>
      </c>
      <c r="P135">
        <f>VALUE(SUBSTITUTE(SUBSTITUTE(Tableau1[[#This Row],[organic job earnings]],"£",""),".",","))</f>
        <v>6.5</v>
      </c>
      <c r="Q13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1.5833333333357587</v>
      </c>
    </row>
    <row r="136" spans="1:17" ht="39.75" thickBot="1">
      <c r="A136" s="19">
        <v>27599</v>
      </c>
      <c r="B136" s="6" t="s">
        <v>98</v>
      </c>
      <c r="C136" s="6" t="s">
        <v>97</v>
      </c>
      <c r="D136" s="5" t="s">
        <v>7</v>
      </c>
      <c r="E136" s="5">
        <v>4446</v>
      </c>
      <c r="F136" s="5">
        <v>3654</v>
      </c>
      <c r="G136" s="5">
        <v>0</v>
      </c>
      <c r="H136" s="5">
        <v>0</v>
      </c>
      <c r="I136" s="5">
        <v>0</v>
      </c>
      <c r="J136" s="20" t="s">
        <v>96</v>
      </c>
      <c r="K136" s="14" t="s">
        <v>0</v>
      </c>
      <c r="L136" s="5">
        <f>VLOOKUP(Tableau1[[#This Row],[driver id]],[1]!Tableau3[#Data],2)</f>
        <v>5</v>
      </c>
      <c r="M136" s="22" t="b">
        <f>IF(Tableau1[[#This Row],[job requests received]]&lt;&gt;0,IF(Tableau1[[#This Row],[job requests accepted]]/Tableau1[[#This Row],[job requests received]]&lt;(85/100),"VRAI","FAUX"),FALSE)</f>
        <v>0</v>
      </c>
      <c r="N136" s="22" t="str">
        <f>IF(Tableau1[[#This Row],[ratio time spent in allocated zone]]&lt;80,"VRAI","FAUX")</f>
        <v>FAUX</v>
      </c>
      <c r="P136">
        <f>VALUE(SUBSTITUTE(SUBSTITUTE(Tableau1[[#This Row],[organic job earnings]],"£",""),".",","))</f>
        <v>0</v>
      </c>
      <c r="Q13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1.7604166666690921</v>
      </c>
    </row>
    <row r="137" spans="1:17" ht="39.75" thickBot="1">
      <c r="A137" s="19">
        <v>27670</v>
      </c>
      <c r="B137" s="6" t="s">
        <v>21</v>
      </c>
      <c r="C137" s="6" t="s">
        <v>14</v>
      </c>
      <c r="D137" s="5" t="s">
        <v>50</v>
      </c>
      <c r="E137" s="5">
        <v>1122</v>
      </c>
      <c r="F137" s="5">
        <v>6527</v>
      </c>
      <c r="G137" s="5">
        <v>4951</v>
      </c>
      <c r="H137" s="5">
        <v>3</v>
      </c>
      <c r="I137" s="5">
        <v>3</v>
      </c>
      <c r="J137" s="20" t="s">
        <v>95</v>
      </c>
      <c r="K137" s="14" t="s">
        <v>55</v>
      </c>
      <c r="L137" s="5">
        <f>VLOOKUP(Tableau1[[#This Row],[driver id]],[1]!Tableau3[#Data],2)</f>
        <v>2</v>
      </c>
      <c r="M137" s="22" t="str">
        <f>IF(Tableau1[[#This Row],[job requests received]]&lt;&gt;0,IF(Tableau1[[#This Row],[job requests accepted]]/Tableau1[[#This Row],[job requests received]]&lt;(85/100),"VRAI","FAUX"),FALSE)</f>
        <v>FAUX</v>
      </c>
      <c r="N137" s="22" t="str">
        <f>IF(Tableau1[[#This Row],[ratio time spent in allocated zone]]&lt;80,"VRAI","FAUX")</f>
        <v>FAUX</v>
      </c>
      <c r="P137">
        <f>VALUE(SUBSTITUTE(SUBSTITUTE(Tableau1[[#This Row],[organic job earnings]],"£",""),".",","))</f>
        <v>13.5</v>
      </c>
      <c r="Q13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38" spans="1:17" ht="39.75" thickBot="1">
      <c r="A138" s="19">
        <v>27825</v>
      </c>
      <c r="B138" s="6" t="s">
        <v>59</v>
      </c>
      <c r="C138" s="6" t="s">
        <v>47</v>
      </c>
      <c r="D138" s="5" t="s">
        <v>50</v>
      </c>
      <c r="E138" s="5">
        <v>0</v>
      </c>
      <c r="F138" s="5">
        <v>3305</v>
      </c>
      <c r="G138" s="5">
        <v>5695</v>
      </c>
      <c r="H138" s="5">
        <v>2</v>
      </c>
      <c r="I138" s="5">
        <v>2</v>
      </c>
      <c r="J138" s="20" t="s">
        <v>94</v>
      </c>
      <c r="K138" s="14" t="s">
        <v>72</v>
      </c>
      <c r="L138" s="5">
        <f>VLOOKUP(Tableau1[[#This Row],[driver id]],[1]!Tableau3[#Data],2)</f>
        <v>4</v>
      </c>
      <c r="M138" s="22" t="str">
        <f>IF(Tableau1[[#This Row],[job requests received]]&lt;&gt;0,IF(Tableau1[[#This Row],[job requests accepted]]/Tableau1[[#This Row],[job requests received]]&lt;(85/100),"VRAI","FAUX"),FALSE)</f>
        <v>FAUX</v>
      </c>
      <c r="N138" s="22" t="str">
        <f>IF(Tableau1[[#This Row],[ratio time spent in allocated zone]]&lt;80,"VRAI","FAUX")</f>
        <v>FAUX</v>
      </c>
      <c r="P138">
        <f>VALUE(SUBSTITUTE(SUBSTITUTE(Tableau1[[#This Row],[organic job earnings]],"£",""),".",","))</f>
        <v>7.25</v>
      </c>
      <c r="Q13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0.97916666666424135</v>
      </c>
    </row>
    <row r="139" spans="1:17" ht="39.75" thickBot="1">
      <c r="A139" s="19">
        <v>27827</v>
      </c>
      <c r="B139" s="6" t="s">
        <v>59</v>
      </c>
      <c r="C139" s="6" t="s">
        <v>47</v>
      </c>
      <c r="D139" s="5" t="s">
        <v>50</v>
      </c>
      <c r="E139" s="5">
        <v>69</v>
      </c>
      <c r="F139" s="5">
        <v>1921</v>
      </c>
      <c r="G139" s="5">
        <v>7010</v>
      </c>
      <c r="H139" s="5">
        <v>2</v>
      </c>
      <c r="I139" s="5">
        <v>2</v>
      </c>
      <c r="J139" s="20" t="s">
        <v>93</v>
      </c>
      <c r="K139" s="14" t="s">
        <v>92</v>
      </c>
      <c r="L139" s="5">
        <f>VLOOKUP(Tableau1[[#This Row],[driver id]],[1]!Tableau3[#Data],2)</f>
        <v>4</v>
      </c>
      <c r="M139" s="22" t="str">
        <f>IF(Tableau1[[#This Row],[job requests received]]&lt;&gt;0,IF(Tableau1[[#This Row],[job requests accepted]]/Tableau1[[#This Row],[job requests received]]&lt;(85/100),"VRAI","FAUX"),FALSE)</f>
        <v>FAUX</v>
      </c>
      <c r="N139" s="22" t="str">
        <f>IF(Tableau1[[#This Row],[ratio time spent in allocated zone]]&lt;80,"VRAI","FAUX")</f>
        <v>FAUX</v>
      </c>
      <c r="P139">
        <f>VALUE(SUBSTITUTE(SUBSTITUTE(Tableau1[[#This Row],[organic job earnings]],"£",""),".",","))</f>
        <v>24.04</v>
      </c>
      <c r="Q13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0.97916666666424135</v>
      </c>
    </row>
    <row r="140" spans="1:17" ht="39.75" thickBot="1">
      <c r="A140" s="19">
        <v>27907</v>
      </c>
      <c r="B140" s="6" t="s">
        <v>6</v>
      </c>
      <c r="C140" s="6" t="s">
        <v>5</v>
      </c>
      <c r="D140" s="5" t="s">
        <v>50</v>
      </c>
      <c r="E140" s="5">
        <v>0</v>
      </c>
      <c r="F140" s="5">
        <v>0</v>
      </c>
      <c r="G140" s="5">
        <v>0</v>
      </c>
      <c r="H140" s="5">
        <v>0</v>
      </c>
      <c r="I140" s="5">
        <v>0</v>
      </c>
      <c r="J140" s="20">
        <v>0</v>
      </c>
      <c r="K140" s="14" t="s">
        <v>0</v>
      </c>
      <c r="L140" s="5">
        <f>VLOOKUP(Tableau1[[#This Row],[driver id]],[1]!Tableau3[#Data],2)</f>
        <v>2</v>
      </c>
      <c r="M140" s="22" t="b">
        <f>IF(Tableau1[[#This Row],[job requests received]]&lt;&gt;0,IF(Tableau1[[#This Row],[job requests accepted]]/Tableau1[[#This Row],[job requests received]]&lt;(85/100),"VRAI","FAUX"),FALSE)</f>
        <v>0</v>
      </c>
      <c r="N140" s="22" t="str">
        <f>IF(Tableau1[[#This Row],[ratio time spent in allocated zone]]&lt;80,"VRAI","FAUX")</f>
        <v>VRAI</v>
      </c>
      <c r="P140">
        <f>VALUE(SUBSTITUTE(SUBSTITUTE(Tableau1[[#This Row],[organic job earnings]],"£",""),".",","))</f>
        <v>0</v>
      </c>
      <c r="Q14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41" spans="1:17" ht="39.75" thickBot="1">
      <c r="A141" s="19">
        <v>27907</v>
      </c>
      <c r="B141" s="6" t="s">
        <v>5</v>
      </c>
      <c r="C141" s="6" t="s">
        <v>3</v>
      </c>
      <c r="D141" s="5" t="s">
        <v>7</v>
      </c>
      <c r="E141" s="5">
        <v>0</v>
      </c>
      <c r="F141" s="5">
        <v>0</v>
      </c>
      <c r="G141" s="5">
        <v>0</v>
      </c>
      <c r="H141" s="5">
        <v>0</v>
      </c>
      <c r="I141" s="5">
        <v>0</v>
      </c>
      <c r="J141" s="20">
        <v>0</v>
      </c>
      <c r="K141" s="14" t="s">
        <v>0</v>
      </c>
      <c r="L141" s="5">
        <f>VLOOKUP(Tableau1[[#This Row],[driver id]],[1]!Tableau3[#Data],2)</f>
        <v>2</v>
      </c>
      <c r="M141" s="22" t="b">
        <f>IF(Tableau1[[#This Row],[job requests received]]&lt;&gt;0,IF(Tableau1[[#This Row],[job requests accepted]]/Tableau1[[#This Row],[job requests received]]&lt;(85/100),"VRAI","FAUX"),FALSE)</f>
        <v>0</v>
      </c>
      <c r="N141" s="22" t="str">
        <f>IF(Tableau1[[#This Row],[ratio time spent in allocated zone]]&lt;80,"VRAI","FAUX")</f>
        <v>VRAI</v>
      </c>
      <c r="P141">
        <f>VALUE(SUBSTITUTE(SUBSTITUTE(Tableau1[[#This Row],[organic job earnings]],"£",""),".",","))</f>
        <v>0</v>
      </c>
      <c r="Q14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42" spans="1:17" ht="39.75" thickBot="1">
      <c r="A142" s="19">
        <v>28113</v>
      </c>
      <c r="B142" s="6" t="s">
        <v>6</v>
      </c>
      <c r="C142" s="6" t="s">
        <v>5</v>
      </c>
      <c r="D142" s="5" t="s">
        <v>4</v>
      </c>
      <c r="E142" s="5">
        <v>0</v>
      </c>
      <c r="F142" s="5">
        <v>0</v>
      </c>
      <c r="G142" s="5">
        <v>0</v>
      </c>
      <c r="H142" s="5">
        <v>0</v>
      </c>
      <c r="I142" s="5">
        <v>0</v>
      </c>
      <c r="J142" s="20">
        <v>0</v>
      </c>
      <c r="K142" s="14" t="s">
        <v>0</v>
      </c>
      <c r="L142" s="5">
        <f>VLOOKUP(Tableau1[[#This Row],[driver id]],[1]!Tableau3[#Data],2)</f>
        <v>3</v>
      </c>
      <c r="M142" s="22" t="b">
        <f>IF(Tableau1[[#This Row],[job requests received]]&lt;&gt;0,IF(Tableau1[[#This Row],[job requests accepted]]/Tableau1[[#This Row],[job requests received]]&lt;(85/100),"VRAI","FAUX"),FALSE)</f>
        <v>0</v>
      </c>
      <c r="N142" s="22" t="str">
        <f>IF(Tableau1[[#This Row],[ratio time spent in allocated zone]]&lt;80,"VRAI","FAUX")</f>
        <v>VRAI</v>
      </c>
      <c r="P142">
        <f>VALUE(SUBSTITUTE(SUBSTITUTE(Tableau1[[#This Row],[organic job earnings]],"£",""),".",","))</f>
        <v>0</v>
      </c>
      <c r="Q14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43" spans="1:17" ht="39.75" thickBot="1">
      <c r="A143" s="19">
        <v>28113</v>
      </c>
      <c r="B143" s="6" t="s">
        <v>3</v>
      </c>
      <c r="C143" s="6" t="s">
        <v>2</v>
      </c>
      <c r="D143" s="5" t="s">
        <v>24</v>
      </c>
      <c r="E143" s="5">
        <v>0</v>
      </c>
      <c r="F143" s="5">
        <v>0</v>
      </c>
      <c r="G143" s="5">
        <v>0</v>
      </c>
      <c r="H143" s="5">
        <v>0</v>
      </c>
      <c r="I143" s="5">
        <v>0</v>
      </c>
      <c r="J143" s="20">
        <v>0</v>
      </c>
      <c r="K143" s="14" t="s">
        <v>0</v>
      </c>
      <c r="L143" s="5">
        <f>VLOOKUP(Tableau1[[#This Row],[driver id]],[1]!Tableau3[#Data],2)</f>
        <v>3</v>
      </c>
      <c r="M143" s="22" t="b">
        <f>IF(Tableau1[[#This Row],[job requests received]]&lt;&gt;0,IF(Tableau1[[#This Row],[job requests accepted]]/Tableau1[[#This Row],[job requests received]]&lt;(85/100),"VRAI","FAUX"),FALSE)</f>
        <v>0</v>
      </c>
      <c r="N143" s="22" t="str">
        <f>IF(Tableau1[[#This Row],[ratio time spent in allocated zone]]&lt;80,"VRAI","FAUX")</f>
        <v>VRAI</v>
      </c>
      <c r="P143">
        <f>VALUE(SUBSTITUTE(SUBSTITUTE(Tableau1[[#This Row],[organic job earnings]],"£",""),".",","))</f>
        <v>0</v>
      </c>
      <c r="Q14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44" spans="1:17" ht="39.75" thickBot="1">
      <c r="A144" s="19">
        <v>28113</v>
      </c>
      <c r="B144" s="6" t="s">
        <v>14</v>
      </c>
      <c r="C144" s="6" t="s">
        <v>20</v>
      </c>
      <c r="D144" s="5" t="s">
        <v>50</v>
      </c>
      <c r="E144" s="5">
        <v>0</v>
      </c>
      <c r="F144" s="5">
        <v>0</v>
      </c>
      <c r="G144" s="5">
        <v>0</v>
      </c>
      <c r="H144" s="5">
        <v>0</v>
      </c>
      <c r="I144" s="5">
        <v>0</v>
      </c>
      <c r="J144" s="20">
        <v>0</v>
      </c>
      <c r="K144" s="14" t="s">
        <v>0</v>
      </c>
      <c r="L144" s="5">
        <f>VLOOKUP(Tableau1[[#This Row],[driver id]],[1]!Tableau3[#Data],2)</f>
        <v>3</v>
      </c>
      <c r="M144" s="22" t="b">
        <f>IF(Tableau1[[#This Row],[job requests received]]&lt;&gt;0,IF(Tableau1[[#This Row],[job requests accepted]]/Tableau1[[#This Row],[job requests received]]&lt;(85/100),"VRAI","FAUX"),FALSE)</f>
        <v>0</v>
      </c>
      <c r="N144" s="22" t="str">
        <f>IF(Tableau1[[#This Row],[ratio time spent in allocated zone]]&lt;80,"VRAI","FAUX")</f>
        <v>VRAI</v>
      </c>
      <c r="P144">
        <f>VALUE(SUBSTITUTE(SUBSTITUTE(Tableau1[[#This Row],[organic job earnings]],"£",""),".",","))</f>
        <v>0</v>
      </c>
      <c r="Q14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45" spans="1:17" ht="39.75" thickBot="1">
      <c r="A145" s="19">
        <v>28127</v>
      </c>
      <c r="B145" s="6" t="s">
        <v>3</v>
      </c>
      <c r="C145" s="6" t="s">
        <v>2</v>
      </c>
      <c r="D145" s="5" t="s">
        <v>7</v>
      </c>
      <c r="E145" s="5">
        <v>0</v>
      </c>
      <c r="F145" s="5">
        <v>0</v>
      </c>
      <c r="G145" s="5">
        <v>0</v>
      </c>
      <c r="H145" s="5">
        <v>0</v>
      </c>
      <c r="I145" s="5">
        <v>0</v>
      </c>
      <c r="J145" s="20">
        <v>0</v>
      </c>
      <c r="K145" s="14" t="s">
        <v>0</v>
      </c>
      <c r="L145" s="5">
        <f>VLOOKUP(Tableau1[[#This Row],[driver id]],[1]!Tableau3[#Data],2)</f>
        <v>2</v>
      </c>
      <c r="M145" s="22" t="b">
        <f>IF(Tableau1[[#This Row],[job requests received]]&lt;&gt;0,IF(Tableau1[[#This Row],[job requests accepted]]/Tableau1[[#This Row],[job requests received]]&lt;(85/100),"VRAI","FAUX"),FALSE)</f>
        <v>0</v>
      </c>
      <c r="N145" s="22" t="str">
        <f>IF(Tableau1[[#This Row],[ratio time spent in allocated zone]]&lt;80,"VRAI","FAUX")</f>
        <v>VRAI</v>
      </c>
      <c r="P145">
        <f>VALUE(SUBSTITUTE(SUBSTITUTE(Tableau1[[#This Row],[organic job earnings]],"£",""),".",","))</f>
        <v>0</v>
      </c>
      <c r="Q14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46" spans="1:17" ht="39.75" thickBot="1">
      <c r="A146" s="19">
        <v>28184</v>
      </c>
      <c r="B146" s="6" t="s">
        <v>21</v>
      </c>
      <c r="C146" s="6" t="s">
        <v>14</v>
      </c>
      <c r="D146" s="5" t="s">
        <v>50</v>
      </c>
      <c r="E146" s="5">
        <v>1061</v>
      </c>
      <c r="F146" s="5">
        <v>5280</v>
      </c>
      <c r="G146" s="5">
        <v>6259</v>
      </c>
      <c r="H146" s="5">
        <v>3</v>
      </c>
      <c r="I146" s="5">
        <v>3</v>
      </c>
      <c r="J146" s="20" t="s">
        <v>91</v>
      </c>
      <c r="K146" s="14" t="s">
        <v>55</v>
      </c>
      <c r="L146" s="5">
        <f>VLOOKUP(Tableau1[[#This Row],[driver id]],[1]!Tableau3[#Data],2)</f>
        <v>2</v>
      </c>
      <c r="M146" s="22" t="str">
        <f>IF(Tableau1[[#This Row],[job requests received]]&lt;&gt;0,IF(Tableau1[[#This Row],[job requests accepted]]/Tableau1[[#This Row],[job requests received]]&lt;(85/100),"VRAI","FAUX"),FALSE)</f>
        <v>FAUX</v>
      </c>
      <c r="N146" s="22" t="str">
        <f>IF(Tableau1[[#This Row],[ratio time spent in allocated zone]]&lt;80,"VRAI","FAUX")</f>
        <v>FAUX</v>
      </c>
      <c r="P146">
        <f>VALUE(SUBSTITUTE(SUBSTITUTE(Tableau1[[#This Row],[organic job earnings]],"£",""),".",","))</f>
        <v>13.5</v>
      </c>
      <c r="Q14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47" spans="1:17" ht="39.75" thickBot="1">
      <c r="A147" s="19">
        <v>28357</v>
      </c>
      <c r="B147" s="6" t="s">
        <v>5</v>
      </c>
      <c r="C147" s="6" t="s">
        <v>3</v>
      </c>
      <c r="D147" s="5" t="s">
        <v>4</v>
      </c>
      <c r="E147" s="5">
        <v>54</v>
      </c>
      <c r="F147" s="5">
        <v>10719</v>
      </c>
      <c r="G147" s="5">
        <v>5427</v>
      </c>
      <c r="H147" s="5">
        <v>3</v>
      </c>
      <c r="I147" s="5">
        <v>3</v>
      </c>
      <c r="J147" s="20" t="s">
        <v>90</v>
      </c>
      <c r="K147" s="14" t="s">
        <v>55</v>
      </c>
      <c r="L147" s="5">
        <f>VLOOKUP(Tableau1[[#This Row],[driver id]],[1]!Tableau3[#Data],2)</f>
        <v>2</v>
      </c>
      <c r="M147" s="22" t="str">
        <f>IF(Tableau1[[#This Row],[job requests received]]&lt;&gt;0,IF(Tableau1[[#This Row],[job requests accepted]]/Tableau1[[#This Row],[job requests received]]&lt;(85/100),"VRAI","FAUX"),FALSE)</f>
        <v>FAUX</v>
      </c>
      <c r="N147" s="22" t="str">
        <f>IF(Tableau1[[#This Row],[ratio time spent in allocated zone]]&lt;80,"VRAI","FAUX")</f>
        <v>FAUX</v>
      </c>
      <c r="P147">
        <f>VALUE(SUBSTITUTE(SUBSTITUTE(Tableau1[[#This Row],[organic job earnings]],"£",""),".",","))</f>
        <v>13.5</v>
      </c>
      <c r="Q14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48" spans="1:17" ht="39.75" thickBot="1">
      <c r="A148" s="19">
        <v>28357</v>
      </c>
      <c r="B148" s="6" t="s">
        <v>3</v>
      </c>
      <c r="C148" s="6" t="s">
        <v>2</v>
      </c>
      <c r="D148" s="5" t="s">
        <v>4</v>
      </c>
      <c r="E148" s="5">
        <v>327</v>
      </c>
      <c r="F148" s="5">
        <v>6705</v>
      </c>
      <c r="G148" s="5">
        <v>5568</v>
      </c>
      <c r="H148" s="5">
        <v>4</v>
      </c>
      <c r="I148" s="5">
        <v>4</v>
      </c>
      <c r="J148" s="20" t="s">
        <v>89</v>
      </c>
      <c r="K148" s="14" t="s">
        <v>35</v>
      </c>
      <c r="L148" s="5">
        <f>VLOOKUP(Tableau1[[#This Row],[driver id]],[1]!Tableau3[#Data],2)</f>
        <v>2</v>
      </c>
      <c r="M148" s="22" t="str">
        <f>IF(Tableau1[[#This Row],[job requests received]]&lt;&gt;0,IF(Tableau1[[#This Row],[job requests accepted]]/Tableau1[[#This Row],[job requests received]]&lt;(85/100),"VRAI","FAUX"),FALSE)</f>
        <v>FAUX</v>
      </c>
      <c r="N148" s="22" t="str">
        <f>IF(Tableau1[[#This Row],[ratio time spent in allocated zone]]&lt;80,"VRAI","FAUX")</f>
        <v>FAUX</v>
      </c>
      <c r="P148">
        <f>VALUE(SUBSTITUTE(SUBSTITUTE(Tableau1[[#This Row],[organic job earnings]],"£",""),".",","))</f>
        <v>18</v>
      </c>
      <c r="Q14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49" spans="1:17" ht="39.75" thickBot="1">
      <c r="A149" s="19">
        <v>28358</v>
      </c>
      <c r="B149" s="6" t="s">
        <v>3</v>
      </c>
      <c r="C149" s="6" t="s">
        <v>2</v>
      </c>
      <c r="D149" s="5" t="s">
        <v>11</v>
      </c>
      <c r="E149" s="5">
        <v>188</v>
      </c>
      <c r="F149" s="5">
        <v>3494</v>
      </c>
      <c r="G149" s="5">
        <v>8918</v>
      </c>
      <c r="H149" s="5">
        <v>5</v>
      </c>
      <c r="I149" s="5">
        <v>3</v>
      </c>
      <c r="J149" s="20" t="s">
        <v>88</v>
      </c>
      <c r="K149" s="14" t="s">
        <v>35</v>
      </c>
      <c r="L149" s="5">
        <f>VLOOKUP(Tableau1[[#This Row],[driver id]],[1]!Tableau3[#Data],2)</f>
        <v>2</v>
      </c>
      <c r="M149" s="22" t="str">
        <f>IF(Tableau1[[#This Row],[job requests received]]&lt;&gt;0,IF(Tableau1[[#This Row],[job requests accepted]]/Tableau1[[#This Row],[job requests received]]&lt;(85/100),"VRAI","FAUX"),FALSE)</f>
        <v>VRAI</v>
      </c>
      <c r="N149" s="22" t="str">
        <f>IF(Tableau1[[#This Row],[ratio time spent in allocated zone]]&lt;80,"VRAI","FAUX")</f>
        <v>FAUX</v>
      </c>
      <c r="P149">
        <f>VALUE(SUBSTITUTE(SUBSTITUTE(Tableau1[[#This Row],[organic job earnings]],"£",""),".",","))</f>
        <v>18</v>
      </c>
      <c r="Q14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50" spans="1:17" ht="39.75" thickBot="1">
      <c r="A150" s="19">
        <v>28407</v>
      </c>
      <c r="B150" s="6" t="s">
        <v>49</v>
      </c>
      <c r="C150" s="6" t="s">
        <v>47</v>
      </c>
      <c r="D150" s="5" t="s">
        <v>11</v>
      </c>
      <c r="E150" s="5">
        <v>637</v>
      </c>
      <c r="F150" s="5">
        <v>9872</v>
      </c>
      <c r="G150" s="5">
        <v>3891</v>
      </c>
      <c r="H150" s="5">
        <v>1</v>
      </c>
      <c r="I150" s="5">
        <v>1</v>
      </c>
      <c r="J150" s="20" t="s">
        <v>87</v>
      </c>
      <c r="K150" s="14" t="s">
        <v>86</v>
      </c>
      <c r="L150" s="5">
        <f>VLOOKUP(Tableau1[[#This Row],[driver id]],[1]!Tableau3[#Data],2)</f>
        <v>5</v>
      </c>
      <c r="M150" s="22" t="str">
        <f>IF(Tableau1[[#This Row],[job requests received]]&lt;&gt;0,IF(Tableau1[[#This Row],[job requests accepted]]/Tableau1[[#This Row],[job requests received]]&lt;(85/100),"VRAI","FAUX"),FALSE)</f>
        <v>FAUX</v>
      </c>
      <c r="N150" s="22" t="str">
        <f>IF(Tableau1[[#This Row],[ratio time spent in allocated zone]]&lt;80,"VRAI","FAUX")</f>
        <v>FAUX</v>
      </c>
      <c r="P150">
        <f>VALUE(SUBSTITUTE(SUBSTITUTE(Tableau1[[#This Row],[organic job earnings]],"£",""),".",","))</f>
        <v>11</v>
      </c>
      <c r="Q15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0.91666666666424135</v>
      </c>
    </row>
    <row r="151" spans="1:17" ht="39.75" thickBot="1">
      <c r="A151" s="19">
        <v>28585</v>
      </c>
      <c r="B151" s="6" t="s">
        <v>6</v>
      </c>
      <c r="C151" s="6" t="s">
        <v>5</v>
      </c>
      <c r="D151" s="5" t="s">
        <v>4</v>
      </c>
      <c r="E151" s="5">
        <v>14</v>
      </c>
      <c r="F151" s="5">
        <v>9393</v>
      </c>
      <c r="G151" s="5">
        <v>3193</v>
      </c>
      <c r="H151" s="5">
        <v>3</v>
      </c>
      <c r="I151" s="5">
        <v>2</v>
      </c>
      <c r="J151" s="20" t="s">
        <v>85</v>
      </c>
      <c r="K151" s="14" t="s">
        <v>66</v>
      </c>
      <c r="L151" s="5">
        <f>VLOOKUP(Tableau1[[#This Row],[driver id]],[1]!Tableau3[#Data],2)</f>
        <v>2</v>
      </c>
      <c r="M151" s="22" t="str">
        <f>IF(Tableau1[[#This Row],[job requests received]]&lt;&gt;0,IF(Tableau1[[#This Row],[job requests accepted]]/Tableau1[[#This Row],[job requests received]]&lt;(85/100),"VRAI","FAUX"),FALSE)</f>
        <v>VRAI</v>
      </c>
      <c r="N151" s="22" t="str">
        <f>IF(Tableau1[[#This Row],[ratio time spent in allocated zone]]&lt;80,"VRAI","FAUX")</f>
        <v>FAUX</v>
      </c>
      <c r="P151">
        <f>VALUE(SUBSTITUTE(SUBSTITUTE(Tableau1[[#This Row],[organic job earnings]],"£",""),".",","))</f>
        <v>9</v>
      </c>
      <c r="Q15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52" spans="1:17" ht="39.75" thickBot="1">
      <c r="A152" s="19">
        <v>28585</v>
      </c>
      <c r="B152" s="6" t="s">
        <v>21</v>
      </c>
      <c r="C152" s="6" t="s">
        <v>14</v>
      </c>
      <c r="D152" s="5" t="s">
        <v>50</v>
      </c>
      <c r="E152" s="5">
        <v>9</v>
      </c>
      <c r="F152" s="5">
        <v>5676</v>
      </c>
      <c r="G152" s="5">
        <v>6915</v>
      </c>
      <c r="H152" s="5">
        <v>5</v>
      </c>
      <c r="I152" s="5">
        <v>4</v>
      </c>
      <c r="J152" s="20" t="s">
        <v>84</v>
      </c>
      <c r="K152" s="14" t="s">
        <v>35</v>
      </c>
      <c r="L152" s="5">
        <f>VLOOKUP(Tableau1[[#This Row],[driver id]],[1]!Tableau3[#Data],2)</f>
        <v>2</v>
      </c>
      <c r="M152" s="22" t="str">
        <f>IF(Tableau1[[#This Row],[job requests received]]&lt;&gt;0,IF(Tableau1[[#This Row],[job requests accepted]]/Tableau1[[#This Row],[job requests received]]&lt;(85/100),"VRAI","FAUX"),FALSE)</f>
        <v>VRAI</v>
      </c>
      <c r="N152" s="22" t="str">
        <f>IF(Tableau1[[#This Row],[ratio time spent in allocated zone]]&lt;80,"VRAI","FAUX")</f>
        <v>FAUX</v>
      </c>
      <c r="P152">
        <f>VALUE(SUBSTITUTE(SUBSTITUTE(Tableau1[[#This Row],[organic job earnings]],"£",""),".",","))</f>
        <v>18</v>
      </c>
      <c r="Q15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53" spans="1:17" ht="39.75" thickBot="1">
      <c r="A153" s="19">
        <v>28585</v>
      </c>
      <c r="B153" s="6" t="s">
        <v>14</v>
      </c>
      <c r="C153" s="6" t="s">
        <v>13</v>
      </c>
      <c r="D153" s="5" t="s">
        <v>12</v>
      </c>
      <c r="E153" s="5">
        <v>3577</v>
      </c>
      <c r="F153" s="5">
        <v>23</v>
      </c>
      <c r="G153" s="5">
        <v>0</v>
      </c>
      <c r="H153" s="5">
        <v>0</v>
      </c>
      <c r="I153" s="5">
        <v>0</v>
      </c>
      <c r="J153" s="20">
        <v>0</v>
      </c>
      <c r="K153" s="14" t="s">
        <v>0</v>
      </c>
      <c r="L153" s="5">
        <f>VLOOKUP(Tableau1[[#This Row],[driver id]],[1]!Tableau3[#Data],2)</f>
        <v>2</v>
      </c>
      <c r="M153" s="22" t="b">
        <f>IF(Tableau1[[#This Row],[job requests received]]&lt;&gt;0,IF(Tableau1[[#This Row],[job requests accepted]]/Tableau1[[#This Row],[job requests received]]&lt;(85/100),"VRAI","FAUX"),FALSE)</f>
        <v>0</v>
      </c>
      <c r="N153" s="22" t="str">
        <f>IF(Tableau1[[#This Row],[ratio time spent in allocated zone]]&lt;80,"VRAI","FAUX")</f>
        <v>VRAI</v>
      </c>
      <c r="P153">
        <f>VALUE(SUBSTITUTE(SUBSTITUTE(Tableau1[[#This Row],[organic job earnings]],"£",""),".",","))</f>
        <v>0</v>
      </c>
      <c r="Q15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1.8750000000024252</v>
      </c>
    </row>
    <row r="154" spans="1:17" ht="39.75" thickBot="1">
      <c r="A154" s="19">
        <v>28586</v>
      </c>
      <c r="B154" s="6" t="s">
        <v>21</v>
      </c>
      <c r="C154" s="6" t="s">
        <v>14</v>
      </c>
      <c r="D154" s="5" t="s">
        <v>4</v>
      </c>
      <c r="E154" s="5">
        <v>718</v>
      </c>
      <c r="F154" s="5">
        <v>11308</v>
      </c>
      <c r="G154" s="5">
        <v>574</v>
      </c>
      <c r="H154" s="5">
        <v>2</v>
      </c>
      <c r="I154" s="5">
        <v>0</v>
      </c>
      <c r="J154" s="20" t="s">
        <v>83</v>
      </c>
      <c r="K154" s="14" t="s">
        <v>0</v>
      </c>
      <c r="L154" s="5">
        <f>VLOOKUP(Tableau1[[#This Row],[driver id]],[1]!Tableau3[#Data],2)</f>
        <v>2</v>
      </c>
      <c r="M154" s="22" t="str">
        <f>IF(Tableau1[[#This Row],[job requests received]]&lt;&gt;0,IF(Tableau1[[#This Row],[job requests accepted]]/Tableau1[[#This Row],[job requests received]]&lt;(85/100),"VRAI","FAUX"),FALSE)</f>
        <v>VRAI</v>
      </c>
      <c r="N154" s="22" t="str">
        <f>IF(Tableau1[[#This Row],[ratio time spent in allocated zone]]&lt;80,"VRAI","FAUX")</f>
        <v>FAUX</v>
      </c>
      <c r="P154">
        <f>VALUE(SUBSTITUTE(SUBSTITUTE(Tableau1[[#This Row],[organic job earnings]],"£",""),".",","))</f>
        <v>0</v>
      </c>
      <c r="Q15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55" spans="1:17" ht="39.75" thickBot="1">
      <c r="A155" s="19">
        <v>28591</v>
      </c>
      <c r="B155" s="6" t="s">
        <v>3</v>
      </c>
      <c r="C155" s="6" t="s">
        <v>2</v>
      </c>
      <c r="D155" s="5" t="s">
        <v>50</v>
      </c>
      <c r="E155" s="5">
        <v>0</v>
      </c>
      <c r="F155" s="5">
        <v>7152</v>
      </c>
      <c r="G155" s="5">
        <v>5448</v>
      </c>
      <c r="H155" s="5">
        <v>3</v>
      </c>
      <c r="I155" s="5">
        <v>3</v>
      </c>
      <c r="J155" s="20" t="s">
        <v>82</v>
      </c>
      <c r="K155" s="14" t="s">
        <v>55</v>
      </c>
      <c r="L155" s="5">
        <f>VLOOKUP(Tableau1[[#This Row],[driver id]],[1]!Tableau3[#Data],2)</f>
        <v>2</v>
      </c>
      <c r="M155" s="22" t="str">
        <f>IF(Tableau1[[#This Row],[job requests received]]&lt;&gt;0,IF(Tableau1[[#This Row],[job requests accepted]]/Tableau1[[#This Row],[job requests received]]&lt;(85/100),"VRAI","FAUX"),FALSE)</f>
        <v>FAUX</v>
      </c>
      <c r="N155" s="22" t="str">
        <f>IF(Tableau1[[#This Row],[ratio time spent in allocated zone]]&lt;80,"VRAI","FAUX")</f>
        <v>FAUX</v>
      </c>
      <c r="P155">
        <f>VALUE(SUBSTITUTE(SUBSTITUTE(Tableau1[[#This Row],[organic job earnings]],"£",""),".",","))</f>
        <v>13.5</v>
      </c>
      <c r="Q15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56" spans="1:17" ht="39.75" thickBot="1">
      <c r="A156" s="19">
        <v>28594</v>
      </c>
      <c r="B156" s="6" t="s">
        <v>8</v>
      </c>
      <c r="C156" s="6" t="s">
        <v>6</v>
      </c>
      <c r="D156" s="5" t="s">
        <v>7</v>
      </c>
      <c r="E156" s="5">
        <v>26</v>
      </c>
      <c r="F156" s="5">
        <v>5374</v>
      </c>
      <c r="G156" s="5">
        <v>0</v>
      </c>
      <c r="H156" s="5">
        <v>0</v>
      </c>
      <c r="I156" s="5">
        <v>0</v>
      </c>
      <c r="J156" s="20" t="s">
        <v>81</v>
      </c>
      <c r="K156" s="14" t="s">
        <v>0</v>
      </c>
      <c r="L156" s="5">
        <f>VLOOKUP(Tableau1[[#This Row],[driver id]],[1]!Tableau3[#Data],2)</f>
        <v>2</v>
      </c>
      <c r="M156" s="22" t="b">
        <f>IF(Tableau1[[#This Row],[job requests received]]&lt;&gt;0,IF(Tableau1[[#This Row],[job requests accepted]]/Tableau1[[#This Row],[job requests received]]&lt;(85/100),"VRAI","FAUX"),FALSE)</f>
        <v>0</v>
      </c>
      <c r="N156" s="22" t="str">
        <f>IF(Tableau1[[#This Row],[ratio time spent in allocated zone]]&lt;80,"VRAI","FAUX")</f>
        <v>FAUX</v>
      </c>
      <c r="P156">
        <f>VALUE(SUBSTITUTE(SUBSTITUTE(Tableau1[[#This Row],[organic job earnings]],"£",""),".",","))</f>
        <v>0</v>
      </c>
      <c r="Q15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157" spans="1:17" ht="39.75" thickBot="1">
      <c r="A157" s="19">
        <v>28594</v>
      </c>
      <c r="B157" s="6" t="s">
        <v>6</v>
      </c>
      <c r="C157" s="6" t="s">
        <v>5</v>
      </c>
      <c r="D157" s="5" t="s">
        <v>7</v>
      </c>
      <c r="E157" s="5">
        <v>0</v>
      </c>
      <c r="F157" s="5">
        <v>10199</v>
      </c>
      <c r="G157" s="5">
        <v>2401</v>
      </c>
      <c r="H157" s="5">
        <v>2</v>
      </c>
      <c r="I157" s="5">
        <v>2</v>
      </c>
      <c r="J157" s="20" t="s">
        <v>80</v>
      </c>
      <c r="K157" s="14" t="s">
        <v>66</v>
      </c>
      <c r="L157" s="5">
        <f>VLOOKUP(Tableau1[[#This Row],[driver id]],[1]!Tableau3[#Data],2)</f>
        <v>2</v>
      </c>
      <c r="M157" s="22" t="str">
        <f>IF(Tableau1[[#This Row],[job requests received]]&lt;&gt;0,IF(Tableau1[[#This Row],[job requests accepted]]/Tableau1[[#This Row],[job requests received]]&lt;(85/100),"VRAI","FAUX"),FALSE)</f>
        <v>FAUX</v>
      </c>
      <c r="N157" s="22" t="str">
        <f>IF(Tableau1[[#This Row],[ratio time spent in allocated zone]]&lt;80,"VRAI","FAUX")</f>
        <v>FAUX</v>
      </c>
      <c r="P157">
        <f>VALUE(SUBSTITUTE(SUBSTITUTE(Tableau1[[#This Row],[organic job earnings]],"£",""),".",","))</f>
        <v>9</v>
      </c>
      <c r="Q15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58" spans="1:17" ht="39.75" thickBot="1">
      <c r="A158" s="19">
        <v>28594</v>
      </c>
      <c r="B158" s="6" t="s">
        <v>3</v>
      </c>
      <c r="C158" s="6" t="s">
        <v>2</v>
      </c>
      <c r="D158" s="5" t="s">
        <v>4</v>
      </c>
      <c r="E158" s="5">
        <v>172</v>
      </c>
      <c r="F158" s="5">
        <v>9536</v>
      </c>
      <c r="G158" s="5">
        <v>2892</v>
      </c>
      <c r="H158" s="5">
        <v>3</v>
      </c>
      <c r="I158" s="5">
        <v>2</v>
      </c>
      <c r="J158" s="20" t="s">
        <v>79</v>
      </c>
      <c r="K158" s="14" t="s">
        <v>66</v>
      </c>
      <c r="L158" s="5">
        <f>VLOOKUP(Tableau1[[#This Row],[driver id]],[1]!Tableau3[#Data],2)</f>
        <v>2</v>
      </c>
      <c r="M158" s="22" t="str">
        <f>IF(Tableau1[[#This Row],[job requests received]]&lt;&gt;0,IF(Tableau1[[#This Row],[job requests accepted]]/Tableau1[[#This Row],[job requests received]]&lt;(85/100),"VRAI","FAUX"),FALSE)</f>
        <v>VRAI</v>
      </c>
      <c r="N158" s="22" t="str">
        <f>IF(Tableau1[[#This Row],[ratio time spent in allocated zone]]&lt;80,"VRAI","FAUX")</f>
        <v>FAUX</v>
      </c>
      <c r="P158">
        <f>VALUE(SUBSTITUTE(SUBSTITUTE(Tableau1[[#This Row],[organic job earnings]],"£",""),".",","))</f>
        <v>9</v>
      </c>
      <c r="Q15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59" spans="1:17" ht="39.75" thickBot="1">
      <c r="A159" s="19">
        <v>28597</v>
      </c>
      <c r="B159" s="6" t="s">
        <v>8</v>
      </c>
      <c r="C159" s="6" t="s">
        <v>6</v>
      </c>
      <c r="D159" s="5" t="s">
        <v>50</v>
      </c>
      <c r="E159" s="5">
        <v>251</v>
      </c>
      <c r="F159" s="5">
        <v>2826</v>
      </c>
      <c r="G159" s="5">
        <v>2323</v>
      </c>
      <c r="H159" s="5">
        <v>2</v>
      </c>
      <c r="I159" s="5">
        <v>2</v>
      </c>
      <c r="J159" s="20" t="s">
        <v>78</v>
      </c>
      <c r="K159" s="14" t="s">
        <v>29</v>
      </c>
      <c r="L159" s="5">
        <f>VLOOKUP(Tableau1[[#This Row],[driver id]],[1]!Tableau3[#Data],2)</f>
        <v>3</v>
      </c>
      <c r="M159" s="22" t="str">
        <f>IF(Tableau1[[#This Row],[job requests received]]&lt;&gt;0,IF(Tableau1[[#This Row],[job requests accepted]]/Tableau1[[#This Row],[job requests received]]&lt;(85/100),"VRAI","FAUX"),FALSE)</f>
        <v>FAUX</v>
      </c>
      <c r="N159" s="22" t="str">
        <f>IF(Tableau1[[#This Row],[ratio time spent in allocated zone]]&lt;80,"VRAI","FAUX")</f>
        <v>FAUX</v>
      </c>
      <c r="P159">
        <f>VALUE(SUBSTITUTE(SUBSTITUTE(Tableau1[[#This Row],[organic job earnings]],"£",""),".",","))</f>
        <v>8</v>
      </c>
      <c r="Q15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160" spans="1:17" ht="39.75" thickBot="1">
      <c r="A160" s="19">
        <v>28597</v>
      </c>
      <c r="B160" s="6" t="s">
        <v>6</v>
      </c>
      <c r="C160" s="6" t="s">
        <v>5</v>
      </c>
      <c r="D160" s="5" t="s">
        <v>50</v>
      </c>
      <c r="E160" s="5">
        <v>0</v>
      </c>
      <c r="F160" s="5">
        <v>3202</v>
      </c>
      <c r="G160" s="5">
        <v>9398</v>
      </c>
      <c r="H160" s="5">
        <v>3</v>
      </c>
      <c r="I160" s="5">
        <v>3</v>
      </c>
      <c r="J160" s="20" t="s">
        <v>77</v>
      </c>
      <c r="K160" s="14" t="s">
        <v>17</v>
      </c>
      <c r="L160" s="5">
        <f>VLOOKUP(Tableau1[[#This Row],[driver id]],[1]!Tableau3[#Data],2)</f>
        <v>3</v>
      </c>
      <c r="M160" s="22" t="str">
        <f>IF(Tableau1[[#This Row],[job requests received]]&lt;&gt;0,IF(Tableau1[[#This Row],[job requests accepted]]/Tableau1[[#This Row],[job requests received]]&lt;(85/100),"VRAI","FAUX"),FALSE)</f>
        <v>FAUX</v>
      </c>
      <c r="N160" s="22" t="str">
        <f>IF(Tableau1[[#This Row],[ratio time spent in allocated zone]]&lt;80,"VRAI","FAUX")</f>
        <v>FAUX</v>
      </c>
      <c r="P160">
        <f>VALUE(SUBSTITUTE(SUBSTITUTE(Tableau1[[#This Row],[organic job earnings]],"£",""),".",","))</f>
        <v>10</v>
      </c>
      <c r="Q16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61" spans="1:17" ht="39.75" thickBot="1">
      <c r="A161" s="19">
        <v>28597</v>
      </c>
      <c r="B161" s="6" t="s">
        <v>5</v>
      </c>
      <c r="C161" s="6" t="s">
        <v>3</v>
      </c>
      <c r="D161" s="5" t="s">
        <v>50</v>
      </c>
      <c r="E161" s="5">
        <v>1</v>
      </c>
      <c r="F161" s="5">
        <v>10924</v>
      </c>
      <c r="G161" s="5">
        <v>5275</v>
      </c>
      <c r="H161" s="5">
        <v>3</v>
      </c>
      <c r="I161" s="5">
        <v>3</v>
      </c>
      <c r="J161" s="20" t="s">
        <v>76</v>
      </c>
      <c r="K161" s="14" t="s">
        <v>35</v>
      </c>
      <c r="L161" s="5">
        <f>VLOOKUP(Tableau1[[#This Row],[driver id]],[1]!Tableau3[#Data],2)</f>
        <v>3</v>
      </c>
      <c r="M161" s="22" t="str">
        <f>IF(Tableau1[[#This Row],[job requests received]]&lt;&gt;0,IF(Tableau1[[#This Row],[job requests accepted]]/Tableau1[[#This Row],[job requests received]]&lt;(85/100),"VRAI","FAUX"),FALSE)</f>
        <v>FAUX</v>
      </c>
      <c r="N161" s="22" t="str">
        <f>IF(Tableau1[[#This Row],[ratio time spent in allocated zone]]&lt;80,"VRAI","FAUX")</f>
        <v>FAUX</v>
      </c>
      <c r="P161">
        <f>VALUE(SUBSTITUTE(SUBSTITUTE(Tableau1[[#This Row],[organic job earnings]],"£",""),".",","))</f>
        <v>18</v>
      </c>
      <c r="Q16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1.3125</v>
      </c>
    </row>
    <row r="162" spans="1:17" ht="39.75" thickBot="1">
      <c r="A162" s="19">
        <v>28597</v>
      </c>
      <c r="B162" s="6" t="s">
        <v>3</v>
      </c>
      <c r="C162" s="6" t="s">
        <v>2</v>
      </c>
      <c r="D162" s="5" t="s">
        <v>50</v>
      </c>
      <c r="E162" s="5">
        <v>0</v>
      </c>
      <c r="F162" s="5">
        <v>6059</v>
      </c>
      <c r="G162" s="5">
        <v>6541</v>
      </c>
      <c r="H162" s="5">
        <v>4</v>
      </c>
      <c r="I162" s="5">
        <v>3</v>
      </c>
      <c r="J162" s="20" t="s">
        <v>75</v>
      </c>
      <c r="K162" s="14" t="s">
        <v>35</v>
      </c>
      <c r="L162" s="5">
        <f>VLOOKUP(Tableau1[[#This Row],[driver id]],[1]!Tableau3[#Data],2)</f>
        <v>3</v>
      </c>
      <c r="M162" s="22" t="str">
        <f>IF(Tableau1[[#This Row],[job requests received]]&lt;&gt;0,IF(Tableau1[[#This Row],[job requests accepted]]/Tableau1[[#This Row],[job requests received]]&lt;(85/100),"VRAI","FAUX"),FALSE)</f>
        <v>VRAI</v>
      </c>
      <c r="N162" s="22" t="str">
        <f>IF(Tableau1[[#This Row],[ratio time spent in allocated zone]]&lt;80,"VRAI","FAUX")</f>
        <v>FAUX</v>
      </c>
      <c r="P162">
        <f>VALUE(SUBSTITUTE(SUBSTITUTE(Tableau1[[#This Row],[organic job earnings]],"£",""),".",","))</f>
        <v>18</v>
      </c>
      <c r="Q16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63" spans="1:17" ht="39.75" thickBot="1">
      <c r="A163" s="19">
        <v>28598</v>
      </c>
      <c r="B163" s="6" t="s">
        <v>14</v>
      </c>
      <c r="C163" s="6" t="s">
        <v>20</v>
      </c>
      <c r="D163" s="5" t="s">
        <v>11</v>
      </c>
      <c r="E163" s="5">
        <v>0</v>
      </c>
      <c r="F163" s="5">
        <v>1821</v>
      </c>
      <c r="G163" s="5">
        <v>879</v>
      </c>
      <c r="H163" s="5">
        <v>1</v>
      </c>
      <c r="I163" s="5">
        <v>1</v>
      </c>
      <c r="J163" s="20" t="s">
        <v>74</v>
      </c>
      <c r="K163" s="14" t="s">
        <v>33</v>
      </c>
      <c r="L163" s="5">
        <f>VLOOKUP(Tableau1[[#This Row],[driver id]],[1]!Tableau3[#Data],2)</f>
        <v>3</v>
      </c>
      <c r="M163" s="22" t="str">
        <f>IF(Tableau1[[#This Row],[job requests received]]&lt;&gt;0,IF(Tableau1[[#This Row],[job requests accepted]]/Tableau1[[#This Row],[job requests received]]&lt;(85/100),"VRAI","FAUX"),FALSE)</f>
        <v>FAUX</v>
      </c>
      <c r="N163" s="22" t="str">
        <f>IF(Tableau1[[#This Row],[ratio time spent in allocated zone]]&lt;80,"VRAI","FAUX")</f>
        <v>FAUX</v>
      </c>
      <c r="P163">
        <f>VALUE(SUBSTITUTE(SUBSTITUTE(Tableau1[[#This Row],[organic job earnings]],"£",""),".",","))</f>
        <v>5</v>
      </c>
      <c r="Q16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64" spans="1:17" ht="39.75" thickBot="1">
      <c r="A164" s="19">
        <v>28627</v>
      </c>
      <c r="B164" s="6" t="s">
        <v>47</v>
      </c>
      <c r="C164" s="6" t="s">
        <v>3</v>
      </c>
      <c r="D164" s="5" t="s">
        <v>4</v>
      </c>
      <c r="E164" s="5">
        <v>70</v>
      </c>
      <c r="F164" s="5">
        <v>16191</v>
      </c>
      <c r="G164" s="5">
        <v>1739</v>
      </c>
      <c r="H164" s="5">
        <v>1</v>
      </c>
      <c r="I164" s="5">
        <v>1</v>
      </c>
      <c r="J164" s="20" t="s">
        <v>73</v>
      </c>
      <c r="K164" s="14" t="s">
        <v>72</v>
      </c>
      <c r="L164" s="5">
        <f>VLOOKUP(Tableau1[[#This Row],[driver id]],[1]!Tableau3[#Data],2)</f>
        <v>4</v>
      </c>
      <c r="M164" s="22" t="str">
        <f>IF(Tableau1[[#This Row],[job requests received]]&lt;&gt;0,IF(Tableau1[[#This Row],[job requests accepted]]/Tableau1[[#This Row],[job requests received]]&lt;(85/100),"VRAI","FAUX"),FALSE)</f>
        <v>FAUX</v>
      </c>
      <c r="N164" s="22" t="str">
        <f>IF(Tableau1[[#This Row],[ratio time spent in allocated zone]]&lt;80,"VRAI","FAUX")</f>
        <v>FAUX</v>
      </c>
      <c r="P164">
        <f>VALUE(SUBSTITUTE(SUBSTITUTE(Tableau1[[#This Row],[organic job earnings]],"£",""),".",","))</f>
        <v>7.25</v>
      </c>
      <c r="Q16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1.2916666666666665</v>
      </c>
    </row>
    <row r="165" spans="1:17" ht="39.75" thickBot="1">
      <c r="A165" s="19">
        <v>28839</v>
      </c>
      <c r="B165" s="6" t="s">
        <v>21</v>
      </c>
      <c r="C165" s="6" t="s">
        <v>14</v>
      </c>
      <c r="D165" s="5" t="s">
        <v>50</v>
      </c>
      <c r="E165" s="5">
        <v>0</v>
      </c>
      <c r="F165" s="5">
        <v>6763</v>
      </c>
      <c r="G165" s="5">
        <v>5837</v>
      </c>
      <c r="H165" s="5">
        <v>3</v>
      </c>
      <c r="I165" s="5">
        <v>2</v>
      </c>
      <c r="J165" s="20" t="s">
        <v>71</v>
      </c>
      <c r="K165" s="14" t="s">
        <v>66</v>
      </c>
      <c r="L165" s="5">
        <f>VLOOKUP(Tableau1[[#This Row],[driver id]],[1]!Tableau3[#Data],2)</f>
        <v>2</v>
      </c>
      <c r="M165" s="22" t="str">
        <f>IF(Tableau1[[#This Row],[job requests received]]&lt;&gt;0,IF(Tableau1[[#This Row],[job requests accepted]]/Tableau1[[#This Row],[job requests received]]&lt;(85/100),"VRAI","FAUX"),FALSE)</f>
        <v>VRAI</v>
      </c>
      <c r="N165" s="22" t="str">
        <f>IF(Tableau1[[#This Row],[ratio time spent in allocated zone]]&lt;80,"VRAI","FAUX")</f>
        <v>FAUX</v>
      </c>
      <c r="P165">
        <f>VALUE(SUBSTITUTE(SUBSTITUTE(Tableau1[[#This Row],[organic job earnings]],"£",""),".",","))</f>
        <v>9</v>
      </c>
      <c r="Q16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66" spans="1:17" ht="39.75" thickBot="1">
      <c r="A166" s="19">
        <v>28841</v>
      </c>
      <c r="B166" s="6" t="s">
        <v>6</v>
      </c>
      <c r="C166" s="6" t="s">
        <v>5</v>
      </c>
      <c r="D166" s="5" t="s">
        <v>4</v>
      </c>
      <c r="E166" s="5">
        <v>0</v>
      </c>
      <c r="F166" s="5">
        <v>7233</v>
      </c>
      <c r="G166" s="5">
        <v>5367</v>
      </c>
      <c r="H166" s="5">
        <v>3</v>
      </c>
      <c r="I166" s="5">
        <v>3</v>
      </c>
      <c r="J166" s="20" t="s">
        <v>70</v>
      </c>
      <c r="K166" s="14" t="s">
        <v>69</v>
      </c>
      <c r="L166" s="5">
        <f>VLOOKUP(Tableau1[[#This Row],[driver id]],[1]!Tableau3[#Data],2)</f>
        <v>2</v>
      </c>
      <c r="M166" s="22" t="str">
        <f>IF(Tableau1[[#This Row],[job requests received]]&lt;&gt;0,IF(Tableau1[[#This Row],[job requests accepted]]/Tableau1[[#This Row],[job requests received]]&lt;(85/100),"VRAI","FAUX"),FALSE)</f>
        <v>FAUX</v>
      </c>
      <c r="N166" s="22" t="str">
        <f>IF(Tableau1[[#This Row],[ratio time spent in allocated zone]]&lt;80,"VRAI","FAUX")</f>
        <v>FAUX</v>
      </c>
      <c r="P166">
        <f>VALUE(SUBSTITUTE(SUBSTITUTE(Tableau1[[#This Row],[organic job earnings]],"£",""),".",","))</f>
        <v>16.25</v>
      </c>
      <c r="Q16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67" spans="1:17" ht="39.75" thickBot="1">
      <c r="A167" s="19">
        <v>28846</v>
      </c>
      <c r="B167" s="6" t="s">
        <v>21</v>
      </c>
      <c r="C167" s="6" t="s">
        <v>14</v>
      </c>
      <c r="D167" s="5" t="s">
        <v>11</v>
      </c>
      <c r="E167" s="5">
        <v>954</v>
      </c>
      <c r="F167" s="5">
        <v>3709</v>
      </c>
      <c r="G167" s="5">
        <v>7937</v>
      </c>
      <c r="H167" s="5">
        <v>6</v>
      </c>
      <c r="I167" s="5">
        <v>5</v>
      </c>
      <c r="J167" s="20" t="s">
        <v>68</v>
      </c>
      <c r="K167" s="14" t="s">
        <v>62</v>
      </c>
      <c r="L167" s="5">
        <f>VLOOKUP(Tableau1[[#This Row],[driver id]],[1]!Tableau3[#Data],2)</f>
        <v>2</v>
      </c>
      <c r="M167" s="22" t="str">
        <f>IF(Tableau1[[#This Row],[job requests received]]&lt;&gt;0,IF(Tableau1[[#This Row],[job requests accepted]]/Tableau1[[#This Row],[job requests received]]&lt;(85/100),"VRAI","FAUX"),FALSE)</f>
        <v>VRAI</v>
      </c>
      <c r="N167" s="22" t="str">
        <f>IF(Tableau1[[#This Row],[ratio time spent in allocated zone]]&lt;80,"VRAI","FAUX")</f>
        <v>FAUX</v>
      </c>
      <c r="P167">
        <f>VALUE(SUBSTITUTE(SUBSTITUTE(Tableau1[[#This Row],[organic job earnings]],"£",""),".",","))</f>
        <v>22.5</v>
      </c>
      <c r="Q16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68" spans="1:17" ht="39.75" thickBot="1">
      <c r="A168" s="19">
        <v>29525</v>
      </c>
      <c r="B168" s="6" t="s">
        <v>6</v>
      </c>
      <c r="C168" s="6" t="s">
        <v>5</v>
      </c>
      <c r="D168" s="5" t="s">
        <v>50</v>
      </c>
      <c r="E168" s="5">
        <v>197</v>
      </c>
      <c r="F168" s="5">
        <v>8021</v>
      </c>
      <c r="G168" s="5">
        <v>4382</v>
      </c>
      <c r="H168" s="5">
        <v>3</v>
      </c>
      <c r="I168" s="5">
        <v>3</v>
      </c>
      <c r="J168" s="20" t="s">
        <v>67</v>
      </c>
      <c r="K168" s="14" t="s">
        <v>66</v>
      </c>
      <c r="L168" s="5">
        <f>VLOOKUP(Tableau1[[#This Row],[driver id]],[1]!Tableau3[#Data],2)</f>
        <v>2</v>
      </c>
      <c r="M168" s="22" t="str">
        <f>IF(Tableau1[[#This Row],[job requests received]]&lt;&gt;0,IF(Tableau1[[#This Row],[job requests accepted]]/Tableau1[[#This Row],[job requests received]]&lt;(85/100),"VRAI","FAUX"),FALSE)</f>
        <v>FAUX</v>
      </c>
      <c r="N168" s="22" t="str">
        <f>IF(Tableau1[[#This Row],[ratio time spent in allocated zone]]&lt;80,"VRAI","FAUX")</f>
        <v>FAUX</v>
      </c>
      <c r="P168">
        <f>VALUE(SUBSTITUTE(SUBSTITUTE(Tableau1[[#This Row],[organic job earnings]],"£",""),".",","))</f>
        <v>9</v>
      </c>
      <c r="Q16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69" spans="1:17" ht="39.75" thickBot="1">
      <c r="A169" s="19">
        <v>29525</v>
      </c>
      <c r="B169" s="6" t="s">
        <v>21</v>
      </c>
      <c r="C169" s="6" t="s">
        <v>14</v>
      </c>
      <c r="D169" s="5" t="s">
        <v>11</v>
      </c>
      <c r="E169" s="5">
        <v>25</v>
      </c>
      <c r="F169" s="5">
        <v>6549</v>
      </c>
      <c r="G169" s="5">
        <v>6026</v>
      </c>
      <c r="H169" s="5">
        <v>5</v>
      </c>
      <c r="I169" s="5">
        <v>4</v>
      </c>
      <c r="J169" s="20" t="s">
        <v>65</v>
      </c>
      <c r="K169" s="14" t="s">
        <v>64</v>
      </c>
      <c r="L169" s="5">
        <f>VLOOKUP(Tableau1[[#This Row],[driver id]],[1]!Tableau3[#Data],2)</f>
        <v>2</v>
      </c>
      <c r="M169" s="22" t="str">
        <f>IF(Tableau1[[#This Row],[job requests received]]&lt;&gt;0,IF(Tableau1[[#This Row],[job requests accepted]]/Tableau1[[#This Row],[job requests received]]&lt;(85/100),"VRAI","FAUX"),FALSE)</f>
        <v>VRAI</v>
      </c>
      <c r="N169" s="22" t="str">
        <f>IF(Tableau1[[#This Row],[ratio time spent in allocated zone]]&lt;80,"VRAI","FAUX")</f>
        <v>FAUX</v>
      </c>
      <c r="P169">
        <f>VALUE(SUBSTITUTE(SUBSTITUTE(Tableau1[[#This Row],[organic job earnings]],"£",""),".",","))</f>
        <v>20.75</v>
      </c>
      <c r="Q16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70" spans="1:17" ht="39.75" thickBot="1">
      <c r="A170" s="19">
        <v>29526</v>
      </c>
      <c r="B170" s="6" t="s">
        <v>3</v>
      </c>
      <c r="C170" s="6" t="s">
        <v>2</v>
      </c>
      <c r="D170" s="5" t="s">
        <v>1</v>
      </c>
      <c r="E170" s="5">
        <v>1198</v>
      </c>
      <c r="F170" s="5">
        <v>2609</v>
      </c>
      <c r="G170" s="5">
        <v>8793</v>
      </c>
      <c r="H170" s="5">
        <v>5</v>
      </c>
      <c r="I170" s="5">
        <v>5</v>
      </c>
      <c r="J170" s="20" t="s">
        <v>63</v>
      </c>
      <c r="K170" s="14" t="s">
        <v>62</v>
      </c>
      <c r="L170" s="5">
        <f>VLOOKUP(Tableau1[[#This Row],[driver id]],[1]!Tableau3[#Data],2)</f>
        <v>2</v>
      </c>
      <c r="M170" s="22" t="str">
        <f>IF(Tableau1[[#This Row],[job requests received]]&lt;&gt;0,IF(Tableau1[[#This Row],[job requests accepted]]/Tableau1[[#This Row],[job requests received]]&lt;(85/100),"VRAI","FAUX"),FALSE)</f>
        <v>FAUX</v>
      </c>
      <c r="N170" s="22" t="str">
        <f>IF(Tableau1[[#This Row],[ratio time spent in allocated zone]]&lt;80,"VRAI","FAUX")</f>
        <v>FAUX</v>
      </c>
      <c r="P170">
        <f>VALUE(SUBSTITUTE(SUBSTITUTE(Tableau1[[#This Row],[organic job earnings]],"£",""),".",","))</f>
        <v>22.5</v>
      </c>
      <c r="Q17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71" spans="1:17" ht="39.75" thickBot="1">
      <c r="A171" s="19">
        <v>29528</v>
      </c>
      <c r="B171" s="6" t="s">
        <v>21</v>
      </c>
      <c r="C171" s="6" t="s">
        <v>14</v>
      </c>
      <c r="D171" s="5" t="s">
        <v>12</v>
      </c>
      <c r="E171" s="5">
        <v>66</v>
      </c>
      <c r="F171" s="5">
        <v>9291</v>
      </c>
      <c r="G171" s="5">
        <v>3243</v>
      </c>
      <c r="H171" s="5">
        <v>3</v>
      </c>
      <c r="I171" s="5">
        <v>1</v>
      </c>
      <c r="J171" s="20" t="s">
        <v>61</v>
      </c>
      <c r="K171" s="14" t="s">
        <v>39</v>
      </c>
      <c r="L171" s="5">
        <f>VLOOKUP(Tableau1[[#This Row],[driver id]],[1]!Tableau3[#Data],2)</f>
        <v>2</v>
      </c>
      <c r="M171" s="22" t="str">
        <f>IF(Tableau1[[#This Row],[job requests received]]&lt;&gt;0,IF(Tableau1[[#This Row],[job requests accepted]]/Tableau1[[#This Row],[job requests received]]&lt;(85/100),"VRAI","FAUX"),FALSE)</f>
        <v>VRAI</v>
      </c>
      <c r="N171" s="22" t="str">
        <f>IF(Tableau1[[#This Row],[ratio time spent in allocated zone]]&lt;80,"VRAI","FAUX")</f>
        <v>FAUX</v>
      </c>
      <c r="P171">
        <f>VALUE(SUBSTITUTE(SUBSTITUTE(Tableau1[[#This Row],[organic job earnings]],"£",""),".",","))</f>
        <v>4.5</v>
      </c>
      <c r="Q17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72" spans="1:17" ht="39.75" thickBot="1">
      <c r="A172" s="19">
        <v>29528</v>
      </c>
      <c r="B172" s="6" t="s">
        <v>14</v>
      </c>
      <c r="C172" s="6" t="s">
        <v>13</v>
      </c>
      <c r="D172" s="5" t="s">
        <v>12</v>
      </c>
      <c r="E172" s="5">
        <v>0</v>
      </c>
      <c r="F172" s="5">
        <v>3600</v>
      </c>
      <c r="G172" s="5">
        <v>0</v>
      </c>
      <c r="H172" s="5">
        <v>0</v>
      </c>
      <c r="I172" s="5">
        <v>0</v>
      </c>
      <c r="J172" s="20">
        <v>100</v>
      </c>
      <c r="K172" s="14" t="s">
        <v>0</v>
      </c>
      <c r="L172" s="5">
        <f>VLOOKUP(Tableau1[[#This Row],[driver id]],[1]!Tableau3[#Data],2)</f>
        <v>2</v>
      </c>
      <c r="M172" s="22" t="b">
        <f>IF(Tableau1[[#This Row],[job requests received]]&lt;&gt;0,IF(Tableau1[[#This Row],[job requests accepted]]/Tableau1[[#This Row],[job requests received]]&lt;(85/100),"VRAI","FAUX"),FALSE)</f>
        <v>0</v>
      </c>
      <c r="N172" s="22" t="str">
        <f>IF(Tableau1[[#This Row],[ratio time spent in allocated zone]]&lt;80,"VRAI","FAUX")</f>
        <v>FAUX</v>
      </c>
      <c r="P172">
        <f>VALUE(SUBSTITUTE(SUBSTITUTE(Tableau1[[#This Row],[organic job earnings]],"£",""),".",","))</f>
        <v>0</v>
      </c>
      <c r="Q17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1.8750000000024252</v>
      </c>
    </row>
    <row r="173" spans="1:17" ht="39.75" thickBot="1">
      <c r="A173" s="19">
        <v>29531</v>
      </c>
      <c r="B173" s="6" t="s">
        <v>3</v>
      </c>
      <c r="C173" s="6" t="s">
        <v>2</v>
      </c>
      <c r="D173" s="5" t="s">
        <v>50</v>
      </c>
      <c r="E173" s="5">
        <v>0</v>
      </c>
      <c r="F173" s="5">
        <v>6454</v>
      </c>
      <c r="G173" s="5">
        <v>6146</v>
      </c>
      <c r="H173" s="5">
        <v>5</v>
      </c>
      <c r="I173" s="5">
        <v>4</v>
      </c>
      <c r="J173" s="20" t="s">
        <v>60</v>
      </c>
      <c r="K173" s="14" t="s">
        <v>35</v>
      </c>
      <c r="L173" s="5">
        <f>VLOOKUP(Tableau1[[#This Row],[driver id]],[1]!Tableau3[#Data],2)</f>
        <v>2</v>
      </c>
      <c r="M173" s="22" t="str">
        <f>IF(Tableau1[[#This Row],[job requests received]]&lt;&gt;0,IF(Tableau1[[#This Row],[job requests accepted]]/Tableau1[[#This Row],[job requests received]]&lt;(85/100),"VRAI","FAUX"),FALSE)</f>
        <v>VRAI</v>
      </c>
      <c r="N173" s="22" t="str">
        <f>IF(Tableau1[[#This Row],[ratio time spent in allocated zone]]&lt;80,"VRAI","FAUX")</f>
        <v>FAUX</v>
      </c>
      <c r="P173">
        <f>VALUE(SUBSTITUTE(SUBSTITUTE(Tableau1[[#This Row],[organic job earnings]],"£",""),".",","))</f>
        <v>18</v>
      </c>
      <c r="Q17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74" spans="1:17" ht="39.75" thickBot="1">
      <c r="A174" s="19">
        <v>29637</v>
      </c>
      <c r="B174" s="6" t="s">
        <v>59</v>
      </c>
      <c r="C174" s="6" t="s">
        <v>5</v>
      </c>
      <c r="D174" s="5" t="s">
        <v>24</v>
      </c>
      <c r="E174" s="5">
        <v>140</v>
      </c>
      <c r="F174" s="5">
        <v>9001</v>
      </c>
      <c r="G174" s="5">
        <v>1659</v>
      </c>
      <c r="H174" s="5">
        <v>1</v>
      </c>
      <c r="I174" s="5">
        <v>1</v>
      </c>
      <c r="J174" s="20" t="s">
        <v>58</v>
      </c>
      <c r="K174" s="14" t="s">
        <v>39</v>
      </c>
      <c r="L174" s="5">
        <f>VLOOKUP(Tableau1[[#This Row],[driver id]],[1]!Tableau3[#Data],2)</f>
        <v>2</v>
      </c>
      <c r="M174" s="22" t="str">
        <f>IF(Tableau1[[#This Row],[job requests received]]&lt;&gt;0,IF(Tableau1[[#This Row],[job requests accepted]]/Tableau1[[#This Row],[job requests received]]&lt;(85/100),"VRAI","FAUX"),FALSE)</f>
        <v>FAUX</v>
      </c>
      <c r="N174" s="22" t="str">
        <f>IF(Tableau1[[#This Row],[ratio time spent in allocated zone]]&lt;80,"VRAI","FAUX")</f>
        <v>FAUX</v>
      </c>
      <c r="P174">
        <f>VALUE(SUBSTITUTE(SUBSTITUTE(Tableau1[[#This Row],[organic job earnings]],"£",""),".",","))</f>
        <v>4.5</v>
      </c>
      <c r="Q17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</v>
      </c>
    </row>
    <row r="175" spans="1:17" ht="39.75" thickBot="1">
      <c r="A175" s="19">
        <v>29637</v>
      </c>
      <c r="B175" s="6" t="s">
        <v>3</v>
      </c>
      <c r="C175" s="6" t="s">
        <v>2</v>
      </c>
      <c r="D175" s="5" t="s">
        <v>50</v>
      </c>
      <c r="E175" s="5">
        <v>940</v>
      </c>
      <c r="F175" s="5">
        <v>3711</v>
      </c>
      <c r="G175" s="5">
        <v>7949</v>
      </c>
      <c r="H175" s="5">
        <v>6</v>
      </c>
      <c r="I175" s="5">
        <v>6</v>
      </c>
      <c r="J175" s="20" t="s">
        <v>57</v>
      </c>
      <c r="K175" s="14" t="s">
        <v>42</v>
      </c>
      <c r="L175" s="5">
        <f>VLOOKUP(Tableau1[[#This Row],[driver id]],[1]!Tableau3[#Data],2)</f>
        <v>2</v>
      </c>
      <c r="M175" s="22" t="str">
        <f>IF(Tableau1[[#This Row],[job requests received]]&lt;&gt;0,IF(Tableau1[[#This Row],[job requests accepted]]/Tableau1[[#This Row],[job requests received]]&lt;(85/100),"VRAI","FAUX"),FALSE)</f>
        <v>FAUX</v>
      </c>
      <c r="N175" s="22" t="str">
        <f>IF(Tableau1[[#This Row],[ratio time spent in allocated zone]]&lt;80,"VRAI","FAUX")</f>
        <v>FAUX</v>
      </c>
      <c r="P175">
        <f>VALUE(SUBSTITUTE(SUBSTITUTE(Tableau1[[#This Row],[organic job earnings]],"£",""),".",","))</f>
        <v>27</v>
      </c>
      <c r="Q17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76" spans="1:17" ht="39.75" thickBot="1">
      <c r="A176" s="19">
        <v>29642</v>
      </c>
      <c r="B176" s="6" t="s">
        <v>3</v>
      </c>
      <c r="C176" s="6" t="s">
        <v>2</v>
      </c>
      <c r="D176" s="5" t="s">
        <v>12</v>
      </c>
      <c r="E176" s="5">
        <v>606</v>
      </c>
      <c r="F176" s="5">
        <v>8199</v>
      </c>
      <c r="G176" s="5">
        <v>3795</v>
      </c>
      <c r="H176" s="5">
        <v>3</v>
      </c>
      <c r="I176" s="5">
        <v>3</v>
      </c>
      <c r="J176" s="20" t="s">
        <v>56</v>
      </c>
      <c r="K176" s="14" t="s">
        <v>55</v>
      </c>
      <c r="L176" s="5">
        <f>VLOOKUP(Tableau1[[#This Row],[driver id]],[1]!Tableau3[#Data],2)</f>
        <v>2</v>
      </c>
      <c r="M176" s="22" t="str">
        <f>IF(Tableau1[[#This Row],[job requests received]]&lt;&gt;0,IF(Tableau1[[#This Row],[job requests accepted]]/Tableau1[[#This Row],[job requests received]]&lt;(85/100),"VRAI","FAUX"),FALSE)</f>
        <v>FAUX</v>
      </c>
      <c r="N176" s="22" t="str">
        <f>IF(Tableau1[[#This Row],[ratio time spent in allocated zone]]&lt;80,"VRAI","FAUX")</f>
        <v>FAUX</v>
      </c>
      <c r="P176">
        <f>VALUE(SUBSTITUTE(SUBSTITUTE(Tableau1[[#This Row],[organic job earnings]],"£",""),".",","))</f>
        <v>13.5</v>
      </c>
      <c r="Q17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77" spans="1:17" ht="39.75" thickBot="1">
      <c r="A177" s="19">
        <v>29647</v>
      </c>
      <c r="B177" s="6" t="s">
        <v>21</v>
      </c>
      <c r="C177" s="6" t="s">
        <v>14</v>
      </c>
      <c r="D177" s="5" t="s">
        <v>50</v>
      </c>
      <c r="E177" s="5">
        <v>571</v>
      </c>
      <c r="F177" s="5">
        <v>5840</v>
      </c>
      <c r="G177" s="5">
        <v>6189</v>
      </c>
      <c r="H177" s="5">
        <v>4</v>
      </c>
      <c r="I177" s="5">
        <v>4</v>
      </c>
      <c r="J177" s="20" t="s">
        <v>54</v>
      </c>
      <c r="K177" s="14" t="s">
        <v>35</v>
      </c>
      <c r="L177" s="5">
        <f>VLOOKUP(Tableau1[[#This Row],[driver id]],[1]!Tableau3[#Data],2)</f>
        <v>2</v>
      </c>
      <c r="M177" s="22" t="str">
        <f>IF(Tableau1[[#This Row],[job requests received]]&lt;&gt;0,IF(Tableau1[[#This Row],[job requests accepted]]/Tableau1[[#This Row],[job requests received]]&lt;(85/100),"VRAI","FAUX"),FALSE)</f>
        <v>FAUX</v>
      </c>
      <c r="N177" s="22" t="str">
        <f>IF(Tableau1[[#This Row],[ratio time spent in allocated zone]]&lt;80,"VRAI","FAUX")</f>
        <v>FAUX</v>
      </c>
      <c r="P177">
        <f>VALUE(SUBSTITUTE(SUBSTITUTE(Tableau1[[#This Row],[organic job earnings]],"£",""),".",","))</f>
        <v>18</v>
      </c>
      <c r="Q17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78" spans="1:17" ht="39.75" thickBot="1">
      <c r="A178" s="19">
        <v>29649</v>
      </c>
      <c r="B178" s="6" t="s">
        <v>6</v>
      </c>
      <c r="C178" s="6" t="s">
        <v>5</v>
      </c>
      <c r="D178" s="5" t="s">
        <v>11</v>
      </c>
      <c r="E178" s="5">
        <v>43</v>
      </c>
      <c r="F178" s="5">
        <v>11015</v>
      </c>
      <c r="G178" s="5">
        <v>1542</v>
      </c>
      <c r="H178" s="5">
        <v>1</v>
      </c>
      <c r="I178" s="5">
        <v>1</v>
      </c>
      <c r="J178" s="20" t="s">
        <v>53</v>
      </c>
      <c r="K178" s="14" t="s">
        <v>39</v>
      </c>
      <c r="L178" s="5">
        <f>VLOOKUP(Tableau1[[#This Row],[driver id]],[1]!Tableau3[#Data],2)</f>
        <v>2</v>
      </c>
      <c r="M178" s="22" t="str">
        <f>IF(Tableau1[[#This Row],[job requests received]]&lt;&gt;0,IF(Tableau1[[#This Row],[job requests accepted]]/Tableau1[[#This Row],[job requests received]]&lt;(85/100),"VRAI","FAUX"),FALSE)</f>
        <v>FAUX</v>
      </c>
      <c r="N178" s="22" t="str">
        <f>IF(Tableau1[[#This Row],[ratio time spent in allocated zone]]&lt;80,"VRAI","FAUX")</f>
        <v>FAUX</v>
      </c>
      <c r="P178">
        <f>VALUE(SUBSTITUTE(SUBSTITUTE(Tableau1[[#This Row],[organic job earnings]],"£",""),".",","))</f>
        <v>4.5</v>
      </c>
      <c r="Q17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79" spans="1:17" ht="39.75" thickBot="1">
      <c r="A179" s="19">
        <v>29649</v>
      </c>
      <c r="B179" s="6" t="s">
        <v>3</v>
      </c>
      <c r="C179" s="6" t="s">
        <v>2</v>
      </c>
      <c r="D179" s="5" t="s">
        <v>11</v>
      </c>
      <c r="E179" s="5">
        <v>41</v>
      </c>
      <c r="F179" s="5">
        <v>7218</v>
      </c>
      <c r="G179" s="5">
        <v>5341</v>
      </c>
      <c r="H179" s="5">
        <v>5</v>
      </c>
      <c r="I179" s="5">
        <v>4</v>
      </c>
      <c r="J179" s="20" t="s">
        <v>52</v>
      </c>
      <c r="K179" s="14" t="s">
        <v>35</v>
      </c>
      <c r="L179" s="5">
        <f>VLOOKUP(Tableau1[[#This Row],[driver id]],[1]!Tableau3[#Data],2)</f>
        <v>2</v>
      </c>
      <c r="M179" s="22" t="str">
        <f>IF(Tableau1[[#This Row],[job requests received]]&lt;&gt;0,IF(Tableau1[[#This Row],[job requests accepted]]/Tableau1[[#This Row],[job requests received]]&lt;(85/100),"VRAI","FAUX"),FALSE)</f>
        <v>VRAI</v>
      </c>
      <c r="N179" s="22" t="str">
        <f>IF(Tableau1[[#This Row],[ratio time spent in allocated zone]]&lt;80,"VRAI","FAUX")</f>
        <v>FAUX</v>
      </c>
      <c r="P179">
        <f>VALUE(SUBSTITUTE(SUBSTITUTE(Tableau1[[#This Row],[organic job earnings]],"£",""),".",","))</f>
        <v>18</v>
      </c>
      <c r="Q17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80" spans="1:17" ht="39.75" thickBot="1">
      <c r="A180" s="19">
        <v>29652</v>
      </c>
      <c r="B180" s="6" t="s">
        <v>6</v>
      </c>
      <c r="C180" s="6" t="s">
        <v>5</v>
      </c>
      <c r="D180" s="5" t="s">
        <v>50</v>
      </c>
      <c r="E180" s="5">
        <v>0</v>
      </c>
      <c r="F180" s="5">
        <v>4877</v>
      </c>
      <c r="G180" s="5">
        <v>7723</v>
      </c>
      <c r="H180" s="5">
        <v>2</v>
      </c>
      <c r="I180" s="5">
        <v>2</v>
      </c>
      <c r="J180" s="20" t="s">
        <v>51</v>
      </c>
      <c r="K180" s="14" t="s">
        <v>33</v>
      </c>
      <c r="L180" s="5">
        <f>VLOOKUP(Tableau1[[#This Row],[driver id]],[1]!Tableau3[#Data],2)</f>
        <v>3</v>
      </c>
      <c r="M180" s="22" t="str">
        <f>IF(Tableau1[[#This Row],[job requests received]]&lt;&gt;0,IF(Tableau1[[#This Row],[job requests accepted]]/Tableau1[[#This Row],[job requests received]]&lt;(85/100),"VRAI","FAUX"),FALSE)</f>
        <v>FAUX</v>
      </c>
      <c r="N180" s="22" t="str">
        <f>IF(Tableau1[[#This Row],[ratio time spent in allocated zone]]&lt;80,"VRAI","FAUX")</f>
        <v>FAUX</v>
      </c>
      <c r="P180">
        <f>VALUE(SUBSTITUTE(SUBSTITUTE(Tableau1[[#This Row],[organic job earnings]],"£",""),".",","))</f>
        <v>5</v>
      </c>
      <c r="Q18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81" spans="1:17" ht="39.75" thickBot="1">
      <c r="A181" s="19">
        <v>29652</v>
      </c>
      <c r="B181" s="6" t="s">
        <v>21</v>
      </c>
      <c r="C181" s="6" t="s">
        <v>14</v>
      </c>
      <c r="D181" s="5" t="s">
        <v>50</v>
      </c>
      <c r="E181" s="5">
        <v>0</v>
      </c>
      <c r="F181" s="5">
        <v>6105</v>
      </c>
      <c r="G181" s="5">
        <v>6495</v>
      </c>
      <c r="H181" s="5">
        <v>3</v>
      </c>
      <c r="I181" s="5">
        <v>2</v>
      </c>
      <c r="J181" s="20">
        <v>100</v>
      </c>
      <c r="K181" s="14" t="s">
        <v>17</v>
      </c>
      <c r="L181" s="5">
        <f>VLOOKUP(Tableau1[[#This Row],[driver id]],[1]!Tableau3[#Data],2)</f>
        <v>3</v>
      </c>
      <c r="M181" s="22" t="str">
        <f>IF(Tableau1[[#This Row],[job requests received]]&lt;&gt;0,IF(Tableau1[[#This Row],[job requests accepted]]/Tableau1[[#This Row],[job requests received]]&lt;(85/100),"VRAI","FAUX"),FALSE)</f>
        <v>VRAI</v>
      </c>
      <c r="N181" s="22" t="str">
        <f>IF(Tableau1[[#This Row],[ratio time spent in allocated zone]]&lt;80,"VRAI","FAUX")</f>
        <v>FAUX</v>
      </c>
      <c r="P181">
        <f>VALUE(SUBSTITUTE(SUBSTITUTE(Tableau1[[#This Row],[organic job earnings]],"£",""),".",","))</f>
        <v>10</v>
      </c>
      <c r="Q18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82" spans="1:17" ht="39.75" thickBot="1">
      <c r="A182" s="19">
        <v>29730</v>
      </c>
      <c r="B182" s="6" t="s">
        <v>49</v>
      </c>
      <c r="C182" s="6" t="s">
        <v>47</v>
      </c>
      <c r="D182" s="5" t="s">
        <v>4</v>
      </c>
      <c r="E182" s="5">
        <v>446</v>
      </c>
      <c r="F182" s="5">
        <v>10860</v>
      </c>
      <c r="G182" s="5">
        <v>3094</v>
      </c>
      <c r="H182" s="5">
        <v>1</v>
      </c>
      <c r="I182" s="5">
        <v>1</v>
      </c>
      <c r="J182" s="20" t="s">
        <v>48</v>
      </c>
      <c r="K182" s="14" t="s">
        <v>44</v>
      </c>
      <c r="L182" s="5">
        <f>VLOOKUP(Tableau1[[#This Row],[driver id]],[1]!Tableau3[#Data],2)</f>
        <v>5</v>
      </c>
      <c r="M182" s="22" t="str">
        <f>IF(Tableau1[[#This Row],[job requests received]]&lt;&gt;0,IF(Tableau1[[#This Row],[job requests accepted]]/Tableau1[[#This Row],[job requests received]]&lt;(85/100),"VRAI","FAUX"),FALSE)</f>
        <v>FAUX</v>
      </c>
      <c r="N182" s="22" t="str">
        <f>IF(Tableau1[[#This Row],[ratio time spent in allocated zone]]&lt;80,"VRAI","FAUX")</f>
        <v>FAUX</v>
      </c>
      <c r="P182">
        <f>VALUE(SUBSTITUTE(SUBSTITUTE(Tableau1[[#This Row],[organic job earnings]],"£",""),".",","))</f>
        <v>6.5</v>
      </c>
      <c r="Q18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0.91666666666424135</v>
      </c>
    </row>
    <row r="183" spans="1:17" ht="39.75" thickBot="1">
      <c r="A183" s="19">
        <v>29730</v>
      </c>
      <c r="B183" s="6" t="s">
        <v>47</v>
      </c>
      <c r="C183" s="6" t="s">
        <v>46</v>
      </c>
      <c r="D183" s="5" t="s">
        <v>4</v>
      </c>
      <c r="E183" s="5">
        <v>0</v>
      </c>
      <c r="F183" s="5">
        <v>12600</v>
      </c>
      <c r="G183" s="5">
        <v>0</v>
      </c>
      <c r="H183" s="5">
        <v>0</v>
      </c>
      <c r="I183" s="5">
        <v>0</v>
      </c>
      <c r="J183" s="20" t="s">
        <v>45</v>
      </c>
      <c r="K183" s="14" t="s">
        <v>44</v>
      </c>
      <c r="L183" s="5">
        <f>VLOOKUP(Tableau1[[#This Row],[driver id]],[1]!Tableau3[#Data],2)</f>
        <v>5</v>
      </c>
      <c r="M183" s="22" t="b">
        <f>IF(Tableau1[[#This Row],[job requests received]]&lt;&gt;0,IF(Tableau1[[#This Row],[job requests accepted]]/Tableau1[[#This Row],[job requests received]]&lt;(85/100),"VRAI","FAUX"),FALSE)</f>
        <v>0</v>
      </c>
      <c r="N183" s="22" t="str">
        <f>IF(Tableau1[[#This Row],[ratio time spent in allocated zone]]&lt;80,"VRAI","FAUX")</f>
        <v>FAUX</v>
      </c>
      <c r="P183">
        <f>VALUE(SUBSTITUTE(SUBSTITUTE(Tableau1[[#This Row],[organic job earnings]],"£",""),".",","))</f>
        <v>6.5</v>
      </c>
      <c r="Q18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1.2291666666666665</v>
      </c>
    </row>
    <row r="184" spans="1:17" ht="39.75" thickBot="1">
      <c r="A184" s="19">
        <v>29874</v>
      </c>
      <c r="B184" s="6" t="s">
        <v>21</v>
      </c>
      <c r="C184" s="6" t="s">
        <v>14</v>
      </c>
      <c r="D184" s="5" t="s">
        <v>41</v>
      </c>
      <c r="E184" s="5">
        <v>1343</v>
      </c>
      <c r="F184" s="5">
        <v>3944</v>
      </c>
      <c r="G184" s="5">
        <v>7313</v>
      </c>
      <c r="H184" s="5">
        <v>8</v>
      </c>
      <c r="I184" s="5">
        <v>6</v>
      </c>
      <c r="J184" s="20" t="s">
        <v>43</v>
      </c>
      <c r="K184" s="14" t="s">
        <v>42</v>
      </c>
      <c r="L184" s="5">
        <f>VLOOKUP(Tableau1[[#This Row],[driver id]],[1]!Tableau3[#Data],2)</f>
        <v>2</v>
      </c>
      <c r="M184" s="22" t="str">
        <f>IF(Tableau1[[#This Row],[job requests received]]&lt;&gt;0,IF(Tableau1[[#This Row],[job requests accepted]]/Tableau1[[#This Row],[job requests received]]&lt;(85/100),"VRAI","FAUX"),FALSE)</f>
        <v>VRAI</v>
      </c>
      <c r="N184" s="22" t="str">
        <f>IF(Tableau1[[#This Row],[ratio time spent in allocated zone]]&lt;80,"VRAI","FAUX")</f>
        <v>FAUX</v>
      </c>
      <c r="P184">
        <f>VALUE(SUBSTITUTE(SUBSTITUTE(Tableau1[[#This Row],[organic job earnings]],"£",""),".",","))</f>
        <v>27</v>
      </c>
      <c r="Q18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85" spans="1:17" ht="39.75" thickBot="1">
      <c r="A185" s="19">
        <v>29874</v>
      </c>
      <c r="B185" s="6" t="s">
        <v>14</v>
      </c>
      <c r="C185" s="6" t="s">
        <v>20</v>
      </c>
      <c r="D185" s="5" t="s">
        <v>41</v>
      </c>
      <c r="E185" s="5">
        <v>102</v>
      </c>
      <c r="F185" s="5">
        <v>1531</v>
      </c>
      <c r="G185" s="5">
        <v>1067</v>
      </c>
      <c r="H185" s="5">
        <v>1</v>
      </c>
      <c r="I185" s="5">
        <v>1</v>
      </c>
      <c r="J185" s="20" t="s">
        <v>40</v>
      </c>
      <c r="K185" s="14" t="s">
        <v>39</v>
      </c>
      <c r="L185" s="5">
        <f>VLOOKUP(Tableau1[[#This Row],[driver id]],[1]!Tableau3[#Data],2)</f>
        <v>2</v>
      </c>
      <c r="M185" s="22" t="str">
        <f>IF(Tableau1[[#This Row],[job requests received]]&lt;&gt;0,IF(Tableau1[[#This Row],[job requests accepted]]/Tableau1[[#This Row],[job requests received]]&lt;(85/100),"VRAI","FAUX"),FALSE)</f>
        <v>FAUX</v>
      </c>
      <c r="N185" s="22" t="str">
        <f>IF(Tableau1[[#This Row],[ratio time spent in allocated zone]]&lt;80,"VRAI","FAUX")</f>
        <v>FAUX</v>
      </c>
      <c r="P185">
        <f>VALUE(SUBSTITUTE(SUBSTITUTE(Tableau1[[#This Row],[organic job earnings]],"£",""),".",","))</f>
        <v>4.5</v>
      </c>
      <c r="Q18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86" spans="1:17" ht="39.75" thickBot="1">
      <c r="A186" s="19">
        <v>29879</v>
      </c>
      <c r="B186" s="6" t="s">
        <v>6</v>
      </c>
      <c r="C186" s="6" t="s">
        <v>5</v>
      </c>
      <c r="D186" s="5" t="s">
        <v>11</v>
      </c>
      <c r="E186" s="5">
        <v>2</v>
      </c>
      <c r="F186" s="5">
        <v>4055</v>
      </c>
      <c r="G186" s="5">
        <v>8543</v>
      </c>
      <c r="H186" s="5">
        <v>3</v>
      </c>
      <c r="I186" s="5">
        <v>3</v>
      </c>
      <c r="J186" s="20" t="s">
        <v>38</v>
      </c>
      <c r="K186" s="14" t="s">
        <v>37</v>
      </c>
      <c r="L186" s="5">
        <f>VLOOKUP(Tableau1[[#This Row],[driver id]],[1]!Tableau3[#Data],2)</f>
        <v>3</v>
      </c>
      <c r="M186" s="22" t="str">
        <f>IF(Tableau1[[#This Row],[job requests received]]&lt;&gt;0,IF(Tableau1[[#This Row],[job requests accepted]]/Tableau1[[#This Row],[job requests received]]&lt;(85/100),"VRAI","FAUX"),FALSE)</f>
        <v>FAUX</v>
      </c>
      <c r="N186" s="22" t="str">
        <f>IF(Tableau1[[#This Row],[ratio time spent in allocated zone]]&lt;80,"VRAI","FAUX")</f>
        <v>FAUX</v>
      </c>
      <c r="P186">
        <f>VALUE(SUBSTITUTE(SUBSTITUTE(Tableau1[[#This Row],[organic job earnings]],"£",""),".",","))</f>
        <v>17.72</v>
      </c>
      <c r="Q18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87" spans="1:17" ht="39.75" thickBot="1">
      <c r="A187" s="19">
        <v>29880</v>
      </c>
      <c r="B187" s="6" t="s">
        <v>6</v>
      </c>
      <c r="C187" s="6" t="s">
        <v>5</v>
      </c>
      <c r="D187" s="5" t="s">
        <v>11</v>
      </c>
      <c r="E187" s="5">
        <v>1262</v>
      </c>
      <c r="F187" s="5">
        <v>5618</v>
      </c>
      <c r="G187" s="5">
        <v>5720</v>
      </c>
      <c r="H187" s="5">
        <v>4</v>
      </c>
      <c r="I187" s="5">
        <v>3</v>
      </c>
      <c r="J187" s="20" t="s">
        <v>36</v>
      </c>
      <c r="K187" s="14" t="s">
        <v>35</v>
      </c>
      <c r="L187" s="5">
        <f>VLOOKUP(Tableau1[[#This Row],[driver id]],[1]!Tableau3[#Data],2)</f>
        <v>3</v>
      </c>
      <c r="M187" s="22" t="str">
        <f>IF(Tableau1[[#This Row],[job requests received]]&lt;&gt;0,IF(Tableau1[[#This Row],[job requests accepted]]/Tableau1[[#This Row],[job requests received]]&lt;(85/100),"VRAI","FAUX"),FALSE)</f>
        <v>VRAI</v>
      </c>
      <c r="N187" s="22" t="str">
        <f>IF(Tableau1[[#This Row],[ratio time spent in allocated zone]]&lt;80,"VRAI","FAUX")</f>
        <v>FAUX</v>
      </c>
      <c r="P187">
        <f>VALUE(SUBSTITUTE(SUBSTITUTE(Tableau1[[#This Row],[organic job earnings]],"£",""),".",","))</f>
        <v>18</v>
      </c>
      <c r="Q18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88" spans="1:17" ht="39.75" thickBot="1">
      <c r="A188" s="19">
        <v>29881</v>
      </c>
      <c r="B188" s="6" t="s">
        <v>8</v>
      </c>
      <c r="C188" s="6" t="s">
        <v>6</v>
      </c>
      <c r="D188" s="5" t="s">
        <v>4</v>
      </c>
      <c r="E188" s="5">
        <v>0</v>
      </c>
      <c r="F188" s="5">
        <v>3649</v>
      </c>
      <c r="G188" s="5">
        <v>1751</v>
      </c>
      <c r="H188" s="5">
        <v>1</v>
      </c>
      <c r="I188" s="5">
        <v>1</v>
      </c>
      <c r="J188" s="20" t="s">
        <v>34</v>
      </c>
      <c r="K188" s="14" t="s">
        <v>33</v>
      </c>
      <c r="L188" s="5">
        <f>VLOOKUP(Tableau1[[#This Row],[driver id]],[1]!Tableau3[#Data],2)</f>
        <v>3</v>
      </c>
      <c r="M188" s="22" t="str">
        <f>IF(Tableau1[[#This Row],[job requests received]]&lt;&gt;0,IF(Tableau1[[#This Row],[job requests accepted]]/Tableau1[[#This Row],[job requests received]]&lt;(85/100),"VRAI","FAUX"),FALSE)</f>
        <v>FAUX</v>
      </c>
      <c r="N188" s="22" t="str">
        <f>IF(Tableau1[[#This Row],[ratio time spent in allocated zone]]&lt;80,"VRAI","FAUX")</f>
        <v>FAUX</v>
      </c>
      <c r="P188">
        <f>VALUE(SUBSTITUTE(SUBSTITUTE(Tableau1[[#This Row],[organic job earnings]],"£",""),".",","))</f>
        <v>5</v>
      </c>
      <c r="Q18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189" spans="1:17" ht="39.75" thickBot="1">
      <c r="A189" s="19">
        <v>29881</v>
      </c>
      <c r="B189" s="6" t="s">
        <v>6</v>
      </c>
      <c r="C189" s="6" t="s">
        <v>5</v>
      </c>
      <c r="D189" s="5" t="s">
        <v>4</v>
      </c>
      <c r="E189" s="5">
        <v>346</v>
      </c>
      <c r="F189" s="5">
        <v>5327</v>
      </c>
      <c r="G189" s="5">
        <v>6927</v>
      </c>
      <c r="H189" s="5">
        <v>3</v>
      </c>
      <c r="I189" s="5">
        <v>3</v>
      </c>
      <c r="J189" s="20" t="s">
        <v>32</v>
      </c>
      <c r="K189" s="14" t="s">
        <v>15</v>
      </c>
      <c r="L189" s="5">
        <f>VLOOKUP(Tableau1[[#This Row],[driver id]],[1]!Tableau3[#Data],2)</f>
        <v>3</v>
      </c>
      <c r="M189" s="22" t="str">
        <f>IF(Tableau1[[#This Row],[job requests received]]&lt;&gt;0,IF(Tableau1[[#This Row],[job requests accepted]]/Tableau1[[#This Row],[job requests received]]&lt;(85/100),"VRAI","FAUX"),FALSE)</f>
        <v>FAUX</v>
      </c>
      <c r="N189" s="22" t="str">
        <f>IF(Tableau1[[#This Row],[ratio time spent in allocated zone]]&lt;80,"VRAI","FAUX")</f>
        <v>FAUX</v>
      </c>
      <c r="P189">
        <f>VALUE(SUBSTITUTE(SUBSTITUTE(Tableau1[[#This Row],[organic job earnings]],"£",""),".",","))</f>
        <v>13</v>
      </c>
      <c r="Q18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90" spans="1:17" ht="39.75" thickBot="1">
      <c r="A190" s="19">
        <v>29882</v>
      </c>
      <c r="B190" s="6" t="s">
        <v>6</v>
      </c>
      <c r="C190" s="6" t="s">
        <v>5</v>
      </c>
      <c r="D190" s="5" t="s">
        <v>12</v>
      </c>
      <c r="E190" s="5">
        <v>150</v>
      </c>
      <c r="F190" s="5">
        <v>5847</v>
      </c>
      <c r="G190" s="5">
        <v>6603</v>
      </c>
      <c r="H190" s="5">
        <v>4</v>
      </c>
      <c r="I190" s="5">
        <v>3</v>
      </c>
      <c r="J190" s="20" t="s">
        <v>31</v>
      </c>
      <c r="K190" s="14" t="s">
        <v>15</v>
      </c>
      <c r="L190" s="5">
        <f>VLOOKUP(Tableau1[[#This Row],[driver id]],[1]!Tableau3[#Data],2)</f>
        <v>3</v>
      </c>
      <c r="M190" s="22" t="str">
        <f>IF(Tableau1[[#This Row],[job requests received]]&lt;&gt;0,IF(Tableau1[[#This Row],[job requests accepted]]/Tableau1[[#This Row],[job requests received]]&lt;(85/100),"VRAI","FAUX"),FALSE)</f>
        <v>VRAI</v>
      </c>
      <c r="N190" s="22" t="str">
        <f>IF(Tableau1[[#This Row],[ratio time spent in allocated zone]]&lt;80,"VRAI","FAUX")</f>
        <v>FAUX</v>
      </c>
      <c r="P190">
        <f>VALUE(SUBSTITUTE(SUBSTITUTE(Tableau1[[#This Row],[organic job earnings]],"£",""),".",","))</f>
        <v>13</v>
      </c>
      <c r="Q19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91" spans="1:17" ht="39.75" thickBot="1">
      <c r="A191" s="19">
        <v>29882</v>
      </c>
      <c r="B191" s="6" t="s">
        <v>21</v>
      </c>
      <c r="C191" s="6" t="s">
        <v>14</v>
      </c>
      <c r="D191" s="5" t="s">
        <v>4</v>
      </c>
      <c r="E191" s="5">
        <v>166</v>
      </c>
      <c r="F191" s="5">
        <v>9693</v>
      </c>
      <c r="G191" s="5">
        <v>2741</v>
      </c>
      <c r="H191" s="5">
        <v>1</v>
      </c>
      <c r="I191" s="5">
        <v>1</v>
      </c>
      <c r="J191" s="20" t="s">
        <v>30</v>
      </c>
      <c r="K191" s="14" t="s">
        <v>29</v>
      </c>
      <c r="L191" s="5">
        <f>VLOOKUP(Tableau1[[#This Row],[driver id]],[1]!Tableau3[#Data],2)</f>
        <v>3</v>
      </c>
      <c r="M191" s="22" t="str">
        <f>IF(Tableau1[[#This Row],[job requests received]]&lt;&gt;0,IF(Tableau1[[#This Row],[job requests accepted]]/Tableau1[[#This Row],[job requests received]]&lt;(85/100),"VRAI","FAUX"),FALSE)</f>
        <v>FAUX</v>
      </c>
      <c r="N191" s="22" t="str">
        <f>IF(Tableau1[[#This Row],[ratio time spent in allocated zone]]&lt;80,"VRAI","FAUX")</f>
        <v>FAUX</v>
      </c>
      <c r="P191">
        <f>VALUE(SUBSTITUTE(SUBSTITUTE(Tableau1[[#This Row],[organic job earnings]],"£",""),".",","))</f>
        <v>8</v>
      </c>
      <c r="Q19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92" spans="1:17" ht="39.75" thickBot="1">
      <c r="A192" s="19">
        <v>29882</v>
      </c>
      <c r="B192" s="6" t="s">
        <v>14</v>
      </c>
      <c r="C192" s="6" t="s">
        <v>20</v>
      </c>
      <c r="D192" s="5" t="s">
        <v>4</v>
      </c>
      <c r="E192" s="5">
        <v>40</v>
      </c>
      <c r="F192" s="5">
        <v>2660</v>
      </c>
      <c r="G192" s="5">
        <v>0</v>
      </c>
      <c r="H192" s="5">
        <v>0</v>
      </c>
      <c r="I192" s="5">
        <v>0</v>
      </c>
      <c r="J192" s="20" t="s">
        <v>28</v>
      </c>
      <c r="K192" s="14" t="s">
        <v>0</v>
      </c>
      <c r="L192" s="5">
        <f>VLOOKUP(Tableau1[[#This Row],[driver id]],[1]!Tableau3[#Data],2)</f>
        <v>3</v>
      </c>
      <c r="M192" s="22" t="b">
        <f>IF(Tableau1[[#This Row],[job requests received]]&lt;&gt;0,IF(Tableau1[[#This Row],[job requests accepted]]/Tableau1[[#This Row],[job requests received]]&lt;(85/100),"VRAI","FAUX"),FALSE)</f>
        <v>0</v>
      </c>
      <c r="N192" s="22" t="str">
        <f>IF(Tableau1[[#This Row],[ratio time spent in allocated zone]]&lt;80,"VRAI","FAUX")</f>
        <v>FAUX</v>
      </c>
      <c r="P192">
        <f>VALUE(SUBSTITUTE(SUBSTITUTE(Tableau1[[#This Row],[organic job earnings]],"£",""),".",","))</f>
        <v>0</v>
      </c>
      <c r="Q19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93" spans="1:17" ht="39.75" thickBot="1">
      <c r="A193" s="19">
        <v>29884</v>
      </c>
      <c r="B193" s="6" t="s">
        <v>6</v>
      </c>
      <c r="C193" s="6" t="s">
        <v>5</v>
      </c>
      <c r="D193" s="5" t="s">
        <v>7</v>
      </c>
      <c r="E193" s="5">
        <v>98</v>
      </c>
      <c r="F193" s="5">
        <v>10138</v>
      </c>
      <c r="G193" s="5">
        <v>2364</v>
      </c>
      <c r="H193" s="5">
        <v>2</v>
      </c>
      <c r="I193" s="5">
        <v>2</v>
      </c>
      <c r="J193" s="20" t="s">
        <v>27</v>
      </c>
      <c r="K193" s="14" t="s">
        <v>17</v>
      </c>
      <c r="L193" s="5">
        <f>VLOOKUP(Tableau1[[#This Row],[driver id]],[1]!Tableau3[#Data],2)</f>
        <v>3</v>
      </c>
      <c r="M193" s="22" t="str">
        <f>IF(Tableau1[[#This Row],[job requests received]]&lt;&gt;0,IF(Tableau1[[#This Row],[job requests accepted]]/Tableau1[[#This Row],[job requests received]]&lt;(85/100),"VRAI","FAUX"),FALSE)</f>
        <v>FAUX</v>
      </c>
      <c r="N193" s="22" t="str">
        <f>IF(Tableau1[[#This Row],[ratio time spent in allocated zone]]&lt;80,"VRAI","FAUX")</f>
        <v>FAUX</v>
      </c>
      <c r="P193">
        <f>VALUE(SUBSTITUTE(SUBSTITUTE(Tableau1[[#This Row],[organic job earnings]],"£",""),".",","))</f>
        <v>10</v>
      </c>
      <c r="Q19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94" spans="1:17" ht="39.75" thickBot="1">
      <c r="A194" s="19">
        <v>29884</v>
      </c>
      <c r="B194" s="6" t="s">
        <v>14</v>
      </c>
      <c r="C194" s="6" t="s">
        <v>20</v>
      </c>
      <c r="D194" s="5" t="s">
        <v>7</v>
      </c>
      <c r="E194" s="5">
        <v>39</v>
      </c>
      <c r="F194" s="5">
        <v>2661</v>
      </c>
      <c r="G194" s="5">
        <v>0</v>
      </c>
      <c r="H194" s="5">
        <v>0</v>
      </c>
      <c r="I194" s="5">
        <v>0</v>
      </c>
      <c r="J194" s="20" t="s">
        <v>26</v>
      </c>
      <c r="K194" s="14" t="s">
        <v>0</v>
      </c>
      <c r="L194" s="5">
        <f>VLOOKUP(Tableau1[[#This Row],[driver id]],[1]!Tableau3[#Data],2)</f>
        <v>3</v>
      </c>
      <c r="M194" s="22" t="b">
        <f>IF(Tableau1[[#This Row],[job requests received]]&lt;&gt;0,IF(Tableau1[[#This Row],[job requests accepted]]/Tableau1[[#This Row],[job requests received]]&lt;(85/100),"VRAI","FAUX"),FALSE)</f>
        <v>0</v>
      </c>
      <c r="N194" s="22" t="str">
        <f>IF(Tableau1[[#This Row],[ratio time spent in allocated zone]]&lt;80,"VRAI","FAUX")</f>
        <v>FAUX</v>
      </c>
      <c r="P194">
        <f>VALUE(SUBSTITUTE(SUBSTITUTE(Tableau1[[#This Row],[organic job earnings]],"£",""),".",","))</f>
        <v>0</v>
      </c>
      <c r="Q19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95" spans="1:17" ht="39.75" thickBot="1">
      <c r="A195" s="19">
        <v>30011</v>
      </c>
      <c r="B195" s="6" t="s">
        <v>6</v>
      </c>
      <c r="C195" s="6" t="s">
        <v>5</v>
      </c>
      <c r="D195" s="5" t="s">
        <v>11</v>
      </c>
      <c r="E195" s="5">
        <v>1149</v>
      </c>
      <c r="F195" s="5">
        <v>2209</v>
      </c>
      <c r="G195" s="5">
        <v>9242</v>
      </c>
      <c r="H195" s="5">
        <v>4</v>
      </c>
      <c r="I195" s="5">
        <v>3</v>
      </c>
      <c r="J195" s="20" t="s">
        <v>25</v>
      </c>
      <c r="K195" s="14" t="s">
        <v>17</v>
      </c>
      <c r="L195" s="5">
        <f>VLOOKUP(Tableau1[[#This Row],[driver id]],[1]!Tableau3[#Data],2)</f>
        <v>3</v>
      </c>
      <c r="M195" s="22" t="str">
        <f>IF(Tableau1[[#This Row],[job requests received]]&lt;&gt;0,IF(Tableau1[[#This Row],[job requests accepted]]/Tableau1[[#This Row],[job requests received]]&lt;(85/100),"VRAI","FAUX"),FALSE)</f>
        <v>VRAI</v>
      </c>
      <c r="N195" s="22" t="str">
        <f>IF(Tableau1[[#This Row],[ratio time spent in allocated zone]]&lt;80,"VRAI","FAUX")</f>
        <v>FAUX</v>
      </c>
      <c r="P195">
        <f>VALUE(SUBSTITUTE(SUBSTITUTE(Tableau1[[#This Row],[organic job earnings]],"£",""),".",","))</f>
        <v>10</v>
      </c>
      <c r="Q19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196" spans="1:17" ht="39.75" thickBot="1">
      <c r="A196" s="19">
        <v>30011</v>
      </c>
      <c r="B196" s="6" t="s">
        <v>3</v>
      </c>
      <c r="C196" s="6" t="s">
        <v>2</v>
      </c>
      <c r="D196" s="5" t="s">
        <v>24</v>
      </c>
      <c r="E196" s="5">
        <v>33</v>
      </c>
      <c r="F196" s="5">
        <v>3092</v>
      </c>
      <c r="G196" s="5">
        <v>9475</v>
      </c>
      <c r="H196" s="5">
        <v>5</v>
      </c>
      <c r="I196" s="5">
        <v>4</v>
      </c>
      <c r="J196" s="20" t="s">
        <v>23</v>
      </c>
      <c r="K196" s="14" t="s">
        <v>22</v>
      </c>
      <c r="L196" s="5">
        <f>VLOOKUP(Tableau1[[#This Row],[driver id]],[1]!Tableau3[#Data],2)</f>
        <v>3</v>
      </c>
      <c r="M196" s="22" t="str">
        <f>IF(Tableau1[[#This Row],[job requests received]]&lt;&gt;0,IF(Tableau1[[#This Row],[job requests accepted]]/Tableau1[[#This Row],[job requests received]]&lt;(85/100),"VRAI","FAUX"),FALSE)</f>
        <v>VRAI</v>
      </c>
      <c r="N196" s="22" t="str">
        <f>IF(Tableau1[[#This Row],[ratio time spent in allocated zone]]&lt;80,"VRAI","FAUX")</f>
        <v>FAUX</v>
      </c>
      <c r="P196">
        <f>VALUE(SUBSTITUTE(SUBSTITUTE(Tableau1[[#This Row],[organic job earnings]],"£",""),".",","))</f>
        <v>23</v>
      </c>
      <c r="Q19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197" spans="1:17" ht="39.75" thickBot="1">
      <c r="A197" s="19">
        <v>30011</v>
      </c>
      <c r="B197" s="6" t="s">
        <v>14</v>
      </c>
      <c r="C197" s="6" t="s">
        <v>20</v>
      </c>
      <c r="D197" s="5" t="s">
        <v>11</v>
      </c>
      <c r="E197" s="5">
        <v>196</v>
      </c>
      <c r="F197" s="5">
        <v>2504</v>
      </c>
      <c r="G197" s="5">
        <v>0</v>
      </c>
      <c r="H197" s="5">
        <v>0</v>
      </c>
      <c r="I197" s="5">
        <v>0</v>
      </c>
      <c r="J197" s="20">
        <v>0</v>
      </c>
      <c r="K197" s="14" t="s">
        <v>0</v>
      </c>
      <c r="L197" s="5">
        <f>VLOOKUP(Tableau1[[#This Row],[driver id]],[1]!Tableau3[#Data],2)</f>
        <v>3</v>
      </c>
      <c r="M197" s="22" t="b">
        <f>IF(Tableau1[[#This Row],[job requests received]]&lt;&gt;0,IF(Tableau1[[#This Row],[job requests accepted]]/Tableau1[[#This Row],[job requests received]]&lt;(85/100),"VRAI","FAUX"),FALSE)</f>
        <v>0</v>
      </c>
      <c r="N197" s="22" t="str">
        <f>IF(Tableau1[[#This Row],[ratio time spent in allocated zone]]&lt;80,"VRAI","FAUX")</f>
        <v>VRAI</v>
      </c>
      <c r="P197">
        <f>VALUE(SUBSTITUTE(SUBSTITUTE(Tableau1[[#This Row],[organic job earnings]],"£",""),".",","))</f>
        <v>0</v>
      </c>
      <c r="Q197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198" spans="1:17" ht="39.75" thickBot="1">
      <c r="A198" s="19">
        <v>30012</v>
      </c>
      <c r="B198" s="6" t="s">
        <v>21</v>
      </c>
      <c r="C198" s="6" t="s">
        <v>14</v>
      </c>
      <c r="D198" s="5" t="s">
        <v>4</v>
      </c>
      <c r="E198" s="5">
        <v>0</v>
      </c>
      <c r="F198" s="5">
        <v>12600</v>
      </c>
      <c r="G198" s="5">
        <v>0</v>
      </c>
      <c r="H198" s="5">
        <v>0</v>
      </c>
      <c r="I198" s="5">
        <v>0</v>
      </c>
      <c r="J198" s="20">
        <v>100</v>
      </c>
      <c r="K198" s="14" t="s">
        <v>0</v>
      </c>
      <c r="L198" s="5">
        <f>VLOOKUP(Tableau1[[#This Row],[driver id]],[1]!Tableau3[#Data],2)</f>
        <v>3</v>
      </c>
      <c r="M198" s="22" t="b">
        <f>IF(Tableau1[[#This Row],[job requests received]]&lt;&gt;0,IF(Tableau1[[#This Row],[job requests accepted]]/Tableau1[[#This Row],[job requests received]]&lt;(85/100),"VRAI","FAUX"),FALSE)</f>
        <v>0</v>
      </c>
      <c r="N198" s="22" t="str">
        <f>IF(Tableau1[[#This Row],[ratio time spent in allocated zone]]&lt;80,"VRAI","FAUX")</f>
        <v>FAUX</v>
      </c>
      <c r="P198">
        <f>VALUE(SUBSTITUTE(SUBSTITUTE(Tableau1[[#This Row],[organic job earnings]],"£",""),".",","))</f>
        <v>0</v>
      </c>
      <c r="Q198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1.6874999999975748</v>
      </c>
    </row>
    <row r="199" spans="1:17" ht="39.75" thickBot="1">
      <c r="A199" s="19">
        <v>30012</v>
      </c>
      <c r="B199" s="6" t="s">
        <v>14</v>
      </c>
      <c r="C199" s="6" t="s">
        <v>20</v>
      </c>
      <c r="D199" s="5" t="s">
        <v>4</v>
      </c>
      <c r="E199" s="5">
        <v>0</v>
      </c>
      <c r="F199" s="5">
        <v>2700</v>
      </c>
      <c r="G199" s="5">
        <v>0</v>
      </c>
      <c r="H199" s="5">
        <v>0</v>
      </c>
      <c r="I199" s="5">
        <v>0</v>
      </c>
      <c r="J199" s="20" t="s">
        <v>19</v>
      </c>
      <c r="K199" s="14" t="s">
        <v>0</v>
      </c>
      <c r="L199" s="5">
        <f>VLOOKUP(Tableau1[[#This Row],[driver id]],[1]!Tableau3[#Data],2)</f>
        <v>3</v>
      </c>
      <c r="M199" s="22" t="b">
        <f>IF(Tableau1[[#This Row],[job requests received]]&lt;&gt;0,IF(Tableau1[[#This Row],[job requests accepted]]/Tableau1[[#This Row],[job requests received]]&lt;(85/100),"VRAI","FAUX"),FALSE)</f>
        <v>0</v>
      </c>
      <c r="N199" s="22" t="str">
        <f>IF(Tableau1[[#This Row],[ratio time spent in allocated zone]]&lt;80,"VRAI","FAUX")</f>
        <v>FAUX</v>
      </c>
      <c r="P199">
        <f>VALUE(SUBSTITUTE(SUBSTITUTE(Tableau1[[#This Row],[organic job earnings]],"£",""),".",","))</f>
        <v>0</v>
      </c>
      <c r="Q199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1.8645833333309079</v>
      </c>
    </row>
    <row r="200" spans="1:17" ht="39.75" thickBot="1">
      <c r="A200" s="19">
        <v>30295</v>
      </c>
      <c r="B200" s="6" t="s">
        <v>6</v>
      </c>
      <c r="C200" s="6" t="s">
        <v>5</v>
      </c>
      <c r="D200" s="5" t="s">
        <v>4</v>
      </c>
      <c r="E200" s="5">
        <v>263</v>
      </c>
      <c r="F200" s="5">
        <v>7043</v>
      </c>
      <c r="G200" s="5">
        <v>5294</v>
      </c>
      <c r="H200" s="5">
        <v>4</v>
      </c>
      <c r="I200" s="5">
        <v>3</v>
      </c>
      <c r="J200" s="20" t="s">
        <v>18</v>
      </c>
      <c r="K200" s="14" t="s">
        <v>17</v>
      </c>
      <c r="L200" s="5">
        <f>VLOOKUP(Tableau1[[#This Row],[driver id]],[1]!Tableau3[#Data],2)</f>
        <v>3</v>
      </c>
      <c r="M200" s="22" t="str">
        <f>IF(Tableau1[[#This Row],[job requests received]]&lt;&gt;0,IF(Tableau1[[#This Row],[job requests accepted]]/Tableau1[[#This Row],[job requests received]]&lt;(85/100),"VRAI","FAUX"),FALSE)</f>
        <v>VRAI</v>
      </c>
      <c r="N200" s="22" t="str">
        <f>IF(Tableau1[[#This Row],[ratio time spent in allocated zone]]&lt;80,"VRAI","FAUX")</f>
        <v>FAUX</v>
      </c>
      <c r="P200">
        <f>VALUE(SUBSTITUTE(SUBSTITUTE(Tableau1[[#This Row],[organic job earnings]],"£",""),".",","))</f>
        <v>10</v>
      </c>
      <c r="Q200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201" spans="1:17" ht="39.75" thickBot="1">
      <c r="A201" s="19">
        <v>30295</v>
      </c>
      <c r="B201" s="6" t="s">
        <v>3</v>
      </c>
      <c r="C201" s="6" t="s">
        <v>2</v>
      </c>
      <c r="D201" s="5" t="s">
        <v>7</v>
      </c>
      <c r="E201" s="5">
        <v>0</v>
      </c>
      <c r="F201" s="5">
        <v>9301</v>
      </c>
      <c r="G201" s="5">
        <v>3299</v>
      </c>
      <c r="H201" s="5">
        <v>2</v>
      </c>
      <c r="I201" s="5">
        <v>2</v>
      </c>
      <c r="J201" s="20" t="s">
        <v>16</v>
      </c>
      <c r="K201" s="14" t="s">
        <v>15</v>
      </c>
      <c r="L201" s="5">
        <f>VLOOKUP(Tableau1[[#This Row],[driver id]],[1]!Tableau3[#Data],2)</f>
        <v>3</v>
      </c>
      <c r="M201" s="22" t="str">
        <f>IF(Tableau1[[#This Row],[job requests received]]&lt;&gt;0,IF(Tableau1[[#This Row],[job requests accepted]]/Tableau1[[#This Row],[job requests received]]&lt;(85/100),"VRAI","FAUX"),FALSE)</f>
        <v>FAUX</v>
      </c>
      <c r="N201" s="22" t="str">
        <f>IF(Tableau1[[#This Row],[ratio time spent in allocated zone]]&lt;80,"VRAI","FAUX")</f>
        <v>FAUX</v>
      </c>
      <c r="P201">
        <f>VALUE(SUBSTITUTE(SUBSTITUTE(Tableau1[[#This Row],[organic job earnings]],"£",""),".",","))</f>
        <v>13</v>
      </c>
      <c r="Q201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202" spans="1:17" ht="39.75" thickBot="1">
      <c r="A202" s="19">
        <v>30295</v>
      </c>
      <c r="B202" s="6" t="s">
        <v>14</v>
      </c>
      <c r="C202" s="6" t="s">
        <v>13</v>
      </c>
      <c r="D202" s="5" t="s">
        <v>12</v>
      </c>
      <c r="E202" s="5">
        <v>613</v>
      </c>
      <c r="F202" s="5">
        <v>2987</v>
      </c>
      <c r="G202" s="5">
        <v>0</v>
      </c>
      <c r="H202" s="5">
        <v>0</v>
      </c>
      <c r="I202" s="5">
        <v>0</v>
      </c>
      <c r="J202" s="20">
        <v>0</v>
      </c>
      <c r="K202" s="14" t="s">
        <v>0</v>
      </c>
      <c r="L202" s="5">
        <f>VLOOKUP(Tableau1[[#This Row],[driver id]],[1]!Tableau3[#Data],2)</f>
        <v>3</v>
      </c>
      <c r="M202" s="22" t="b">
        <f>IF(Tableau1[[#This Row],[job requests received]]&lt;&gt;0,IF(Tableau1[[#This Row],[job requests accepted]]/Tableau1[[#This Row],[job requests received]]&lt;(85/100),"VRAI","FAUX"),FALSE)</f>
        <v>0</v>
      </c>
      <c r="N202" s="22" t="str">
        <f>IF(Tableau1[[#This Row],[ratio time spent in allocated zone]]&lt;80,"VRAI","FAUX")</f>
        <v>VRAI</v>
      </c>
      <c r="P202">
        <f>VALUE(SUBSTITUTE(SUBSTITUTE(Tableau1[[#This Row],[organic job earnings]],"£",""),".",","))</f>
        <v>0</v>
      </c>
      <c r="Q202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1.8750000000024252</v>
      </c>
    </row>
    <row r="203" spans="1:17" ht="39.75" thickBot="1">
      <c r="A203" s="19">
        <v>30297</v>
      </c>
      <c r="B203" s="6" t="s">
        <v>3</v>
      </c>
      <c r="C203" s="6" t="s">
        <v>2</v>
      </c>
      <c r="D203" s="5" t="s">
        <v>11</v>
      </c>
      <c r="E203" s="5">
        <v>103</v>
      </c>
      <c r="F203" s="5">
        <v>6400</v>
      </c>
      <c r="G203" s="5">
        <v>6097</v>
      </c>
      <c r="H203" s="5">
        <v>4</v>
      </c>
      <c r="I203" s="5">
        <v>4</v>
      </c>
      <c r="J203" s="20" t="s">
        <v>10</v>
      </c>
      <c r="K203" s="14" t="s">
        <v>9</v>
      </c>
      <c r="L203" s="5">
        <f>VLOOKUP(Tableau1[[#This Row],[driver id]],[1]!Tableau3[#Data],2)</f>
        <v>3</v>
      </c>
      <c r="M203" s="22" t="str">
        <f>IF(Tableau1[[#This Row],[job requests received]]&lt;&gt;0,IF(Tableau1[[#This Row],[job requests accepted]]/Tableau1[[#This Row],[job requests received]]&lt;(85/100),"VRAI","FAUX"),FALSE)</f>
        <v>FAUX</v>
      </c>
      <c r="N203" s="22" t="str">
        <f>IF(Tableau1[[#This Row],[ratio time spent in allocated zone]]&lt;80,"VRAI","FAUX")</f>
        <v>FAUX</v>
      </c>
      <c r="P203">
        <f>VALUE(SUBSTITUTE(SUBSTITUTE(Tableau1[[#This Row],[organic job earnings]],"£",""),".",","))</f>
        <v>20</v>
      </c>
      <c r="Q203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  <row r="204" spans="1:17" ht="39.75" thickBot="1">
      <c r="A204" s="19">
        <v>30299</v>
      </c>
      <c r="B204" s="6" t="s">
        <v>8</v>
      </c>
      <c r="C204" s="6" t="s">
        <v>6</v>
      </c>
      <c r="D204" s="5" t="s">
        <v>7</v>
      </c>
      <c r="E204" s="5">
        <v>0</v>
      </c>
      <c r="F204" s="5">
        <v>0</v>
      </c>
      <c r="G204" s="5">
        <v>0</v>
      </c>
      <c r="H204" s="5">
        <v>0</v>
      </c>
      <c r="I204" s="5">
        <v>0</v>
      </c>
      <c r="J204" s="20">
        <v>0</v>
      </c>
      <c r="K204" s="14" t="s">
        <v>0</v>
      </c>
      <c r="L204" s="5">
        <f>VLOOKUP(Tableau1[[#This Row],[driver id]],[1]!Tableau3[#Data],2)</f>
        <v>3</v>
      </c>
      <c r="M204" s="22" t="b">
        <f>IF(Tableau1[[#This Row],[job requests received]]&lt;&gt;0,IF(Tableau1[[#This Row],[job requests accepted]]/Tableau1[[#This Row],[job requests received]]&lt;(85/100),"VRAI","FAUX"),FALSE)</f>
        <v>0</v>
      </c>
      <c r="N204" s="22" t="str">
        <f>IF(Tableau1[[#This Row],[ratio time spent in allocated zone]]&lt;80,"VRAI","FAUX")</f>
        <v>VRAI</v>
      </c>
      <c r="P204">
        <f>VALUE(SUBSTITUTE(SUBSTITUTE(Tableau1[[#This Row],[organic job earnings]],"£",""),".",","))</f>
        <v>0</v>
      </c>
      <c r="Q204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0.77083333333090809</v>
      </c>
    </row>
    <row r="205" spans="1:17" ht="39.75" thickBot="1">
      <c r="A205" s="19">
        <v>30299</v>
      </c>
      <c r="B205" s="6" t="s">
        <v>6</v>
      </c>
      <c r="C205" s="6" t="s">
        <v>5</v>
      </c>
      <c r="D205" s="5" t="s">
        <v>4</v>
      </c>
      <c r="E205" s="5">
        <v>0</v>
      </c>
      <c r="F205" s="5">
        <v>0</v>
      </c>
      <c r="G205" s="5">
        <v>0</v>
      </c>
      <c r="H205" s="5">
        <v>0</v>
      </c>
      <c r="I205" s="5">
        <v>0</v>
      </c>
      <c r="J205" s="20">
        <v>0</v>
      </c>
      <c r="K205" s="14" t="s">
        <v>0</v>
      </c>
      <c r="L205" s="5">
        <f>VLOOKUP(Tableau1[[#This Row],[driver id]],[1]!Tableau3[#Data],2)</f>
        <v>3</v>
      </c>
      <c r="M205" s="22" t="b">
        <f>IF(Tableau1[[#This Row],[job requests received]]&lt;&gt;0,IF(Tableau1[[#This Row],[job requests accepted]]/Tableau1[[#This Row],[job requests received]]&lt;(85/100),"VRAI","FAUX"),FALSE)</f>
        <v>0</v>
      </c>
      <c r="N205" s="22" t="str">
        <f>IF(Tableau1[[#This Row],[ratio time spent in allocated zone]]&lt;80,"VRAI","FAUX")</f>
        <v>VRAI</v>
      </c>
      <c r="P205">
        <f>VALUE(SUBSTITUTE(SUBSTITUTE(Tableau1[[#This Row],[organic job earnings]],"£",""),".",","))</f>
        <v>0</v>
      </c>
      <c r="Q205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0.97916666666666674</v>
      </c>
    </row>
    <row r="206" spans="1:17" ht="39">
      <c r="A206" s="23">
        <v>30299</v>
      </c>
      <c r="B206" s="4" t="s">
        <v>3</v>
      </c>
      <c r="C206" s="4" t="s">
        <v>2</v>
      </c>
      <c r="D206" s="3" t="s">
        <v>1</v>
      </c>
      <c r="E206" s="3">
        <v>0</v>
      </c>
      <c r="F206" s="3">
        <v>0</v>
      </c>
      <c r="G206" s="3">
        <v>0</v>
      </c>
      <c r="H206" s="3">
        <v>0</v>
      </c>
      <c r="I206" s="3">
        <v>0</v>
      </c>
      <c r="J206" s="24">
        <v>0</v>
      </c>
      <c r="K206" s="16" t="s">
        <v>0</v>
      </c>
      <c r="L206" s="3">
        <f>VLOOKUP(Tableau1[[#This Row],[driver id]],[1]!Tableau3[#Data],2)</f>
        <v>3</v>
      </c>
      <c r="M206" s="25" t="b">
        <f>IF(Tableau1[[#This Row],[job requests received]]&lt;&gt;0,IF(Tableau1[[#This Row],[job requests accepted]]/Tableau1[[#This Row],[job requests received]]&lt;(85/100),"VRAI","FAUX"),FALSE)</f>
        <v>0</v>
      </c>
      <c r="N206" s="25" t="str">
        <f>IF(Tableau1[[#This Row],[ratio time spent in allocated zone]]&lt;80,"VRAI","FAUX")</f>
        <v>VRAI</v>
      </c>
      <c r="P206">
        <f>VALUE(SUBSTITUTE(SUBSTITUTE(Tableau1[[#This Row],[organic job earnings]],"£",""),".",","))</f>
        <v>0</v>
      </c>
      <c r="Q206" s="11">
        <f>DATEVALUE(MID(Tableau1[[#This Row],[shift end]],1,FIND("T",Tableau1[[#This Row],[shift end]])-1))+TIMEVALUE(MID(Tableau1[[#This Row],[shift end]],FIND("T",Tableau1[[#This Row],[shift end]])+1,8))-DATEVALUE(MID(Tableau1[[#This Row],[shift start]],1,FIND("T",Tableau1[[#This Row],[shift start]])-1))+TIMEVALUE(MID(Tableau1[[#This Row],[shift start]],FIND("T",Tableau1[[#This Row],[shift start]])+1,8))</f>
        <v>1.6458333333357587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Shift Report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</dc:creator>
  <cp:lastModifiedBy>Jean-Eric Pelouas</cp:lastModifiedBy>
  <dcterms:created xsi:type="dcterms:W3CDTF">2017-06-14T14:47:32Z</dcterms:created>
  <dcterms:modified xsi:type="dcterms:W3CDTF">2017-06-14T16:24:06Z</dcterms:modified>
</cp:coreProperties>
</file>