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FFEA31D4-39F9-4C64-8BA3-A631BA2723D6}" xr6:coauthVersionLast="47" xr6:coauthVersionMax="47" xr10:uidLastSave="{00000000-0000-0000-0000-000000000000}"/>
  <bookViews>
    <workbookView xWindow="-110" yWindow="-110" windowWidth="25820" windowHeight="16220" tabRatio="583" xr2:uid="{EBA83196-EB83-45BF-962F-2AE8D171C24E}"/>
  </bookViews>
  <sheets>
    <sheet name="synthèse 2" sheetId="8" r:id="rId1"/>
    <sheet name="Facture 24" sheetId="1" r:id="rId2"/>
  </sheets>
  <definedNames>
    <definedName name="_xlnm._FilterDatabase" localSheetId="1" hidden="1">'Facture 24'!$A$1:$K$66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8" l="1"/>
  <c r="F5" i="8"/>
  <c r="C6" i="8"/>
  <c r="D6" i="8"/>
  <c r="C7" i="8"/>
  <c r="D7" i="8"/>
  <c r="C8" i="8"/>
  <c r="D8" i="8"/>
  <c r="C5" i="8"/>
  <c r="K13" i="1"/>
  <c r="K3" i="1"/>
  <c r="K6" i="1"/>
  <c r="K15" i="1"/>
  <c r="D5" i="8" s="1"/>
  <c r="K8" i="1"/>
  <c r="K14" i="1"/>
  <c r="K11" i="1"/>
  <c r="K16" i="1"/>
  <c r="K19" i="1"/>
  <c r="K9" i="1"/>
  <c r="K10" i="1"/>
  <c r="K12" i="1"/>
  <c r="K7" i="1"/>
  <c r="K2" i="1"/>
  <c r="K4" i="1"/>
  <c r="K5" i="1"/>
  <c r="K17" i="1"/>
  <c r="K18" i="1"/>
</calcChain>
</file>

<file path=xl/sharedStrings.xml><?xml version="1.0" encoding="utf-8"?>
<sst xmlns="http://schemas.openxmlformats.org/spreadsheetml/2006/main" count="112" uniqueCount="46">
  <si>
    <t>SUPPLIER/PARTNER</t>
  </si>
  <si>
    <t>SUPPL/PARTN
N°</t>
  </si>
  <si>
    <t>PROJECT</t>
  </si>
  <si>
    <t>COUNTRY</t>
  </si>
  <si>
    <t>ID/COST CENTER</t>
  </si>
  <si>
    <t>ID/INTERNAL ORDER</t>
  </si>
  <si>
    <t>PURCHASE ORDER N°</t>
  </si>
  <si>
    <t>DESCRIPTION</t>
  </si>
  <si>
    <t>IT</t>
  </si>
  <si>
    <t>FR</t>
  </si>
  <si>
    <t>US</t>
  </si>
  <si>
    <t>186700002 / Frais de déplacements</t>
  </si>
  <si>
    <t>MEX</t>
  </si>
  <si>
    <t>KOR</t>
  </si>
  <si>
    <t>lorem ipsum</t>
  </si>
  <si>
    <t>payé</t>
  </si>
  <si>
    <t>BE</t>
  </si>
  <si>
    <t>AUE</t>
  </si>
  <si>
    <t xml:space="preserve"> @FRinvoices</t>
  </si>
  <si>
    <t>BRAZIL</t>
  </si>
  <si>
    <t>S</t>
  </si>
  <si>
    <t>D</t>
  </si>
  <si>
    <t>J</t>
  </si>
  <si>
    <t>SF</t>
  </si>
  <si>
    <t>NN</t>
  </si>
  <si>
    <t>SE</t>
  </si>
  <si>
    <t>PHI</t>
  </si>
  <si>
    <t>STONE</t>
  </si>
  <si>
    <t>WS</t>
  </si>
  <si>
    <t>NSA</t>
  </si>
  <si>
    <t>PUB</t>
  </si>
  <si>
    <t>LMP</t>
  </si>
  <si>
    <t>AA</t>
  </si>
  <si>
    <t>FOR</t>
  </si>
  <si>
    <t>UNI</t>
  </si>
  <si>
    <t>SYNTHESE</t>
  </si>
  <si>
    <t>reste à payer</t>
  </si>
  <si>
    <t>Partenariats ONG</t>
  </si>
  <si>
    <t>Frais fonctionnement</t>
  </si>
  <si>
    <t>frais de fonctionnement</t>
  </si>
  <si>
    <t>Comm</t>
  </si>
  <si>
    <t>Fonds</t>
  </si>
  <si>
    <t>Lorem ipsum</t>
  </si>
  <si>
    <t>MONTANT FACTURE ATTENDU</t>
  </si>
  <si>
    <t>MONTANT RECEPT</t>
  </si>
  <si>
    <t>RESTE A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</si>
</sst>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164" fontId="0" fillId="0" borderId="1" xfId="0" applyNumberFormat="1" applyBorder="1" applyAlignment="1">
      <alignment vertical="center"/>
    </xf>
    <xf numFmtId="164" fontId="0" fillId="0" borderId="4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15">
    <dxf>
      <numFmt numFmtId="164" formatCode="#,##0_ ;[Red]\-#,##0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,##0_ ;[Red]\-#,##0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_ ;[Red]\-#,##0\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45A50F-63E6-4EC5-BEB7-A987B3FC8B9A}" name="T_" displayName="T_" ref="A1:K19" totalsRowShown="0" headerRowDxfId="14" dataDxfId="12" headerRowBorderDxfId="13" tableBorderDxfId="11">
  <autoFilter ref="A1:K19" xr:uid="{D645A50F-63E6-4EC5-BEB7-A987B3FC8B9A}"/>
  <sortState xmlns:xlrd2="http://schemas.microsoft.com/office/spreadsheetml/2017/richdata2" ref="A2:K19">
    <sortCondition ref="A1:A19"/>
  </sortState>
  <tableColumns count="11">
    <tableColumn id="1" xr3:uid="{48244497-6F37-4C56-AC17-40A00823E331}" name="SUPPLIER/PARTNER" dataDxfId="10"/>
    <tableColumn id="2" xr3:uid="{A784C613-12CD-488A-977B-3F13FA868360}" name="SUPPL/PARTN_x000a_N°" dataDxfId="9"/>
    <tableColumn id="3" xr3:uid="{BFB272F8-D205-4F31-ACD8-FB61D130D948}" name="PROJECT" dataDxfId="8"/>
    <tableColumn id="4" xr3:uid="{987718C5-EDD6-4713-96DA-593C9629D4C2}" name="COUNTRY" dataDxfId="7"/>
    <tableColumn id="5" xr3:uid="{0B47ED9D-0CDB-45D3-9A93-791954471C0A}" name="ID/COST CENTER" dataDxfId="6"/>
    <tableColumn id="6" xr3:uid="{1225331C-01B5-4A48-97B6-EC3E436EAC11}" name="ID/INTERNAL ORDER" dataDxfId="5"/>
    <tableColumn id="7" xr3:uid="{DC981630-06DF-431D-BC5E-455784209784}" name="PURCHASE ORDER N°" dataDxfId="4"/>
    <tableColumn id="8" xr3:uid="{AA30117F-79A0-4D5E-A933-7FEC1D96B4A1}" name="DESCRIPTION" dataDxfId="3"/>
    <tableColumn id="9" xr3:uid="{D0663362-2221-4F6C-AD95-FA85B07F77C7}" name="MONTANT FACTURE ATTENDU" dataDxfId="2"/>
    <tableColumn id="10" xr3:uid="{5E734BAD-FF8C-489F-A0FF-68E75959DD9F}" name="MONTANT RECEPT" dataDxfId="1"/>
    <tableColumn id="11" xr3:uid="{DBAC072B-81A2-4E6E-A2F1-2A127113D6A5}" name="RESTE A PAYER" dataDxfId="0">
      <calculatedColumnFormula>T_[[#This Row],[MONTANT FACTURE ATTENDU]]-T_[[#This Row],[MONTANT RECEPT]]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31E0-2B92-4695-8E41-1DEB361849AF}">
  <dimension ref="B3:F8"/>
  <sheetViews>
    <sheetView showGridLines="0" tabSelected="1" workbookViewId="0">
      <selection activeCell="P11" sqref="P11"/>
    </sheetView>
  </sheetViews>
  <sheetFormatPr baseColWidth="10" defaultColWidth="8.7265625" defaultRowHeight="14.5" x14ac:dyDescent="0.35"/>
  <cols>
    <col min="1" max="1" width="1.6328125" customWidth="1"/>
    <col min="2" max="2" width="21.08984375" bestFit="1" customWidth="1"/>
    <col min="3" max="3" width="6.7265625" bestFit="1" customWidth="1"/>
    <col min="4" max="4" width="11.6328125" bestFit="1" customWidth="1"/>
    <col min="5" max="5" width="2.6328125" customWidth="1"/>
    <col min="6" max="6" width="60" bestFit="1" customWidth="1"/>
    <col min="7" max="7" width="1.6328125" customWidth="1"/>
  </cols>
  <sheetData>
    <row r="3" spans="2:6" x14ac:dyDescent="0.35">
      <c r="B3" t="s">
        <v>35</v>
      </c>
    </row>
    <row r="4" spans="2:6" x14ac:dyDescent="0.35">
      <c r="C4" s="17" t="s">
        <v>15</v>
      </c>
      <c r="D4" s="17" t="s">
        <v>36</v>
      </c>
    </row>
    <row r="5" spans="2:6" x14ac:dyDescent="0.35">
      <c r="B5" s="17" t="s">
        <v>37</v>
      </c>
      <c r="C5" s="18">
        <f>SUMIFS(T_[MONTANT RECEPT],T_[ID/COST CENTER],$B5)</f>
        <v>11309.369999999999</v>
      </c>
      <c r="D5" s="18">
        <f>SUMIFS(T_[RESTE A PAYER],T_[ID/COST CENTER],$B5)</f>
        <v>445000</v>
      </c>
      <c r="F5" s="7" t="str">
        <f ca="1">ADDRESS(ROW(C5),COLUMN(C5),4) &amp; " : " &amp; _xlfn.FORMULATEXT(C5)</f>
        <v>C5 : =SOMME.SI.ENS(T_[MONTANT RECEPT];T_[ID/COST CENTER];$B5)</v>
      </c>
    </row>
    <row r="6" spans="2:6" x14ac:dyDescent="0.35">
      <c r="B6" s="17" t="s">
        <v>39</v>
      </c>
      <c r="C6" s="18">
        <f>SUMIFS(T_[MONTANT RECEPT],T_[ID/COST CENTER],$B6)</f>
        <v>0</v>
      </c>
      <c r="D6" s="18">
        <f>SUMIFS(T_[RESTE A PAYER],T_[ID/COST CENTER],$B6)</f>
        <v>0</v>
      </c>
      <c r="F6" s="7" t="str">
        <f ca="1">ADDRESS(ROW(D5),COLUMN(D5),4) &amp; " : " &amp; _xlfn.FORMULATEXT(D5)</f>
        <v>D5 : =SOMME.SI.ENS(T_[RESTE A PAYER];T_[ID/COST CENTER];$B5)</v>
      </c>
    </row>
    <row r="7" spans="2:6" x14ac:dyDescent="0.35">
      <c r="B7" s="17" t="s">
        <v>40</v>
      </c>
      <c r="C7" s="18">
        <f>SUMIFS(T_[MONTANT RECEPT],T_[ID/COST CENTER],$B7)</f>
        <v>15000</v>
      </c>
      <c r="D7" s="18">
        <f>SUMIFS(T_[RESTE A PAYER],T_[ID/COST CENTER],$B7)</f>
        <v>0</v>
      </c>
    </row>
    <row r="8" spans="2:6" x14ac:dyDescent="0.35">
      <c r="B8" s="17" t="s">
        <v>41</v>
      </c>
      <c r="C8" s="18">
        <f>SUMIFS(T_[MONTANT RECEPT],T_[ID/COST CENTER],$B8)</f>
        <v>6307.53</v>
      </c>
      <c r="D8" s="18">
        <f>SUMIFS(T_[RESTE A PAYER],T_[ID/COST CENTER],$B8)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04127-D02F-4448-9A0C-8BAA238AE5FC}">
  <dimension ref="A1:K114"/>
  <sheetViews>
    <sheetView showGridLines="0" zoomScale="67" zoomScaleNormal="67" workbookViewId="0">
      <pane xSplit="4" topLeftCell="E1" activePane="topRight" state="frozen"/>
      <selection pane="topRight" activeCell="K11" sqref="K11"/>
    </sheetView>
  </sheetViews>
  <sheetFormatPr baseColWidth="10" defaultColWidth="10.90625" defaultRowHeight="14.5" x14ac:dyDescent="0.35"/>
  <cols>
    <col min="1" max="1" width="21" style="3" bestFit="1" customWidth="1"/>
    <col min="2" max="2" width="16.26953125" style="3" bestFit="1" customWidth="1"/>
    <col min="3" max="3" width="11.7265625" style="3" bestFit="1" customWidth="1"/>
    <col min="4" max="4" width="12.54296875" style="3" bestFit="1" customWidth="1"/>
    <col min="5" max="5" width="19.1796875" style="3" bestFit="1" customWidth="1"/>
    <col min="6" max="6" width="30.6328125" style="3" bestFit="1" customWidth="1"/>
    <col min="7" max="7" width="22.08984375" style="3" bestFit="1" customWidth="1"/>
    <col min="8" max="8" width="15.453125" style="3" bestFit="1" customWidth="1"/>
    <col min="9" max="10" width="13.26953125" style="3" bestFit="1" customWidth="1"/>
    <col min="11" max="11" width="10.81640625" style="3" bestFit="1" customWidth="1"/>
    <col min="12" max="16384" width="10.90625" style="3"/>
  </cols>
  <sheetData>
    <row r="1" spans="1:11" s="8" customFormat="1" ht="43.5" x14ac:dyDescent="0.3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43</v>
      </c>
      <c r="J1" s="11" t="s">
        <v>44</v>
      </c>
      <c r="K1" s="12" t="s">
        <v>45</v>
      </c>
    </row>
    <row r="2" spans="1:11" x14ac:dyDescent="0.35">
      <c r="A2" s="4" t="s">
        <v>32</v>
      </c>
      <c r="B2" s="1">
        <v>132276</v>
      </c>
      <c r="C2" s="1" t="s">
        <v>42</v>
      </c>
      <c r="D2" s="1" t="s">
        <v>9</v>
      </c>
      <c r="E2" s="1" t="s">
        <v>38</v>
      </c>
      <c r="F2" s="1"/>
      <c r="G2" s="1"/>
      <c r="H2" s="1" t="s">
        <v>14</v>
      </c>
      <c r="I2" s="13">
        <v>888</v>
      </c>
      <c r="J2" s="13"/>
      <c r="K2" s="14">
        <f>T_[[#This Row],[MONTANT FACTURE ATTENDU]]-T_[[#This Row],[MONTANT RECEPT]]</f>
        <v>888</v>
      </c>
    </row>
    <row r="3" spans="1:11" x14ac:dyDescent="0.35">
      <c r="A3" s="4" t="s">
        <v>21</v>
      </c>
      <c r="B3" s="1">
        <v>132841</v>
      </c>
      <c r="C3" s="1" t="s">
        <v>42</v>
      </c>
      <c r="D3" s="1" t="s">
        <v>8</v>
      </c>
      <c r="E3" s="1" t="s">
        <v>37</v>
      </c>
      <c r="F3" s="1"/>
      <c r="G3" s="1"/>
      <c r="H3" s="1" t="s">
        <v>14</v>
      </c>
      <c r="I3" s="13">
        <v>300000</v>
      </c>
      <c r="J3" s="13"/>
      <c r="K3" s="14">
        <f>T_[[#This Row],[MONTANT FACTURE ATTENDU]]-T_[[#This Row],[MONTANT RECEPT]]</f>
        <v>300000</v>
      </c>
    </row>
    <row r="4" spans="1:11" x14ac:dyDescent="0.35">
      <c r="A4" s="4" t="s">
        <v>33</v>
      </c>
      <c r="B4" s="1">
        <v>142421</v>
      </c>
      <c r="C4" s="1" t="s">
        <v>42</v>
      </c>
      <c r="D4" s="1" t="s">
        <v>9</v>
      </c>
      <c r="E4" s="2" t="s">
        <v>41</v>
      </c>
      <c r="G4" s="1" t="s">
        <v>18</v>
      </c>
      <c r="H4" s="1" t="s">
        <v>14</v>
      </c>
      <c r="I4" s="13">
        <v>461.53</v>
      </c>
      <c r="J4" s="13">
        <v>461.53</v>
      </c>
      <c r="K4" s="14">
        <f>T_[[#This Row],[MONTANT FACTURE ATTENDU]]-T_[[#This Row],[MONTANT RECEPT]]</f>
        <v>0</v>
      </c>
    </row>
    <row r="5" spans="1:11" x14ac:dyDescent="0.35">
      <c r="A5" s="4" t="s">
        <v>33</v>
      </c>
      <c r="B5" s="1">
        <v>142421</v>
      </c>
      <c r="C5" s="1" t="s">
        <v>42</v>
      </c>
      <c r="D5" s="1" t="s">
        <v>9</v>
      </c>
      <c r="E5" s="2" t="s">
        <v>41</v>
      </c>
      <c r="F5" s="1"/>
      <c r="G5" s="1" t="s">
        <v>18</v>
      </c>
      <c r="H5" s="1" t="s">
        <v>14</v>
      </c>
      <c r="I5" s="13">
        <v>5846</v>
      </c>
      <c r="J5" s="13">
        <v>5846</v>
      </c>
      <c r="K5" s="14">
        <f>T_[[#This Row],[MONTANT FACTURE ATTENDU]]-T_[[#This Row],[MONTANT RECEPT]]</f>
        <v>0</v>
      </c>
    </row>
    <row r="6" spans="1:11" x14ac:dyDescent="0.35">
      <c r="A6" s="4" t="s">
        <v>22</v>
      </c>
      <c r="B6" s="1">
        <v>170565</v>
      </c>
      <c r="C6" s="1" t="s">
        <v>42</v>
      </c>
      <c r="D6" s="1" t="s">
        <v>13</v>
      </c>
      <c r="E6" s="1" t="s">
        <v>38</v>
      </c>
      <c r="F6" s="1"/>
      <c r="G6" s="1"/>
      <c r="H6" s="1" t="s">
        <v>14</v>
      </c>
      <c r="I6" s="13">
        <v>500</v>
      </c>
      <c r="J6" s="13"/>
      <c r="K6" s="14">
        <f>T_[[#This Row],[MONTANT FACTURE ATTENDU]]-T_[[#This Row],[MONTANT RECEPT]]</f>
        <v>500</v>
      </c>
    </row>
    <row r="7" spans="1:11" x14ac:dyDescent="0.35">
      <c r="A7" s="4" t="s">
        <v>31</v>
      </c>
      <c r="B7" s="1">
        <v>135583</v>
      </c>
      <c r="C7" s="1" t="s">
        <v>42</v>
      </c>
      <c r="D7" s="1" t="s">
        <v>9</v>
      </c>
      <c r="E7" s="1" t="s">
        <v>37</v>
      </c>
      <c r="F7" s="1"/>
      <c r="G7" s="1"/>
      <c r="H7" s="1" t="s">
        <v>14</v>
      </c>
      <c r="I7" s="13">
        <v>309.37</v>
      </c>
      <c r="J7" s="13">
        <v>309.37</v>
      </c>
      <c r="K7" s="14">
        <f>T_[[#This Row],[MONTANT FACTURE ATTENDU]]-T_[[#This Row],[MONTANT RECEPT]]</f>
        <v>0</v>
      </c>
    </row>
    <row r="8" spans="1:11" x14ac:dyDescent="0.35">
      <c r="A8" s="4" t="s">
        <v>24</v>
      </c>
      <c r="B8" s="1">
        <v>132832</v>
      </c>
      <c r="C8" s="1" t="s">
        <v>42</v>
      </c>
      <c r="D8" s="1" t="s">
        <v>10</v>
      </c>
      <c r="E8" s="1" t="s">
        <v>37</v>
      </c>
      <c r="F8" s="1"/>
      <c r="G8" s="1"/>
      <c r="H8" s="1" t="s">
        <v>14</v>
      </c>
      <c r="I8" s="13">
        <v>4000</v>
      </c>
      <c r="J8" s="13">
        <v>4000</v>
      </c>
      <c r="K8" s="14">
        <f>T_[[#This Row],[MONTANT FACTURE ATTENDU]]-T_[[#This Row],[MONTANT RECEPT]]</f>
        <v>0</v>
      </c>
    </row>
    <row r="9" spans="1:11" x14ac:dyDescent="0.35">
      <c r="A9" s="4" t="s">
        <v>29</v>
      </c>
      <c r="B9" s="1">
        <v>186390</v>
      </c>
      <c r="C9" s="1" t="s">
        <v>42</v>
      </c>
      <c r="D9" s="1" t="s">
        <v>19</v>
      </c>
      <c r="E9" s="1" t="s">
        <v>38</v>
      </c>
      <c r="F9" s="1" t="s">
        <v>11</v>
      </c>
      <c r="G9" s="1">
        <v>24060206</v>
      </c>
      <c r="H9" s="1" t="s">
        <v>14</v>
      </c>
      <c r="I9" s="13">
        <v>580</v>
      </c>
      <c r="J9" s="13"/>
      <c r="K9" s="14">
        <f>T_[[#This Row],[MONTANT FACTURE ATTENDU]]-T_[[#This Row],[MONTANT RECEPT]]</f>
        <v>580</v>
      </c>
    </row>
    <row r="10" spans="1:11" x14ac:dyDescent="0.35">
      <c r="A10" s="4" t="s">
        <v>29</v>
      </c>
      <c r="B10" s="1">
        <v>186390</v>
      </c>
      <c r="C10" s="1" t="s">
        <v>42</v>
      </c>
      <c r="D10" s="1" t="s">
        <v>19</v>
      </c>
      <c r="E10" s="1" t="s">
        <v>38</v>
      </c>
      <c r="F10" s="1" t="s">
        <v>11</v>
      </c>
      <c r="G10" s="1">
        <v>24060203</v>
      </c>
      <c r="H10" s="1" t="s">
        <v>14</v>
      </c>
      <c r="I10" s="13">
        <v>580</v>
      </c>
      <c r="J10" s="13"/>
      <c r="K10" s="14">
        <f>T_[[#This Row],[MONTANT FACTURE ATTENDU]]-T_[[#This Row],[MONTANT RECEPT]]</f>
        <v>580</v>
      </c>
    </row>
    <row r="11" spans="1:11" x14ac:dyDescent="0.35">
      <c r="A11" s="4" t="s">
        <v>26</v>
      </c>
      <c r="B11" s="1">
        <v>132844</v>
      </c>
      <c r="C11" s="1" t="s">
        <v>42</v>
      </c>
      <c r="D11" s="1" t="s">
        <v>16</v>
      </c>
      <c r="E11" s="1" t="s">
        <v>38</v>
      </c>
      <c r="F11" s="1"/>
      <c r="G11" s="1"/>
      <c r="H11" s="1" t="s">
        <v>14</v>
      </c>
      <c r="I11" s="13">
        <v>750</v>
      </c>
      <c r="J11" s="13"/>
      <c r="K11" s="14">
        <f>T_[[#This Row],[MONTANT FACTURE ATTENDU]]-T_[[#This Row],[MONTANT RECEPT]]</f>
        <v>750</v>
      </c>
    </row>
    <row r="12" spans="1:11" x14ac:dyDescent="0.35">
      <c r="A12" s="4" t="s">
        <v>30</v>
      </c>
      <c r="B12" s="1">
        <v>129013</v>
      </c>
      <c r="C12" s="1" t="s">
        <v>42</v>
      </c>
      <c r="D12" s="1" t="s">
        <v>9</v>
      </c>
      <c r="E12" s="1" t="s">
        <v>37</v>
      </c>
      <c r="F12" s="1"/>
      <c r="G12" s="1">
        <v>24055038</v>
      </c>
      <c r="H12" s="1" t="s">
        <v>14</v>
      </c>
      <c r="I12" s="13">
        <v>5000</v>
      </c>
      <c r="J12" s="13"/>
      <c r="K12" s="14">
        <f>T_[[#This Row],[MONTANT FACTURE ATTENDU]]-T_[[#This Row],[MONTANT RECEPT]]</f>
        <v>5000</v>
      </c>
    </row>
    <row r="13" spans="1:11" x14ac:dyDescent="0.35">
      <c r="A13" s="4" t="s">
        <v>20</v>
      </c>
      <c r="B13" s="1">
        <v>147495</v>
      </c>
      <c r="C13" s="1" t="s">
        <v>42</v>
      </c>
      <c r="D13" s="1" t="s">
        <v>9</v>
      </c>
      <c r="E13" s="1" t="s">
        <v>37</v>
      </c>
      <c r="F13" s="1"/>
      <c r="G13" s="1">
        <v>24053196</v>
      </c>
      <c r="H13" s="1" t="s">
        <v>14</v>
      </c>
      <c r="I13" s="13">
        <v>140000</v>
      </c>
      <c r="J13" s="13"/>
      <c r="K13" s="14">
        <f>T_[[#This Row],[MONTANT FACTURE ATTENDU]]-T_[[#This Row],[MONTANT RECEPT]]</f>
        <v>140000</v>
      </c>
    </row>
    <row r="14" spans="1:11" x14ac:dyDescent="0.35">
      <c r="A14" s="4" t="s">
        <v>25</v>
      </c>
      <c r="B14" s="1">
        <v>182456</v>
      </c>
      <c r="C14" s="1" t="s">
        <v>42</v>
      </c>
      <c r="D14" s="1" t="s">
        <v>8</v>
      </c>
      <c r="E14" s="1" t="s">
        <v>37</v>
      </c>
      <c r="F14" s="1"/>
      <c r="G14" s="1"/>
      <c r="H14" s="1" t="s">
        <v>14</v>
      </c>
      <c r="I14" s="13">
        <v>3500</v>
      </c>
      <c r="J14" s="13">
        <v>3500</v>
      </c>
      <c r="K14" s="14">
        <f>T_[[#This Row],[MONTANT FACTURE ATTENDU]]-T_[[#This Row],[MONTANT RECEPT]]</f>
        <v>0</v>
      </c>
    </row>
    <row r="15" spans="1:11" x14ac:dyDescent="0.35">
      <c r="A15" s="4" t="s">
        <v>23</v>
      </c>
      <c r="B15" s="1">
        <v>147495</v>
      </c>
      <c r="C15" s="1" t="s">
        <v>42</v>
      </c>
      <c r="D15" s="1" t="s">
        <v>9</v>
      </c>
      <c r="E15" s="1" t="s">
        <v>37</v>
      </c>
      <c r="F15" s="1"/>
      <c r="G15" s="1"/>
      <c r="H15" s="1" t="s">
        <v>14</v>
      </c>
      <c r="I15" s="13">
        <v>3500</v>
      </c>
      <c r="J15" s="13">
        <v>3500</v>
      </c>
      <c r="K15" s="14">
        <f>T_[[#This Row],[MONTANT FACTURE ATTENDU]]-T_[[#This Row],[MONTANT RECEPT]]</f>
        <v>0</v>
      </c>
    </row>
    <row r="16" spans="1:11" x14ac:dyDescent="0.35">
      <c r="A16" s="4" t="s">
        <v>27</v>
      </c>
      <c r="B16" s="1">
        <v>188562</v>
      </c>
      <c r="C16" s="1" t="s">
        <v>42</v>
      </c>
      <c r="D16" s="1" t="s">
        <v>17</v>
      </c>
      <c r="E16" s="1" t="s">
        <v>38</v>
      </c>
      <c r="F16" s="1" t="s">
        <v>11</v>
      </c>
      <c r="G16" s="1"/>
      <c r="H16" s="1" t="s">
        <v>14</v>
      </c>
      <c r="I16" s="13">
        <v>786</v>
      </c>
      <c r="J16" s="13"/>
      <c r="K16" s="14">
        <f>T_[[#This Row],[MONTANT FACTURE ATTENDU]]-T_[[#This Row],[MONTANT RECEPT]]</f>
        <v>786</v>
      </c>
    </row>
    <row r="17" spans="1:11" x14ac:dyDescent="0.35">
      <c r="A17" s="4" t="s">
        <v>34</v>
      </c>
      <c r="B17" s="1">
        <v>186839</v>
      </c>
      <c r="C17" s="1" t="s">
        <v>42</v>
      </c>
      <c r="D17" s="1" t="s">
        <v>9</v>
      </c>
      <c r="E17" s="2" t="s">
        <v>40</v>
      </c>
      <c r="F17" s="1"/>
      <c r="G17" s="1">
        <v>24056824</v>
      </c>
      <c r="H17" s="1" t="s">
        <v>14</v>
      </c>
      <c r="I17" s="13">
        <v>15000</v>
      </c>
      <c r="J17" s="13">
        <v>15000</v>
      </c>
      <c r="K17" s="14">
        <f>T_[[#This Row],[MONTANT FACTURE ATTENDU]]-T_[[#This Row],[MONTANT RECEPT]]</f>
        <v>0</v>
      </c>
    </row>
    <row r="18" spans="1:11" x14ac:dyDescent="0.35">
      <c r="A18" s="4" t="s">
        <v>34</v>
      </c>
      <c r="B18" s="1">
        <v>188048</v>
      </c>
      <c r="C18" s="1" t="s">
        <v>42</v>
      </c>
      <c r="D18" s="1"/>
      <c r="E18" s="1"/>
      <c r="F18" s="1"/>
      <c r="G18" s="1"/>
      <c r="H18" s="1" t="s">
        <v>14</v>
      </c>
      <c r="I18" s="13"/>
      <c r="J18" s="13"/>
      <c r="K18" s="14">
        <f>T_[[#This Row],[MONTANT FACTURE ATTENDU]]-T_[[#This Row],[MONTANT RECEPT]]</f>
        <v>0</v>
      </c>
    </row>
    <row r="19" spans="1:11" x14ac:dyDescent="0.35">
      <c r="A19" s="5" t="s">
        <v>28</v>
      </c>
      <c r="B19" s="6">
        <v>161331</v>
      </c>
      <c r="C19" s="6" t="s">
        <v>42</v>
      </c>
      <c r="D19" s="6" t="s">
        <v>12</v>
      </c>
      <c r="E19" s="6" t="s">
        <v>38</v>
      </c>
      <c r="F19" s="6" t="s">
        <v>11</v>
      </c>
      <c r="G19" s="6">
        <v>24055292</v>
      </c>
      <c r="H19" s="6" t="s">
        <v>14</v>
      </c>
      <c r="I19" s="15">
        <v>380</v>
      </c>
      <c r="J19" s="15"/>
      <c r="K19" s="16">
        <f>T_[[#This Row],[MONTANT FACTURE ATTENDU]]-T_[[#This Row],[MONTANT RECEPT]]</f>
        <v>380</v>
      </c>
    </row>
    <row r="21" spans="1:11" x14ac:dyDescent="0.35">
      <c r="G21" s="8"/>
    </row>
    <row r="66" spans="4:4" ht="13" customHeight="1" x14ac:dyDescent="0.35"/>
    <row r="68" spans="4:4" x14ac:dyDescent="0.35">
      <c r="D68" s="9"/>
    </row>
    <row r="69" spans="4:4" x14ac:dyDescent="0.35">
      <c r="D69" s="1"/>
    </row>
    <row r="70" spans="4:4" x14ac:dyDescent="0.35">
      <c r="D70" s="1"/>
    </row>
    <row r="71" spans="4:4" x14ac:dyDescent="0.35">
      <c r="D71" s="1"/>
    </row>
    <row r="72" spans="4:4" x14ac:dyDescent="0.35">
      <c r="D72" s="1"/>
    </row>
    <row r="73" spans="4:4" x14ac:dyDescent="0.35">
      <c r="D73" s="1"/>
    </row>
    <row r="74" spans="4:4" x14ac:dyDescent="0.35">
      <c r="D74" s="1"/>
    </row>
    <row r="75" spans="4:4" x14ac:dyDescent="0.35">
      <c r="D75" s="1"/>
    </row>
    <row r="76" spans="4:4" x14ac:dyDescent="0.35">
      <c r="D76" s="1"/>
    </row>
    <row r="77" spans="4:4" x14ac:dyDescent="0.35">
      <c r="D77" s="1"/>
    </row>
    <row r="78" spans="4:4" x14ac:dyDescent="0.35">
      <c r="D78" s="1"/>
    </row>
    <row r="79" spans="4:4" x14ac:dyDescent="0.35">
      <c r="D79" s="1"/>
    </row>
    <row r="80" spans="4:4" x14ac:dyDescent="0.35">
      <c r="D80" s="1"/>
    </row>
    <row r="81" spans="4:4" x14ac:dyDescent="0.35">
      <c r="D81" s="1"/>
    </row>
    <row r="82" spans="4:4" x14ac:dyDescent="0.35">
      <c r="D82" s="1"/>
    </row>
    <row r="83" spans="4:4" x14ac:dyDescent="0.35">
      <c r="D83" s="1"/>
    </row>
    <row r="84" spans="4:4" x14ac:dyDescent="0.35">
      <c r="D84" s="1"/>
    </row>
    <row r="85" spans="4:4" x14ac:dyDescent="0.35">
      <c r="D85" s="1"/>
    </row>
    <row r="86" spans="4:4" x14ac:dyDescent="0.35">
      <c r="D86" s="1"/>
    </row>
    <row r="87" spans="4:4" x14ac:dyDescent="0.35">
      <c r="D87" s="1"/>
    </row>
    <row r="88" spans="4:4" x14ac:dyDescent="0.35">
      <c r="D88" s="1"/>
    </row>
    <row r="89" spans="4:4" x14ac:dyDescent="0.35">
      <c r="D89" s="1"/>
    </row>
    <row r="90" spans="4:4" x14ac:dyDescent="0.35">
      <c r="D90" s="1"/>
    </row>
    <row r="91" spans="4:4" x14ac:dyDescent="0.35">
      <c r="D91" s="1"/>
    </row>
    <row r="92" spans="4:4" x14ac:dyDescent="0.35">
      <c r="D92" s="1"/>
    </row>
    <row r="93" spans="4:4" x14ac:dyDescent="0.35">
      <c r="D93" s="1"/>
    </row>
    <row r="94" spans="4:4" x14ac:dyDescent="0.35">
      <c r="D94" s="1"/>
    </row>
    <row r="95" spans="4:4" x14ac:dyDescent="0.35">
      <c r="D95" s="1"/>
    </row>
    <row r="96" spans="4:4" x14ac:dyDescent="0.35">
      <c r="D96" s="1"/>
    </row>
    <row r="97" spans="4:4" x14ac:dyDescent="0.35">
      <c r="D97" s="1"/>
    </row>
    <row r="98" spans="4:4" x14ac:dyDescent="0.35">
      <c r="D98" s="1"/>
    </row>
    <row r="99" spans="4:4" x14ac:dyDescent="0.35">
      <c r="D99" s="1"/>
    </row>
    <row r="100" spans="4:4" x14ac:dyDescent="0.35">
      <c r="D100" s="1"/>
    </row>
    <row r="101" spans="4:4" x14ac:dyDescent="0.35">
      <c r="D101" s="1"/>
    </row>
    <row r="102" spans="4:4" x14ac:dyDescent="0.35">
      <c r="D102" s="1"/>
    </row>
    <row r="103" spans="4:4" x14ac:dyDescent="0.35">
      <c r="D103" s="1"/>
    </row>
    <row r="104" spans="4:4" x14ac:dyDescent="0.35">
      <c r="D104" s="1"/>
    </row>
    <row r="105" spans="4:4" x14ac:dyDescent="0.35">
      <c r="D105" s="1"/>
    </row>
    <row r="106" spans="4:4" x14ac:dyDescent="0.35">
      <c r="D106" s="1"/>
    </row>
    <row r="107" spans="4:4" x14ac:dyDescent="0.35">
      <c r="D107" s="1"/>
    </row>
    <row r="108" spans="4:4" x14ac:dyDescent="0.35">
      <c r="D108" s="1"/>
    </row>
    <row r="109" spans="4:4" x14ac:dyDescent="0.35">
      <c r="D109" s="1"/>
    </row>
    <row r="110" spans="4:4" x14ac:dyDescent="0.35">
      <c r="D110" s="1"/>
    </row>
    <row r="111" spans="4:4" x14ac:dyDescent="0.35">
      <c r="D111" s="1"/>
    </row>
    <row r="112" spans="4:4" x14ac:dyDescent="0.35">
      <c r="D112" s="1"/>
    </row>
    <row r="113" spans="4:4" x14ac:dyDescent="0.35">
      <c r="D113" s="1"/>
    </row>
    <row r="114" spans="4:4" x14ac:dyDescent="0.35">
      <c r="D114" s="1"/>
    </row>
  </sheetData>
  <sortState xmlns:xlrd2="http://schemas.microsoft.com/office/spreadsheetml/2017/richdata2" ref="A2:K66">
    <sortCondition ref="A2:A66"/>
  </sortState>
  <phoneticPr fontId="2" type="noConversion"/>
  <dataValidations count="3">
    <dataValidation type="list" allowBlank="1" showInputMessage="1" showErrorMessage="1" sqref="D115:D1398" xr:uid="{54E9A38E-808C-4B24-AC46-063D62A21986}">
      <formula1>#REF!</formula1>
    </dataValidation>
    <dataValidation type="list" allowBlank="1" showInputMessage="1" showErrorMessage="1" sqref="E34:E1395 E31:E32 E25:E29 E19 F2:F3 E22:F23 F25:F1401 F5:F19" xr:uid="{3362BD79-51E9-4AEB-A630-B409A4971DCE}">
      <formula1>#REF!</formula1>
    </dataValidation>
    <dataValidation type="list" allowBlank="1" showInputMessage="1" sqref="D31:D32 D34:D114 D22:D23 D25:D29" xr:uid="{433F4F17-2135-431D-A82B-F80E00706528}">
      <formula1>#REF!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2</vt:lpstr>
      <vt:lpstr>Facture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YANKOUA Michèle (External)</dc:creator>
  <cp:lastModifiedBy>Jean-Eric</cp:lastModifiedBy>
  <cp:lastPrinted>2024-10-10T07:49:04Z</cp:lastPrinted>
  <dcterms:created xsi:type="dcterms:W3CDTF">2024-10-07T09:26:01Z</dcterms:created>
  <dcterms:modified xsi:type="dcterms:W3CDTF">2024-12-09T12:43:16Z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2024-10-07T09:26:28Z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525b9720-8c2a-4d93-8956-cd3490b575dc</vt:lpwstr>
  </property>
  <property fmtid="{D5CDD505-2E9C-101B-9397-08002B2CF9AE}" pid="8" name="MSIP_Label_7cdb6f0a-766a-440a-a3ab-e9891de0b484_ContentBits">
    <vt:lpwstr>0</vt:lpwstr>
  </property>
</Properties>
</file>