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9406A7C3-BD09-4E38-BA52-17F5BE41EC16}" xr6:coauthVersionLast="47" xr6:coauthVersionMax="47" xr10:uidLastSave="{00000000-0000-0000-0000-000000000000}"/>
  <bookViews>
    <workbookView xWindow="-110" yWindow="-110" windowWidth="25820" windowHeight="162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0" i="1" l="1"/>
  <c r="B21" i="1"/>
  <c r="B22" i="1"/>
  <c r="B19" i="1"/>
  <c r="I23" i="1"/>
  <c r="I22" i="1"/>
  <c r="I21" i="1"/>
  <c r="I20" i="1"/>
  <c r="I19" i="1"/>
  <c r="E20" i="1"/>
  <c r="E21" i="1"/>
  <c r="E22" i="1"/>
  <c r="E19" i="1"/>
  <c r="D20" i="1"/>
  <c r="G20" i="1" s="1"/>
  <c r="D21" i="1"/>
  <c r="G21" i="1" s="1"/>
  <c r="D22" i="1"/>
  <c r="D19" i="1"/>
  <c r="C20" i="1"/>
  <c r="C21" i="1"/>
  <c r="C22" i="1"/>
  <c r="C19" i="1"/>
  <c r="G14" i="1"/>
  <c r="G15" i="1"/>
  <c r="G16" i="1"/>
  <c r="G13" i="1"/>
  <c r="I12" i="1"/>
  <c r="F20" i="1"/>
  <c r="F21" i="1"/>
  <c r="F22" i="1"/>
  <c r="F19" i="1"/>
  <c r="I13" i="1"/>
  <c r="J8" i="1"/>
  <c r="I8" i="1"/>
  <c r="J7" i="1"/>
  <c r="I7" i="1"/>
  <c r="J6" i="1"/>
  <c r="I6" i="1"/>
  <c r="J5" i="1"/>
  <c r="E16" i="1" s="1"/>
  <c r="I5" i="1"/>
  <c r="D15" i="1" s="1"/>
  <c r="J4" i="1"/>
  <c r="I4" i="1"/>
  <c r="J3" i="1"/>
  <c r="I3" i="1"/>
  <c r="C14" i="1"/>
  <c r="F14" i="1" s="1"/>
  <c r="C15" i="1"/>
  <c r="F15" i="1" s="1"/>
  <c r="C16" i="1"/>
  <c r="F16" i="1" s="1"/>
  <c r="C13" i="1"/>
  <c r="F13" i="1" s="1"/>
  <c r="G8" i="1"/>
  <c r="F8" i="1"/>
  <c r="G7" i="1"/>
  <c r="F7" i="1"/>
  <c r="G6" i="1"/>
  <c r="F6" i="1"/>
  <c r="G5" i="1"/>
  <c r="F5" i="1"/>
  <c r="G4" i="1"/>
  <c r="F4" i="1"/>
  <c r="G3" i="1"/>
  <c r="F3" i="1"/>
  <c r="G22" i="1" l="1"/>
  <c r="G19" i="1"/>
  <c r="D13" i="1"/>
  <c r="E13" i="1"/>
  <c r="E15" i="1"/>
  <c r="B14" i="1" s="1"/>
  <c r="D14" i="1"/>
  <c r="E14" i="1"/>
  <c r="D16" i="1"/>
  <c r="B16" i="1" l="1"/>
  <c r="B13" i="1"/>
  <c r="B15" i="1"/>
</calcChain>
</file>

<file path=xl/sharedStrings.xml><?xml version="1.0" encoding="utf-8"?>
<sst xmlns="http://schemas.openxmlformats.org/spreadsheetml/2006/main" count="19" uniqueCount="14">
  <si>
    <t>Poule A</t>
  </si>
  <si>
    <t>Batman</t>
  </si>
  <si>
    <t>Superman</t>
  </si>
  <si>
    <t>Catwoman</t>
  </si>
  <si>
    <t>Cobra</t>
  </si>
  <si>
    <t>S</t>
  </si>
  <si>
    <t>POULE A</t>
  </si>
  <si>
    <t>v</t>
  </si>
  <si>
    <t>d</t>
  </si>
  <si>
    <t>Vainqueur</t>
  </si>
  <si>
    <t>Perdant</t>
  </si>
  <si>
    <t>jeux gagnés</t>
  </si>
  <si>
    <t>points</t>
  </si>
  <si>
    <t>classement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</si>
</sst>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24"/>
      <color theme="4" tint="-0.499984740745262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rgb="FFCC0000"/>
      </left>
      <right/>
      <top style="medium">
        <color rgb="FFCC0000"/>
      </top>
      <bottom style="medium">
        <color rgb="FFCC0000"/>
      </bottom>
      <diagonal/>
    </border>
    <border>
      <left/>
      <right style="medium">
        <color rgb="FFCC0000"/>
      </right>
      <top style="medium">
        <color rgb="FFCC0000"/>
      </top>
      <bottom style="medium">
        <color rgb="FFCC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rgb="FFFF0000"/>
      </bottom>
      <diagonal/>
    </border>
    <border>
      <left/>
      <right style="thin">
        <color auto="1"/>
      </right>
      <top style="thin">
        <color auto="1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" fontId="4" fillId="3" borderId="3" xfId="0" applyNumberFormat="1" applyFont="1" applyFill="1" applyBorder="1" applyAlignment="1">
      <alignment horizontal="center" vertical="center"/>
    </xf>
    <xf numFmtId="1" fontId="3" fillId="5" borderId="6" xfId="0" applyNumberFormat="1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1" fontId="5" fillId="5" borderId="6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3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1" fontId="0" fillId="0" borderId="0" xfId="0" applyNumberFormat="1"/>
    <xf numFmtId="0" fontId="6" fillId="0" borderId="0" xfId="0" applyFont="1"/>
    <xf numFmtId="0" fontId="0" fillId="6" borderId="0" xfId="0" applyFill="1"/>
    <xf numFmtId="0" fontId="0" fillId="6" borderId="0" xfId="0" applyFill="1" applyAlignment="1">
      <alignment horizontal="center"/>
    </xf>
    <xf numFmtId="1" fontId="0" fillId="6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24"/>
  <sheetViews>
    <sheetView showGridLines="0" tabSelected="1" workbookViewId="0">
      <selection activeCell="B18" sqref="B18:G22"/>
    </sheetView>
  </sheetViews>
  <sheetFormatPr baseColWidth="10" defaultRowHeight="14.5" x14ac:dyDescent="0.35"/>
  <cols>
    <col min="2" max="2" width="24.81640625" customWidth="1"/>
    <col min="3" max="3" width="30.36328125" customWidth="1"/>
  </cols>
  <sheetData>
    <row r="1" spans="2:10" ht="15" thickBot="1" x14ac:dyDescent="0.4"/>
    <row r="2" spans="2:10" ht="32.5" customHeight="1" thickBot="1" x14ac:dyDescent="0.75">
      <c r="B2" s="11" t="s">
        <v>0</v>
      </c>
      <c r="C2" s="12"/>
      <c r="E2" s="1" t="s">
        <v>5</v>
      </c>
      <c r="F2" s="9" t="s">
        <v>6</v>
      </c>
      <c r="G2" s="10"/>
      <c r="H2" s="1" t="s">
        <v>5</v>
      </c>
      <c r="I2" s="7" t="s">
        <v>9</v>
      </c>
      <c r="J2" s="7" t="s">
        <v>10</v>
      </c>
    </row>
    <row r="3" spans="2:10" ht="32.5" customHeight="1" thickBot="1" x14ac:dyDescent="0.75">
      <c r="B3" s="13" t="s">
        <v>1</v>
      </c>
      <c r="C3" s="14"/>
      <c r="E3" s="2">
        <v>7</v>
      </c>
      <c r="F3" s="3" t="str">
        <f>B3</f>
        <v>Batman</v>
      </c>
      <c r="G3" s="3" t="str">
        <f>B6</f>
        <v>Cobra</v>
      </c>
      <c r="H3" s="4">
        <v>9</v>
      </c>
      <c r="I3" s="8" t="str">
        <f>IF(E3&lt;&gt;"",IF(E3&lt;H3,G3,F3),"")</f>
        <v>Cobra</v>
      </c>
      <c r="J3" s="8" t="str">
        <f>IF(E3&lt;&gt;"",IF(E3&lt;H3,F3,G3),"")</f>
        <v>Batman</v>
      </c>
    </row>
    <row r="4" spans="2:10" ht="32.5" customHeight="1" thickBot="1" x14ac:dyDescent="0.75">
      <c r="B4" s="13" t="s">
        <v>2</v>
      </c>
      <c r="C4" s="14"/>
      <c r="E4" s="2">
        <v>9</v>
      </c>
      <c r="F4" s="3" t="str">
        <f>B4</f>
        <v>Superman</v>
      </c>
      <c r="G4" s="3" t="str">
        <f>B5</f>
        <v>Catwoman</v>
      </c>
      <c r="H4" s="4">
        <v>3</v>
      </c>
      <c r="I4" s="8" t="str">
        <f t="shared" ref="I4:I8" si="0">IF(E4&lt;&gt;"",IF(E4&lt;H4,G4,F4),"")</f>
        <v>Superman</v>
      </c>
      <c r="J4" s="8" t="str">
        <f t="shared" ref="J4:J8" si="1">IF(E4&lt;&gt;"",IF(E4&lt;H4,F4,G4),"")</f>
        <v>Catwoman</v>
      </c>
    </row>
    <row r="5" spans="2:10" ht="32.5" customHeight="1" thickBot="1" x14ac:dyDescent="0.75">
      <c r="B5" s="13" t="s">
        <v>3</v>
      </c>
      <c r="C5" s="14"/>
      <c r="E5" s="2">
        <v>7</v>
      </c>
      <c r="F5" s="3" t="str">
        <f>B3</f>
        <v>Batman</v>
      </c>
      <c r="G5" s="3" t="str">
        <f>B5</f>
        <v>Catwoman</v>
      </c>
      <c r="H5" s="4">
        <v>9</v>
      </c>
      <c r="I5" s="8" t="str">
        <f t="shared" si="0"/>
        <v>Catwoman</v>
      </c>
      <c r="J5" s="8" t="str">
        <f t="shared" si="1"/>
        <v>Batman</v>
      </c>
    </row>
    <row r="6" spans="2:10" ht="32.5" customHeight="1" thickBot="1" x14ac:dyDescent="0.75">
      <c r="B6" s="13" t="s">
        <v>4</v>
      </c>
      <c r="C6" s="14"/>
      <c r="E6" s="2">
        <v>5</v>
      </c>
      <c r="F6" s="3" t="str">
        <f>B4</f>
        <v>Superman</v>
      </c>
      <c r="G6" s="3" t="str">
        <f>B6</f>
        <v>Cobra</v>
      </c>
      <c r="H6" s="4">
        <v>9</v>
      </c>
      <c r="I6" s="8" t="str">
        <f t="shared" si="0"/>
        <v>Cobra</v>
      </c>
      <c r="J6" s="8" t="str">
        <f t="shared" si="1"/>
        <v>Superman</v>
      </c>
    </row>
    <row r="7" spans="2:10" ht="32.5" customHeight="1" x14ac:dyDescent="0.35">
      <c r="E7" s="2">
        <v>9</v>
      </c>
      <c r="F7" s="3" t="str">
        <f>B3</f>
        <v>Batman</v>
      </c>
      <c r="G7" s="3" t="str">
        <f>B4</f>
        <v>Superman</v>
      </c>
      <c r="H7" s="4">
        <v>6</v>
      </c>
      <c r="I7" s="8" t="str">
        <f t="shared" si="0"/>
        <v>Batman</v>
      </c>
      <c r="J7" s="8" t="str">
        <f t="shared" si="1"/>
        <v>Superman</v>
      </c>
    </row>
    <row r="8" spans="2:10" ht="32.5" customHeight="1" x14ac:dyDescent="0.35">
      <c r="E8" s="2">
        <v>6</v>
      </c>
      <c r="F8" s="3" t="str">
        <f>B6</f>
        <v>Cobra</v>
      </c>
      <c r="G8" s="3" t="str">
        <f>B5</f>
        <v>Catwoman</v>
      </c>
      <c r="H8" s="4">
        <v>9</v>
      </c>
      <c r="I8" s="8" t="str">
        <f t="shared" si="0"/>
        <v>Catwoman</v>
      </c>
      <c r="J8" s="8" t="str">
        <f t="shared" si="1"/>
        <v>Cobra</v>
      </c>
    </row>
    <row r="12" spans="2:10" x14ac:dyDescent="0.35">
      <c r="B12" s="5" t="s">
        <v>13</v>
      </c>
      <c r="D12" t="s">
        <v>7</v>
      </c>
      <c r="E12" t="s">
        <v>8</v>
      </c>
      <c r="F12" t="s">
        <v>11</v>
      </c>
      <c r="G12" s="6" t="s">
        <v>12</v>
      </c>
      <c r="I12" t="str">
        <f ca="1">_xlfn.FORMULATEXT(D13)</f>
        <v>=NB.SI($I$3:$I$8;C13)</v>
      </c>
    </row>
    <row r="13" spans="2:10" x14ac:dyDescent="0.35">
      <c r="B13" s="5">
        <f>RANK(G13,$G$13:$G$16)</f>
        <v>2</v>
      </c>
      <c r="C13" s="6" t="str">
        <f>B3</f>
        <v>Batman</v>
      </c>
      <c r="D13">
        <f>COUNTIF($I$3:$I$8,C13)</f>
        <v>1</v>
      </c>
      <c r="E13">
        <f>COUNTIF($J$3:$J$8,C13)</f>
        <v>2</v>
      </c>
      <c r="F13">
        <f>SUMIF($F$3:$F$8,C13,$E$3:$E$8)+SUMIF($G$3:$G$8,C13,$H$3:$H$8)</f>
        <v>23</v>
      </c>
      <c r="G13">
        <f>D13*3+E13+F13</f>
        <v>28</v>
      </c>
      <c r="I13" s="16" t="str">
        <f ca="1">_xlfn.FORMULATEXT(F13)</f>
        <v>=SOMME.SI($F$3:$F$8;C13;$E$3:$E$8)+SOMME.SI($G$3:$G$8;C13;$H$3:$H$8)</v>
      </c>
    </row>
    <row r="14" spans="2:10" x14ac:dyDescent="0.35">
      <c r="B14" s="5">
        <f t="shared" ref="B14:B16" si="2">RANK(G14,$G$13:$G$16)</f>
        <v>4</v>
      </c>
      <c r="C14" s="6" t="str">
        <f t="shared" ref="C14:C16" si="3">B4</f>
        <v>Superman</v>
      </c>
      <c r="D14">
        <f t="shared" ref="D14:D16" si="4">COUNTIF($I$3:$I$8,C14)</f>
        <v>1</v>
      </c>
      <c r="E14">
        <f t="shared" ref="E14:E16" si="5">COUNTIF($J$3:$J$8,C14)</f>
        <v>2</v>
      </c>
      <c r="F14">
        <f t="shared" ref="F14:F16" si="6">SUMIF($F$3:$F$8,C14,$E$3:$E$8)+SUMIF($G$3:$G$8,C14,$H$3:$H$8)</f>
        <v>20</v>
      </c>
      <c r="G14">
        <f t="shared" ref="G14:G16" si="7">D14*3+E14+F14</f>
        <v>25</v>
      </c>
    </row>
    <row r="15" spans="2:10" x14ac:dyDescent="0.35">
      <c r="B15" s="5">
        <f t="shared" si="2"/>
        <v>2</v>
      </c>
      <c r="C15" s="6" t="str">
        <f t="shared" si="3"/>
        <v>Catwoman</v>
      </c>
      <c r="D15">
        <f t="shared" si="4"/>
        <v>2</v>
      </c>
      <c r="E15">
        <f t="shared" si="5"/>
        <v>1</v>
      </c>
      <c r="F15">
        <f t="shared" si="6"/>
        <v>21</v>
      </c>
      <c r="G15">
        <f t="shared" si="7"/>
        <v>28</v>
      </c>
    </row>
    <row r="16" spans="2:10" x14ac:dyDescent="0.35">
      <c r="B16" s="5">
        <f t="shared" si="2"/>
        <v>1</v>
      </c>
      <c r="C16" s="6" t="str">
        <f t="shared" si="3"/>
        <v>Cobra</v>
      </c>
      <c r="D16">
        <f t="shared" si="4"/>
        <v>2</v>
      </c>
      <c r="E16">
        <f t="shared" si="5"/>
        <v>1</v>
      </c>
      <c r="F16">
        <f t="shared" si="6"/>
        <v>24</v>
      </c>
      <c r="G16">
        <f t="shared" si="7"/>
        <v>31</v>
      </c>
    </row>
    <row r="17" spans="2:9" x14ac:dyDescent="0.35">
      <c r="B17" s="5"/>
      <c r="C17" s="6"/>
    </row>
    <row r="18" spans="2:9" x14ac:dyDescent="0.35">
      <c r="B18" s="17"/>
      <c r="C18" s="17"/>
      <c r="D18" s="17" t="s">
        <v>7</v>
      </c>
      <c r="E18" s="17" t="s">
        <v>8</v>
      </c>
      <c r="F18" s="17" t="s">
        <v>11</v>
      </c>
      <c r="G18" s="18" t="s">
        <v>12</v>
      </c>
    </row>
    <row r="19" spans="2:9" x14ac:dyDescent="0.35">
      <c r="B19" s="17">
        <f>_xlfn.RANK.EQ(G19,$G$19:$G$22,0)</f>
        <v>3</v>
      </c>
      <c r="C19" s="17" t="str">
        <f>C13</f>
        <v>Batman</v>
      </c>
      <c r="D19" s="17">
        <f>COUNTIFS($I$3:$I$8,$C19)</f>
        <v>1</v>
      </c>
      <c r="E19" s="17">
        <f>COUNTIFS($J$3:$J$8,$C19)</f>
        <v>2</v>
      </c>
      <c r="F19" s="19">
        <f>SUMIFS($E$3:$E$8,$F$3:$F$8,$C13)+SUMIFS($H$3:$H$8,$G$3:$G$8,$C13)</f>
        <v>23</v>
      </c>
      <c r="G19" s="17">
        <f>D19*3+E19+F19+(D19-E19)*0.01</f>
        <v>27.99</v>
      </c>
      <c r="I19" s="16" t="str">
        <f ca="1">ADDRESS(ROW(D19),COLUMN(D19),4) &amp; " : " &amp; _xlfn.FORMULATEXT(D19)</f>
        <v>D19 : =NB.SI.ENS($I$3:$I$8;$C19)</v>
      </c>
    </row>
    <row r="20" spans="2:9" x14ac:dyDescent="0.35">
      <c r="B20" s="17">
        <f t="shared" ref="B20:B22" si="8">_xlfn.RANK.EQ(G20,$G$19:$G$22,0)</f>
        <v>4</v>
      </c>
      <c r="C20" s="17" t="str">
        <f t="shared" ref="C20:C22" si="9">C14</f>
        <v>Superman</v>
      </c>
      <c r="D20" s="17">
        <f t="shared" ref="D20:D22" si="10">COUNTIFS($I$3:$I$8,$C20)</f>
        <v>1</v>
      </c>
      <c r="E20" s="17">
        <f t="shared" ref="E20:E22" si="11">COUNTIFS($J$3:$J$8,$C20)</f>
        <v>2</v>
      </c>
      <c r="F20" s="19">
        <f t="shared" ref="F20:F24" si="12">SUMIFS($E$3:$E$8,$F$3:$F$8,$C14)+SUMIFS($H$3:$H$8,$G$3:$G$8,$C14)</f>
        <v>20</v>
      </c>
      <c r="G20" s="17">
        <f t="shared" ref="G20:G22" si="13">D20*3+E20+F20+(D20-E20)*0.01</f>
        <v>24.99</v>
      </c>
      <c r="I20" s="16" t="str">
        <f ca="1">ADDRESS(ROW(E19),COLUMN(E19),4) &amp; " : " &amp; _xlfn.FORMULATEXT(E19)</f>
        <v>E19 : =NB.SI.ENS($J$3:$J$8;$C19)</v>
      </c>
    </row>
    <row r="21" spans="2:9" x14ac:dyDescent="0.35">
      <c r="B21" s="17">
        <f t="shared" si="8"/>
        <v>2</v>
      </c>
      <c r="C21" s="17" t="str">
        <f t="shared" si="9"/>
        <v>Catwoman</v>
      </c>
      <c r="D21" s="17">
        <f t="shared" si="10"/>
        <v>2</v>
      </c>
      <c r="E21" s="17">
        <f t="shared" si="11"/>
        <v>1</v>
      </c>
      <c r="F21" s="19">
        <f t="shared" si="12"/>
        <v>21</v>
      </c>
      <c r="G21" s="17">
        <f t="shared" si="13"/>
        <v>28.01</v>
      </c>
      <c r="I21" s="16" t="str">
        <f ca="1">ADDRESS(ROW(F19),COLUMN(F19),4) &amp; " : " &amp; _xlfn.FORMULATEXT(F19)</f>
        <v>F19 : =SOMME.SI.ENS($E$3:$E$8;$F$3:$F$8;$C13)+SOMME.SI.ENS($H$3:$H$8;$G$3:$G$8;$C13)</v>
      </c>
    </row>
    <row r="22" spans="2:9" x14ac:dyDescent="0.35">
      <c r="B22" s="17">
        <f t="shared" si="8"/>
        <v>1</v>
      </c>
      <c r="C22" s="17" t="str">
        <f t="shared" si="9"/>
        <v>Cobra</v>
      </c>
      <c r="D22" s="17">
        <f t="shared" si="10"/>
        <v>2</v>
      </c>
      <c r="E22" s="17">
        <f t="shared" si="11"/>
        <v>1</v>
      </c>
      <c r="F22" s="19">
        <f t="shared" si="12"/>
        <v>24</v>
      </c>
      <c r="G22" s="17">
        <f t="shared" si="13"/>
        <v>31.01</v>
      </c>
      <c r="I22" s="16" t="str">
        <f ca="1">ADDRESS(ROW(G19),COLUMN(G19),4) &amp; " : " &amp; _xlfn.FORMULATEXT(G19)</f>
        <v>G19 : =D19*3+E19+F19+(D19-E19)*0,01</v>
      </c>
    </row>
    <row r="23" spans="2:9" x14ac:dyDescent="0.35">
      <c r="F23" s="15"/>
      <c r="I23" s="16" t="str">
        <f ca="1">ADDRESS(ROW(B19),COLUMN(B19),4) &amp; " : " &amp; _xlfn.FORMULATEXT(B19)</f>
        <v>B19 : =EQUATION.RANG(G19;$G$19:$G$22;0)</v>
      </c>
    </row>
    <row r="24" spans="2:9" x14ac:dyDescent="0.35">
      <c r="F24" s="15"/>
    </row>
  </sheetData>
  <mergeCells count="6">
    <mergeCell ref="B6:C6"/>
    <mergeCell ref="F2:G2"/>
    <mergeCell ref="B2:C2"/>
    <mergeCell ref="B3:C3"/>
    <mergeCell ref="B4:C4"/>
    <mergeCell ref="B5:C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lolo</dc:creator>
  <cp:lastModifiedBy>Jean-Eric</cp:lastModifiedBy>
  <dcterms:created xsi:type="dcterms:W3CDTF">2024-10-05T06:46:29Z</dcterms:created>
  <dcterms:modified xsi:type="dcterms:W3CDTF">2024-10-05T07:54:59Z</dcterms:modified>
</cp:coreProperties>
</file>