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39ACE55-BCE1-43B4-B3FD-D5425ED07FE1}" xr6:coauthVersionLast="47" xr6:coauthVersionMax="47" xr10:uidLastSave="{00000000-0000-0000-0000-000000000000}"/>
  <bookViews>
    <workbookView xWindow="-110" yWindow="-110" windowWidth="25820" windowHeight="16220" xr2:uid="{569D3394-1503-4E48-89ED-D3643B51F3D1}"/>
  </bookViews>
  <sheets>
    <sheet name="Feuil2" sheetId="2" r:id="rId1"/>
    <sheet name="Feuil1" sheetId="1" r:id="rId2"/>
  </sheets>
  <definedNames>
    <definedName name="Segment_1">#N/A</definedName>
    <definedName name="Segment_2">#N/A</definedName>
    <definedName name="Segment_3">#N/A</definedName>
  </definedNames>
  <calcPr calcId="191029"/>
  <pivotCaches>
    <pivotCache cacheId="6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2" i="1"/>
  <c r="B83" i="1"/>
  <c r="H19" i="2"/>
  <c r="B119" i="1" l="1" a="1"/>
  <c r="B11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<sst xmlns="http://schemas.openxmlformats.org/spreadsheetml/2006/main" count="209" uniqueCount="203">
  <si>
    <t>Compte</t>
  </si>
  <si>
    <t>Solde</t>
  </si>
  <si>
    <t>SOMME MANUELLE</t>
  </si>
  <si>
    <t>1</t>
  </si>
  <si>
    <t>2</t>
  </si>
  <si>
    <t>4</t>
  </si>
  <si>
    <t>6</t>
  </si>
  <si>
    <t>60</t>
  </si>
  <si>
    <t>604</t>
  </si>
  <si>
    <t>6047</t>
  </si>
  <si>
    <t>606</t>
  </si>
  <si>
    <t>6061</t>
  </si>
  <si>
    <t>6064</t>
  </si>
  <si>
    <t>61</t>
  </si>
  <si>
    <t>613</t>
  </si>
  <si>
    <t>6132</t>
  </si>
  <si>
    <t>6135</t>
  </si>
  <si>
    <t>615</t>
  </si>
  <si>
    <t>6151</t>
  </si>
  <si>
    <t>6156</t>
  </si>
  <si>
    <t>618</t>
  </si>
  <si>
    <t>6183</t>
  </si>
  <si>
    <t>6185</t>
  </si>
  <si>
    <t>62</t>
  </si>
  <si>
    <t>622</t>
  </si>
  <si>
    <t>6226</t>
  </si>
  <si>
    <t>6227</t>
  </si>
  <si>
    <t>625</t>
  </si>
  <si>
    <t>6251</t>
  </si>
  <si>
    <t>6257</t>
  </si>
  <si>
    <t>6258</t>
  </si>
  <si>
    <t>626</t>
  </si>
  <si>
    <t>6261</t>
  </si>
  <si>
    <t>6262</t>
  </si>
  <si>
    <t>6267</t>
  </si>
  <si>
    <t>627</t>
  </si>
  <si>
    <t>6270</t>
  </si>
  <si>
    <t>6271</t>
  </si>
  <si>
    <t>628</t>
  </si>
  <si>
    <t>6281</t>
  </si>
  <si>
    <t>63</t>
  </si>
  <si>
    <t>633</t>
  </si>
  <si>
    <t>6333</t>
  </si>
  <si>
    <t>637</t>
  </si>
  <si>
    <t>6378</t>
  </si>
  <si>
    <t>64</t>
  </si>
  <si>
    <t>641</t>
  </si>
  <si>
    <t>6411</t>
  </si>
  <si>
    <t>645</t>
  </si>
  <si>
    <t>6451</t>
  </si>
  <si>
    <t>6452</t>
  </si>
  <si>
    <t>6453</t>
  </si>
  <si>
    <t>6454</t>
  </si>
  <si>
    <t>646</t>
  </si>
  <si>
    <t>6461</t>
  </si>
  <si>
    <t>6462</t>
  </si>
  <si>
    <t>6463</t>
  </si>
  <si>
    <t>6466</t>
  </si>
  <si>
    <t>647</t>
  </si>
  <si>
    <t>6475</t>
  </si>
  <si>
    <t>65</t>
  </si>
  <si>
    <t>658</t>
  </si>
  <si>
    <t>6580</t>
  </si>
  <si>
    <t>66</t>
  </si>
  <si>
    <t>661</t>
  </si>
  <si>
    <t>6611</t>
  </si>
  <si>
    <t>68</t>
  </si>
  <si>
    <t>681</t>
  </si>
  <si>
    <t>6811</t>
  </si>
  <si>
    <t>7</t>
  </si>
  <si>
    <t>70</t>
  </si>
  <si>
    <t>706</t>
  </si>
  <si>
    <t>7060</t>
  </si>
  <si>
    <t>75</t>
  </si>
  <si>
    <t>758</t>
  </si>
  <si>
    <t>7580</t>
  </si>
  <si>
    <t>77</t>
  </si>
  <si>
    <t>778</t>
  </si>
  <si>
    <t>7780</t>
  </si>
  <si>
    <t>79</t>
  </si>
  <si>
    <t>791</t>
  </si>
  <si>
    <t>7912</t>
  </si>
  <si>
    <t>10800000</t>
  </si>
  <si>
    <t>12000000</t>
  </si>
  <si>
    <t>16411000</t>
  </si>
  <si>
    <t>20700000</t>
  </si>
  <si>
    <t>21810000</t>
  </si>
  <si>
    <t>21820000</t>
  </si>
  <si>
    <t>21830000</t>
  </si>
  <si>
    <t>21840000</t>
  </si>
  <si>
    <t>26100000</t>
  </si>
  <si>
    <t>28181000</t>
  </si>
  <si>
    <t>28182000</t>
  </si>
  <si>
    <t>28183000</t>
  </si>
  <si>
    <t>28184000</t>
  </si>
  <si>
    <t>40110000</t>
  </si>
  <si>
    <t>44551000</t>
  </si>
  <si>
    <t>44566000</t>
  </si>
  <si>
    <t>44572000</t>
  </si>
  <si>
    <t>45512000</t>
  </si>
  <si>
    <t>46701000</t>
  </si>
  <si>
    <t>46720000</t>
  </si>
  <si>
    <t>51110000</t>
  </si>
  <si>
    <t>51130000</t>
  </si>
  <si>
    <t>51220000</t>
  </si>
  <si>
    <t>51230000</t>
  </si>
  <si>
    <t>51280000</t>
  </si>
  <si>
    <t>53000000</t>
  </si>
  <si>
    <t>60470000</t>
  </si>
  <si>
    <t>60471200</t>
  </si>
  <si>
    <t>60471230</t>
  </si>
  <si>
    <t>60610000</t>
  </si>
  <si>
    <t>60640000</t>
  </si>
  <si>
    <t>61320900</t>
  </si>
  <si>
    <t>61321000</t>
  </si>
  <si>
    <t>61321160</t>
  </si>
  <si>
    <t>61321900</t>
  </si>
  <si>
    <t>61352000</t>
  </si>
  <si>
    <t>61510000</t>
  </si>
  <si>
    <t>61560000</t>
  </si>
  <si>
    <t>61561000</t>
  </si>
  <si>
    <t>61830000</t>
  </si>
  <si>
    <t>61851000</t>
  </si>
  <si>
    <t>62260000</t>
  </si>
  <si>
    <t>62270000</t>
  </si>
  <si>
    <t>62510000</t>
  </si>
  <si>
    <t>62516200</t>
  </si>
  <si>
    <t>62516400</t>
  </si>
  <si>
    <t>62516500</t>
  </si>
  <si>
    <t>62570000</t>
  </si>
  <si>
    <t>62580000</t>
  </si>
  <si>
    <t>62610000</t>
  </si>
  <si>
    <t>62620000</t>
  </si>
  <si>
    <t>62670000</t>
  </si>
  <si>
    <t>62700000</t>
  </si>
  <si>
    <t>62710000</t>
  </si>
  <si>
    <t>62810200</t>
  </si>
  <si>
    <t>62810300</t>
  </si>
  <si>
    <t>62810400</t>
  </si>
  <si>
    <t>63330000</t>
  </si>
  <si>
    <t>63782000</t>
  </si>
  <si>
    <t>63785000</t>
  </si>
  <si>
    <t>64110000</t>
  </si>
  <si>
    <t>64510000</t>
  </si>
  <si>
    <t>64520000</t>
  </si>
  <si>
    <t>64530000</t>
  </si>
  <si>
    <t>64540000</t>
  </si>
  <si>
    <t>64610300</t>
  </si>
  <si>
    <t>64620300</t>
  </si>
  <si>
    <t>64630300</t>
  </si>
  <si>
    <t>64660300</t>
  </si>
  <si>
    <t>64660400</t>
  </si>
  <si>
    <t>64750000</t>
  </si>
  <si>
    <t>65800000</t>
  </si>
  <si>
    <t>66112000</t>
  </si>
  <si>
    <t>68112000</t>
  </si>
  <si>
    <t>70602000</t>
  </si>
  <si>
    <t>70608000</t>
  </si>
  <si>
    <t>75800000</t>
  </si>
  <si>
    <t>77800000</t>
  </si>
  <si>
    <t>79120000</t>
  </si>
  <si>
    <t>79121000</t>
  </si>
  <si>
    <t>3</t>
  </si>
  <si>
    <t>Total général</t>
  </si>
  <si>
    <t>Total 60</t>
  </si>
  <si>
    <t>Total 61</t>
  </si>
  <si>
    <t>Total 62</t>
  </si>
  <si>
    <t>Total 63</t>
  </si>
  <si>
    <t>Total 64</t>
  </si>
  <si>
    <t>Total 65</t>
  </si>
  <si>
    <t>Total 66</t>
  </si>
  <si>
    <t>Total 68</t>
  </si>
  <si>
    <t>Total 6</t>
  </si>
  <si>
    <t>Total 70</t>
  </si>
  <si>
    <t>Total 75</t>
  </si>
  <si>
    <t>Total 77</t>
  </si>
  <si>
    <t>Total 79</t>
  </si>
  <si>
    <t>Total 7</t>
  </si>
  <si>
    <t>Total 604</t>
  </si>
  <si>
    <t>Total 606</t>
  </si>
  <si>
    <t>Total 613</t>
  </si>
  <si>
    <t>Total 615</t>
  </si>
  <si>
    <t>Total 618</t>
  </si>
  <si>
    <t>Total 622</t>
  </si>
  <si>
    <t>Total 625</t>
  </si>
  <si>
    <t>Total 626</t>
  </si>
  <si>
    <t>Total 627</t>
  </si>
  <si>
    <t>Total 628</t>
  </si>
  <si>
    <t>Total 633</t>
  </si>
  <si>
    <t>Total 637</t>
  </si>
  <si>
    <t>Total 641</t>
  </si>
  <si>
    <t>Total 645</t>
  </si>
  <si>
    <t>Total 646</t>
  </si>
  <si>
    <t>Total 647</t>
  </si>
  <si>
    <t>Total 658</t>
  </si>
  <si>
    <t>Total 661</t>
  </si>
  <si>
    <t>Total 681</t>
  </si>
  <si>
    <t>Total 706</t>
  </si>
  <si>
    <t>Total 758</t>
  </si>
  <si>
    <t>Total 778</t>
  </si>
  <si>
    <t>Total 791</t>
  </si>
  <si>
    <t xml:space="preserve">Solde </t>
  </si>
  <si>
    <t xml:space="preserve">Total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</si>
</sst>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_ ;[Red]\(#,##0.00\)\ "/>
  </numFmts>
  <fonts count="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44" fontId="0" fillId="0" borderId="0" xfId="1" applyFont="1"/>
    <xf numFmtId="2" fontId="0" fillId="0" borderId="0" xfId="0" applyNumberFormat="1"/>
    <xf numFmtId="1" fontId="0" fillId="0" borderId="0" xfId="0" applyNumberFormat="1"/>
    <xf numFmtId="0" fontId="0" fillId="0" borderId="0" xfId="0" pivotButton="1"/>
    <xf numFmtId="164" fontId="0" fillId="0" borderId="0" xfId="0" applyNumberFormat="1"/>
    <xf numFmtId="164" fontId="2" fillId="0" borderId="0" xfId="0" applyNumberFormat="1" applyFont="1"/>
  </cellXfs>
  <cellStyles count="2">
    <cellStyle name="Monétaire" xfId="1" builtinId="4"/>
    <cellStyle name="Normal" xfId="0" builtinId="0"/>
  </cellStyles>
  <dxfs count="5">
    <dxf>
      <numFmt numFmtId="164" formatCode="#,##0.00_ ;[Red]\(#,##0.00\)\ "/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4" formatCode="_-* #,##0.00\ &quot;€&quot;_-;\-* #,##0.00\ &quot;€&quot;_-;_-* &quot;-&quot;??\ &quot;€&quot;_-;_-@_-"/>
    </dxf>
    <dxf>
      <numFmt numFmtId="0" formatCode="General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calcChain" Target="calcChain.xml"/><Relationship Id="rId5" Type="http://schemas.microsoft.com/office/2007/relationships/slicerCache" Target="slicerCaches/slicerCache2.xml"/><Relationship Id="rId10" Type="http://schemas.openxmlformats.org/officeDocument/2006/relationships/sheetMetadata" Target="metadata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755650</xdr:colOff>
      <xdr:row>2</xdr:row>
      <xdr:rowOff>0</xdr:rowOff>
    </xdr:from>
    <xdr:to>
      <xdr:col>8</xdr:col>
      <xdr:colOff>298450</xdr:colOff>
      <xdr:row>16</xdr:row>
      <xdr:rowOff>41272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1">
              <a:extLst>
                <a:ext uri="{FF2B5EF4-FFF2-40B4-BE49-F238E27FC236}">
                  <a16:creationId xmlns:a16="http://schemas.microsoft.com/office/drawing/2014/main" id="{51DE30FC-8398-54B8-5C82-26C67ED00F9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851400" y="368300"/>
              <a:ext cx="1828800" cy="261937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508000</xdr:colOff>
      <xdr:row>1</xdr:row>
      <xdr:rowOff>177800</xdr:rowOff>
    </xdr:from>
    <xdr:to>
      <xdr:col>11</xdr:col>
      <xdr:colOff>50800</xdr:colOff>
      <xdr:row>16</xdr:row>
      <xdr:rowOff>34922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2">
              <a:extLst>
                <a:ext uri="{FF2B5EF4-FFF2-40B4-BE49-F238E27FC236}">
                  <a16:creationId xmlns:a16="http://schemas.microsoft.com/office/drawing/2014/main" id="{E38EAF5D-216B-E442-5790-05658BDCBAB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89750" y="361950"/>
              <a:ext cx="1828800" cy="261937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279400</xdr:colOff>
      <xdr:row>1</xdr:row>
      <xdr:rowOff>171450</xdr:rowOff>
    </xdr:from>
    <xdr:to>
      <xdr:col>13</xdr:col>
      <xdr:colOff>584200</xdr:colOff>
      <xdr:row>16</xdr:row>
      <xdr:rowOff>28572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3">
              <a:extLst>
                <a:ext uri="{FF2B5EF4-FFF2-40B4-BE49-F238E27FC236}">
                  <a16:creationId xmlns:a16="http://schemas.microsoft.com/office/drawing/2014/main" id="{AA56D9FB-80EB-9FD4-1511-E50C02D12DF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3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47150" y="355600"/>
              <a:ext cx="1828800" cy="261937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5491.370131365744" missingItemsLimit="0" createdVersion="8" refreshedVersion="8" minRefreshableVersion="3" recordCount="80" xr:uid="{915E7F6D-99C1-4698-A387-A308B99BD131}">
  <cacheSource type="worksheet">
    <worksheetSource name="Tableau2"/>
  </cacheSource>
  <cacheFields count="6">
    <cacheField name="Compte" numFmtId="1">
      <sharedItems/>
    </cacheField>
    <cacheField name="1" numFmtId="0">
      <sharedItems count="6">
        <s v="1"/>
        <s v="2"/>
        <s v="4"/>
        <s v="5"/>
        <s v="6"/>
        <s v="7"/>
      </sharedItems>
    </cacheField>
    <cacheField name="2" numFmtId="0">
      <sharedItems count="25">
        <s v="10"/>
        <s v="12"/>
        <s v="16"/>
        <s v="20"/>
        <s v="21"/>
        <s v="26"/>
        <s v="28"/>
        <s v="40"/>
        <s v="44"/>
        <s v="45"/>
        <s v="46"/>
        <s v="51"/>
        <s v="53"/>
        <s v="60"/>
        <s v="61"/>
        <s v="62"/>
        <s v="63"/>
        <s v="64"/>
        <s v="65"/>
        <s v="66"/>
        <s v="68"/>
        <s v="70"/>
        <s v="75"/>
        <s v="77"/>
        <s v="79"/>
      </sharedItems>
    </cacheField>
    <cacheField name="3" numFmtId="0">
      <sharedItems count="37">
        <s v="108"/>
        <s v="120"/>
        <s v="164"/>
        <s v="207"/>
        <s v="218"/>
        <s v="261"/>
        <s v="281"/>
        <s v="401"/>
        <s v="445"/>
        <s v="455"/>
        <s v="467"/>
        <s v="511"/>
        <s v="512"/>
        <s v="530"/>
        <s v="604"/>
        <s v="606"/>
        <s v="613"/>
        <s v="615"/>
        <s v="618"/>
        <s v="622"/>
        <s v="625"/>
        <s v="626"/>
        <s v="627"/>
        <s v="628"/>
        <s v="633"/>
        <s v="637"/>
        <s v="641"/>
        <s v="645"/>
        <s v="646"/>
        <s v="647"/>
        <s v="658"/>
        <s v="661"/>
        <s v="681"/>
        <s v="706"/>
        <s v="758"/>
        <s v="778"/>
        <s v="791"/>
      </sharedItems>
    </cacheField>
    <cacheField name="4" numFmtId="0">
      <sharedItems count="62">
        <s v="1080"/>
        <s v="1200"/>
        <s v="1641"/>
        <s v="2070"/>
        <s v="2181"/>
        <s v="2182"/>
        <s v="2183"/>
        <s v="2184"/>
        <s v="2610"/>
        <s v="2818"/>
        <s v="4011"/>
        <s v="4455"/>
        <s v="4456"/>
        <s v="4457"/>
        <s v="4551"/>
        <s v="4670"/>
        <s v="4672"/>
        <s v="5111"/>
        <s v="5113"/>
        <s v="5122"/>
        <s v="5123"/>
        <s v="5128"/>
        <s v="5300"/>
        <s v="6047"/>
        <s v="6061"/>
        <s v="6064"/>
        <s v="6132"/>
        <s v="6135"/>
        <s v="6151"/>
        <s v="6156"/>
        <s v="6183"/>
        <s v="6185"/>
        <s v="6226"/>
        <s v="6227"/>
        <s v="6251"/>
        <s v="6257"/>
        <s v="6258"/>
        <s v="6261"/>
        <s v="6262"/>
        <s v="6267"/>
        <s v="6270"/>
        <s v="6271"/>
        <s v="6281"/>
        <s v="6333"/>
        <s v="6378"/>
        <s v="6411"/>
        <s v="6451"/>
        <s v="6452"/>
        <s v="6453"/>
        <s v="6454"/>
        <s v="6461"/>
        <s v="6462"/>
        <s v="6463"/>
        <s v="6466"/>
        <s v="6475"/>
        <s v="6580"/>
        <s v="6611"/>
        <s v="6811"/>
        <s v="7060"/>
        <s v="7580"/>
        <s v="7780"/>
        <s v="7912"/>
      </sharedItems>
    </cacheField>
    <cacheField name="Solde" numFmtId="0">
      <sharedItems containsSemiMixedTypes="0" containsString="0" containsNumber="1" minValue="-191122.47" maxValue="77000"/>
    </cacheField>
  </cacheFields>
  <extLst>
    <ext xmlns:x14="http://schemas.microsoft.com/office/spreadsheetml/2009/9/main" uri="{725AE2AE-9491-48be-B2B4-4EB974FC3084}">
      <x14:pivotCacheDefinition pivotCacheId="56999549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0">
  <r>
    <s v="10800000"/>
    <x v="0"/>
    <x v="0"/>
    <x v="0"/>
    <x v="0"/>
    <n v="-12682.97"/>
  </r>
  <r>
    <s v="12000000"/>
    <x v="0"/>
    <x v="1"/>
    <x v="1"/>
    <x v="1"/>
    <n v="0"/>
  </r>
  <r>
    <s v="16411000"/>
    <x v="0"/>
    <x v="2"/>
    <x v="2"/>
    <x v="2"/>
    <n v="-34998.370000000003"/>
  </r>
  <r>
    <s v="20700000"/>
    <x v="1"/>
    <x v="3"/>
    <x v="3"/>
    <x v="3"/>
    <n v="77000"/>
  </r>
  <r>
    <s v="21810000"/>
    <x v="1"/>
    <x v="4"/>
    <x v="4"/>
    <x v="4"/>
    <n v="13270.69"/>
  </r>
  <r>
    <s v="21820000"/>
    <x v="1"/>
    <x v="4"/>
    <x v="4"/>
    <x v="5"/>
    <n v="1325"/>
  </r>
  <r>
    <s v="21830000"/>
    <x v="1"/>
    <x v="4"/>
    <x v="4"/>
    <x v="6"/>
    <n v="18477.259999999998"/>
  </r>
  <r>
    <s v="21840000"/>
    <x v="1"/>
    <x v="4"/>
    <x v="4"/>
    <x v="7"/>
    <n v="3000"/>
  </r>
  <r>
    <s v="26100000"/>
    <x v="1"/>
    <x v="5"/>
    <x v="5"/>
    <x v="8"/>
    <n v="500"/>
  </r>
  <r>
    <s v="28181000"/>
    <x v="1"/>
    <x v="6"/>
    <x v="6"/>
    <x v="9"/>
    <n v="-9705.67"/>
  </r>
  <r>
    <s v="28182000"/>
    <x v="1"/>
    <x v="6"/>
    <x v="6"/>
    <x v="9"/>
    <n v="-188.41"/>
  </r>
  <r>
    <s v="28183000"/>
    <x v="1"/>
    <x v="6"/>
    <x v="6"/>
    <x v="9"/>
    <n v="-14724.9"/>
  </r>
  <r>
    <s v="28184000"/>
    <x v="1"/>
    <x v="6"/>
    <x v="6"/>
    <x v="9"/>
    <n v="-3000"/>
  </r>
  <r>
    <s v="40110000"/>
    <x v="2"/>
    <x v="7"/>
    <x v="7"/>
    <x v="10"/>
    <n v="0"/>
  </r>
  <r>
    <s v="44551000"/>
    <x v="2"/>
    <x v="8"/>
    <x v="8"/>
    <x v="11"/>
    <n v="-3085"/>
  </r>
  <r>
    <s v="44566000"/>
    <x v="2"/>
    <x v="8"/>
    <x v="8"/>
    <x v="12"/>
    <n v="1340"/>
  </r>
  <r>
    <s v="44572000"/>
    <x v="2"/>
    <x v="8"/>
    <x v="8"/>
    <x v="13"/>
    <n v="0"/>
  </r>
  <r>
    <s v="45512000"/>
    <x v="2"/>
    <x v="9"/>
    <x v="9"/>
    <x v="14"/>
    <n v="1963.34"/>
  </r>
  <r>
    <s v="46701000"/>
    <x v="2"/>
    <x v="10"/>
    <x v="10"/>
    <x v="15"/>
    <n v="-2640"/>
  </r>
  <r>
    <s v="46720000"/>
    <x v="2"/>
    <x v="10"/>
    <x v="10"/>
    <x v="16"/>
    <n v="2172.0300000000002"/>
  </r>
  <r>
    <s v="51110000"/>
    <x v="3"/>
    <x v="11"/>
    <x v="11"/>
    <x v="17"/>
    <n v="0"/>
  </r>
  <r>
    <s v="51130000"/>
    <x v="3"/>
    <x v="11"/>
    <x v="11"/>
    <x v="18"/>
    <n v="0"/>
  </r>
  <r>
    <s v="51220000"/>
    <x v="3"/>
    <x v="11"/>
    <x v="12"/>
    <x v="19"/>
    <n v="11766.84"/>
  </r>
  <r>
    <s v="51230000"/>
    <x v="3"/>
    <x v="11"/>
    <x v="12"/>
    <x v="20"/>
    <n v="34519.06"/>
  </r>
  <r>
    <s v="51280000"/>
    <x v="3"/>
    <x v="11"/>
    <x v="12"/>
    <x v="21"/>
    <n v="0"/>
  </r>
  <r>
    <s v="53000000"/>
    <x v="3"/>
    <x v="12"/>
    <x v="13"/>
    <x v="22"/>
    <n v="28.6"/>
  </r>
  <r>
    <s v="60470000"/>
    <x v="4"/>
    <x v="13"/>
    <x v="14"/>
    <x v="23"/>
    <n v="2299.04"/>
  </r>
  <r>
    <s v="60471200"/>
    <x v="4"/>
    <x v="13"/>
    <x v="14"/>
    <x v="23"/>
    <n v="30000"/>
  </r>
  <r>
    <s v="60471230"/>
    <x v="4"/>
    <x v="13"/>
    <x v="14"/>
    <x v="23"/>
    <n v="800"/>
  </r>
  <r>
    <s v="60610000"/>
    <x v="4"/>
    <x v="13"/>
    <x v="15"/>
    <x v="24"/>
    <n v="113.63"/>
  </r>
  <r>
    <s v="60640000"/>
    <x v="4"/>
    <x v="13"/>
    <x v="15"/>
    <x v="25"/>
    <n v="617.65"/>
  </r>
  <r>
    <s v="61320900"/>
    <x v="4"/>
    <x v="14"/>
    <x v="16"/>
    <x v="26"/>
    <n v="13681.73"/>
  </r>
  <r>
    <s v="61321000"/>
    <x v="4"/>
    <x v="14"/>
    <x v="16"/>
    <x v="26"/>
    <n v="610.02"/>
  </r>
  <r>
    <s v="61321160"/>
    <x v="4"/>
    <x v="14"/>
    <x v="16"/>
    <x v="26"/>
    <n v="333.35"/>
  </r>
  <r>
    <s v="61321900"/>
    <x v="4"/>
    <x v="14"/>
    <x v="16"/>
    <x v="26"/>
    <n v="610.02"/>
  </r>
  <r>
    <s v="61352000"/>
    <x v="4"/>
    <x v="14"/>
    <x v="16"/>
    <x v="27"/>
    <n v="420"/>
  </r>
  <r>
    <s v="61510000"/>
    <x v="4"/>
    <x v="14"/>
    <x v="17"/>
    <x v="28"/>
    <n v="483"/>
  </r>
  <r>
    <s v="61560000"/>
    <x v="4"/>
    <x v="14"/>
    <x v="17"/>
    <x v="29"/>
    <n v="2555.5700000000002"/>
  </r>
  <r>
    <s v="61561000"/>
    <x v="4"/>
    <x v="14"/>
    <x v="17"/>
    <x v="29"/>
    <n v="1260"/>
  </r>
  <r>
    <s v="61830000"/>
    <x v="4"/>
    <x v="14"/>
    <x v="18"/>
    <x v="30"/>
    <n v="317.64"/>
  </r>
  <r>
    <s v="61851000"/>
    <x v="4"/>
    <x v="14"/>
    <x v="18"/>
    <x v="31"/>
    <n v="2539.83"/>
  </r>
  <r>
    <s v="62260000"/>
    <x v="4"/>
    <x v="15"/>
    <x v="19"/>
    <x v="32"/>
    <n v="2349"/>
  </r>
  <r>
    <s v="62270000"/>
    <x v="4"/>
    <x v="15"/>
    <x v="19"/>
    <x v="33"/>
    <n v="8.34"/>
  </r>
  <r>
    <s v="62510000"/>
    <x v="4"/>
    <x v="15"/>
    <x v="20"/>
    <x v="34"/>
    <n v="738.46"/>
  </r>
  <r>
    <s v="62516200"/>
    <x v="4"/>
    <x v="15"/>
    <x v="20"/>
    <x v="34"/>
    <n v="1060.23"/>
  </r>
  <r>
    <s v="62516400"/>
    <x v="4"/>
    <x v="15"/>
    <x v="20"/>
    <x v="34"/>
    <n v="3998.95"/>
  </r>
  <r>
    <s v="62516500"/>
    <x v="4"/>
    <x v="15"/>
    <x v="20"/>
    <x v="34"/>
    <n v="58.85"/>
  </r>
  <r>
    <s v="62570000"/>
    <x v="4"/>
    <x v="15"/>
    <x v="20"/>
    <x v="35"/>
    <n v="659.92"/>
  </r>
  <r>
    <s v="62580000"/>
    <x v="4"/>
    <x v="15"/>
    <x v="20"/>
    <x v="36"/>
    <n v="775.07"/>
  </r>
  <r>
    <s v="62610000"/>
    <x v="4"/>
    <x v="15"/>
    <x v="21"/>
    <x v="37"/>
    <n v="781.98"/>
  </r>
  <r>
    <s v="62620000"/>
    <x v="4"/>
    <x v="15"/>
    <x v="21"/>
    <x v="38"/>
    <n v="833.68"/>
  </r>
  <r>
    <s v="62670000"/>
    <x v="4"/>
    <x v="15"/>
    <x v="21"/>
    <x v="39"/>
    <n v="55"/>
  </r>
  <r>
    <s v="62700000"/>
    <x v="4"/>
    <x v="15"/>
    <x v="22"/>
    <x v="40"/>
    <n v="126.65"/>
  </r>
  <r>
    <s v="62710000"/>
    <x v="4"/>
    <x v="15"/>
    <x v="22"/>
    <x v="41"/>
    <n v="157.13999999999999"/>
  </r>
  <r>
    <s v="62810200"/>
    <x v="4"/>
    <x v="15"/>
    <x v="23"/>
    <x v="42"/>
    <n v="1292"/>
  </r>
  <r>
    <s v="62810300"/>
    <x v="4"/>
    <x v="15"/>
    <x v="23"/>
    <x v="42"/>
    <n v="440"/>
  </r>
  <r>
    <s v="62810400"/>
    <x v="4"/>
    <x v="15"/>
    <x v="23"/>
    <x v="42"/>
    <n v="335.69"/>
  </r>
  <r>
    <s v="63330000"/>
    <x v="4"/>
    <x v="16"/>
    <x v="24"/>
    <x v="43"/>
    <n v="118.44"/>
  </r>
  <r>
    <s v="63782000"/>
    <x v="4"/>
    <x v="16"/>
    <x v="25"/>
    <x v="44"/>
    <n v="0"/>
  </r>
  <r>
    <s v="63785000"/>
    <x v="4"/>
    <x v="16"/>
    <x v="25"/>
    <x v="44"/>
    <n v="6411.72"/>
  </r>
  <r>
    <s v="64110000"/>
    <x v="4"/>
    <x v="17"/>
    <x v="26"/>
    <x v="45"/>
    <n v="20770.02"/>
  </r>
  <r>
    <s v="64510000"/>
    <x v="4"/>
    <x v="17"/>
    <x v="27"/>
    <x v="46"/>
    <n v="7236"/>
  </r>
  <r>
    <s v="64520000"/>
    <x v="4"/>
    <x v="17"/>
    <x v="27"/>
    <x v="47"/>
    <n v="1693.11"/>
  </r>
  <r>
    <s v="64530000"/>
    <x v="4"/>
    <x v="17"/>
    <x v="27"/>
    <x v="48"/>
    <n v="1413.71"/>
  </r>
  <r>
    <s v="64540000"/>
    <x v="4"/>
    <x v="17"/>
    <x v="27"/>
    <x v="49"/>
    <n v="400.2"/>
  </r>
  <r>
    <s v="64610300"/>
    <x v="4"/>
    <x v="17"/>
    <x v="28"/>
    <x v="50"/>
    <n v="2296"/>
  </r>
  <r>
    <s v="64620300"/>
    <x v="4"/>
    <x v="17"/>
    <x v="28"/>
    <x v="51"/>
    <n v="4808"/>
  </r>
  <r>
    <s v="64630300"/>
    <x v="4"/>
    <x v="17"/>
    <x v="28"/>
    <x v="52"/>
    <n v="11765.57"/>
  </r>
  <r>
    <s v="64660300"/>
    <x v="4"/>
    <x v="17"/>
    <x v="28"/>
    <x v="53"/>
    <n v="1521.72"/>
  </r>
  <r>
    <s v="64660400"/>
    <x v="4"/>
    <x v="17"/>
    <x v="28"/>
    <x v="53"/>
    <n v="904.23"/>
  </r>
  <r>
    <s v="64750000"/>
    <x v="4"/>
    <x v="17"/>
    <x v="29"/>
    <x v="54"/>
    <n v="220"/>
  </r>
  <r>
    <s v="65800000"/>
    <x v="4"/>
    <x v="18"/>
    <x v="30"/>
    <x v="55"/>
    <n v="1.85"/>
  </r>
  <r>
    <s v="66112000"/>
    <x v="4"/>
    <x v="19"/>
    <x v="31"/>
    <x v="56"/>
    <n v="169.48"/>
  </r>
  <r>
    <s v="68112000"/>
    <x v="4"/>
    <x v="20"/>
    <x v="32"/>
    <x v="57"/>
    <n v="3352.18"/>
  </r>
  <r>
    <s v="70602000"/>
    <x v="5"/>
    <x v="21"/>
    <x v="33"/>
    <x v="58"/>
    <n v="-191122.47"/>
  </r>
  <r>
    <s v="70608000"/>
    <x v="5"/>
    <x v="21"/>
    <x v="33"/>
    <x v="58"/>
    <n v="-800"/>
  </r>
  <r>
    <s v="75800000"/>
    <x v="5"/>
    <x v="22"/>
    <x v="34"/>
    <x v="59"/>
    <n v="-1.07"/>
  </r>
  <r>
    <s v="77800000"/>
    <x v="5"/>
    <x v="23"/>
    <x v="35"/>
    <x v="60"/>
    <n v="-1610"/>
  </r>
  <r>
    <s v="79120000"/>
    <x v="5"/>
    <x v="24"/>
    <x v="36"/>
    <x v="61"/>
    <n v="-2500"/>
  </r>
  <r>
    <s v="79121000"/>
    <x v="5"/>
    <x v="24"/>
    <x v="36"/>
    <x v="61"/>
    <n v="-21698.6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7DFC811-44C3-4009-A074-C203BA5B6383}" name="Tableau croisé dynamique1" cacheId="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A3:E80" firstHeaderRow="1" firstDataRow="1" firstDataCol="4"/>
  <pivotFields count="6">
    <pivotField compact="0" outline="0" showAll="0"/>
    <pivotField axis="axisRow" compact="0" outline="0" showAll="0">
      <items count="7">
        <item h="1" x="0"/>
        <item h="1" x="1"/>
        <item h="1" x="2"/>
        <item h="1" x="3"/>
        <item x="4"/>
        <item x="5"/>
        <item t="default"/>
      </items>
    </pivotField>
    <pivotField axis="axisRow" compact="0" outline="0" showAl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t="default"/>
      </items>
    </pivotField>
    <pivotField axis="axisRow" compact="0" outline="0" showAll="0">
      <items count="3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t="default"/>
      </items>
    </pivotField>
    <pivotField axis="axisRow" compact="0" outline="0"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dataField="1" compact="0" outline="0" showAll="0"/>
  </pivotFields>
  <rowFields count="4">
    <field x="1"/>
    <field x="2"/>
    <field x="3"/>
    <field x="4"/>
  </rowFields>
  <rowItems count="77">
    <i>
      <x v="4"/>
      <x v="13"/>
      <x v="14"/>
      <x v="23"/>
    </i>
    <i t="default" r="2">
      <x v="14"/>
    </i>
    <i r="2">
      <x v="15"/>
      <x v="24"/>
    </i>
    <i r="3">
      <x v="25"/>
    </i>
    <i t="default" r="2">
      <x v="15"/>
    </i>
    <i t="default" r="1">
      <x v="13"/>
    </i>
    <i r="1">
      <x v="14"/>
      <x v="16"/>
      <x v="26"/>
    </i>
    <i r="3">
      <x v="27"/>
    </i>
    <i t="default" r="2">
      <x v="16"/>
    </i>
    <i r="2">
      <x v="17"/>
      <x v="28"/>
    </i>
    <i r="3">
      <x v="29"/>
    </i>
    <i t="default" r="2">
      <x v="17"/>
    </i>
    <i r="2">
      <x v="18"/>
      <x v="30"/>
    </i>
    <i r="3">
      <x v="31"/>
    </i>
    <i t="default" r="2">
      <x v="18"/>
    </i>
    <i t="default" r="1">
      <x v="14"/>
    </i>
    <i r="1">
      <x v="15"/>
      <x v="19"/>
      <x v="32"/>
    </i>
    <i r="3">
      <x v="33"/>
    </i>
    <i t="default" r="2">
      <x v="19"/>
    </i>
    <i r="2">
      <x v="20"/>
      <x v="34"/>
    </i>
    <i r="3">
      <x v="35"/>
    </i>
    <i r="3">
      <x v="36"/>
    </i>
    <i t="default" r="2">
      <x v="20"/>
    </i>
    <i r="2">
      <x v="21"/>
      <x v="37"/>
    </i>
    <i r="3">
      <x v="38"/>
    </i>
    <i r="3">
      <x v="39"/>
    </i>
    <i t="default" r="2">
      <x v="21"/>
    </i>
    <i r="2">
      <x v="22"/>
      <x v="40"/>
    </i>
    <i r="3">
      <x v="41"/>
    </i>
    <i t="default" r="2">
      <x v="22"/>
    </i>
    <i r="2">
      <x v="23"/>
      <x v="42"/>
    </i>
    <i t="default" r="2">
      <x v="23"/>
    </i>
    <i t="default" r="1">
      <x v="15"/>
    </i>
    <i r="1">
      <x v="16"/>
      <x v="24"/>
      <x v="43"/>
    </i>
    <i t="default" r="2">
      <x v="24"/>
    </i>
    <i r="2">
      <x v="25"/>
      <x v="44"/>
    </i>
    <i t="default" r="2">
      <x v="25"/>
    </i>
    <i t="default" r="1">
      <x v="16"/>
    </i>
    <i r="1">
      <x v="17"/>
      <x v="26"/>
      <x v="45"/>
    </i>
    <i t="default" r="2">
      <x v="26"/>
    </i>
    <i r="2">
      <x v="27"/>
      <x v="46"/>
    </i>
    <i r="3">
      <x v="47"/>
    </i>
    <i r="3">
      <x v="48"/>
    </i>
    <i r="3">
      <x v="49"/>
    </i>
    <i t="default" r="2">
      <x v="27"/>
    </i>
    <i r="2">
      <x v="28"/>
      <x v="50"/>
    </i>
    <i r="3">
      <x v="51"/>
    </i>
    <i r="3">
      <x v="52"/>
    </i>
    <i r="3">
      <x v="53"/>
    </i>
    <i t="default" r="2">
      <x v="28"/>
    </i>
    <i r="2">
      <x v="29"/>
      <x v="54"/>
    </i>
    <i t="default" r="2">
      <x v="29"/>
    </i>
    <i t="default" r="1">
      <x v="17"/>
    </i>
    <i r="1">
      <x v="18"/>
      <x v="30"/>
      <x v="55"/>
    </i>
    <i t="default" r="2">
      <x v="30"/>
    </i>
    <i t="default" r="1">
      <x v="18"/>
    </i>
    <i r="1">
      <x v="19"/>
      <x v="31"/>
      <x v="56"/>
    </i>
    <i t="default" r="2">
      <x v="31"/>
    </i>
    <i t="default" r="1">
      <x v="19"/>
    </i>
    <i r="1">
      <x v="20"/>
      <x v="32"/>
      <x v="57"/>
    </i>
    <i t="default" r="2">
      <x v="32"/>
    </i>
    <i t="default" r="1">
      <x v="20"/>
    </i>
    <i t="default">
      <x v="4"/>
    </i>
    <i>
      <x v="5"/>
      <x v="21"/>
      <x v="33"/>
      <x v="58"/>
    </i>
    <i t="default" r="2">
      <x v="33"/>
    </i>
    <i t="default" r="1">
      <x v="21"/>
    </i>
    <i r="1">
      <x v="22"/>
      <x v="34"/>
      <x v="59"/>
    </i>
    <i t="default" r="2">
      <x v="34"/>
    </i>
    <i t="default" r="1">
      <x v="22"/>
    </i>
    <i r="1">
      <x v="23"/>
      <x v="35"/>
      <x v="60"/>
    </i>
    <i t="default" r="2">
      <x v="35"/>
    </i>
    <i t="default" r="1">
      <x v="23"/>
    </i>
    <i r="1">
      <x v="24"/>
      <x v="36"/>
      <x v="61"/>
    </i>
    <i t="default" r="2">
      <x v="36"/>
    </i>
    <i t="default" r="1">
      <x v="24"/>
    </i>
    <i t="default">
      <x v="5"/>
    </i>
    <i t="grand">
      <x/>
    </i>
  </rowItems>
  <colItems count="1">
    <i/>
  </colItems>
  <dataFields count="1">
    <dataField name="Solde " fld="5" baseField="3" baseItem="1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1" xr10:uid="{0DA2F850-FC98-4211-A5E9-A62E96631D10}" sourceName="1">
  <pivotTables>
    <pivotTable tabId="2" name="Tableau croisé dynamique1"/>
  </pivotTables>
  <data>
    <tabular pivotCacheId="569995491">
      <items count="6">
        <i x="0"/>
        <i x="1"/>
        <i x="2"/>
        <i x="3"/>
        <i x="4" s="1"/>
        <i x="5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2" xr10:uid="{3B513E9E-DD73-4C19-8090-096295ADF366}" sourceName="2">
  <pivotTables>
    <pivotTable tabId="2" name="Tableau croisé dynamique1"/>
  </pivotTables>
  <data>
    <tabular pivotCacheId="569995491">
      <items count="25"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0" s="1" nd="1"/>
        <i x="1" s="1" nd="1"/>
        <i x="2" s="1" nd="1"/>
        <i x="3" s="1" nd="1"/>
        <i x="4" s="1" nd="1"/>
        <i x="5" s="1" nd="1"/>
        <i x="6" s="1" nd="1"/>
        <i x="7" s="1" nd="1"/>
        <i x="8" s="1" nd="1"/>
        <i x="9" s="1" nd="1"/>
        <i x="10" s="1" nd="1"/>
        <i x="11" s="1" nd="1"/>
        <i x="12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3" xr10:uid="{BE97E6F0-98C2-4BA0-AF1F-D9D670C89020}" sourceName="3">
  <pivotTables>
    <pivotTable tabId="2" name="Tableau croisé dynamique1"/>
  </pivotTables>
  <data>
    <tabular pivotCacheId="569995491">
      <items count="37"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0" s="1" nd="1"/>
        <i x="1" s="1" nd="1"/>
        <i x="2" s="1" nd="1"/>
        <i x="3" s="1" nd="1"/>
        <i x="4" s="1" nd="1"/>
        <i x="5" s="1" nd="1"/>
        <i x="6" s="1" nd="1"/>
        <i x="7" s="1" nd="1"/>
        <i x="8" s="1" nd="1"/>
        <i x="9" s="1" nd="1"/>
        <i x="10" s="1" nd="1"/>
        <i x="11" s="1" nd="1"/>
        <i x="12" s="1" nd="1"/>
        <i x="13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1" xr10:uid="{27904E5E-31C1-48C7-A624-C383BFD0D040}" cache="Segment_1" caption="1" rowHeight="251883"/>
  <slicer name="2" xr10:uid="{C9CB2BCD-93F1-4D09-9747-7AB7BD2636B2}" cache="Segment_2" caption="2" rowHeight="251883"/>
  <slicer name="3" xr10:uid="{CC6EF9E2-28B0-4256-BBA2-4A40A6326EB2}" cache="Segment_3" caption="3" rowHeight="251883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0A62A58-0981-4BA4-8559-FFE8A9B877E6}" name="Tableau1" displayName="Tableau1" ref="A1:B81" totalsRowShown="0">
  <autoFilter ref="A1:B81" xr:uid="{D0A62A58-0981-4BA4-8559-FFE8A9B877E6}"/>
  <tableColumns count="2">
    <tableColumn id="1" xr3:uid="{21F30296-089E-4BBB-AD63-10AB87A0B24F}" name="Compte" dataDxfId="4" totalsRowDxfId="3"/>
    <tableColumn id="5" xr3:uid="{956C2FD1-3850-4CD8-8E05-D51B57108BBA}" name="Solde" totalsRow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D647207-D5A8-415F-A116-F7050F77F27F}" name="Tableau2" displayName="Tableau2" ref="D1:I81" totalsRowShown="0">
  <autoFilter ref="D1:I81" xr:uid="{BD647207-D5A8-415F-A116-F7050F77F27F}"/>
  <tableColumns count="6">
    <tableColumn id="1" xr3:uid="{EFEBC0B6-ED79-4DEB-BB57-281952B6B8E7}" name="Compte" dataDxfId="1"/>
    <tableColumn id="2" xr3:uid="{F0789423-9CD2-4146-816F-FB1A96841808}" name="1">
      <calculatedColumnFormula>LEFT(D2,1)</calculatedColumnFormula>
    </tableColumn>
    <tableColumn id="3" xr3:uid="{73BE82FA-DCC6-4CB5-9D80-F66DB7D2EFCF}" name="2">
      <calculatedColumnFormula>LEFT(D2,2)</calculatedColumnFormula>
    </tableColumn>
    <tableColumn id="4" xr3:uid="{8ED1DC29-D17B-4346-BBAF-EA79E8047BCF}" name="3">
      <calculatedColumnFormula>LEFT(D2,3)</calculatedColumnFormula>
    </tableColumn>
    <tableColumn id="5" xr3:uid="{5826FB85-5FEC-454D-A4E5-335E073B4533}" name="4">
      <calculatedColumnFormula>LEFT(D2,4)</calculatedColumnFormula>
    </tableColumn>
    <tableColumn id="6" xr3:uid="{C59D230D-F546-4C11-AC7A-205B15C2AC8F}" name="Solde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909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411F111D-8EB9-4458-973B-FDDE7BFB56B0}">
  <we:reference id="0dc15130-9a49-11e3-a5e2-0800200c9a66" version="1.0.2.1" store="EXCatalog" storeType="EXCatalog"/>
  <we:alternateReferences/>
  <we:properties>
    <we:property name="infosDossier" value="{&quot;baseID&quot;:&quot;DBEXPERTSCONSEILCAPSUD0289&quot;,&quot;codeIbs&quot;:&quot;CAPSUD0289&quot;,&quot;objectIdDossier&quot;:&quot;288b6502-e1db-4a98-bea1-8179ac8fc336&quot;}"/>
    <we:property name="bindings" value="{&quot;UnnamedBinding_0_1721224829427&quot;:{&quot;type&quot;:&quot;comptabilite&quot;,&quot;options&quot;:{&quot;content&quot;:{&quot;dateDebut&quot;:&quot;2024-01-01T00:00:00Z&quot;,&quot;dateFin&quot;:&quot;2024-06-30T00:00:00Z&quot;,&quot;compteDe&quot;:&quot;&quot;,&quot;compteA&quot;:&quot;&quot;,&quot;lettrage&quot;:0,&quot;typedate&quot;:0,&quot;filtresold&quot;:0,&quot;centralise&quot;:false,&quot;reference&quot;:false,&quot;lettrage1&quot;:false,&quot;typeEtat&quot;:&quot;balance&quot;,&quot;avecSolde&quot;:false,&quot;affichEtab&quot;:false,&quot;histo&quot;:&quot;&quot;,&quot;devise&quot;:&quot;EUR&quot;,&quot;critere&quot;:1,&quot;taux&quot;:&quot;1&quot;,&quot;montantEnDevise&quot;:false,&quot;typeCompte&quot;:&quot;GEN&quot;,&quot;typeEntete&quot;:[1,5],&quot;defs&quot;:[&quot;numero&quot;,&quot;libelle&quot;,&quot;debit_0&quot;,&quot;credit_0&quot;,&quot;solde_0&quot;]},&quot;typeCompte&quot;:&quot;GEN&quot;,&quot;colsDefName&quot;:&quot;colsBalanceGeneral&quot;,&quot;action&quot;:&quot;getBalance&quot;}}}"/>
  </we:properties>
  <we:bindings>
    <we:binding id="UnnamedBinding_0_1721224829427" type="table" appref="{8B840EF0-A361-4CB5-AD6E-20903E1889EA}"/>
  </we:bindings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7B0D2C-ADA9-4CF6-BED9-2037F6715FB9}">
  <dimension ref="A3:H80"/>
  <sheetViews>
    <sheetView showGridLines="0" tabSelected="1" workbookViewId="0">
      <selection sqref="A1:E1048576"/>
    </sheetView>
  </sheetViews>
  <sheetFormatPr baseColWidth="10" defaultRowHeight="14.5" outlineLevelCol="1" x14ac:dyDescent="0.35"/>
  <cols>
    <col min="1" max="1" width="19.54296875" customWidth="1" outlineLevel="1"/>
    <col min="2" max="2" width="14.7265625" customWidth="1" outlineLevel="1"/>
    <col min="3" max="3" width="8.1796875" customWidth="1" outlineLevel="1"/>
    <col min="4" max="4" width="4.81640625" customWidth="1" outlineLevel="1"/>
    <col min="5" max="5" width="11.36328125" customWidth="1" outlineLevel="1"/>
  </cols>
  <sheetData>
    <row r="3" spans="1:5" x14ac:dyDescent="0.35">
      <c r="A3" s="4" t="s">
        <v>3</v>
      </c>
      <c r="B3" s="4" t="s">
        <v>4</v>
      </c>
      <c r="C3" s="4" t="s">
        <v>162</v>
      </c>
      <c r="D3" s="4" t="s">
        <v>5</v>
      </c>
      <c r="E3" t="s">
        <v>201</v>
      </c>
    </row>
    <row r="4" spans="1:5" x14ac:dyDescent="0.35">
      <c r="A4" t="s">
        <v>6</v>
      </c>
      <c r="B4" t="s">
        <v>7</v>
      </c>
      <c r="C4" t="s">
        <v>8</v>
      </c>
      <c r="D4" t="s">
        <v>9</v>
      </c>
      <c r="E4" s="5">
        <v>33099.040000000001</v>
      </c>
    </row>
    <row r="5" spans="1:5" x14ac:dyDescent="0.35">
      <c r="C5" t="s">
        <v>178</v>
      </c>
      <c r="E5" s="5">
        <v>33099.040000000001</v>
      </c>
    </row>
    <row r="6" spans="1:5" x14ac:dyDescent="0.35">
      <c r="C6" t="s">
        <v>10</v>
      </c>
      <c r="D6" t="s">
        <v>11</v>
      </c>
      <c r="E6" s="5">
        <v>113.63</v>
      </c>
    </row>
    <row r="7" spans="1:5" x14ac:dyDescent="0.35">
      <c r="D7" t="s">
        <v>12</v>
      </c>
      <c r="E7" s="5">
        <v>617.65</v>
      </c>
    </row>
    <row r="8" spans="1:5" x14ac:dyDescent="0.35">
      <c r="C8" t="s">
        <v>179</v>
      </c>
      <c r="E8" s="5">
        <v>731.28</v>
      </c>
    </row>
    <row r="9" spans="1:5" x14ac:dyDescent="0.35">
      <c r="B9" t="s">
        <v>164</v>
      </c>
      <c r="E9" s="5">
        <v>33830.32</v>
      </c>
    </row>
    <row r="10" spans="1:5" x14ac:dyDescent="0.35">
      <c r="B10" t="s">
        <v>13</v>
      </c>
      <c r="C10" t="s">
        <v>14</v>
      </c>
      <c r="D10" t="s">
        <v>15</v>
      </c>
      <c r="E10" s="5">
        <v>15235.12</v>
      </c>
    </row>
    <row r="11" spans="1:5" x14ac:dyDescent="0.35">
      <c r="D11" t="s">
        <v>16</v>
      </c>
      <c r="E11" s="5">
        <v>420</v>
      </c>
    </row>
    <row r="12" spans="1:5" x14ac:dyDescent="0.35">
      <c r="C12" t="s">
        <v>180</v>
      </c>
      <c r="E12" s="5">
        <v>15655.12</v>
      </c>
    </row>
    <row r="13" spans="1:5" x14ac:dyDescent="0.35">
      <c r="C13" t="s">
        <v>17</v>
      </c>
      <c r="D13" t="s">
        <v>18</v>
      </c>
      <c r="E13" s="5">
        <v>483</v>
      </c>
    </row>
    <row r="14" spans="1:5" x14ac:dyDescent="0.35">
      <c r="D14" t="s">
        <v>19</v>
      </c>
      <c r="E14" s="5">
        <v>3815.57</v>
      </c>
    </row>
    <row r="15" spans="1:5" x14ac:dyDescent="0.35">
      <c r="C15" t="s">
        <v>181</v>
      </c>
      <c r="E15" s="5">
        <v>4298.57</v>
      </c>
    </row>
    <row r="16" spans="1:5" x14ac:dyDescent="0.35">
      <c r="C16" t="s">
        <v>20</v>
      </c>
      <c r="D16" t="s">
        <v>21</v>
      </c>
      <c r="E16" s="5">
        <v>317.64</v>
      </c>
    </row>
    <row r="17" spans="2:8" x14ac:dyDescent="0.35">
      <c r="D17" t="s">
        <v>22</v>
      </c>
      <c r="E17" s="5">
        <v>2539.83</v>
      </c>
    </row>
    <row r="18" spans="2:8" x14ac:dyDescent="0.35">
      <c r="C18" t="s">
        <v>182</v>
      </c>
      <c r="E18" s="5">
        <v>2857.47</v>
      </c>
    </row>
    <row r="19" spans="2:8" x14ac:dyDescent="0.35">
      <c r="B19" t="s">
        <v>165</v>
      </c>
      <c r="E19" s="5">
        <v>22811.160000000003</v>
      </c>
      <c r="G19" t="s">
        <v>202</v>
      </c>
      <c r="H19" s="6">
        <f>GETPIVOTDATA("Solde",$A$3)</f>
        <v>-84337.500000000015</v>
      </c>
    </row>
    <row r="20" spans="2:8" x14ac:dyDescent="0.35">
      <c r="B20" t="s">
        <v>23</v>
      </c>
      <c r="C20" t="s">
        <v>24</v>
      </c>
      <c r="D20" t="s">
        <v>25</v>
      </c>
      <c r="E20" s="5">
        <v>2349</v>
      </c>
    </row>
    <row r="21" spans="2:8" x14ac:dyDescent="0.35">
      <c r="D21" t="s">
        <v>26</v>
      </c>
      <c r="E21" s="5">
        <v>8.34</v>
      </c>
    </row>
    <row r="22" spans="2:8" x14ac:dyDescent="0.35">
      <c r="C22" t="s">
        <v>183</v>
      </c>
      <c r="E22" s="5">
        <v>2357.34</v>
      </c>
    </row>
    <row r="23" spans="2:8" x14ac:dyDescent="0.35">
      <c r="C23" t="s">
        <v>27</v>
      </c>
      <c r="D23" t="s">
        <v>28</v>
      </c>
      <c r="E23" s="5">
        <v>5856.49</v>
      </c>
    </row>
    <row r="24" spans="2:8" x14ac:dyDescent="0.35">
      <c r="D24" t="s">
        <v>29</v>
      </c>
      <c r="E24" s="5">
        <v>659.92</v>
      </c>
    </row>
    <row r="25" spans="2:8" x14ac:dyDescent="0.35">
      <c r="D25" t="s">
        <v>30</v>
      </c>
      <c r="E25" s="5">
        <v>775.07</v>
      </c>
    </row>
    <row r="26" spans="2:8" x14ac:dyDescent="0.35">
      <c r="C26" t="s">
        <v>184</v>
      </c>
      <c r="E26" s="5">
        <v>7291.48</v>
      </c>
    </row>
    <row r="27" spans="2:8" x14ac:dyDescent="0.35">
      <c r="C27" t="s">
        <v>31</v>
      </c>
      <c r="D27" t="s">
        <v>32</v>
      </c>
      <c r="E27" s="5">
        <v>781.98</v>
      </c>
    </row>
    <row r="28" spans="2:8" x14ac:dyDescent="0.35">
      <c r="D28" t="s">
        <v>33</v>
      </c>
      <c r="E28" s="5">
        <v>833.68</v>
      </c>
    </row>
    <row r="29" spans="2:8" x14ac:dyDescent="0.35">
      <c r="D29" t="s">
        <v>34</v>
      </c>
      <c r="E29" s="5">
        <v>55</v>
      </c>
    </row>
    <row r="30" spans="2:8" x14ac:dyDescent="0.35">
      <c r="C30" t="s">
        <v>185</v>
      </c>
      <c r="E30" s="5">
        <v>1670.6599999999999</v>
      </c>
    </row>
    <row r="31" spans="2:8" x14ac:dyDescent="0.35">
      <c r="C31" t="s">
        <v>35</v>
      </c>
      <c r="D31" t="s">
        <v>36</v>
      </c>
      <c r="E31" s="5">
        <v>126.65</v>
      </c>
    </row>
    <row r="32" spans="2:8" x14ac:dyDescent="0.35">
      <c r="D32" t="s">
        <v>37</v>
      </c>
      <c r="E32" s="5">
        <v>157.13999999999999</v>
      </c>
    </row>
    <row r="33" spans="2:5" x14ac:dyDescent="0.35">
      <c r="C33" t="s">
        <v>186</v>
      </c>
      <c r="E33" s="5">
        <v>283.78999999999996</v>
      </c>
    </row>
    <row r="34" spans="2:5" x14ac:dyDescent="0.35">
      <c r="C34" t="s">
        <v>38</v>
      </c>
      <c r="D34" t="s">
        <v>39</v>
      </c>
      <c r="E34" s="5">
        <v>2067.69</v>
      </c>
    </row>
    <row r="35" spans="2:5" x14ac:dyDescent="0.35">
      <c r="C35" t="s">
        <v>187</v>
      </c>
      <c r="E35" s="5">
        <v>2067.69</v>
      </c>
    </row>
    <row r="36" spans="2:5" x14ac:dyDescent="0.35">
      <c r="B36" t="s">
        <v>166</v>
      </c>
      <c r="E36" s="5">
        <v>13670.96</v>
      </c>
    </row>
    <row r="37" spans="2:5" x14ac:dyDescent="0.35">
      <c r="B37" t="s">
        <v>40</v>
      </c>
      <c r="C37" t="s">
        <v>41</v>
      </c>
      <c r="D37" t="s">
        <v>42</v>
      </c>
      <c r="E37" s="5">
        <v>118.44</v>
      </c>
    </row>
    <row r="38" spans="2:5" x14ac:dyDescent="0.35">
      <c r="C38" t="s">
        <v>188</v>
      </c>
      <c r="E38" s="5">
        <v>118.44</v>
      </c>
    </row>
    <row r="39" spans="2:5" x14ac:dyDescent="0.35">
      <c r="C39" t="s">
        <v>43</v>
      </c>
      <c r="D39" t="s">
        <v>44</v>
      </c>
      <c r="E39" s="5">
        <v>6411.72</v>
      </c>
    </row>
    <row r="40" spans="2:5" x14ac:dyDescent="0.35">
      <c r="C40" t="s">
        <v>189</v>
      </c>
      <c r="E40" s="5">
        <v>6411.72</v>
      </c>
    </row>
    <row r="41" spans="2:5" x14ac:dyDescent="0.35">
      <c r="B41" t="s">
        <v>167</v>
      </c>
      <c r="E41" s="5">
        <v>6530.16</v>
      </c>
    </row>
    <row r="42" spans="2:5" x14ac:dyDescent="0.35">
      <c r="B42" t="s">
        <v>45</v>
      </c>
      <c r="C42" t="s">
        <v>46</v>
      </c>
      <c r="D42" t="s">
        <v>47</v>
      </c>
      <c r="E42" s="5">
        <v>20770.02</v>
      </c>
    </row>
    <row r="43" spans="2:5" x14ac:dyDescent="0.35">
      <c r="C43" t="s">
        <v>190</v>
      </c>
      <c r="E43" s="5">
        <v>20770.02</v>
      </c>
    </row>
    <row r="44" spans="2:5" x14ac:dyDescent="0.35">
      <c r="C44" t="s">
        <v>48</v>
      </c>
      <c r="D44" t="s">
        <v>49</v>
      </c>
      <c r="E44" s="5">
        <v>7236</v>
      </c>
    </row>
    <row r="45" spans="2:5" x14ac:dyDescent="0.35">
      <c r="D45" t="s">
        <v>50</v>
      </c>
      <c r="E45" s="5">
        <v>1693.11</v>
      </c>
    </row>
    <row r="46" spans="2:5" x14ac:dyDescent="0.35">
      <c r="D46" t="s">
        <v>51</v>
      </c>
      <c r="E46" s="5">
        <v>1413.71</v>
      </c>
    </row>
    <row r="47" spans="2:5" x14ac:dyDescent="0.35">
      <c r="D47" t="s">
        <v>52</v>
      </c>
      <c r="E47" s="5">
        <v>400.2</v>
      </c>
    </row>
    <row r="48" spans="2:5" x14ac:dyDescent="0.35">
      <c r="C48" t="s">
        <v>191</v>
      </c>
      <c r="E48" s="5">
        <v>10743.02</v>
      </c>
    </row>
    <row r="49" spans="2:5" x14ac:dyDescent="0.35">
      <c r="C49" t="s">
        <v>53</v>
      </c>
      <c r="D49" t="s">
        <v>54</v>
      </c>
      <c r="E49" s="5">
        <v>2296</v>
      </c>
    </row>
    <row r="50" spans="2:5" x14ac:dyDescent="0.35">
      <c r="D50" t="s">
        <v>55</v>
      </c>
      <c r="E50" s="5">
        <v>4808</v>
      </c>
    </row>
    <row r="51" spans="2:5" x14ac:dyDescent="0.35">
      <c r="D51" t="s">
        <v>56</v>
      </c>
      <c r="E51" s="5">
        <v>11765.57</v>
      </c>
    </row>
    <row r="52" spans="2:5" x14ac:dyDescent="0.35">
      <c r="D52" t="s">
        <v>57</v>
      </c>
      <c r="E52" s="5">
        <v>2425.9499999999998</v>
      </c>
    </row>
    <row r="53" spans="2:5" x14ac:dyDescent="0.35">
      <c r="C53" t="s">
        <v>192</v>
      </c>
      <c r="E53" s="5">
        <v>21295.52</v>
      </c>
    </row>
    <row r="54" spans="2:5" x14ac:dyDescent="0.35">
      <c r="C54" t="s">
        <v>58</v>
      </c>
      <c r="D54" t="s">
        <v>59</v>
      </c>
      <c r="E54" s="5">
        <v>220</v>
      </c>
    </row>
    <row r="55" spans="2:5" x14ac:dyDescent="0.35">
      <c r="C55" t="s">
        <v>193</v>
      </c>
      <c r="E55" s="5">
        <v>220</v>
      </c>
    </row>
    <row r="56" spans="2:5" x14ac:dyDescent="0.35">
      <c r="B56" t="s">
        <v>168</v>
      </c>
      <c r="E56" s="5">
        <v>53028.56</v>
      </c>
    </row>
    <row r="57" spans="2:5" x14ac:dyDescent="0.35">
      <c r="B57" t="s">
        <v>60</v>
      </c>
      <c r="C57" t="s">
        <v>61</v>
      </c>
      <c r="D57" t="s">
        <v>62</v>
      </c>
      <c r="E57" s="5">
        <v>1.85</v>
      </c>
    </row>
    <row r="58" spans="2:5" x14ac:dyDescent="0.35">
      <c r="C58" t="s">
        <v>194</v>
      </c>
      <c r="E58" s="5">
        <v>1.85</v>
      </c>
    </row>
    <row r="59" spans="2:5" x14ac:dyDescent="0.35">
      <c r="B59" t="s">
        <v>169</v>
      </c>
      <c r="E59" s="5">
        <v>1.85</v>
      </c>
    </row>
    <row r="60" spans="2:5" x14ac:dyDescent="0.35">
      <c r="B60" t="s">
        <v>63</v>
      </c>
      <c r="C60" t="s">
        <v>64</v>
      </c>
      <c r="D60" t="s">
        <v>65</v>
      </c>
      <c r="E60" s="5">
        <v>169.48</v>
      </c>
    </row>
    <row r="61" spans="2:5" x14ac:dyDescent="0.35">
      <c r="C61" t="s">
        <v>195</v>
      </c>
      <c r="E61" s="5">
        <v>169.48</v>
      </c>
    </row>
    <row r="62" spans="2:5" x14ac:dyDescent="0.35">
      <c r="B62" t="s">
        <v>170</v>
      </c>
      <c r="E62" s="5">
        <v>169.48</v>
      </c>
    </row>
    <row r="63" spans="2:5" x14ac:dyDescent="0.35">
      <c r="B63" t="s">
        <v>66</v>
      </c>
      <c r="C63" t="s">
        <v>67</v>
      </c>
      <c r="D63" t="s">
        <v>68</v>
      </c>
      <c r="E63" s="5">
        <v>3352.18</v>
      </c>
    </row>
    <row r="64" spans="2:5" x14ac:dyDescent="0.35">
      <c r="C64" t="s">
        <v>196</v>
      </c>
      <c r="E64" s="5">
        <v>3352.18</v>
      </c>
    </row>
    <row r="65" spans="1:5" x14ac:dyDescent="0.35">
      <c r="B65" t="s">
        <v>171</v>
      </c>
      <c r="E65" s="5">
        <v>3352.18</v>
      </c>
    </row>
    <row r="66" spans="1:5" x14ac:dyDescent="0.35">
      <c r="A66" t="s">
        <v>172</v>
      </c>
      <c r="E66" s="5">
        <v>133394.66999999998</v>
      </c>
    </row>
    <row r="67" spans="1:5" x14ac:dyDescent="0.35">
      <c r="A67" t="s">
        <v>69</v>
      </c>
      <c r="B67" t="s">
        <v>70</v>
      </c>
      <c r="C67" t="s">
        <v>71</v>
      </c>
      <c r="D67" t="s">
        <v>72</v>
      </c>
      <c r="E67" s="5">
        <v>-191922.47</v>
      </c>
    </row>
    <row r="68" spans="1:5" x14ac:dyDescent="0.35">
      <c r="C68" t="s">
        <v>197</v>
      </c>
      <c r="E68" s="5">
        <v>-191922.47</v>
      </c>
    </row>
    <row r="69" spans="1:5" x14ac:dyDescent="0.35">
      <c r="B69" t="s">
        <v>173</v>
      </c>
      <c r="E69" s="5">
        <v>-191922.47</v>
      </c>
    </row>
    <row r="70" spans="1:5" x14ac:dyDescent="0.35">
      <c r="B70" t="s">
        <v>73</v>
      </c>
      <c r="C70" t="s">
        <v>74</v>
      </c>
      <c r="D70" t="s">
        <v>75</v>
      </c>
      <c r="E70" s="5">
        <v>-1.07</v>
      </c>
    </row>
    <row r="71" spans="1:5" x14ac:dyDescent="0.35">
      <c r="C71" t="s">
        <v>198</v>
      </c>
      <c r="E71" s="5">
        <v>-1.07</v>
      </c>
    </row>
    <row r="72" spans="1:5" x14ac:dyDescent="0.35">
      <c r="B72" t="s">
        <v>174</v>
      </c>
      <c r="E72" s="5">
        <v>-1.07</v>
      </c>
    </row>
    <row r="73" spans="1:5" x14ac:dyDescent="0.35">
      <c r="B73" t="s">
        <v>76</v>
      </c>
      <c r="C73" t="s">
        <v>77</v>
      </c>
      <c r="D73" t="s">
        <v>78</v>
      </c>
      <c r="E73" s="5">
        <v>-1610</v>
      </c>
    </row>
    <row r="74" spans="1:5" x14ac:dyDescent="0.35">
      <c r="C74" t="s">
        <v>199</v>
      </c>
      <c r="E74" s="5">
        <v>-1610</v>
      </c>
    </row>
    <row r="75" spans="1:5" x14ac:dyDescent="0.35">
      <c r="B75" t="s">
        <v>175</v>
      </c>
      <c r="E75" s="5">
        <v>-1610</v>
      </c>
    </row>
    <row r="76" spans="1:5" x14ac:dyDescent="0.35">
      <c r="B76" t="s">
        <v>79</v>
      </c>
      <c r="C76" t="s">
        <v>80</v>
      </c>
      <c r="D76" t="s">
        <v>81</v>
      </c>
      <c r="E76" s="5">
        <v>-24198.63</v>
      </c>
    </row>
    <row r="77" spans="1:5" x14ac:dyDescent="0.35">
      <c r="C77" t="s">
        <v>200</v>
      </c>
      <c r="E77" s="5">
        <v>-24198.63</v>
      </c>
    </row>
    <row r="78" spans="1:5" x14ac:dyDescent="0.35">
      <c r="B78" t="s">
        <v>176</v>
      </c>
      <c r="E78" s="5">
        <v>-24198.63</v>
      </c>
    </row>
    <row r="79" spans="1:5" x14ac:dyDescent="0.35">
      <c r="A79" t="s">
        <v>177</v>
      </c>
      <c r="E79" s="5">
        <v>-217732.17</v>
      </c>
    </row>
    <row r="80" spans="1:5" x14ac:dyDescent="0.35">
      <c r="A80" t="s">
        <v>163</v>
      </c>
      <c r="E80" s="5">
        <v>-84337.500000000015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74F2BE-059B-4128-9551-70FE47B5B510}">
  <dimension ref="A1:I119"/>
  <sheetViews>
    <sheetView showGridLines="0" topLeftCell="A55" workbookViewId="0">
      <selection activeCell="F14" sqref="F14"/>
    </sheetView>
  </sheetViews>
  <sheetFormatPr baseColWidth="10" defaultRowHeight="14.5" x14ac:dyDescent="0.35"/>
  <cols>
    <col min="1" max="1" width="11.81640625" style="3" customWidth="1"/>
    <col min="2" max="2" width="11.81640625" customWidth="1"/>
    <col min="9" max="9" width="11.36328125" bestFit="1" customWidth="1"/>
  </cols>
  <sheetData>
    <row r="1" spans="1:9" x14ac:dyDescent="0.35">
      <c r="A1" s="3" t="s">
        <v>0</v>
      </c>
      <c r="B1" t="s">
        <v>1</v>
      </c>
      <c r="D1" t="s">
        <v>0</v>
      </c>
      <c r="E1" t="s">
        <v>3</v>
      </c>
      <c r="F1" t="s">
        <v>4</v>
      </c>
      <c r="G1" t="s">
        <v>162</v>
      </c>
      <c r="H1" t="s">
        <v>5</v>
      </c>
      <c r="I1" t="s">
        <v>1</v>
      </c>
    </row>
    <row r="2" spans="1:9" x14ac:dyDescent="0.35">
      <c r="A2" s="3">
        <v>10800000</v>
      </c>
      <c r="B2">
        <v>-12682.97</v>
      </c>
      <c r="D2" s="3" t="s">
        <v>82</v>
      </c>
      <c r="E2" t="str">
        <f>LEFT(D2,1)</f>
        <v>1</v>
      </c>
      <c r="F2" t="str">
        <f>LEFT(D2,2)</f>
        <v>10</v>
      </c>
      <c r="G2" t="str">
        <f>LEFT(D2,3)</f>
        <v>108</v>
      </c>
      <c r="H2" t="str">
        <f>LEFT(D2,4)</f>
        <v>1080</v>
      </c>
      <c r="I2" s="5">
        <v>-12682.97</v>
      </c>
    </row>
    <row r="3" spans="1:9" x14ac:dyDescent="0.35">
      <c r="A3" s="3">
        <v>12000000</v>
      </c>
      <c r="B3">
        <v>0</v>
      </c>
      <c r="D3" s="3" t="s">
        <v>83</v>
      </c>
      <c r="E3" t="str">
        <f t="shared" ref="E3:E66" si="0">LEFT(D3,1)</f>
        <v>1</v>
      </c>
      <c r="F3" t="str">
        <f t="shared" ref="F3:F66" si="1">LEFT(D3,2)</f>
        <v>12</v>
      </c>
      <c r="G3" t="str">
        <f t="shared" ref="G3:G66" si="2">LEFT(D3,3)</f>
        <v>120</v>
      </c>
      <c r="H3" t="str">
        <f t="shared" ref="H3:H66" si="3">LEFT(D3,4)</f>
        <v>1200</v>
      </c>
      <c r="I3" s="5">
        <v>0</v>
      </c>
    </row>
    <row r="4" spans="1:9" x14ac:dyDescent="0.35">
      <c r="A4" s="3">
        <v>16411000</v>
      </c>
      <c r="B4">
        <v>-34998.370000000003</v>
      </c>
      <c r="D4" s="3" t="s">
        <v>84</v>
      </c>
      <c r="E4" t="str">
        <f t="shared" si="0"/>
        <v>1</v>
      </c>
      <c r="F4" t="str">
        <f t="shared" si="1"/>
        <v>16</v>
      </c>
      <c r="G4" t="str">
        <f t="shared" si="2"/>
        <v>164</v>
      </c>
      <c r="H4" t="str">
        <f t="shared" si="3"/>
        <v>1641</v>
      </c>
      <c r="I4" s="5">
        <v>-34998.370000000003</v>
      </c>
    </row>
    <row r="5" spans="1:9" x14ac:dyDescent="0.35">
      <c r="A5" s="3">
        <v>20700000</v>
      </c>
      <c r="B5">
        <v>77000</v>
      </c>
      <c r="D5" s="3" t="s">
        <v>85</v>
      </c>
      <c r="E5" t="str">
        <f t="shared" si="0"/>
        <v>2</v>
      </c>
      <c r="F5" t="str">
        <f t="shared" si="1"/>
        <v>20</v>
      </c>
      <c r="G5" t="str">
        <f t="shared" si="2"/>
        <v>207</v>
      </c>
      <c r="H5" t="str">
        <f t="shared" si="3"/>
        <v>2070</v>
      </c>
      <c r="I5" s="5">
        <v>77000</v>
      </c>
    </row>
    <row r="6" spans="1:9" x14ac:dyDescent="0.35">
      <c r="A6" s="3">
        <v>21810000</v>
      </c>
      <c r="B6">
        <v>13270.69</v>
      </c>
      <c r="D6" s="3" t="s">
        <v>86</v>
      </c>
      <c r="E6" t="str">
        <f t="shared" si="0"/>
        <v>2</v>
      </c>
      <c r="F6" t="str">
        <f t="shared" si="1"/>
        <v>21</v>
      </c>
      <c r="G6" t="str">
        <f t="shared" si="2"/>
        <v>218</v>
      </c>
      <c r="H6" t="str">
        <f t="shared" si="3"/>
        <v>2181</v>
      </c>
      <c r="I6" s="5">
        <v>13270.69</v>
      </c>
    </row>
    <row r="7" spans="1:9" x14ac:dyDescent="0.35">
      <c r="A7" s="3">
        <v>21820000</v>
      </c>
      <c r="B7">
        <v>1325</v>
      </c>
      <c r="D7" s="3" t="s">
        <v>87</v>
      </c>
      <c r="E7" t="str">
        <f t="shared" si="0"/>
        <v>2</v>
      </c>
      <c r="F7" t="str">
        <f t="shared" si="1"/>
        <v>21</v>
      </c>
      <c r="G7" t="str">
        <f t="shared" si="2"/>
        <v>218</v>
      </c>
      <c r="H7" t="str">
        <f t="shared" si="3"/>
        <v>2182</v>
      </c>
      <c r="I7" s="5">
        <v>1325</v>
      </c>
    </row>
    <row r="8" spans="1:9" x14ac:dyDescent="0.35">
      <c r="A8" s="3">
        <v>21830000</v>
      </c>
      <c r="B8">
        <v>18477.259999999998</v>
      </c>
      <c r="D8" s="3" t="s">
        <v>88</v>
      </c>
      <c r="E8" t="str">
        <f t="shared" si="0"/>
        <v>2</v>
      </c>
      <c r="F8" t="str">
        <f t="shared" si="1"/>
        <v>21</v>
      </c>
      <c r="G8" t="str">
        <f t="shared" si="2"/>
        <v>218</v>
      </c>
      <c r="H8" t="str">
        <f t="shared" si="3"/>
        <v>2183</v>
      </c>
      <c r="I8" s="5">
        <v>18477.259999999998</v>
      </c>
    </row>
    <row r="9" spans="1:9" x14ac:dyDescent="0.35">
      <c r="A9" s="3">
        <v>21840000</v>
      </c>
      <c r="B9">
        <v>3000</v>
      </c>
      <c r="D9" s="3" t="s">
        <v>89</v>
      </c>
      <c r="E9" t="str">
        <f t="shared" si="0"/>
        <v>2</v>
      </c>
      <c r="F9" t="str">
        <f t="shared" si="1"/>
        <v>21</v>
      </c>
      <c r="G9" t="str">
        <f t="shared" si="2"/>
        <v>218</v>
      </c>
      <c r="H9" t="str">
        <f t="shared" si="3"/>
        <v>2184</v>
      </c>
      <c r="I9" s="5">
        <v>3000</v>
      </c>
    </row>
    <row r="10" spans="1:9" x14ac:dyDescent="0.35">
      <c r="A10" s="3">
        <v>26100000</v>
      </c>
      <c r="B10">
        <v>500</v>
      </c>
      <c r="D10" s="3" t="s">
        <v>90</v>
      </c>
      <c r="E10" t="str">
        <f t="shared" si="0"/>
        <v>2</v>
      </c>
      <c r="F10" t="str">
        <f t="shared" si="1"/>
        <v>26</v>
      </c>
      <c r="G10" t="str">
        <f t="shared" si="2"/>
        <v>261</v>
      </c>
      <c r="H10" t="str">
        <f t="shared" si="3"/>
        <v>2610</v>
      </c>
      <c r="I10" s="5">
        <v>500</v>
      </c>
    </row>
    <row r="11" spans="1:9" x14ac:dyDescent="0.35">
      <c r="A11" s="3">
        <v>28181000</v>
      </c>
      <c r="B11">
        <v>-9705.67</v>
      </c>
      <c r="D11" s="3" t="s">
        <v>91</v>
      </c>
      <c r="E11" t="str">
        <f t="shared" si="0"/>
        <v>2</v>
      </c>
      <c r="F11" t="str">
        <f t="shared" si="1"/>
        <v>28</v>
      </c>
      <c r="G11" t="str">
        <f t="shared" si="2"/>
        <v>281</v>
      </c>
      <c r="H11" t="str">
        <f t="shared" si="3"/>
        <v>2818</v>
      </c>
      <c r="I11" s="5">
        <v>-9705.67</v>
      </c>
    </row>
    <row r="12" spans="1:9" x14ac:dyDescent="0.35">
      <c r="A12" s="3">
        <v>28182000</v>
      </c>
      <c r="B12">
        <v>-188.41</v>
      </c>
      <c r="D12" s="3" t="s">
        <v>92</v>
      </c>
      <c r="E12" t="str">
        <f t="shared" si="0"/>
        <v>2</v>
      </c>
      <c r="F12" t="str">
        <f t="shared" si="1"/>
        <v>28</v>
      </c>
      <c r="G12" t="str">
        <f t="shared" si="2"/>
        <v>281</v>
      </c>
      <c r="H12" t="str">
        <f t="shared" si="3"/>
        <v>2818</v>
      </c>
      <c r="I12" s="5">
        <v>-188.41</v>
      </c>
    </row>
    <row r="13" spans="1:9" x14ac:dyDescent="0.35">
      <c r="A13" s="3">
        <v>28183000</v>
      </c>
      <c r="B13">
        <v>-14724.9</v>
      </c>
      <c r="D13" s="3" t="s">
        <v>93</v>
      </c>
      <c r="E13" t="str">
        <f t="shared" si="0"/>
        <v>2</v>
      </c>
      <c r="F13" t="str">
        <f t="shared" si="1"/>
        <v>28</v>
      </c>
      <c r="G13" t="str">
        <f t="shared" si="2"/>
        <v>281</v>
      </c>
      <c r="H13" t="str">
        <f t="shared" si="3"/>
        <v>2818</v>
      </c>
      <c r="I13" s="5">
        <v>-14724.9</v>
      </c>
    </row>
    <row r="14" spans="1:9" x14ac:dyDescent="0.35">
      <c r="A14" s="3">
        <v>28184000</v>
      </c>
      <c r="B14">
        <v>-3000</v>
      </c>
      <c r="D14" s="3" t="s">
        <v>94</v>
      </c>
      <c r="E14" t="str">
        <f t="shared" si="0"/>
        <v>2</v>
      </c>
      <c r="F14" t="str">
        <f t="shared" si="1"/>
        <v>28</v>
      </c>
      <c r="G14" t="str">
        <f t="shared" si="2"/>
        <v>281</v>
      </c>
      <c r="H14" t="str">
        <f t="shared" si="3"/>
        <v>2818</v>
      </c>
      <c r="I14" s="5">
        <v>-3000</v>
      </c>
    </row>
    <row r="15" spans="1:9" x14ac:dyDescent="0.35">
      <c r="A15" s="3">
        <v>40110000</v>
      </c>
      <c r="B15">
        <v>0</v>
      </c>
      <c r="D15" s="3" t="s">
        <v>95</v>
      </c>
      <c r="E15" t="str">
        <f t="shared" si="0"/>
        <v>4</v>
      </c>
      <c r="F15" t="str">
        <f t="shared" si="1"/>
        <v>40</v>
      </c>
      <c r="G15" t="str">
        <f t="shared" si="2"/>
        <v>401</v>
      </c>
      <c r="H15" t="str">
        <f t="shared" si="3"/>
        <v>4011</v>
      </c>
      <c r="I15" s="5">
        <v>0</v>
      </c>
    </row>
    <row r="16" spans="1:9" x14ac:dyDescent="0.35">
      <c r="A16" s="3">
        <v>44551000</v>
      </c>
      <c r="B16">
        <v>-3085</v>
      </c>
      <c r="D16" s="3" t="s">
        <v>96</v>
      </c>
      <c r="E16" t="str">
        <f t="shared" si="0"/>
        <v>4</v>
      </c>
      <c r="F16" t="str">
        <f t="shared" si="1"/>
        <v>44</v>
      </c>
      <c r="G16" t="str">
        <f t="shared" si="2"/>
        <v>445</v>
      </c>
      <c r="H16" t="str">
        <f t="shared" si="3"/>
        <v>4455</v>
      </c>
      <c r="I16" s="5">
        <v>-3085</v>
      </c>
    </row>
    <row r="17" spans="1:9" x14ac:dyDescent="0.35">
      <c r="A17" s="3">
        <v>44566000</v>
      </c>
      <c r="B17">
        <v>1340</v>
      </c>
      <c r="D17" s="3" t="s">
        <v>97</v>
      </c>
      <c r="E17" t="str">
        <f t="shared" si="0"/>
        <v>4</v>
      </c>
      <c r="F17" t="str">
        <f t="shared" si="1"/>
        <v>44</v>
      </c>
      <c r="G17" t="str">
        <f t="shared" si="2"/>
        <v>445</v>
      </c>
      <c r="H17" t="str">
        <f t="shared" si="3"/>
        <v>4456</v>
      </c>
      <c r="I17" s="5">
        <v>1340</v>
      </c>
    </row>
    <row r="18" spans="1:9" x14ac:dyDescent="0.35">
      <c r="A18" s="3">
        <v>44572000</v>
      </c>
      <c r="B18">
        <v>0</v>
      </c>
      <c r="D18" s="3" t="s">
        <v>98</v>
      </c>
      <c r="E18" t="str">
        <f t="shared" si="0"/>
        <v>4</v>
      </c>
      <c r="F18" t="str">
        <f t="shared" si="1"/>
        <v>44</v>
      </c>
      <c r="G18" t="str">
        <f t="shared" si="2"/>
        <v>445</v>
      </c>
      <c r="H18" t="str">
        <f t="shared" si="3"/>
        <v>4457</v>
      </c>
      <c r="I18" s="5">
        <v>0</v>
      </c>
    </row>
    <row r="19" spans="1:9" x14ac:dyDescent="0.35">
      <c r="A19" s="3">
        <v>45512000</v>
      </c>
      <c r="B19">
        <v>1963.34</v>
      </c>
      <c r="D19" s="3" t="s">
        <v>99</v>
      </c>
      <c r="E19" t="str">
        <f t="shared" si="0"/>
        <v>4</v>
      </c>
      <c r="F19" t="str">
        <f t="shared" si="1"/>
        <v>45</v>
      </c>
      <c r="G19" t="str">
        <f t="shared" si="2"/>
        <v>455</v>
      </c>
      <c r="H19" t="str">
        <f t="shared" si="3"/>
        <v>4551</v>
      </c>
      <c r="I19" s="5">
        <v>1963.34</v>
      </c>
    </row>
    <row r="20" spans="1:9" x14ac:dyDescent="0.35">
      <c r="A20" s="3">
        <v>46701000</v>
      </c>
      <c r="B20">
        <v>-2640</v>
      </c>
      <c r="D20" s="3" t="s">
        <v>100</v>
      </c>
      <c r="E20" t="str">
        <f t="shared" si="0"/>
        <v>4</v>
      </c>
      <c r="F20" t="str">
        <f t="shared" si="1"/>
        <v>46</v>
      </c>
      <c r="G20" t="str">
        <f t="shared" si="2"/>
        <v>467</v>
      </c>
      <c r="H20" t="str">
        <f t="shared" si="3"/>
        <v>4670</v>
      </c>
      <c r="I20" s="5">
        <v>-2640</v>
      </c>
    </row>
    <row r="21" spans="1:9" x14ac:dyDescent="0.35">
      <c r="A21" s="3">
        <v>46720000</v>
      </c>
      <c r="B21">
        <v>2172.0300000000002</v>
      </c>
      <c r="D21" s="3" t="s">
        <v>101</v>
      </c>
      <c r="E21" t="str">
        <f t="shared" si="0"/>
        <v>4</v>
      </c>
      <c r="F21" t="str">
        <f t="shared" si="1"/>
        <v>46</v>
      </c>
      <c r="G21" t="str">
        <f t="shared" si="2"/>
        <v>467</v>
      </c>
      <c r="H21" t="str">
        <f t="shared" si="3"/>
        <v>4672</v>
      </c>
      <c r="I21" s="5">
        <v>2172.0300000000002</v>
      </c>
    </row>
    <row r="22" spans="1:9" x14ac:dyDescent="0.35">
      <c r="A22" s="3">
        <v>51110000</v>
      </c>
      <c r="B22">
        <v>0</v>
      </c>
      <c r="D22" s="3" t="s">
        <v>102</v>
      </c>
      <c r="E22" t="str">
        <f t="shared" si="0"/>
        <v>5</v>
      </c>
      <c r="F22" t="str">
        <f t="shared" si="1"/>
        <v>51</v>
      </c>
      <c r="G22" t="str">
        <f t="shared" si="2"/>
        <v>511</v>
      </c>
      <c r="H22" t="str">
        <f t="shared" si="3"/>
        <v>5111</v>
      </c>
      <c r="I22" s="5">
        <v>0</v>
      </c>
    </row>
    <row r="23" spans="1:9" x14ac:dyDescent="0.35">
      <c r="A23" s="3">
        <v>51130000</v>
      </c>
      <c r="B23">
        <v>0</v>
      </c>
      <c r="D23" s="3" t="s">
        <v>103</v>
      </c>
      <c r="E23" t="str">
        <f t="shared" si="0"/>
        <v>5</v>
      </c>
      <c r="F23" t="str">
        <f t="shared" si="1"/>
        <v>51</v>
      </c>
      <c r="G23" t="str">
        <f t="shared" si="2"/>
        <v>511</v>
      </c>
      <c r="H23" t="str">
        <f t="shared" si="3"/>
        <v>5113</v>
      </c>
      <c r="I23" s="5">
        <v>0</v>
      </c>
    </row>
    <row r="24" spans="1:9" x14ac:dyDescent="0.35">
      <c r="A24" s="3">
        <v>51220000</v>
      </c>
      <c r="B24">
        <v>11766.84</v>
      </c>
      <c r="D24" s="3" t="s">
        <v>104</v>
      </c>
      <c r="E24" t="str">
        <f t="shared" si="0"/>
        <v>5</v>
      </c>
      <c r="F24" t="str">
        <f t="shared" si="1"/>
        <v>51</v>
      </c>
      <c r="G24" t="str">
        <f t="shared" si="2"/>
        <v>512</v>
      </c>
      <c r="H24" t="str">
        <f t="shared" si="3"/>
        <v>5122</v>
      </c>
      <c r="I24" s="5">
        <v>11766.84</v>
      </c>
    </row>
    <row r="25" spans="1:9" x14ac:dyDescent="0.35">
      <c r="A25" s="3">
        <v>51230000</v>
      </c>
      <c r="B25">
        <v>34519.06</v>
      </c>
      <c r="D25" s="3" t="s">
        <v>105</v>
      </c>
      <c r="E25" t="str">
        <f t="shared" si="0"/>
        <v>5</v>
      </c>
      <c r="F25" t="str">
        <f t="shared" si="1"/>
        <v>51</v>
      </c>
      <c r="G25" t="str">
        <f t="shared" si="2"/>
        <v>512</v>
      </c>
      <c r="H25" t="str">
        <f t="shared" si="3"/>
        <v>5123</v>
      </c>
      <c r="I25" s="5">
        <v>34519.06</v>
      </c>
    </row>
    <row r="26" spans="1:9" x14ac:dyDescent="0.35">
      <c r="A26" s="3">
        <v>51280000</v>
      </c>
      <c r="B26">
        <v>0</v>
      </c>
      <c r="D26" s="3" t="s">
        <v>106</v>
      </c>
      <c r="E26" t="str">
        <f t="shared" si="0"/>
        <v>5</v>
      </c>
      <c r="F26" t="str">
        <f t="shared" si="1"/>
        <v>51</v>
      </c>
      <c r="G26" t="str">
        <f t="shared" si="2"/>
        <v>512</v>
      </c>
      <c r="H26" t="str">
        <f t="shared" si="3"/>
        <v>5128</v>
      </c>
      <c r="I26" s="5">
        <v>0</v>
      </c>
    </row>
    <row r="27" spans="1:9" x14ac:dyDescent="0.35">
      <c r="A27" s="3">
        <v>53000000</v>
      </c>
      <c r="B27">
        <v>28.6</v>
      </c>
      <c r="D27" s="3" t="s">
        <v>107</v>
      </c>
      <c r="E27" t="str">
        <f t="shared" si="0"/>
        <v>5</v>
      </c>
      <c r="F27" t="str">
        <f t="shared" si="1"/>
        <v>53</v>
      </c>
      <c r="G27" t="str">
        <f t="shared" si="2"/>
        <v>530</v>
      </c>
      <c r="H27" t="str">
        <f t="shared" si="3"/>
        <v>5300</v>
      </c>
      <c r="I27" s="5">
        <v>28.6</v>
      </c>
    </row>
    <row r="28" spans="1:9" x14ac:dyDescent="0.35">
      <c r="A28" s="3">
        <v>60470000</v>
      </c>
      <c r="B28">
        <v>2299.04</v>
      </c>
      <c r="D28" s="3" t="s">
        <v>108</v>
      </c>
      <c r="E28" t="str">
        <f t="shared" si="0"/>
        <v>6</v>
      </c>
      <c r="F28" t="str">
        <f t="shared" si="1"/>
        <v>60</v>
      </c>
      <c r="G28" t="str">
        <f t="shared" si="2"/>
        <v>604</v>
      </c>
      <c r="H28" t="str">
        <f t="shared" si="3"/>
        <v>6047</v>
      </c>
      <c r="I28" s="5">
        <v>2299.04</v>
      </c>
    </row>
    <row r="29" spans="1:9" x14ac:dyDescent="0.35">
      <c r="A29" s="3">
        <v>60471200</v>
      </c>
      <c r="B29">
        <v>30000</v>
      </c>
      <c r="D29" s="3" t="s">
        <v>109</v>
      </c>
      <c r="E29" t="str">
        <f t="shared" si="0"/>
        <v>6</v>
      </c>
      <c r="F29" t="str">
        <f t="shared" si="1"/>
        <v>60</v>
      </c>
      <c r="G29" t="str">
        <f t="shared" si="2"/>
        <v>604</v>
      </c>
      <c r="H29" t="str">
        <f t="shared" si="3"/>
        <v>6047</v>
      </c>
      <c r="I29" s="5">
        <v>30000</v>
      </c>
    </row>
    <row r="30" spans="1:9" x14ac:dyDescent="0.35">
      <c r="A30" s="3">
        <v>60471230</v>
      </c>
      <c r="B30">
        <v>800</v>
      </c>
      <c r="D30" s="3" t="s">
        <v>110</v>
      </c>
      <c r="E30" t="str">
        <f t="shared" si="0"/>
        <v>6</v>
      </c>
      <c r="F30" t="str">
        <f t="shared" si="1"/>
        <v>60</v>
      </c>
      <c r="G30" t="str">
        <f t="shared" si="2"/>
        <v>604</v>
      </c>
      <c r="H30" t="str">
        <f t="shared" si="3"/>
        <v>6047</v>
      </c>
      <c r="I30" s="5">
        <v>800</v>
      </c>
    </row>
    <row r="31" spans="1:9" x14ac:dyDescent="0.35">
      <c r="A31" s="3">
        <v>60610000</v>
      </c>
      <c r="B31">
        <v>113.63</v>
      </c>
      <c r="D31" s="3" t="s">
        <v>111</v>
      </c>
      <c r="E31" t="str">
        <f t="shared" si="0"/>
        <v>6</v>
      </c>
      <c r="F31" t="str">
        <f t="shared" si="1"/>
        <v>60</v>
      </c>
      <c r="G31" t="str">
        <f t="shared" si="2"/>
        <v>606</v>
      </c>
      <c r="H31" t="str">
        <f t="shared" si="3"/>
        <v>6061</v>
      </c>
      <c r="I31" s="5">
        <v>113.63</v>
      </c>
    </row>
    <row r="32" spans="1:9" x14ac:dyDescent="0.35">
      <c r="A32" s="3">
        <v>60640000</v>
      </c>
      <c r="B32">
        <v>617.65</v>
      </c>
      <c r="D32" s="3" t="s">
        <v>112</v>
      </c>
      <c r="E32" t="str">
        <f t="shared" si="0"/>
        <v>6</v>
      </c>
      <c r="F32" t="str">
        <f t="shared" si="1"/>
        <v>60</v>
      </c>
      <c r="G32" t="str">
        <f t="shared" si="2"/>
        <v>606</v>
      </c>
      <c r="H32" t="str">
        <f t="shared" si="3"/>
        <v>6064</v>
      </c>
      <c r="I32" s="5">
        <v>617.65</v>
      </c>
    </row>
    <row r="33" spans="1:9" x14ac:dyDescent="0.35">
      <c r="A33" s="3">
        <v>61320900</v>
      </c>
      <c r="B33">
        <v>13681.73</v>
      </c>
      <c r="D33" s="3" t="s">
        <v>113</v>
      </c>
      <c r="E33" t="str">
        <f t="shared" si="0"/>
        <v>6</v>
      </c>
      <c r="F33" t="str">
        <f t="shared" si="1"/>
        <v>61</v>
      </c>
      <c r="G33" t="str">
        <f t="shared" si="2"/>
        <v>613</v>
      </c>
      <c r="H33" t="str">
        <f t="shared" si="3"/>
        <v>6132</v>
      </c>
      <c r="I33" s="5">
        <v>13681.73</v>
      </c>
    </row>
    <row r="34" spans="1:9" x14ac:dyDescent="0.35">
      <c r="A34" s="3">
        <v>61321000</v>
      </c>
      <c r="B34">
        <v>610.02</v>
      </c>
      <c r="D34" s="3" t="s">
        <v>114</v>
      </c>
      <c r="E34" t="str">
        <f t="shared" si="0"/>
        <v>6</v>
      </c>
      <c r="F34" t="str">
        <f t="shared" si="1"/>
        <v>61</v>
      </c>
      <c r="G34" t="str">
        <f t="shared" si="2"/>
        <v>613</v>
      </c>
      <c r="H34" t="str">
        <f t="shared" si="3"/>
        <v>6132</v>
      </c>
      <c r="I34" s="5">
        <v>610.02</v>
      </c>
    </row>
    <row r="35" spans="1:9" x14ac:dyDescent="0.35">
      <c r="A35" s="3">
        <v>61321160</v>
      </c>
      <c r="B35">
        <v>333.35</v>
      </c>
      <c r="D35" s="3" t="s">
        <v>115</v>
      </c>
      <c r="E35" t="str">
        <f t="shared" si="0"/>
        <v>6</v>
      </c>
      <c r="F35" t="str">
        <f t="shared" si="1"/>
        <v>61</v>
      </c>
      <c r="G35" t="str">
        <f t="shared" si="2"/>
        <v>613</v>
      </c>
      <c r="H35" t="str">
        <f t="shared" si="3"/>
        <v>6132</v>
      </c>
      <c r="I35" s="5">
        <v>333.35</v>
      </c>
    </row>
    <row r="36" spans="1:9" x14ac:dyDescent="0.35">
      <c r="A36" s="3">
        <v>61321900</v>
      </c>
      <c r="B36">
        <v>610.02</v>
      </c>
      <c r="D36" s="3" t="s">
        <v>116</v>
      </c>
      <c r="E36" t="str">
        <f t="shared" si="0"/>
        <v>6</v>
      </c>
      <c r="F36" t="str">
        <f t="shared" si="1"/>
        <v>61</v>
      </c>
      <c r="G36" t="str">
        <f t="shared" si="2"/>
        <v>613</v>
      </c>
      <c r="H36" t="str">
        <f t="shared" si="3"/>
        <v>6132</v>
      </c>
      <c r="I36" s="5">
        <v>610.02</v>
      </c>
    </row>
    <row r="37" spans="1:9" x14ac:dyDescent="0.35">
      <c r="A37" s="3">
        <v>61352000</v>
      </c>
      <c r="B37">
        <v>420</v>
      </c>
      <c r="D37" s="3" t="s">
        <v>117</v>
      </c>
      <c r="E37" t="str">
        <f t="shared" si="0"/>
        <v>6</v>
      </c>
      <c r="F37" t="str">
        <f t="shared" si="1"/>
        <v>61</v>
      </c>
      <c r="G37" t="str">
        <f t="shared" si="2"/>
        <v>613</v>
      </c>
      <c r="H37" t="str">
        <f t="shared" si="3"/>
        <v>6135</v>
      </c>
      <c r="I37" s="5">
        <v>420</v>
      </c>
    </row>
    <row r="38" spans="1:9" x14ac:dyDescent="0.35">
      <c r="A38" s="3">
        <v>61510000</v>
      </c>
      <c r="B38">
        <v>483</v>
      </c>
      <c r="D38" s="3" t="s">
        <v>118</v>
      </c>
      <c r="E38" t="str">
        <f t="shared" si="0"/>
        <v>6</v>
      </c>
      <c r="F38" t="str">
        <f t="shared" si="1"/>
        <v>61</v>
      </c>
      <c r="G38" t="str">
        <f t="shared" si="2"/>
        <v>615</v>
      </c>
      <c r="H38" t="str">
        <f t="shared" si="3"/>
        <v>6151</v>
      </c>
      <c r="I38" s="5">
        <v>483</v>
      </c>
    </row>
    <row r="39" spans="1:9" x14ac:dyDescent="0.35">
      <c r="A39" s="3">
        <v>61560000</v>
      </c>
      <c r="B39">
        <v>2555.5700000000002</v>
      </c>
      <c r="D39" s="3" t="s">
        <v>119</v>
      </c>
      <c r="E39" t="str">
        <f t="shared" si="0"/>
        <v>6</v>
      </c>
      <c r="F39" t="str">
        <f t="shared" si="1"/>
        <v>61</v>
      </c>
      <c r="G39" t="str">
        <f t="shared" si="2"/>
        <v>615</v>
      </c>
      <c r="H39" t="str">
        <f t="shared" si="3"/>
        <v>6156</v>
      </c>
      <c r="I39" s="5">
        <v>2555.5700000000002</v>
      </c>
    </row>
    <row r="40" spans="1:9" x14ac:dyDescent="0.35">
      <c r="A40" s="3">
        <v>61561000</v>
      </c>
      <c r="B40">
        <v>1260</v>
      </c>
      <c r="D40" s="3" t="s">
        <v>120</v>
      </c>
      <c r="E40" t="str">
        <f t="shared" si="0"/>
        <v>6</v>
      </c>
      <c r="F40" t="str">
        <f t="shared" si="1"/>
        <v>61</v>
      </c>
      <c r="G40" t="str">
        <f t="shared" si="2"/>
        <v>615</v>
      </c>
      <c r="H40" t="str">
        <f t="shared" si="3"/>
        <v>6156</v>
      </c>
      <c r="I40" s="5">
        <v>1260</v>
      </c>
    </row>
    <row r="41" spans="1:9" x14ac:dyDescent="0.35">
      <c r="A41" s="3">
        <v>61830000</v>
      </c>
      <c r="B41">
        <v>317.64</v>
      </c>
      <c r="D41" s="3" t="s">
        <v>121</v>
      </c>
      <c r="E41" t="str">
        <f t="shared" si="0"/>
        <v>6</v>
      </c>
      <c r="F41" t="str">
        <f t="shared" si="1"/>
        <v>61</v>
      </c>
      <c r="G41" t="str">
        <f t="shared" si="2"/>
        <v>618</v>
      </c>
      <c r="H41" t="str">
        <f t="shared" si="3"/>
        <v>6183</v>
      </c>
      <c r="I41" s="5">
        <v>317.64</v>
      </c>
    </row>
    <row r="42" spans="1:9" x14ac:dyDescent="0.35">
      <c r="A42" s="3">
        <v>61851000</v>
      </c>
      <c r="B42">
        <v>2539.83</v>
      </c>
      <c r="D42" s="3" t="s">
        <v>122</v>
      </c>
      <c r="E42" t="str">
        <f t="shared" si="0"/>
        <v>6</v>
      </c>
      <c r="F42" t="str">
        <f t="shared" si="1"/>
        <v>61</v>
      </c>
      <c r="G42" t="str">
        <f t="shared" si="2"/>
        <v>618</v>
      </c>
      <c r="H42" t="str">
        <f t="shared" si="3"/>
        <v>6185</v>
      </c>
      <c r="I42" s="5">
        <v>2539.83</v>
      </c>
    </row>
    <row r="43" spans="1:9" x14ac:dyDescent="0.35">
      <c r="A43" s="3">
        <v>62260000</v>
      </c>
      <c r="B43">
        <v>2349</v>
      </c>
      <c r="D43" s="3" t="s">
        <v>123</v>
      </c>
      <c r="E43" t="str">
        <f t="shared" si="0"/>
        <v>6</v>
      </c>
      <c r="F43" t="str">
        <f t="shared" si="1"/>
        <v>62</v>
      </c>
      <c r="G43" t="str">
        <f t="shared" si="2"/>
        <v>622</v>
      </c>
      <c r="H43" t="str">
        <f t="shared" si="3"/>
        <v>6226</v>
      </c>
      <c r="I43" s="5">
        <v>2349</v>
      </c>
    </row>
    <row r="44" spans="1:9" x14ac:dyDescent="0.35">
      <c r="A44" s="3">
        <v>62270000</v>
      </c>
      <c r="B44">
        <v>8.34</v>
      </c>
      <c r="D44" s="3" t="s">
        <v>124</v>
      </c>
      <c r="E44" t="str">
        <f t="shared" si="0"/>
        <v>6</v>
      </c>
      <c r="F44" t="str">
        <f t="shared" si="1"/>
        <v>62</v>
      </c>
      <c r="G44" t="str">
        <f t="shared" si="2"/>
        <v>622</v>
      </c>
      <c r="H44" t="str">
        <f t="shared" si="3"/>
        <v>6227</v>
      </c>
      <c r="I44" s="5">
        <v>8.34</v>
      </c>
    </row>
    <row r="45" spans="1:9" x14ac:dyDescent="0.35">
      <c r="A45" s="3">
        <v>62510000</v>
      </c>
      <c r="B45">
        <v>738.46</v>
      </c>
      <c r="D45" s="3" t="s">
        <v>125</v>
      </c>
      <c r="E45" t="str">
        <f t="shared" si="0"/>
        <v>6</v>
      </c>
      <c r="F45" t="str">
        <f t="shared" si="1"/>
        <v>62</v>
      </c>
      <c r="G45" t="str">
        <f t="shared" si="2"/>
        <v>625</v>
      </c>
      <c r="H45" t="str">
        <f t="shared" si="3"/>
        <v>6251</v>
      </c>
      <c r="I45" s="5">
        <v>738.46</v>
      </c>
    </row>
    <row r="46" spans="1:9" x14ac:dyDescent="0.35">
      <c r="A46" s="3">
        <v>62516200</v>
      </c>
      <c r="B46">
        <v>1060.23</v>
      </c>
      <c r="D46" s="3" t="s">
        <v>126</v>
      </c>
      <c r="E46" t="str">
        <f t="shared" si="0"/>
        <v>6</v>
      </c>
      <c r="F46" t="str">
        <f t="shared" si="1"/>
        <v>62</v>
      </c>
      <c r="G46" t="str">
        <f t="shared" si="2"/>
        <v>625</v>
      </c>
      <c r="H46" t="str">
        <f t="shared" si="3"/>
        <v>6251</v>
      </c>
      <c r="I46" s="5">
        <v>1060.23</v>
      </c>
    </row>
    <row r="47" spans="1:9" x14ac:dyDescent="0.35">
      <c r="A47" s="3">
        <v>62516400</v>
      </c>
      <c r="B47">
        <v>3998.95</v>
      </c>
      <c r="D47" s="3" t="s">
        <v>127</v>
      </c>
      <c r="E47" t="str">
        <f t="shared" si="0"/>
        <v>6</v>
      </c>
      <c r="F47" t="str">
        <f t="shared" si="1"/>
        <v>62</v>
      </c>
      <c r="G47" t="str">
        <f t="shared" si="2"/>
        <v>625</v>
      </c>
      <c r="H47" t="str">
        <f t="shared" si="3"/>
        <v>6251</v>
      </c>
      <c r="I47" s="5">
        <v>3998.95</v>
      </c>
    </row>
    <row r="48" spans="1:9" x14ac:dyDescent="0.35">
      <c r="A48" s="3">
        <v>62516500</v>
      </c>
      <c r="B48">
        <v>58.85</v>
      </c>
      <c r="D48" s="3" t="s">
        <v>128</v>
      </c>
      <c r="E48" t="str">
        <f t="shared" si="0"/>
        <v>6</v>
      </c>
      <c r="F48" t="str">
        <f t="shared" si="1"/>
        <v>62</v>
      </c>
      <c r="G48" t="str">
        <f t="shared" si="2"/>
        <v>625</v>
      </c>
      <c r="H48" t="str">
        <f t="shared" si="3"/>
        <v>6251</v>
      </c>
      <c r="I48" s="5">
        <v>58.85</v>
      </c>
    </row>
    <row r="49" spans="1:9" x14ac:dyDescent="0.35">
      <c r="A49" s="3">
        <v>62570000</v>
      </c>
      <c r="B49">
        <v>659.92</v>
      </c>
      <c r="D49" s="3" t="s">
        <v>129</v>
      </c>
      <c r="E49" t="str">
        <f t="shared" si="0"/>
        <v>6</v>
      </c>
      <c r="F49" t="str">
        <f t="shared" si="1"/>
        <v>62</v>
      </c>
      <c r="G49" t="str">
        <f t="shared" si="2"/>
        <v>625</v>
      </c>
      <c r="H49" t="str">
        <f t="shared" si="3"/>
        <v>6257</v>
      </c>
      <c r="I49" s="5">
        <v>659.92</v>
      </c>
    </row>
    <row r="50" spans="1:9" x14ac:dyDescent="0.35">
      <c r="A50" s="3">
        <v>62580000</v>
      </c>
      <c r="B50">
        <v>775.07</v>
      </c>
      <c r="D50" s="3" t="s">
        <v>130</v>
      </c>
      <c r="E50" t="str">
        <f t="shared" si="0"/>
        <v>6</v>
      </c>
      <c r="F50" t="str">
        <f t="shared" si="1"/>
        <v>62</v>
      </c>
      <c r="G50" t="str">
        <f t="shared" si="2"/>
        <v>625</v>
      </c>
      <c r="H50" t="str">
        <f t="shared" si="3"/>
        <v>6258</v>
      </c>
      <c r="I50" s="5">
        <v>775.07</v>
      </c>
    </row>
    <row r="51" spans="1:9" x14ac:dyDescent="0.35">
      <c r="A51" s="3">
        <v>62610000</v>
      </c>
      <c r="B51">
        <v>781.98</v>
      </c>
      <c r="D51" s="3" t="s">
        <v>131</v>
      </c>
      <c r="E51" t="str">
        <f t="shared" si="0"/>
        <v>6</v>
      </c>
      <c r="F51" t="str">
        <f t="shared" si="1"/>
        <v>62</v>
      </c>
      <c r="G51" t="str">
        <f t="shared" si="2"/>
        <v>626</v>
      </c>
      <c r="H51" t="str">
        <f t="shared" si="3"/>
        <v>6261</v>
      </c>
      <c r="I51" s="5">
        <v>781.98</v>
      </c>
    </row>
    <row r="52" spans="1:9" x14ac:dyDescent="0.35">
      <c r="A52" s="3">
        <v>62620000</v>
      </c>
      <c r="B52">
        <v>833.68</v>
      </c>
      <c r="D52" s="3" t="s">
        <v>132</v>
      </c>
      <c r="E52" t="str">
        <f t="shared" si="0"/>
        <v>6</v>
      </c>
      <c r="F52" t="str">
        <f t="shared" si="1"/>
        <v>62</v>
      </c>
      <c r="G52" t="str">
        <f t="shared" si="2"/>
        <v>626</v>
      </c>
      <c r="H52" t="str">
        <f t="shared" si="3"/>
        <v>6262</v>
      </c>
      <c r="I52" s="5">
        <v>833.68</v>
      </c>
    </row>
    <row r="53" spans="1:9" x14ac:dyDescent="0.35">
      <c r="A53" s="3">
        <v>62670000</v>
      </c>
      <c r="B53">
        <v>55</v>
      </c>
      <c r="D53" s="3" t="s">
        <v>133</v>
      </c>
      <c r="E53" t="str">
        <f t="shared" si="0"/>
        <v>6</v>
      </c>
      <c r="F53" t="str">
        <f t="shared" si="1"/>
        <v>62</v>
      </c>
      <c r="G53" t="str">
        <f t="shared" si="2"/>
        <v>626</v>
      </c>
      <c r="H53" t="str">
        <f t="shared" si="3"/>
        <v>6267</v>
      </c>
      <c r="I53" s="5">
        <v>55</v>
      </c>
    </row>
    <row r="54" spans="1:9" x14ac:dyDescent="0.35">
      <c r="A54" s="3">
        <v>62700000</v>
      </c>
      <c r="B54">
        <v>126.65</v>
      </c>
      <c r="D54" s="3" t="s">
        <v>134</v>
      </c>
      <c r="E54" t="str">
        <f t="shared" si="0"/>
        <v>6</v>
      </c>
      <c r="F54" t="str">
        <f t="shared" si="1"/>
        <v>62</v>
      </c>
      <c r="G54" t="str">
        <f t="shared" si="2"/>
        <v>627</v>
      </c>
      <c r="H54" t="str">
        <f t="shared" si="3"/>
        <v>6270</v>
      </c>
      <c r="I54" s="5">
        <v>126.65</v>
      </c>
    </row>
    <row r="55" spans="1:9" x14ac:dyDescent="0.35">
      <c r="A55" s="3">
        <v>62710000</v>
      </c>
      <c r="B55">
        <v>157.13999999999999</v>
      </c>
      <c r="D55" s="3" t="s">
        <v>135</v>
      </c>
      <c r="E55" t="str">
        <f t="shared" si="0"/>
        <v>6</v>
      </c>
      <c r="F55" t="str">
        <f t="shared" si="1"/>
        <v>62</v>
      </c>
      <c r="G55" t="str">
        <f t="shared" si="2"/>
        <v>627</v>
      </c>
      <c r="H55" t="str">
        <f t="shared" si="3"/>
        <v>6271</v>
      </c>
      <c r="I55" s="5">
        <v>157.13999999999999</v>
      </c>
    </row>
    <row r="56" spans="1:9" x14ac:dyDescent="0.35">
      <c r="A56" s="3">
        <v>62810200</v>
      </c>
      <c r="B56">
        <v>1292</v>
      </c>
      <c r="D56" s="3" t="s">
        <v>136</v>
      </c>
      <c r="E56" t="str">
        <f t="shared" si="0"/>
        <v>6</v>
      </c>
      <c r="F56" t="str">
        <f t="shared" si="1"/>
        <v>62</v>
      </c>
      <c r="G56" t="str">
        <f t="shared" si="2"/>
        <v>628</v>
      </c>
      <c r="H56" t="str">
        <f t="shared" si="3"/>
        <v>6281</v>
      </c>
      <c r="I56" s="5">
        <v>1292</v>
      </c>
    </row>
    <row r="57" spans="1:9" x14ac:dyDescent="0.35">
      <c r="A57" s="3">
        <v>62810300</v>
      </c>
      <c r="B57">
        <v>440</v>
      </c>
      <c r="D57" s="3" t="s">
        <v>137</v>
      </c>
      <c r="E57" t="str">
        <f t="shared" si="0"/>
        <v>6</v>
      </c>
      <c r="F57" t="str">
        <f t="shared" si="1"/>
        <v>62</v>
      </c>
      <c r="G57" t="str">
        <f t="shared" si="2"/>
        <v>628</v>
      </c>
      <c r="H57" t="str">
        <f t="shared" si="3"/>
        <v>6281</v>
      </c>
      <c r="I57" s="5">
        <v>440</v>
      </c>
    </row>
    <row r="58" spans="1:9" x14ac:dyDescent="0.35">
      <c r="A58" s="3">
        <v>62810400</v>
      </c>
      <c r="B58">
        <v>335.69</v>
      </c>
      <c r="D58" s="3" t="s">
        <v>138</v>
      </c>
      <c r="E58" t="str">
        <f t="shared" si="0"/>
        <v>6</v>
      </c>
      <c r="F58" t="str">
        <f t="shared" si="1"/>
        <v>62</v>
      </c>
      <c r="G58" t="str">
        <f t="shared" si="2"/>
        <v>628</v>
      </c>
      <c r="H58" t="str">
        <f t="shared" si="3"/>
        <v>6281</v>
      </c>
      <c r="I58" s="5">
        <v>335.69</v>
      </c>
    </row>
    <row r="59" spans="1:9" x14ac:dyDescent="0.35">
      <c r="A59" s="3">
        <v>63330000</v>
      </c>
      <c r="B59">
        <v>118.44</v>
      </c>
      <c r="D59" s="3" t="s">
        <v>139</v>
      </c>
      <c r="E59" t="str">
        <f t="shared" si="0"/>
        <v>6</v>
      </c>
      <c r="F59" t="str">
        <f t="shared" si="1"/>
        <v>63</v>
      </c>
      <c r="G59" t="str">
        <f t="shared" si="2"/>
        <v>633</v>
      </c>
      <c r="H59" t="str">
        <f t="shared" si="3"/>
        <v>6333</v>
      </c>
      <c r="I59" s="5">
        <v>118.44</v>
      </c>
    </row>
    <row r="60" spans="1:9" x14ac:dyDescent="0.35">
      <c r="A60" s="3">
        <v>63782000</v>
      </c>
      <c r="B60">
        <v>0</v>
      </c>
      <c r="D60" s="3" t="s">
        <v>140</v>
      </c>
      <c r="E60" t="str">
        <f t="shared" si="0"/>
        <v>6</v>
      </c>
      <c r="F60" t="str">
        <f t="shared" si="1"/>
        <v>63</v>
      </c>
      <c r="G60" t="str">
        <f t="shared" si="2"/>
        <v>637</v>
      </c>
      <c r="H60" t="str">
        <f t="shared" si="3"/>
        <v>6378</v>
      </c>
      <c r="I60" s="5">
        <v>0</v>
      </c>
    </row>
    <row r="61" spans="1:9" x14ac:dyDescent="0.35">
      <c r="A61" s="3">
        <v>63785000</v>
      </c>
      <c r="B61">
        <v>6411.72</v>
      </c>
      <c r="D61" s="3" t="s">
        <v>141</v>
      </c>
      <c r="E61" t="str">
        <f t="shared" si="0"/>
        <v>6</v>
      </c>
      <c r="F61" t="str">
        <f t="shared" si="1"/>
        <v>63</v>
      </c>
      <c r="G61" t="str">
        <f t="shared" si="2"/>
        <v>637</v>
      </c>
      <c r="H61" t="str">
        <f t="shared" si="3"/>
        <v>6378</v>
      </c>
      <c r="I61" s="5">
        <v>6411.72</v>
      </c>
    </row>
    <row r="62" spans="1:9" x14ac:dyDescent="0.35">
      <c r="A62" s="3">
        <v>64110000</v>
      </c>
      <c r="B62">
        <v>20770.02</v>
      </c>
      <c r="D62" s="3" t="s">
        <v>142</v>
      </c>
      <c r="E62" t="str">
        <f t="shared" si="0"/>
        <v>6</v>
      </c>
      <c r="F62" t="str">
        <f t="shared" si="1"/>
        <v>64</v>
      </c>
      <c r="G62" t="str">
        <f t="shared" si="2"/>
        <v>641</v>
      </c>
      <c r="H62" t="str">
        <f t="shared" si="3"/>
        <v>6411</v>
      </c>
      <c r="I62" s="5">
        <v>20770.02</v>
      </c>
    </row>
    <row r="63" spans="1:9" x14ac:dyDescent="0.35">
      <c r="A63" s="3">
        <v>64510000</v>
      </c>
      <c r="B63">
        <v>7236</v>
      </c>
      <c r="D63" s="3" t="s">
        <v>143</v>
      </c>
      <c r="E63" t="str">
        <f t="shared" si="0"/>
        <v>6</v>
      </c>
      <c r="F63" t="str">
        <f t="shared" si="1"/>
        <v>64</v>
      </c>
      <c r="G63" t="str">
        <f t="shared" si="2"/>
        <v>645</v>
      </c>
      <c r="H63" t="str">
        <f t="shared" si="3"/>
        <v>6451</v>
      </c>
      <c r="I63" s="5">
        <v>7236</v>
      </c>
    </row>
    <row r="64" spans="1:9" x14ac:dyDescent="0.35">
      <c r="A64" s="3">
        <v>64520000</v>
      </c>
      <c r="B64">
        <v>1693.11</v>
      </c>
      <c r="D64" s="3" t="s">
        <v>144</v>
      </c>
      <c r="E64" t="str">
        <f t="shared" si="0"/>
        <v>6</v>
      </c>
      <c r="F64" t="str">
        <f t="shared" si="1"/>
        <v>64</v>
      </c>
      <c r="G64" t="str">
        <f t="shared" si="2"/>
        <v>645</v>
      </c>
      <c r="H64" t="str">
        <f t="shared" si="3"/>
        <v>6452</v>
      </c>
      <c r="I64" s="5">
        <v>1693.11</v>
      </c>
    </row>
    <row r="65" spans="1:9" x14ac:dyDescent="0.35">
      <c r="A65" s="3">
        <v>64530000</v>
      </c>
      <c r="B65">
        <v>1413.71</v>
      </c>
      <c r="D65" s="3" t="s">
        <v>145</v>
      </c>
      <c r="E65" t="str">
        <f t="shared" si="0"/>
        <v>6</v>
      </c>
      <c r="F65" t="str">
        <f t="shared" si="1"/>
        <v>64</v>
      </c>
      <c r="G65" t="str">
        <f t="shared" si="2"/>
        <v>645</v>
      </c>
      <c r="H65" t="str">
        <f t="shared" si="3"/>
        <v>6453</v>
      </c>
      <c r="I65" s="5">
        <v>1413.71</v>
      </c>
    </row>
    <row r="66" spans="1:9" x14ac:dyDescent="0.35">
      <c r="A66" s="3">
        <v>64540000</v>
      </c>
      <c r="B66">
        <v>400.2</v>
      </c>
      <c r="D66" s="3" t="s">
        <v>146</v>
      </c>
      <c r="E66" t="str">
        <f t="shared" si="0"/>
        <v>6</v>
      </c>
      <c r="F66" t="str">
        <f t="shared" si="1"/>
        <v>64</v>
      </c>
      <c r="G66" t="str">
        <f t="shared" si="2"/>
        <v>645</v>
      </c>
      <c r="H66" t="str">
        <f t="shared" si="3"/>
        <v>6454</v>
      </c>
      <c r="I66" s="5">
        <v>400.2</v>
      </c>
    </row>
    <row r="67" spans="1:9" x14ac:dyDescent="0.35">
      <c r="A67" s="3">
        <v>64610300</v>
      </c>
      <c r="B67">
        <v>2296</v>
      </c>
      <c r="D67" s="3" t="s">
        <v>147</v>
      </c>
      <c r="E67" t="str">
        <f t="shared" ref="E67:E81" si="4">LEFT(D67,1)</f>
        <v>6</v>
      </c>
      <c r="F67" t="str">
        <f t="shared" ref="F67:F81" si="5">LEFT(D67,2)</f>
        <v>64</v>
      </c>
      <c r="G67" t="str">
        <f t="shared" ref="G67:G81" si="6">LEFT(D67,3)</f>
        <v>646</v>
      </c>
      <c r="H67" t="str">
        <f t="shared" ref="H67:H81" si="7">LEFT(D67,4)</f>
        <v>6461</v>
      </c>
      <c r="I67" s="5">
        <v>2296</v>
      </c>
    </row>
    <row r="68" spans="1:9" x14ac:dyDescent="0.35">
      <c r="A68" s="3">
        <v>64620300</v>
      </c>
      <c r="B68">
        <v>4808</v>
      </c>
      <c r="D68" s="3" t="s">
        <v>148</v>
      </c>
      <c r="E68" t="str">
        <f t="shared" si="4"/>
        <v>6</v>
      </c>
      <c r="F68" t="str">
        <f t="shared" si="5"/>
        <v>64</v>
      </c>
      <c r="G68" t="str">
        <f t="shared" si="6"/>
        <v>646</v>
      </c>
      <c r="H68" t="str">
        <f t="shared" si="7"/>
        <v>6462</v>
      </c>
      <c r="I68" s="5">
        <v>4808</v>
      </c>
    </row>
    <row r="69" spans="1:9" x14ac:dyDescent="0.35">
      <c r="A69" s="3">
        <v>64630300</v>
      </c>
      <c r="B69">
        <v>11765.57</v>
      </c>
      <c r="D69" s="3" t="s">
        <v>149</v>
      </c>
      <c r="E69" t="str">
        <f t="shared" si="4"/>
        <v>6</v>
      </c>
      <c r="F69" t="str">
        <f t="shared" si="5"/>
        <v>64</v>
      </c>
      <c r="G69" t="str">
        <f t="shared" si="6"/>
        <v>646</v>
      </c>
      <c r="H69" t="str">
        <f t="shared" si="7"/>
        <v>6463</v>
      </c>
      <c r="I69" s="5">
        <v>11765.57</v>
      </c>
    </row>
    <row r="70" spans="1:9" x14ac:dyDescent="0.35">
      <c r="A70" s="3">
        <v>64660300</v>
      </c>
      <c r="B70">
        <v>1521.72</v>
      </c>
      <c r="D70" s="3" t="s">
        <v>150</v>
      </c>
      <c r="E70" t="str">
        <f t="shared" si="4"/>
        <v>6</v>
      </c>
      <c r="F70" t="str">
        <f t="shared" si="5"/>
        <v>64</v>
      </c>
      <c r="G70" t="str">
        <f t="shared" si="6"/>
        <v>646</v>
      </c>
      <c r="H70" t="str">
        <f t="shared" si="7"/>
        <v>6466</v>
      </c>
      <c r="I70" s="5">
        <v>1521.72</v>
      </c>
    </row>
    <row r="71" spans="1:9" x14ac:dyDescent="0.35">
      <c r="A71" s="3">
        <v>64660400</v>
      </c>
      <c r="B71">
        <v>904.23</v>
      </c>
      <c r="D71" s="3" t="s">
        <v>151</v>
      </c>
      <c r="E71" t="str">
        <f t="shared" si="4"/>
        <v>6</v>
      </c>
      <c r="F71" t="str">
        <f t="shared" si="5"/>
        <v>64</v>
      </c>
      <c r="G71" t="str">
        <f t="shared" si="6"/>
        <v>646</v>
      </c>
      <c r="H71" t="str">
        <f t="shared" si="7"/>
        <v>6466</v>
      </c>
      <c r="I71" s="5">
        <v>904.23</v>
      </c>
    </row>
    <row r="72" spans="1:9" x14ac:dyDescent="0.35">
      <c r="A72" s="3">
        <v>64750000</v>
      </c>
      <c r="B72">
        <v>220</v>
      </c>
      <c r="D72" s="3" t="s">
        <v>152</v>
      </c>
      <c r="E72" t="str">
        <f t="shared" si="4"/>
        <v>6</v>
      </c>
      <c r="F72" t="str">
        <f t="shared" si="5"/>
        <v>64</v>
      </c>
      <c r="G72" t="str">
        <f t="shared" si="6"/>
        <v>647</v>
      </c>
      <c r="H72" t="str">
        <f t="shared" si="7"/>
        <v>6475</v>
      </c>
      <c r="I72" s="5">
        <v>220</v>
      </c>
    </row>
    <row r="73" spans="1:9" x14ac:dyDescent="0.35">
      <c r="A73" s="3">
        <v>65800000</v>
      </c>
      <c r="B73">
        <v>1.85</v>
      </c>
      <c r="D73" s="3" t="s">
        <v>153</v>
      </c>
      <c r="E73" t="str">
        <f t="shared" si="4"/>
        <v>6</v>
      </c>
      <c r="F73" t="str">
        <f t="shared" si="5"/>
        <v>65</v>
      </c>
      <c r="G73" t="str">
        <f t="shared" si="6"/>
        <v>658</v>
      </c>
      <c r="H73" t="str">
        <f t="shared" si="7"/>
        <v>6580</v>
      </c>
      <c r="I73" s="5">
        <v>1.85</v>
      </c>
    </row>
    <row r="74" spans="1:9" x14ac:dyDescent="0.35">
      <c r="A74" s="3">
        <v>66112000</v>
      </c>
      <c r="B74">
        <v>169.48</v>
      </c>
      <c r="D74" s="3" t="s">
        <v>154</v>
      </c>
      <c r="E74" t="str">
        <f t="shared" si="4"/>
        <v>6</v>
      </c>
      <c r="F74" t="str">
        <f t="shared" si="5"/>
        <v>66</v>
      </c>
      <c r="G74" t="str">
        <f t="shared" si="6"/>
        <v>661</v>
      </c>
      <c r="H74" t="str">
        <f t="shared" si="7"/>
        <v>6611</v>
      </c>
      <c r="I74" s="5">
        <v>169.48</v>
      </c>
    </row>
    <row r="75" spans="1:9" x14ac:dyDescent="0.35">
      <c r="A75" s="3">
        <v>68112000</v>
      </c>
      <c r="B75">
        <v>3352.18</v>
      </c>
      <c r="D75" s="3" t="s">
        <v>155</v>
      </c>
      <c r="E75" t="str">
        <f t="shared" si="4"/>
        <v>6</v>
      </c>
      <c r="F75" t="str">
        <f t="shared" si="5"/>
        <v>68</v>
      </c>
      <c r="G75" t="str">
        <f t="shared" si="6"/>
        <v>681</v>
      </c>
      <c r="H75" t="str">
        <f t="shared" si="7"/>
        <v>6811</v>
      </c>
      <c r="I75" s="5">
        <v>3352.18</v>
      </c>
    </row>
    <row r="76" spans="1:9" x14ac:dyDescent="0.35">
      <c r="A76" s="3">
        <v>70602000</v>
      </c>
      <c r="B76">
        <v>-191122.47</v>
      </c>
      <c r="D76" s="3" t="s">
        <v>156</v>
      </c>
      <c r="E76" t="str">
        <f t="shared" si="4"/>
        <v>7</v>
      </c>
      <c r="F76" t="str">
        <f t="shared" si="5"/>
        <v>70</v>
      </c>
      <c r="G76" t="str">
        <f t="shared" si="6"/>
        <v>706</v>
      </c>
      <c r="H76" t="str">
        <f t="shared" si="7"/>
        <v>7060</v>
      </c>
      <c r="I76" s="5">
        <v>-191122.47</v>
      </c>
    </row>
    <row r="77" spans="1:9" x14ac:dyDescent="0.35">
      <c r="A77" s="3">
        <v>70608000</v>
      </c>
      <c r="B77">
        <v>-800</v>
      </c>
      <c r="D77" s="3" t="s">
        <v>157</v>
      </c>
      <c r="E77" t="str">
        <f t="shared" si="4"/>
        <v>7</v>
      </c>
      <c r="F77" t="str">
        <f t="shared" si="5"/>
        <v>70</v>
      </c>
      <c r="G77" t="str">
        <f t="shared" si="6"/>
        <v>706</v>
      </c>
      <c r="H77" t="str">
        <f t="shared" si="7"/>
        <v>7060</v>
      </c>
      <c r="I77" s="5">
        <v>-800</v>
      </c>
    </row>
    <row r="78" spans="1:9" x14ac:dyDescent="0.35">
      <c r="A78" s="3">
        <v>75800000</v>
      </c>
      <c r="B78">
        <v>-1.07</v>
      </c>
      <c r="D78" s="3" t="s">
        <v>158</v>
      </c>
      <c r="E78" t="str">
        <f t="shared" si="4"/>
        <v>7</v>
      </c>
      <c r="F78" t="str">
        <f t="shared" si="5"/>
        <v>75</v>
      </c>
      <c r="G78" t="str">
        <f t="shared" si="6"/>
        <v>758</v>
      </c>
      <c r="H78" t="str">
        <f t="shared" si="7"/>
        <v>7580</v>
      </c>
      <c r="I78" s="5">
        <v>-1.07</v>
      </c>
    </row>
    <row r="79" spans="1:9" x14ac:dyDescent="0.35">
      <c r="A79" s="3">
        <v>77800000</v>
      </c>
      <c r="B79">
        <v>-1610</v>
      </c>
      <c r="D79" s="3" t="s">
        <v>159</v>
      </c>
      <c r="E79" t="str">
        <f t="shared" si="4"/>
        <v>7</v>
      </c>
      <c r="F79" t="str">
        <f t="shared" si="5"/>
        <v>77</v>
      </c>
      <c r="G79" t="str">
        <f t="shared" si="6"/>
        <v>778</v>
      </c>
      <c r="H79" t="str">
        <f t="shared" si="7"/>
        <v>7780</v>
      </c>
      <c r="I79" s="5">
        <v>-1610</v>
      </c>
    </row>
    <row r="80" spans="1:9" x14ac:dyDescent="0.35">
      <c r="A80" s="3">
        <v>79120000</v>
      </c>
      <c r="B80">
        <v>-2500</v>
      </c>
      <c r="D80" s="3" t="s">
        <v>160</v>
      </c>
      <c r="E80" t="str">
        <f t="shared" si="4"/>
        <v>7</v>
      </c>
      <c r="F80" t="str">
        <f t="shared" si="5"/>
        <v>79</v>
      </c>
      <c r="G80" t="str">
        <f t="shared" si="6"/>
        <v>791</v>
      </c>
      <c r="H80" t="str">
        <f t="shared" si="7"/>
        <v>7912</v>
      </c>
      <c r="I80" s="5">
        <v>-2500</v>
      </c>
    </row>
    <row r="81" spans="1:9" x14ac:dyDescent="0.35">
      <c r="A81" s="3">
        <v>79121000</v>
      </c>
      <c r="B81">
        <v>-21698.63</v>
      </c>
      <c r="D81" s="3" t="s">
        <v>161</v>
      </c>
      <c r="E81" t="str">
        <f t="shared" si="4"/>
        <v>7</v>
      </c>
      <c r="F81" t="str">
        <f t="shared" si="5"/>
        <v>79</v>
      </c>
      <c r="G81" t="str">
        <f t="shared" si="6"/>
        <v>791</v>
      </c>
      <c r="H81" t="str">
        <f t="shared" si="7"/>
        <v>7912</v>
      </c>
      <c r="I81" s="5">
        <v>-21698.63</v>
      </c>
    </row>
    <row r="82" spans="1:9" x14ac:dyDescent="0.35">
      <c r="B82" s="1"/>
    </row>
    <row r="83" spans="1:9" x14ac:dyDescent="0.35">
      <c r="B83">
        <f>SUM(B28:B81)</f>
        <v>-84337.500000000015</v>
      </c>
      <c r="C83" t="s">
        <v>2</v>
      </c>
    </row>
    <row r="119" spans="2:2" x14ac:dyDescent="0.35">
      <c r="B119" s="2" t="e" cm="1">
        <f t="array" ref="B119">SUM(Tableau1[Solde],_xlfn._xlws.FILTER(#REF!,6)+_xlfn._xlws.FILTER(#REF!,7))</f>
        <v>#REF!</v>
      </c>
    </row>
  </sheetData>
  <pageMargins left="0.7" right="0.7" top="0.75" bottom="0.75" header="0.3" footer="0.3"/>
  <tableParts count="2">
    <tablePart r:id="rId1"/>
    <tablePart r:id="rId2"/>
  </tableParts>
  <extLst>
    <ext xmlns:x15="http://schemas.microsoft.com/office/spreadsheetml/2010/11/main" uri="{F7C9EE02-42E1-4005-9D12-6889AFFD525C}">
      <x15:webExtensions xmlns:xm="http://schemas.microsoft.com/office/excel/2006/main">
        <x15:webExtension appRef="{8B840EF0-A361-4CB5-AD6E-20903E1889EA}">
          <xm:f>Tableau1[#All]</xm:f>
        </x15:webExtension>
      </x15:webExtens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Candice RUAS</dc:creator>
  <cp:lastModifiedBy>Jean-Eric</cp:lastModifiedBy>
  <dcterms:created xsi:type="dcterms:W3CDTF">2024-07-17T13:59:48Z</dcterms:created>
  <dcterms:modified xsi:type="dcterms:W3CDTF">2024-07-18T07:00:29Z</dcterms:modified>
</cp:coreProperties>
</file>