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3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4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Ex5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charts/chartEx6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charts/chartEx7.xml" ContentType="application/vnd.ms-office.chartex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B3DDBB4-C3D0-4E73-A90B-82D86DE53037}" xr6:coauthVersionLast="47" xr6:coauthVersionMax="47" xr10:uidLastSave="{00000000-0000-0000-0000-000000000000}"/>
  <bookViews>
    <workbookView xWindow="-110" yWindow="-110" windowWidth="25820" windowHeight="16220" activeTab="1" xr2:uid="{7F5AEA23-013A-488B-B245-9E845E6A9BED}"/>
  </bookViews>
  <sheets>
    <sheet name="Total données" sheetId="1" r:id="rId1"/>
    <sheet name="Sheet1" sheetId="3" r:id="rId2"/>
    <sheet name="Filtre individus" sheetId="2" r:id="rId3"/>
  </sheets>
  <definedNames>
    <definedName name="_xlnm._FilterDatabase" localSheetId="2" hidden="1">'Filtre individus'!$A$1:$H$1048486</definedName>
    <definedName name="_xlnm._FilterDatabase" localSheetId="0" hidden="1">'Total données'!$A$1:$F$302</definedName>
    <definedName name="_xlchart.v1.0" hidden="1">'Total données'!$C$2:$C$76</definedName>
    <definedName name="_xlchart.v1.1" hidden="1">'Total données'!$D$1</definedName>
    <definedName name="_xlchart.v1.10" hidden="1">'Total données'!$E$2:$E$76</definedName>
    <definedName name="_xlchart.v1.11" hidden="1">'Total données'!$C$2:$C$76</definedName>
    <definedName name="_xlchart.v1.12" hidden="1">'Total données'!$D$1</definedName>
    <definedName name="_xlchart.v1.13" hidden="1">'Total données'!$D$2:$D$76</definedName>
    <definedName name="_xlchart.v1.14" hidden="1">'Total données'!$C$2:$C$76</definedName>
    <definedName name="_xlchart.v1.15" hidden="1">'Total données'!$D$1</definedName>
    <definedName name="_xlchart.v1.16" hidden="1">'Total données'!$D$2:$D$76</definedName>
    <definedName name="_xlchart.v1.17" hidden="1">'Total données'!$C$2:$C$76</definedName>
    <definedName name="_xlchart.v1.18" hidden="1">'Total données'!$E$1</definedName>
    <definedName name="_xlchart.v1.19" hidden="1">'Total données'!$E$2:$E$76</definedName>
    <definedName name="_xlchart.v1.2" hidden="1">'Total données'!$D$2:$D$76</definedName>
    <definedName name="_xlchart.v1.20" hidden="1">'Total données'!$C$2:$C$76</definedName>
    <definedName name="_xlchart.v1.21" hidden="1">'Total données'!$F$1</definedName>
    <definedName name="_xlchart.v1.22" hidden="1">'Total données'!$F$2:$F$76</definedName>
    <definedName name="_xlchart.v1.3" hidden="1">'Total données'!$E$1</definedName>
    <definedName name="_xlchart.v1.4" hidden="1">'Total données'!$E$2:$E$76</definedName>
    <definedName name="_xlchart.v1.5" hidden="1">'Total données'!$C$2:$C$76</definedName>
    <definedName name="_xlchart.v1.6" hidden="1">'Total données'!$F$1</definedName>
    <definedName name="_xlchart.v1.7" hidden="1">'Total données'!$F$2:$F$76</definedName>
    <definedName name="_xlchart.v1.8" hidden="1">'Total données'!$C$2:$C$76</definedName>
    <definedName name="_xlchart.v1.9" hidden="1">'Total données'!$E$1</definedName>
    <definedName name="Date">'Total données'!$A$2:$A$76</definedName>
    <definedName name="F1_">'Total données'!$D$2:$D$76</definedName>
    <definedName name="F2_">'Total données'!$E$2:$E$76</definedName>
    <definedName name="F3_">'Total données'!$F$2:$F$76</definedName>
    <definedName name="Individu">'Total données'!$C$2:$C$76</definedName>
    <definedName name="Zone">'Total données'!$B$2:$B$76</definedName>
    <definedName name="ZoneTCD" comment="Données source du tableau croisé dynamique">OFFSET(#REF!,,,COUNTA(#REF!),COUNTA(#REF!))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3" l="1"/>
  <c r="M23" i="3" s="1" a="1"/>
  <c r="M23" i="3" s="1"/>
  <c r="M12" i="3"/>
  <c r="M13" i="3" s="1" a="1"/>
  <c r="M13" i="3" s="1"/>
  <c r="M2" i="3"/>
  <c r="M3" i="3" s="1" a="1"/>
  <c r="M3" i="3" s="1"/>
  <c r="C22" i="3" a="1"/>
  <c r="C22" i="3" s="1"/>
  <c r="N22" i="3" s="1" a="1"/>
  <c r="N22" i="3" s="1"/>
  <c r="C12" i="3" a="1"/>
  <c r="C12" i="3" s="1"/>
  <c r="N12" i="3" s="1" a="1"/>
  <c r="N12" i="3" s="1"/>
  <c r="C2" i="3" a="1"/>
  <c r="C2" i="3" s="1"/>
  <c r="N2" i="3" s="1" a="1"/>
  <c r="N2" i="3" s="1"/>
  <c r="F17" i="3" a="1"/>
  <c r="F28" i="3" a="1"/>
  <c r="F8" i="3" a="1"/>
  <c r="H25" i="3" a="1"/>
  <c r="E25" i="3" a="1"/>
  <c r="H15" i="3" a="1"/>
  <c r="F16" i="3" a="1"/>
  <c r="I6" i="3" a="1"/>
  <c r="E6" i="3" a="1"/>
  <c r="H28" i="3" a="1"/>
  <c r="G23" i="3" a="1"/>
  <c r="G13" i="3" a="1"/>
  <c r="I5" i="3" a="1"/>
  <c r="E16" i="3" a="1"/>
  <c r="D8" i="3" a="1"/>
  <c r="E28" i="3" a="1"/>
  <c r="E15" i="3" a="1"/>
  <c r="G17" i="3" a="1"/>
  <c r="G28" i="3" a="1"/>
  <c r="G8" i="3" a="1"/>
  <c r="I26" i="3" a="1"/>
  <c r="F26" i="3" a="1"/>
  <c r="I16" i="3" a="1"/>
  <c r="D15" i="3" a="1"/>
  <c r="H4" i="3" a="1"/>
  <c r="E5" i="3" a="1"/>
  <c r="H8" i="3" a="1"/>
  <c r="C24" i="3" a="1"/>
  <c r="C14" i="3" a="1"/>
  <c r="C5" i="3" a="1"/>
  <c r="D17" i="3" a="1"/>
  <c r="F13" i="3" a="1"/>
  <c r="E8" i="3" a="1"/>
  <c r="H17" i="3" a="1"/>
  <c r="I17" i="3" a="1"/>
  <c r="I28" i="3" a="1"/>
  <c r="I8" i="3" a="1"/>
  <c r="H24" i="3" a="1"/>
  <c r="C25" i="3" a="1"/>
  <c r="H14" i="3" a="1"/>
  <c r="C15" i="3" a="1"/>
  <c r="J6" i="3" a="1"/>
  <c r="C6" i="3" a="1"/>
  <c r="J17" i="3" a="1"/>
  <c r="J28" i="3" a="1"/>
  <c r="J8" i="3" a="1"/>
  <c r="I25" i="3" a="1"/>
  <c r="C26" i="3" a="1"/>
  <c r="I15" i="3" a="1"/>
  <c r="C16" i="3" a="1"/>
  <c r="I4" i="3" a="1"/>
  <c r="C4" i="3" a="1"/>
  <c r="C17" i="3" a="1"/>
  <c r="C28" i="3" a="1"/>
  <c r="C8" i="3" a="1"/>
  <c r="J26" i="3" a="1"/>
  <c r="C23" i="3" a="1"/>
  <c r="J16" i="3" a="1"/>
  <c r="C13" i="3" a="1"/>
  <c r="J4" i="3" a="1"/>
  <c r="C3" i="3" a="1"/>
  <c r="D7" i="3" a="1"/>
  <c r="D18" i="3" a="1"/>
  <c r="D23" i="3" a="1"/>
  <c r="H23" i="3" a="1"/>
  <c r="D13" i="3" a="1"/>
  <c r="H13" i="3" a="1"/>
  <c r="D3" i="3" a="1"/>
  <c r="J3" i="3" a="1"/>
  <c r="D27" i="3" a="1"/>
  <c r="E7" i="3" a="1"/>
  <c r="E18" i="3" a="1"/>
  <c r="E24" i="3" a="1"/>
  <c r="I24" i="3" a="1"/>
  <c r="E14" i="3" a="1"/>
  <c r="I14" i="3" a="1"/>
  <c r="E4" i="3" a="1"/>
  <c r="D4" i="3" a="1"/>
  <c r="E27" i="3" a="1"/>
  <c r="F7" i="3" a="1"/>
  <c r="F18" i="3" a="1"/>
  <c r="F25" i="3" a="1"/>
  <c r="J25" i="3" a="1"/>
  <c r="F15" i="3" a="1"/>
  <c r="J15" i="3" a="1"/>
  <c r="F5" i="3" a="1"/>
  <c r="F6" i="3" a="1"/>
  <c r="F27" i="3" a="1"/>
  <c r="G7" i="3" a="1"/>
  <c r="I18" i="3" a="1"/>
  <c r="G26" i="3" a="1"/>
  <c r="I23" i="3" a="1"/>
  <c r="G16" i="3" a="1"/>
  <c r="I13" i="3" a="1"/>
  <c r="G6" i="3" a="1"/>
  <c r="F4" i="3" a="1"/>
  <c r="G27" i="3" a="1"/>
  <c r="H7" i="3" a="1"/>
  <c r="G18" i="3" a="1"/>
  <c r="E23" i="3" a="1"/>
  <c r="J24" i="3" a="1"/>
  <c r="E13" i="3" a="1"/>
  <c r="J14" i="3" a="1"/>
  <c r="E3" i="3" a="1"/>
  <c r="G3" i="3" a="1"/>
  <c r="H27" i="3" a="1"/>
  <c r="I7" i="3" a="1"/>
  <c r="H18" i="3" a="1"/>
  <c r="F24" i="3" a="1"/>
  <c r="F14" i="3" a="1"/>
  <c r="D16" i="3" a="1"/>
  <c r="G5" i="3" a="1"/>
  <c r="I27" i="3" a="1"/>
  <c r="J18" i="3" a="1"/>
  <c r="G25" i="3" a="1"/>
  <c r="G15" i="3" a="1"/>
  <c r="J13" i="3" a="1"/>
  <c r="H6" i="3" a="1"/>
  <c r="J27" i="3" a="1"/>
  <c r="C18" i="3" a="1"/>
  <c r="H26" i="3" a="1"/>
  <c r="H16" i="3" a="1"/>
  <c r="F3" i="3" a="1"/>
  <c r="D28" i="3" a="1"/>
  <c r="E26" i="3" a="1"/>
  <c r="D14" i="3" a="1"/>
  <c r="D6" i="3" a="1"/>
  <c r="E17" i="3" a="1"/>
  <c r="D24" i="3" a="1"/>
  <c r="G14" i="3" a="1"/>
  <c r="D5" i="3" a="1"/>
  <c r="C27" i="3" a="1"/>
  <c r="D26" i="3" a="1"/>
  <c r="H3" i="3" a="1"/>
  <c r="J7" i="3" a="1"/>
  <c r="J23" i="3" a="1"/>
  <c r="J5" i="3" a="1"/>
  <c r="C7" i="3" a="1"/>
  <c r="D25" i="3" a="1"/>
  <c r="I3" i="3" a="1"/>
  <c r="F23" i="3" a="1"/>
  <c r="G4" i="3" a="1"/>
  <c r="G24" i="3" a="1"/>
  <c r="H5" i="3" a="1"/>
  <c r="C27" i="3" l="1"/>
  <c r="J27" i="3"/>
  <c r="I27" i="3"/>
  <c r="H27" i="3"/>
  <c r="G27" i="3"/>
  <c r="F27" i="3"/>
  <c r="E27" i="3"/>
  <c r="D27" i="3"/>
  <c r="J17" i="3"/>
  <c r="I17" i="3"/>
  <c r="H17" i="3"/>
  <c r="G17" i="3"/>
  <c r="F17" i="3"/>
  <c r="E17" i="3"/>
  <c r="D17" i="3"/>
  <c r="C17" i="3"/>
  <c r="N17" i="3" s="1"/>
  <c r="J7" i="3"/>
  <c r="I7" i="3"/>
  <c r="H7" i="3"/>
  <c r="G7" i="3"/>
  <c r="F7" i="3"/>
  <c r="E7" i="3"/>
  <c r="D7" i="3"/>
  <c r="C7" i="3"/>
  <c r="J28" i="3"/>
  <c r="U28" i="3" s="1"/>
  <c r="I28" i="3"/>
  <c r="T28" i="3" s="1"/>
  <c r="H28" i="3"/>
  <c r="S28" i="3" s="1"/>
  <c r="G28" i="3"/>
  <c r="R28" i="3" s="1"/>
  <c r="F28" i="3"/>
  <c r="Q28" i="3" s="1"/>
  <c r="E28" i="3"/>
  <c r="P28" i="3" s="1"/>
  <c r="D28" i="3"/>
  <c r="O28" i="3" s="1"/>
  <c r="C28" i="3"/>
  <c r="N28" i="3" s="1"/>
  <c r="J18" i="3"/>
  <c r="U18" i="3" s="1"/>
  <c r="H18" i="3"/>
  <c r="S18" i="3" s="1"/>
  <c r="G18" i="3"/>
  <c r="R18" i="3" s="1"/>
  <c r="I18" i="3"/>
  <c r="T18" i="3" s="1"/>
  <c r="F18" i="3"/>
  <c r="Q18" i="3" s="1"/>
  <c r="E18" i="3"/>
  <c r="P18" i="3" s="1"/>
  <c r="D18" i="3"/>
  <c r="O18" i="3" s="1"/>
  <c r="C18" i="3"/>
  <c r="N18" i="3" s="1"/>
  <c r="J8" i="3"/>
  <c r="U8" i="3" s="1"/>
  <c r="I8" i="3"/>
  <c r="T8" i="3" s="1"/>
  <c r="H8" i="3"/>
  <c r="S8" i="3" s="1"/>
  <c r="G8" i="3"/>
  <c r="R8" i="3" s="1"/>
  <c r="F8" i="3"/>
  <c r="Q8" i="3" s="1"/>
  <c r="E8" i="3"/>
  <c r="P8" i="3" s="1"/>
  <c r="D8" i="3"/>
  <c r="O8" i="3" s="1"/>
  <c r="C8" i="3"/>
  <c r="N8" i="3" s="1"/>
  <c r="F26" i="3"/>
  <c r="E25" i="3"/>
  <c r="D24" i="3"/>
  <c r="E26" i="3"/>
  <c r="D25" i="3"/>
  <c r="J23" i="3"/>
  <c r="D26" i="3"/>
  <c r="J24" i="3"/>
  <c r="I23" i="3"/>
  <c r="J25" i="3"/>
  <c r="I24" i="3"/>
  <c r="H23" i="3"/>
  <c r="J26" i="3"/>
  <c r="I25" i="3"/>
  <c r="T24" i="3" s="1"/>
  <c r="H24" i="3"/>
  <c r="G23" i="3"/>
  <c r="I26" i="3"/>
  <c r="H25" i="3"/>
  <c r="G24" i="3"/>
  <c r="F23" i="3"/>
  <c r="H26" i="3"/>
  <c r="G25" i="3"/>
  <c r="F24" i="3"/>
  <c r="E23" i="3"/>
  <c r="G26" i="3"/>
  <c r="F25" i="3"/>
  <c r="E24" i="3"/>
  <c r="D23" i="3"/>
  <c r="C26" i="3"/>
  <c r="C25" i="3"/>
  <c r="C24" i="3"/>
  <c r="C23" i="3"/>
  <c r="D15" i="3"/>
  <c r="F16" i="3"/>
  <c r="E15" i="3"/>
  <c r="D14" i="3"/>
  <c r="E16" i="3"/>
  <c r="J13" i="3"/>
  <c r="D16" i="3"/>
  <c r="J14" i="3"/>
  <c r="I13" i="3"/>
  <c r="J15" i="3"/>
  <c r="I14" i="3"/>
  <c r="H13" i="3"/>
  <c r="J16" i="3"/>
  <c r="I15" i="3"/>
  <c r="T14" i="3" s="1"/>
  <c r="H14" i="3"/>
  <c r="G13" i="3"/>
  <c r="I16" i="3"/>
  <c r="H15" i="3"/>
  <c r="G14" i="3"/>
  <c r="F13" i="3"/>
  <c r="H16" i="3"/>
  <c r="G15" i="3"/>
  <c r="F14" i="3"/>
  <c r="E13" i="3"/>
  <c r="G16" i="3"/>
  <c r="F15" i="3"/>
  <c r="E14" i="3"/>
  <c r="D13" i="3"/>
  <c r="C16" i="3"/>
  <c r="C15" i="3"/>
  <c r="C14" i="3"/>
  <c r="C13" i="3"/>
  <c r="E5" i="3"/>
  <c r="E6" i="3"/>
  <c r="D5" i="3"/>
  <c r="D6" i="3"/>
  <c r="I3" i="3"/>
  <c r="J5" i="3"/>
  <c r="H3" i="3"/>
  <c r="G3" i="3"/>
  <c r="F4" i="3"/>
  <c r="F6" i="3"/>
  <c r="D4" i="3"/>
  <c r="J3" i="3"/>
  <c r="J4" i="3"/>
  <c r="I4" i="3"/>
  <c r="J6" i="3"/>
  <c r="I5" i="3"/>
  <c r="H4" i="3"/>
  <c r="I6" i="3"/>
  <c r="H5" i="3"/>
  <c r="G4" i="3"/>
  <c r="F3" i="3"/>
  <c r="H6" i="3"/>
  <c r="G5" i="3"/>
  <c r="E3" i="3"/>
  <c r="G6" i="3"/>
  <c r="F5" i="3"/>
  <c r="E4" i="3"/>
  <c r="D3" i="3"/>
  <c r="C4" i="3"/>
  <c r="C6" i="3"/>
  <c r="C5" i="3"/>
  <c r="C3" i="3"/>
  <c r="O27" i="3" l="1"/>
  <c r="R14" i="3"/>
  <c r="R24" i="3"/>
  <c r="O24" i="3"/>
  <c r="N27" i="3"/>
  <c r="U27" i="3"/>
  <c r="N23" i="3"/>
  <c r="N26" i="3"/>
  <c r="N25" i="3"/>
  <c r="N24" i="3"/>
  <c r="O7" i="3"/>
  <c r="P27" i="3"/>
  <c r="P7" i="3"/>
  <c r="R27" i="3"/>
  <c r="Q27" i="3"/>
  <c r="S27" i="3"/>
  <c r="T27" i="3"/>
  <c r="R17" i="3"/>
  <c r="O17" i="3"/>
  <c r="P17" i="3"/>
  <c r="Q17" i="3"/>
  <c r="S17" i="3"/>
  <c r="T17" i="3"/>
  <c r="U17" i="3"/>
  <c r="Q7" i="3"/>
  <c r="R7" i="3"/>
  <c r="S7" i="3"/>
  <c r="T7" i="3"/>
  <c r="U7" i="3"/>
  <c r="N6" i="3"/>
  <c r="N7" i="3"/>
  <c r="R4" i="3"/>
  <c r="Q4" i="3"/>
  <c r="Q14" i="3"/>
  <c r="Q24" i="3"/>
  <c r="U14" i="3"/>
  <c r="U24" i="3"/>
  <c r="N4" i="3"/>
  <c r="T4" i="3"/>
  <c r="P23" i="3"/>
  <c r="P26" i="3"/>
  <c r="S23" i="3"/>
  <c r="S26" i="3"/>
  <c r="U25" i="3"/>
  <c r="T23" i="3"/>
  <c r="T26" i="3"/>
  <c r="R25" i="3"/>
  <c r="U23" i="3"/>
  <c r="U26" i="3"/>
  <c r="Q23" i="3"/>
  <c r="Q26" i="3"/>
  <c r="O25" i="3"/>
  <c r="S25" i="3"/>
  <c r="P25" i="3"/>
  <c r="R23" i="3"/>
  <c r="R26" i="3"/>
  <c r="O23" i="3"/>
  <c r="O26" i="3"/>
  <c r="S24" i="3"/>
  <c r="P24" i="3"/>
  <c r="T25" i="3"/>
  <c r="Q25" i="3"/>
  <c r="N13" i="3"/>
  <c r="N16" i="3"/>
  <c r="S13" i="3"/>
  <c r="S16" i="3"/>
  <c r="N14" i="3"/>
  <c r="N15" i="3"/>
  <c r="U15" i="3"/>
  <c r="P13" i="3"/>
  <c r="P16" i="3"/>
  <c r="T13" i="3"/>
  <c r="T16" i="3"/>
  <c r="R15" i="3"/>
  <c r="U13" i="3"/>
  <c r="U16" i="3"/>
  <c r="Q13" i="3"/>
  <c r="Q16" i="3"/>
  <c r="O15" i="3"/>
  <c r="S15" i="3"/>
  <c r="P15" i="3"/>
  <c r="O13" i="3"/>
  <c r="O16" i="3"/>
  <c r="R13" i="3"/>
  <c r="R16" i="3"/>
  <c r="P14" i="3"/>
  <c r="S14" i="3"/>
  <c r="Q15" i="3"/>
  <c r="T15" i="3"/>
  <c r="O14" i="3"/>
  <c r="S4" i="3"/>
  <c r="U5" i="3"/>
  <c r="U3" i="3"/>
  <c r="U6" i="3"/>
  <c r="U4" i="3"/>
  <c r="T3" i="3"/>
  <c r="T6" i="3"/>
  <c r="O3" i="3"/>
  <c r="O6" i="3"/>
  <c r="P3" i="3"/>
  <c r="P6" i="3"/>
  <c r="Q5" i="3"/>
  <c r="R5" i="3"/>
  <c r="Q3" i="3"/>
  <c r="Q6" i="3"/>
  <c r="S5" i="3"/>
  <c r="R3" i="3"/>
  <c r="R6" i="3"/>
  <c r="O5" i="3"/>
  <c r="O4" i="3"/>
  <c r="T5" i="3"/>
  <c r="P5" i="3"/>
  <c r="S3" i="3"/>
  <c r="S6" i="3"/>
  <c r="P4" i="3"/>
  <c r="N3" i="3"/>
  <c r="N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<sst xmlns="http://schemas.openxmlformats.org/spreadsheetml/2006/main" count="189" uniqueCount="36">
  <si>
    <t>Date</t>
  </si>
  <si>
    <t>Zone</t>
  </si>
  <si>
    <t>Plaine</t>
  </si>
  <si>
    <t>Ouest</t>
  </si>
  <si>
    <t>Centre</t>
  </si>
  <si>
    <t>Nord</t>
  </si>
  <si>
    <t>Individu</t>
  </si>
  <si>
    <t>CN</t>
  </si>
  <si>
    <t>AB</t>
  </si>
  <si>
    <t xml:space="preserve">GR </t>
  </si>
  <si>
    <t xml:space="preserve">Mi </t>
  </si>
  <si>
    <t>NU</t>
  </si>
  <si>
    <t xml:space="preserve">SC </t>
  </si>
  <si>
    <t>RY</t>
  </si>
  <si>
    <t xml:space="preserve">VE </t>
  </si>
  <si>
    <t>F1</t>
  </si>
  <si>
    <t>F2</t>
  </si>
  <si>
    <t>F3</t>
  </si>
  <si>
    <t xml:space="preserve">Sud </t>
  </si>
  <si>
    <t>(Graphiques actuels)</t>
  </si>
  <si>
    <t>Axe secondaire: échelle de 2 à 5.5 (en orange)</t>
  </si>
  <si>
    <t>Axe principal: échelle de 8 à 16 (en bleu)</t>
  </si>
  <si>
    <t>Remarque:</t>
  </si>
  <si>
    <t>L'onglet "filtre individus" permet de conserver la forme des graphiques quand on filtre les individus (sinon les graphiques s'écrasent)</t>
  </si>
  <si>
    <t>Graphique souhaité mais avec 2 axes (style histogrammes groupés)</t>
  </si>
  <si>
    <t>Min</t>
  </si>
  <si>
    <t>Q1</t>
  </si>
  <si>
    <t>Médiane</t>
  </si>
  <si>
    <t>Q3</t>
  </si>
  <si>
    <t>Erreur -</t>
  </si>
  <si>
    <t>Erreur +</t>
  </si>
  <si>
    <t>Q2-Q1</t>
  </si>
  <si>
    <t>Q3-Q2</t>
  </si>
  <si>
    <t>Moyenne</t>
  </si>
  <si>
    <t>Q4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</si>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</sst>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0.0"/>
    <numFmt numFmtId="166" formatCode="#,##0.00_);[Red]\(#,##0.00\);\-_,_0_0_);@_)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singleAccounting"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2" fontId="2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0" fontId="9" fillId="0" borderId="0" xfId="0" applyFont="1"/>
    <xf numFmtId="166" fontId="0" fillId="0" borderId="0" xfId="0" applyNumberForma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8" fillId="3" borderId="0" xfId="0" applyFont="1" applyFill="1" applyAlignment="1">
      <alignment horizontal="center" vertical="center" readingOrder="1"/>
    </xf>
    <xf numFmtId="0" fontId="3" fillId="0" borderId="0" xfId="0" applyFont="1" applyAlignment="1">
      <alignment horizontal="center" vertical="center" readingOrder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Ex7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Sheet1!$M$2</c:f>
          <c:strCache>
            <c:ptCount val="1"/>
            <c:pt idx="0">
              <c:v>F1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F1-Q1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Sheet1!$N$6:$U$6</c:f>
                <c:numCache>
                  <c:formatCode>General</c:formatCode>
                  <c:ptCount val="8"/>
                  <c:pt idx="0">
                    <c:v>9.9999999999999645E-2</c:v>
                  </c:pt>
                  <c:pt idx="1">
                    <c:v>1.0999999999999996</c:v>
                  </c:pt>
                  <c:pt idx="2">
                    <c:v>1.5</c:v>
                  </c:pt>
                  <c:pt idx="3">
                    <c:v>9.9999999999999645E-2</c:v>
                  </c:pt>
                  <c:pt idx="4">
                    <c:v>0.90000000000000036</c:v>
                  </c:pt>
                  <c:pt idx="5">
                    <c:v>1.9000000000000004</c:v>
                  </c:pt>
                  <c:pt idx="6">
                    <c:v>0.80000000000000071</c:v>
                  </c:pt>
                  <c:pt idx="7">
                    <c:v>2.4500000000000011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Sheet1!$N$3:$U$3</c:f>
              <c:numCache>
                <c:formatCode>General</c:formatCode>
                <c:ptCount val="8"/>
                <c:pt idx="0">
                  <c:v>9.4</c:v>
                </c:pt>
                <c:pt idx="1">
                  <c:v>10.199999999999999</c:v>
                </c:pt>
                <c:pt idx="2">
                  <c:v>12.1</c:v>
                </c:pt>
                <c:pt idx="3">
                  <c:v>12.6</c:v>
                </c:pt>
                <c:pt idx="4">
                  <c:v>12.6</c:v>
                </c:pt>
                <c:pt idx="5">
                  <c:v>11.3</c:v>
                </c:pt>
                <c:pt idx="6">
                  <c:v>11.4</c:v>
                </c:pt>
                <c:pt idx="7">
                  <c:v>11.450000000000001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18-44BC-8611-C2F111D6CE20}"/>
            </c:ext>
          </c:extLst>
        </c:ser>
        <c:ser>
          <c:idx val="1"/>
          <c:order val="1"/>
          <c:tx>
            <c:strRef>
              <c:f>Sheet1!$M$4</c:f>
              <c:strCache>
                <c:ptCount val="1"/>
                <c:pt idx="0">
                  <c:v>F1-Q2-Q1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Sheet1!$N$4:$U$4</c:f>
              <c:numCache>
                <c:formatCode>General</c:formatCode>
                <c:ptCount val="8"/>
                <c:pt idx="0">
                  <c:v>0.79999999999999893</c:v>
                </c:pt>
                <c:pt idx="1">
                  <c:v>0.60000000000000142</c:v>
                </c:pt>
                <c:pt idx="2">
                  <c:v>9.9999999999999645E-2</c:v>
                </c:pt>
                <c:pt idx="3">
                  <c:v>0.80000000000000071</c:v>
                </c:pt>
                <c:pt idx="4">
                  <c:v>0.40000000000000036</c:v>
                </c:pt>
                <c:pt idx="5">
                  <c:v>0.59999999999999964</c:v>
                </c:pt>
                <c:pt idx="6">
                  <c:v>0.5</c:v>
                </c:pt>
                <c:pt idx="7">
                  <c:v>0.74999999999999822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18-44BC-8611-C2F111D6CE20}"/>
            </c:ext>
          </c:extLst>
        </c:ser>
        <c:ser>
          <c:idx val="2"/>
          <c:order val="2"/>
          <c:tx>
            <c:strRef>
              <c:f>Sheet1!$M$5</c:f>
              <c:strCache>
                <c:ptCount val="1"/>
                <c:pt idx="0">
                  <c:v>F1-Q3-Q2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Sheet1!$N$5:$U$5</c:f>
              <c:numCache>
                <c:formatCode>General</c:formatCode>
                <c:ptCount val="8"/>
                <c:pt idx="0">
                  <c:v>0.60000000000000142</c:v>
                </c:pt>
                <c:pt idx="1">
                  <c:v>0.79999999999999893</c:v>
                </c:pt>
                <c:pt idx="2">
                  <c:v>1.5</c:v>
                </c:pt>
                <c:pt idx="3">
                  <c:v>0.29999999999999893</c:v>
                </c:pt>
                <c:pt idx="4">
                  <c:v>0.69999999999999929</c:v>
                </c:pt>
                <c:pt idx="5">
                  <c:v>0.90000000000000036</c:v>
                </c:pt>
                <c:pt idx="6">
                  <c:v>1.9000000000000004</c:v>
                </c:pt>
                <c:pt idx="7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18-44BC-8611-C2F111D6C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7536152"/>
        <c:axId val="737530392"/>
      </c:barChart>
      <c:lineChart>
        <c:grouping val="standard"/>
        <c:varyColors val="0"/>
        <c:ser>
          <c:idx val="3"/>
          <c:order val="3"/>
          <c:tx>
            <c:strRef>
              <c:f>Sheet1!$M$8</c:f>
              <c:strCache>
                <c:ptCount val="1"/>
                <c:pt idx="0">
                  <c:v>F1-Moyenne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Sheet1!$N$8:$U$8</c:f>
              <c:numCache>
                <c:formatCode>General</c:formatCode>
                <c:ptCount val="8"/>
                <c:pt idx="0">
                  <c:v>10.620000000000001</c:v>
                </c:pt>
                <c:pt idx="1">
                  <c:v>10.68</c:v>
                </c:pt>
                <c:pt idx="2">
                  <c:v>12.66</c:v>
                </c:pt>
                <c:pt idx="3">
                  <c:v>13.444444444444446</c:v>
                </c:pt>
                <c:pt idx="4">
                  <c:v>13.03333333333333</c:v>
                </c:pt>
                <c:pt idx="5">
                  <c:v>11.914285714285715</c:v>
                </c:pt>
                <c:pt idx="6">
                  <c:v>12.441666666666665</c:v>
                </c:pt>
                <c:pt idx="7">
                  <c:v>12.057142857142855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518-44BC-8611-C2F111D6C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7536152"/>
        <c:axId val="737530392"/>
      </c:lineChart>
      <c:catAx>
        <c:axId val="73753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0392"/>
        <c:crosses val="autoZero"/>
        <c:auto val="1"/>
        <c:lblAlgn val="ctr"/>
        <c:lblOffset val="100"/>
        <c:noMultiLvlLbl val="0"/>
      </c:catAx>
      <c:valAx>
        <c:axId val="737530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6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Sheet1!$M$12</c:f>
          <c:strCache>
            <c:ptCount val="1"/>
            <c:pt idx="0">
              <c:v>F2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Sheet1!$M$13</c:f>
              <c:strCache>
                <c:ptCount val="1"/>
                <c:pt idx="0">
                  <c:v>F2-Q1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Sheet1!$N$16:$U$16</c:f>
                <c:numCache>
                  <c:formatCode>General</c:formatCode>
                  <c:ptCount val="8"/>
                  <c:pt idx="0">
                    <c:v>2.0000000000000018E-2</c:v>
                  </c:pt>
                  <c:pt idx="1">
                    <c:v>0.14000000000000012</c:v>
                  </c:pt>
                  <c:pt idx="2">
                    <c:v>9.9999999999997868E-3</c:v>
                  </c:pt>
                  <c:pt idx="3">
                    <c:v>0.29000000000000004</c:v>
                  </c:pt>
                  <c:pt idx="4">
                    <c:v>0.79249999999999998</c:v>
                  </c:pt>
                  <c:pt idx="5">
                    <c:v>8.0000000000000071E-2</c:v>
                  </c:pt>
                  <c:pt idx="6">
                    <c:v>0.23999999999999977</c:v>
                  </c:pt>
                  <c:pt idx="7">
                    <c:v>0.45999999999999996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Sheet1!$N$13:$U$13</c:f>
              <c:numCache>
                <c:formatCode>General</c:formatCode>
                <c:ptCount val="8"/>
                <c:pt idx="0">
                  <c:v>2.99</c:v>
                </c:pt>
                <c:pt idx="1">
                  <c:v>3.45</c:v>
                </c:pt>
                <c:pt idx="2">
                  <c:v>2.75</c:v>
                </c:pt>
                <c:pt idx="3">
                  <c:v>3.6</c:v>
                </c:pt>
                <c:pt idx="4">
                  <c:v>4.2225000000000001</c:v>
                </c:pt>
                <c:pt idx="5">
                  <c:v>3.09</c:v>
                </c:pt>
                <c:pt idx="6">
                  <c:v>3.88</c:v>
                </c:pt>
                <c:pt idx="7">
                  <c:v>3.21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D6-44AB-8A74-80A284D710B6}"/>
            </c:ext>
          </c:extLst>
        </c:ser>
        <c:ser>
          <c:idx val="1"/>
          <c:order val="1"/>
          <c:tx>
            <c:strRef>
              <c:f>Sheet1!$M$14</c:f>
              <c:strCache>
                <c:ptCount val="1"/>
                <c:pt idx="0">
                  <c:v>F2-Q2-Q1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Sheet1!$N$14:$U$14</c:f>
              <c:numCache>
                <c:formatCode>General</c:formatCode>
                <c:ptCount val="8"/>
                <c:pt idx="0">
                  <c:v>0.17999999999999972</c:v>
                </c:pt>
                <c:pt idx="1">
                  <c:v>0.39999999999999991</c:v>
                </c:pt>
                <c:pt idx="2">
                  <c:v>2.0000000000000018E-2</c:v>
                </c:pt>
                <c:pt idx="3">
                  <c:v>4.9999999999999822E-2</c:v>
                </c:pt>
                <c:pt idx="4">
                  <c:v>0.12249999999999961</c:v>
                </c:pt>
                <c:pt idx="5">
                  <c:v>7.0000000000000284E-2</c:v>
                </c:pt>
                <c:pt idx="6">
                  <c:v>0.13500000000000068</c:v>
                </c:pt>
                <c:pt idx="7">
                  <c:v>0.11500000000000021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D6-44AB-8A74-80A284D710B6}"/>
            </c:ext>
          </c:extLst>
        </c:ser>
        <c:ser>
          <c:idx val="2"/>
          <c:order val="2"/>
          <c:tx>
            <c:strRef>
              <c:f>Sheet1!$M$15</c:f>
              <c:strCache>
                <c:ptCount val="1"/>
                <c:pt idx="0">
                  <c:v>F2-Q3-Q2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Sheet1!$N$15:$U$15</c:f>
              <c:numCache>
                <c:formatCode>General</c:formatCode>
                <c:ptCount val="8"/>
                <c:pt idx="0">
                  <c:v>0.20999999999999996</c:v>
                </c:pt>
                <c:pt idx="1">
                  <c:v>0.4099999999999997</c:v>
                </c:pt>
                <c:pt idx="2">
                  <c:v>2.0000000000000018E-2</c:v>
                </c:pt>
                <c:pt idx="3">
                  <c:v>0.67000000000000037</c:v>
                </c:pt>
                <c:pt idx="4">
                  <c:v>0.3100000000000005</c:v>
                </c:pt>
                <c:pt idx="5">
                  <c:v>0.23499999999999988</c:v>
                </c:pt>
                <c:pt idx="6">
                  <c:v>9.2499999999999361E-2</c:v>
                </c:pt>
                <c:pt idx="7">
                  <c:v>0.18999999999999995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D6-44AB-8A74-80A284D710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7536152"/>
        <c:axId val="737530392"/>
      </c:barChart>
      <c:lineChart>
        <c:grouping val="standard"/>
        <c:varyColors val="0"/>
        <c:ser>
          <c:idx val="3"/>
          <c:order val="3"/>
          <c:tx>
            <c:strRef>
              <c:f>Sheet1!$M$18</c:f>
              <c:strCache>
                <c:ptCount val="1"/>
                <c:pt idx="0">
                  <c:v>F2-Moyenne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Sheet1!$N$18:$U$18</c:f>
              <c:numCache>
                <c:formatCode>General</c:formatCode>
                <c:ptCount val="8"/>
                <c:pt idx="0">
                  <c:v>3.3</c:v>
                </c:pt>
                <c:pt idx="1">
                  <c:v>3.8840000000000003</c:v>
                </c:pt>
                <c:pt idx="2">
                  <c:v>2.8479999999999999</c:v>
                </c:pt>
                <c:pt idx="3">
                  <c:v>3.9099999999999997</c:v>
                </c:pt>
                <c:pt idx="4">
                  <c:v>4.3777777777777773</c:v>
                </c:pt>
                <c:pt idx="5">
                  <c:v>3.2399999999999998</c:v>
                </c:pt>
                <c:pt idx="6">
                  <c:v>4.0066666666666668</c:v>
                </c:pt>
                <c:pt idx="7">
                  <c:v>3.3157142857142854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6D6-44AB-8A74-80A284D710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7536152"/>
        <c:axId val="737530392"/>
      </c:lineChart>
      <c:catAx>
        <c:axId val="73753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0392"/>
        <c:crosses val="autoZero"/>
        <c:auto val="1"/>
        <c:lblAlgn val="ctr"/>
        <c:lblOffset val="100"/>
        <c:noMultiLvlLbl val="0"/>
      </c:catAx>
      <c:valAx>
        <c:axId val="737530392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615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Sheet1!$M$22</c:f>
          <c:strCache>
            <c:ptCount val="1"/>
            <c:pt idx="0">
              <c:v>F3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Sheet1!$M$23</c:f>
              <c:strCache>
                <c:ptCount val="1"/>
                <c:pt idx="0">
                  <c:v>F3-Q1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Sheet1!$N$26:$U$26</c:f>
                <c:numCache>
                  <c:formatCode>General</c:formatCode>
                  <c:ptCount val="8"/>
                  <c:pt idx="0">
                    <c:v>6.0000000000000053E-2</c:v>
                  </c:pt>
                  <c:pt idx="1">
                    <c:v>0.10999999999999988</c:v>
                  </c:pt>
                  <c:pt idx="2">
                    <c:v>0.1599999999999997</c:v>
                  </c:pt>
                  <c:pt idx="3">
                    <c:v>9.9999999999997868E-3</c:v>
                  </c:pt>
                  <c:pt idx="4">
                    <c:v>0.14249999999999963</c:v>
                  </c:pt>
                  <c:pt idx="5">
                    <c:v>5.0000000000000266E-2</c:v>
                  </c:pt>
                  <c:pt idx="6">
                    <c:v>6.0000000000000053E-2</c:v>
                  </c:pt>
                  <c:pt idx="7">
                    <c:v>7.4999999999999734E-2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Sheet1!$N$22:$U$22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Sheet1!$N$23:$U$23</c:f>
              <c:numCache>
                <c:formatCode>General</c:formatCode>
                <c:ptCount val="8"/>
                <c:pt idx="0">
                  <c:v>3.38</c:v>
                </c:pt>
                <c:pt idx="1">
                  <c:v>3.48</c:v>
                </c:pt>
                <c:pt idx="2">
                  <c:v>3.51</c:v>
                </c:pt>
                <c:pt idx="3">
                  <c:v>3.44</c:v>
                </c:pt>
                <c:pt idx="4">
                  <c:v>3.3424999999999998</c:v>
                </c:pt>
                <c:pt idx="5">
                  <c:v>3.62</c:v>
                </c:pt>
                <c:pt idx="6">
                  <c:v>3.38</c:v>
                </c:pt>
                <c:pt idx="7">
                  <c:v>3.4449999999999998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10-4B69-9FB6-149D5432F601}"/>
            </c:ext>
          </c:extLst>
        </c:ser>
        <c:ser>
          <c:idx val="1"/>
          <c:order val="1"/>
          <c:tx>
            <c:strRef>
              <c:f>Sheet1!$M$24</c:f>
              <c:strCache>
                <c:ptCount val="1"/>
                <c:pt idx="0">
                  <c:v>F3-Q2-Q1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Sheet1!$N$22:$U$22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Sheet1!$N$24:$U$24</c:f>
              <c:numCache>
                <c:formatCode>General</c:formatCode>
                <c:ptCount val="8"/>
                <c:pt idx="0">
                  <c:v>0.14000000000000012</c:v>
                </c:pt>
                <c:pt idx="1">
                  <c:v>1.0000000000000231E-2</c:v>
                </c:pt>
                <c:pt idx="2">
                  <c:v>0.12000000000000011</c:v>
                </c:pt>
                <c:pt idx="3">
                  <c:v>5.0000000000000266E-2</c:v>
                </c:pt>
                <c:pt idx="4">
                  <c:v>1.7500000000000071E-2</c:v>
                </c:pt>
                <c:pt idx="5">
                  <c:v>2.9999999999999805E-2</c:v>
                </c:pt>
                <c:pt idx="6">
                  <c:v>5.500000000000016E-2</c:v>
                </c:pt>
                <c:pt idx="7">
                  <c:v>0.10499999999999998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10-4B69-9FB6-149D5432F601}"/>
            </c:ext>
          </c:extLst>
        </c:ser>
        <c:ser>
          <c:idx val="2"/>
          <c:order val="2"/>
          <c:tx>
            <c:strRef>
              <c:f>Sheet1!$M$25</c:f>
              <c:strCache>
                <c:ptCount val="1"/>
                <c:pt idx="0">
                  <c:v>F3-Q3-Q2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Sheet1!$N$27:$U$27</c:f>
                <c:numCache>
                  <c:formatCode>General</c:formatCode>
                  <c:ptCount val="8"/>
                  <c:pt idx="0">
                    <c:v>0.10000000000000009</c:v>
                  </c:pt>
                  <c:pt idx="1">
                    <c:v>0.10999999999999988</c:v>
                  </c:pt>
                  <c:pt idx="2">
                    <c:v>7.0000000000000284E-2</c:v>
                  </c:pt>
                  <c:pt idx="3">
                    <c:v>8.9999999999999858E-2</c:v>
                  </c:pt>
                  <c:pt idx="4">
                    <c:v>0.21750000000000025</c:v>
                  </c:pt>
                  <c:pt idx="5">
                    <c:v>5.500000000000016E-2</c:v>
                  </c:pt>
                  <c:pt idx="6">
                    <c:v>6.0000000000000053E-2</c:v>
                  </c:pt>
                  <c:pt idx="7">
                    <c:v>7.2499999999999787E-2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Sheet1!$N$22:$U$22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Sheet1!$N$25:$U$25</c:f>
              <c:numCache>
                <c:formatCode>General</c:formatCode>
                <c:ptCount val="8"/>
                <c:pt idx="0">
                  <c:v>0.10000000000000009</c:v>
                </c:pt>
                <c:pt idx="1">
                  <c:v>6.999999999999984E-2</c:v>
                </c:pt>
                <c:pt idx="2">
                  <c:v>0</c:v>
                </c:pt>
                <c:pt idx="3">
                  <c:v>0.16999999999999993</c:v>
                </c:pt>
                <c:pt idx="4">
                  <c:v>4.2499999999999982E-2</c:v>
                </c:pt>
                <c:pt idx="5">
                  <c:v>0.16500000000000004</c:v>
                </c:pt>
                <c:pt idx="6">
                  <c:v>0.16500000000000004</c:v>
                </c:pt>
                <c:pt idx="7">
                  <c:v>6.7500000000000338E-2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10-4B69-9FB6-149D5432F6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7536152"/>
        <c:axId val="737530392"/>
      </c:barChart>
      <c:lineChart>
        <c:grouping val="standard"/>
        <c:varyColors val="0"/>
        <c:ser>
          <c:idx val="3"/>
          <c:order val="3"/>
          <c:tx>
            <c:strRef>
              <c:f>Sheet1!$M$28</c:f>
              <c:strCache>
                <c:ptCount val="1"/>
                <c:pt idx="0">
                  <c:v>F3-Moyenne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Sheet1!$N$22:$U$22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Sheet1!$N$28:$U$28</c:f>
              <c:numCache>
                <c:formatCode>General</c:formatCode>
                <c:ptCount val="8"/>
                <c:pt idx="0">
                  <c:v>3.5119999999999996</c:v>
                </c:pt>
                <c:pt idx="1">
                  <c:v>3.5140000000000002</c:v>
                </c:pt>
                <c:pt idx="2">
                  <c:v>3.5640000000000001</c:v>
                </c:pt>
                <c:pt idx="3">
                  <c:v>3.5555555555555562</c:v>
                </c:pt>
                <c:pt idx="4">
                  <c:v>3.3744444444444444</c:v>
                </c:pt>
                <c:pt idx="5">
                  <c:v>3.7085714285714282</c:v>
                </c:pt>
                <c:pt idx="6">
                  <c:v>3.4750000000000001</c:v>
                </c:pt>
                <c:pt idx="7">
                  <c:v>3.528571428571428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10-4B69-9FB6-149D5432F6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7536152"/>
        <c:axId val="737530392"/>
      </c:lineChart>
      <c:catAx>
        <c:axId val="73753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0392"/>
        <c:crosses val="autoZero"/>
        <c:auto val="1"/>
        <c:lblAlgn val="ctr"/>
        <c:lblOffset val="100"/>
        <c:noMultiLvlLbl val="0"/>
      </c:catAx>
      <c:valAx>
        <c:axId val="737530392"/>
        <c:scaling>
          <c:orientation val="minMax"/>
          <c:max val="5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61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F1-Q1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Sheet1!$N$6:$U$6</c:f>
                <c:numCache>
                  <c:formatCode>General</c:formatCode>
                  <c:ptCount val="8"/>
                  <c:pt idx="0">
                    <c:v>9.9999999999999645E-2</c:v>
                  </c:pt>
                  <c:pt idx="1">
                    <c:v>1.0999999999999996</c:v>
                  </c:pt>
                  <c:pt idx="2">
                    <c:v>1.5</c:v>
                  </c:pt>
                  <c:pt idx="3">
                    <c:v>9.9999999999999645E-2</c:v>
                  </c:pt>
                  <c:pt idx="4">
                    <c:v>0.90000000000000036</c:v>
                  </c:pt>
                  <c:pt idx="5">
                    <c:v>1.9000000000000004</c:v>
                  </c:pt>
                  <c:pt idx="6">
                    <c:v>0.80000000000000071</c:v>
                  </c:pt>
                  <c:pt idx="7">
                    <c:v>2.4500000000000011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Sheet1!$N$3:$U$3</c:f>
              <c:numCache>
                <c:formatCode>General</c:formatCode>
                <c:ptCount val="8"/>
                <c:pt idx="0">
                  <c:v>9.4</c:v>
                </c:pt>
                <c:pt idx="1">
                  <c:v>10.199999999999999</c:v>
                </c:pt>
                <c:pt idx="2">
                  <c:v>12.1</c:v>
                </c:pt>
                <c:pt idx="3">
                  <c:v>12.6</c:v>
                </c:pt>
                <c:pt idx="4">
                  <c:v>12.6</c:v>
                </c:pt>
                <c:pt idx="5">
                  <c:v>11.3</c:v>
                </c:pt>
                <c:pt idx="6">
                  <c:v>11.4</c:v>
                </c:pt>
                <c:pt idx="7">
                  <c:v>11.450000000000001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463-991A-6972D88B4B39}"/>
            </c:ext>
          </c:extLst>
        </c:ser>
        <c:ser>
          <c:idx val="1"/>
          <c:order val="1"/>
          <c:tx>
            <c:strRef>
              <c:f>Sheet1!$M$4</c:f>
              <c:strCache>
                <c:ptCount val="1"/>
                <c:pt idx="0">
                  <c:v>F1-Q2-Q1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Sheet1!$N$4:$U$4</c:f>
              <c:numCache>
                <c:formatCode>General</c:formatCode>
                <c:ptCount val="8"/>
                <c:pt idx="0">
                  <c:v>0.79999999999999893</c:v>
                </c:pt>
                <c:pt idx="1">
                  <c:v>0.60000000000000142</c:v>
                </c:pt>
                <c:pt idx="2">
                  <c:v>9.9999999999999645E-2</c:v>
                </c:pt>
                <c:pt idx="3">
                  <c:v>0.80000000000000071</c:v>
                </c:pt>
                <c:pt idx="4">
                  <c:v>0.40000000000000036</c:v>
                </c:pt>
                <c:pt idx="5">
                  <c:v>0.59999999999999964</c:v>
                </c:pt>
                <c:pt idx="6">
                  <c:v>0.5</c:v>
                </c:pt>
                <c:pt idx="7">
                  <c:v>0.74999999999999822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B6-4463-991A-6972D88B4B39}"/>
            </c:ext>
          </c:extLst>
        </c:ser>
        <c:ser>
          <c:idx val="2"/>
          <c:order val="2"/>
          <c:tx>
            <c:strRef>
              <c:f>Sheet1!$M$5</c:f>
              <c:strCache>
                <c:ptCount val="1"/>
                <c:pt idx="0">
                  <c:v>F1-Q3-Q2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Sheet1!$N$2:$U$2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Sheet1!$N$5:$U$5</c:f>
              <c:numCache>
                <c:formatCode>General</c:formatCode>
                <c:ptCount val="8"/>
                <c:pt idx="0">
                  <c:v>0.60000000000000142</c:v>
                </c:pt>
                <c:pt idx="1">
                  <c:v>0.79999999999999893</c:v>
                </c:pt>
                <c:pt idx="2">
                  <c:v>1.5</c:v>
                </c:pt>
                <c:pt idx="3">
                  <c:v>0.29999999999999893</c:v>
                </c:pt>
                <c:pt idx="4">
                  <c:v>0.69999999999999929</c:v>
                </c:pt>
                <c:pt idx="5">
                  <c:v>0.90000000000000036</c:v>
                </c:pt>
                <c:pt idx="6">
                  <c:v>1.9000000000000004</c:v>
                </c:pt>
                <c:pt idx="7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B6-4463-991A-6972D88B4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7536152"/>
        <c:axId val="737530392"/>
      </c:barChart>
      <c:barChart>
        <c:barDir val="col"/>
        <c:grouping val="stacked"/>
        <c:varyColors val="0"/>
        <c:ser>
          <c:idx val="4"/>
          <c:order val="4"/>
          <c:tx>
            <c:strRef>
              <c:f>Sheet1!$M$13</c:f>
              <c:strCache>
                <c:ptCount val="1"/>
                <c:pt idx="0">
                  <c:v>F2-Q1</c:v>
                </c:pt>
              </c:strCache>
            </c:strRef>
          </c:tx>
          <c:spPr>
            <a:noFill/>
            <a:ln w="25400">
              <a:noFill/>
            </a:ln>
            <a:effectLst/>
          </c:spPr>
          <c:invertIfNegative val="0"/>
          <c:errBars>
            <c:errBarType val="minus"/>
            <c:errValType val="cust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Sheet1!$N$16:$U$16</c:f>
                <c:numCache>
                  <c:formatCode>General</c:formatCode>
                  <c:ptCount val="8"/>
                  <c:pt idx="0">
                    <c:v>2.0000000000000018E-2</c:v>
                  </c:pt>
                  <c:pt idx="1">
                    <c:v>0.14000000000000012</c:v>
                  </c:pt>
                  <c:pt idx="2">
                    <c:v>9.9999999999997868E-3</c:v>
                  </c:pt>
                  <c:pt idx="3">
                    <c:v>0.29000000000000004</c:v>
                  </c:pt>
                  <c:pt idx="4">
                    <c:v>0.79249999999999998</c:v>
                  </c:pt>
                  <c:pt idx="5">
                    <c:v>8.0000000000000071E-2</c:v>
                  </c:pt>
                  <c:pt idx="6">
                    <c:v>0.23999999999999977</c:v>
                  </c:pt>
                  <c:pt idx="7">
                    <c:v>0.45999999999999996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Sheet1!$N$13:$U$13</c:f>
              <c:numCache>
                <c:formatCode>General</c:formatCode>
                <c:ptCount val="8"/>
                <c:pt idx="0">
                  <c:v>2.99</c:v>
                </c:pt>
                <c:pt idx="1">
                  <c:v>3.45</c:v>
                </c:pt>
                <c:pt idx="2">
                  <c:v>2.75</c:v>
                </c:pt>
                <c:pt idx="3">
                  <c:v>3.6</c:v>
                </c:pt>
                <c:pt idx="4">
                  <c:v>4.2225000000000001</c:v>
                </c:pt>
                <c:pt idx="5">
                  <c:v>3.09</c:v>
                </c:pt>
                <c:pt idx="6">
                  <c:v>3.88</c:v>
                </c:pt>
                <c:pt idx="7">
                  <c:v>3.21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EB6-4463-991A-6972D88B4B39}"/>
            </c:ext>
          </c:extLst>
        </c:ser>
        <c:ser>
          <c:idx val="5"/>
          <c:order val="5"/>
          <c:tx>
            <c:strRef>
              <c:f>Sheet1!$M$14</c:f>
              <c:strCache>
                <c:ptCount val="1"/>
                <c:pt idx="0">
                  <c:v>F2-Q2-Q1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Sheet1!$N$14:$U$14</c:f>
              <c:numCache>
                <c:formatCode>General</c:formatCode>
                <c:ptCount val="8"/>
                <c:pt idx="0">
                  <c:v>0.17999999999999972</c:v>
                </c:pt>
                <c:pt idx="1">
                  <c:v>0.39999999999999991</c:v>
                </c:pt>
                <c:pt idx="2">
                  <c:v>2.0000000000000018E-2</c:v>
                </c:pt>
                <c:pt idx="3">
                  <c:v>4.9999999999999822E-2</c:v>
                </c:pt>
                <c:pt idx="4">
                  <c:v>0.12249999999999961</c:v>
                </c:pt>
                <c:pt idx="5">
                  <c:v>7.0000000000000284E-2</c:v>
                </c:pt>
                <c:pt idx="6">
                  <c:v>0.13500000000000068</c:v>
                </c:pt>
                <c:pt idx="7">
                  <c:v>0.11500000000000021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EB6-4463-991A-6972D88B4B39}"/>
            </c:ext>
          </c:extLst>
        </c:ser>
        <c:ser>
          <c:idx val="6"/>
          <c:order val="6"/>
          <c:tx>
            <c:strRef>
              <c:f>Sheet1!$M$15</c:f>
              <c:strCache>
                <c:ptCount val="1"/>
                <c:pt idx="0">
                  <c:v>F2-Q3-Q2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 w="25400">
              <a:noFill/>
            </a:ln>
            <a:effectLst/>
          </c:spPr>
          <c:invertIfNegative val="0"/>
          <c:errBars>
            <c:errBarType val="plus"/>
            <c:errValType val="cust"/>
            <c:noEndCap val="0"/>
            <c:plus>
              <c:numRef>
                <c:f>Sheet1!$N$17:$U$17</c:f>
                <c:numCache>
                  <c:formatCode>General</c:formatCode>
                  <c:ptCount val="8"/>
                  <c:pt idx="0">
                    <c:v>0.61000000000000032</c:v>
                  </c:pt>
                  <c:pt idx="1">
                    <c:v>0.29000000000000004</c:v>
                  </c:pt>
                  <c:pt idx="2">
                    <c:v>0.39999999999999991</c:v>
                  </c:pt>
                  <c:pt idx="3">
                    <c:v>0.55999999999999961</c:v>
                  </c:pt>
                  <c:pt idx="4">
                    <c:v>0.28500000000000014</c:v>
                  </c:pt>
                  <c:pt idx="5">
                    <c:v>0.14500000000000002</c:v>
                  </c:pt>
                  <c:pt idx="6">
                    <c:v>0.28249999999999975</c:v>
                  </c:pt>
                  <c:pt idx="7">
                    <c:v>0.41500000000000004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Sheet1!$N$15:$U$15</c:f>
              <c:numCache>
                <c:formatCode>General</c:formatCode>
                <c:ptCount val="8"/>
                <c:pt idx="0">
                  <c:v>0.20999999999999996</c:v>
                </c:pt>
                <c:pt idx="1">
                  <c:v>0.4099999999999997</c:v>
                </c:pt>
                <c:pt idx="2">
                  <c:v>2.0000000000000018E-2</c:v>
                </c:pt>
                <c:pt idx="3">
                  <c:v>0.67000000000000037</c:v>
                </c:pt>
                <c:pt idx="4">
                  <c:v>0.3100000000000005</c:v>
                </c:pt>
                <c:pt idx="5">
                  <c:v>0.23499999999999988</c:v>
                </c:pt>
                <c:pt idx="6">
                  <c:v>9.2499999999999361E-2</c:v>
                </c:pt>
                <c:pt idx="7">
                  <c:v>0.18999999999999995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EB6-4463-991A-6972D88B4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520496"/>
        <c:axId val="661519776"/>
      </c:barChart>
      <c:lineChart>
        <c:grouping val="standard"/>
        <c:varyColors val="0"/>
        <c:ser>
          <c:idx val="3"/>
          <c:order val="3"/>
          <c:tx>
            <c:strRef>
              <c:f>Sheet1!$M$8</c:f>
              <c:strCache>
                <c:ptCount val="1"/>
                <c:pt idx="0">
                  <c:v>F1-Moyenne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Sheet1!$N$8:$U$8</c:f>
              <c:numCache>
                <c:formatCode>General</c:formatCode>
                <c:ptCount val="8"/>
                <c:pt idx="0">
                  <c:v>10.620000000000001</c:v>
                </c:pt>
                <c:pt idx="1">
                  <c:v>10.68</c:v>
                </c:pt>
                <c:pt idx="2">
                  <c:v>12.66</c:v>
                </c:pt>
                <c:pt idx="3">
                  <c:v>13.444444444444446</c:v>
                </c:pt>
                <c:pt idx="4">
                  <c:v>13.03333333333333</c:v>
                </c:pt>
                <c:pt idx="5">
                  <c:v>11.914285714285715</c:v>
                </c:pt>
                <c:pt idx="6">
                  <c:v>12.441666666666665</c:v>
                </c:pt>
                <c:pt idx="7">
                  <c:v>12.057142857142855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EB6-4463-991A-6972D88B4B39}"/>
            </c:ext>
          </c:extLst>
        </c:ser>
        <c:ser>
          <c:idx val="7"/>
          <c:order val="7"/>
          <c:tx>
            <c:strRef>
              <c:f>Sheet1!$M$18</c:f>
              <c:strCache>
                <c:ptCount val="1"/>
                <c:pt idx="0">
                  <c:v>F2-Moyenne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Sheet1!$N$12:$U$12</c:f>
              <c:strCache>
                <c:ptCount val="8"/>
                <c:pt idx="0">
                  <c:v>AB</c:v>
                </c:pt>
                <c:pt idx="1">
                  <c:v>CN</c:v>
                </c:pt>
                <c:pt idx="2">
                  <c:v>GR </c:v>
                </c:pt>
                <c:pt idx="3">
                  <c:v>Mi </c:v>
                </c:pt>
                <c:pt idx="4">
                  <c:v>NU</c:v>
                </c:pt>
                <c:pt idx="5">
                  <c:v>RY</c:v>
                </c:pt>
                <c:pt idx="6">
                  <c:v>SC </c:v>
                </c:pt>
                <c:pt idx="7">
                  <c:v>VE </c:v>
                </c:pt>
              </c:strCache>
            </c:strRef>
          </c:cat>
          <c:val>
            <c:numRef>
              <c:f>Sheet1!$N$18:$U$18</c:f>
              <c:numCache>
                <c:formatCode>General</c:formatCode>
                <c:ptCount val="8"/>
                <c:pt idx="0">
                  <c:v>3.3</c:v>
                </c:pt>
                <c:pt idx="1">
                  <c:v>3.8840000000000003</c:v>
                </c:pt>
                <c:pt idx="2">
                  <c:v>2.8479999999999999</c:v>
                </c:pt>
                <c:pt idx="3">
                  <c:v>3.9099999999999997</c:v>
                </c:pt>
                <c:pt idx="4">
                  <c:v>4.3777777777777773</c:v>
                </c:pt>
                <c:pt idx="5">
                  <c:v>3.2399999999999998</c:v>
                </c:pt>
                <c:pt idx="6">
                  <c:v>4.0066666666666668</c:v>
                </c:pt>
                <c:pt idx="7">
                  <c:v>3.3157142857142854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DEB6-4463-991A-6972D88B4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7536152"/>
        <c:axId val="737530392"/>
      </c:lineChart>
      <c:catAx>
        <c:axId val="737536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0392"/>
        <c:crosses val="autoZero"/>
        <c:auto val="1"/>
        <c:lblAlgn val="ctr"/>
        <c:lblOffset val="100"/>
        <c:noMultiLvlLbl val="0"/>
      </c:catAx>
      <c:valAx>
        <c:axId val="737530392"/>
        <c:scaling>
          <c:orientation val="minMax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7536152"/>
        <c:crosses val="autoZero"/>
        <c:crossBetween val="between"/>
        <c:minorUnit val="1"/>
      </c:valAx>
      <c:valAx>
        <c:axId val="661519776"/>
        <c:scaling>
          <c:orientation val="minMax"/>
          <c:max val="16"/>
          <c:min val="2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520496"/>
        <c:crosses val="max"/>
        <c:crossBetween val="between"/>
        <c:majorUnit val="2"/>
        <c:minorUnit val="1"/>
      </c:valAx>
      <c:catAx>
        <c:axId val="661520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6151977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  <cx:data id="1">
      <cx:strDim type="cat">
        <cx:f>_xlchart.v1.0</cx:f>
      </cx:strDim>
      <cx:numDim type="val">
        <cx:f>_xlchart.v1.4</cx:f>
      </cx:numDim>
    </cx:data>
  </cx:chartData>
  <cx:chart>
    <cx:plotArea>
      <cx:plotAreaRegion>
        <cx:series layoutId="boxWhisker" uniqueId="{B5D61397-CDD3-401A-BB04-6A8B5747C898}">
          <cx:tx>
            <cx:txData>
              <cx:f>_xlchart.v1.1</cx:f>
              <cx:v>F1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meanLine="0" meanMarker="1" nonoutliers="1" outliers="1"/>
            <cx:statistics quartileMethod="exclusive"/>
          </cx:layoutPr>
        </cx:series>
        <cx:series layoutId="boxWhisker" uniqueId="{C3CF91DE-F54A-407C-9D84-6CB1AB9EA34C}">
          <cx:tx>
            <cx:txData>
              <cx:f>_xlchart.v1.3</cx:f>
              <cx:v>F2</cx:v>
            </cx:txData>
          </cx:tx>
          <cx:spPr>
            <a:ln>
              <a:solidFill>
                <a:schemeClr val="tx1"/>
              </a:solidFill>
            </a:ln>
          </cx:spPr>
          <cx:dataId val="1"/>
          <cx:layoutPr>
            <cx:visibility meanLine="0" meanMarker="1" nonoutliers="1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val">
        <cx:f>_xlchart.v1.13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>
                <a:latin typeface="+mn-lt"/>
              </a:defRPr>
            </a:pPr>
            <a:r>
              <a:rPr lang="fr-FR" sz="1600" b="0" i="0" baseline="0">
                <a:effectLst/>
                <a:latin typeface="+mn-lt"/>
              </a:rPr>
              <a:t>Répartition de F1 en fonction des individus</a:t>
            </a:r>
            <a:endParaRPr lang="fr-FR" sz="1200">
              <a:effectLst/>
              <a:latin typeface="+mn-lt"/>
            </a:endParaRPr>
          </a:p>
        </cx:rich>
      </cx:tx>
    </cx:title>
    <cx:plotArea>
      <cx:plotAreaRegion>
        <cx:series layoutId="boxWhisker" uniqueId="{CA7D83F6-15AE-4ED1-8BCF-01AFF9851A8E}" formatIdx="0">
          <cx:tx>
            <cx:txData>
              <cx:f>_xlchart.v1.12</cx:f>
              <cx:v>F1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nonoutliers="1"/>
            <cx:statistics quartileMethod="exclusive"/>
          </cx:layoutPr>
        </cx:series>
      </cx:plotAreaRegion>
      <cx:axis id="0">
        <cx:catScaling gapWidth="1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  <cx:axis id="1">
        <cx:valScaling max="16" min="8"/>
        <cx:majorGridlines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_xlchart.v1.8</cx:f>
      </cx:strDim>
      <cx:numDim type="val">
        <cx:f>_xlchart.v1.10</cx:f>
      </cx:numDim>
    </cx:data>
  </cx:chartData>
  <cx:chart>
    <cx:title pos="t" align="ctr" overlay="0">
      <cx:tx>
        <cx:txData>
          <cx:v>Répartition de F2 en fonction des individus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rtl="0">
            <a:defRPr lang="fr-FR" sz="16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defRPr>
          </a:pPr>
          <a:r>
            <a:rPr lang="fr-FR" sz="16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Répartition de F2 en fonction des individus</a:t>
          </a:r>
        </a:p>
      </cx:txPr>
    </cx:title>
    <cx:plotArea>
      <cx:plotAreaRegion>
        <cx:series layoutId="boxWhisker" uniqueId="{00000003-C85D-45B3-B4C5-CF1918934A27}" formatIdx="0">
          <cx:tx>
            <cx:txData>
              <cx:f>_xlchart.v1.9</cx:f>
              <cx:v>F2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nonoutliers="1"/>
            <cx:statistics quartileMethod="exclusive"/>
          </cx:layoutPr>
        </cx:series>
      </cx:plotAreaRegion>
      <cx:axis id="0">
        <cx:catScaling gapWidth="1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lang="fr-FR" sz="12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endParaRPr>
          </a:p>
        </cx:txPr>
      </cx:axis>
      <cx:axis id="1">
        <cx:valScaling max="5.5" min="2"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lang="fr-FR" sz="12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endParaRPr>
          </a:p>
        </cx:txPr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</cx:f>
      </cx:strDim>
      <cx:numDim type="val">
        <cx:f>_xlchart.v1.7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>
                <a:latin typeface="+mn-lt"/>
              </a:defRPr>
            </a:pPr>
            <a:r>
              <a:rPr lang="fr-FR" sz="1600" b="0" i="0" baseline="0">
                <a:effectLst/>
                <a:latin typeface="+mn-lt"/>
              </a:rPr>
              <a:t>Répartition de F3 en fonction des individus</a:t>
            </a:r>
            <a:endParaRPr lang="fr-FR" sz="1200">
              <a:effectLst/>
              <a:latin typeface="+mn-lt"/>
            </a:endParaRPr>
          </a:p>
        </cx:rich>
      </cx:tx>
    </cx:title>
    <cx:plotArea>
      <cx:plotAreaRegion>
        <cx:series layoutId="boxWhisker" uniqueId="{061304AD-19DE-4AA3-8400-20F104400758}" formatIdx="0">
          <cx:tx>
            <cx:txData>
              <cx:f>_xlchart.v1.6</cx:f>
              <cx:v>F3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meanLine="0" meanMarker="1" nonoutliers="1" outliers="1"/>
            <cx:statistics quartileMethod="exclusive"/>
          </cx:layoutPr>
        </cx:series>
      </cx:plotAreaRegion>
      <cx:axis id="0">
        <cx:catScaling gapWidth="1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  <cx:axis id="1">
        <cx:valScaling max="4" min="3"/>
        <cx:majorGridlines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val">
        <cx:f>_xlchart.v1.16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>
                <a:latin typeface="+mn-lt"/>
              </a:defRPr>
            </a:pPr>
            <a:r>
              <a:rPr lang="fr-FR" sz="1600" b="0" i="0" baseline="0">
                <a:effectLst/>
                <a:latin typeface="+mn-lt"/>
              </a:rPr>
              <a:t>Répartition de F1 en fonction des individus</a:t>
            </a:r>
            <a:endParaRPr lang="fr-FR" sz="1200">
              <a:effectLst/>
              <a:latin typeface="+mn-lt"/>
            </a:endParaRPr>
          </a:p>
        </cx:rich>
      </cx:tx>
    </cx:title>
    <cx:plotArea>
      <cx:plotAreaRegion>
        <cx:series layoutId="boxWhisker" uniqueId="{CA7D83F6-15AE-4ED1-8BCF-01AFF9851A8E}" formatIdx="0">
          <cx:tx>
            <cx:txData>
              <cx:f>_xlchart.v1.15</cx:f>
              <cx:v>F1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nonoutliers="1"/>
            <cx:statistics quartileMethod="exclusive"/>
          </cx:layoutPr>
        </cx:series>
      </cx:plotAreaRegion>
      <cx:axis id="0">
        <cx:catScaling gapWidth="1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  <cx:axis id="1">
        <cx:valScaling max="16" min="8"/>
        <cx:majorGridlines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_xlchart.v1.17</cx:f>
      </cx:strDim>
      <cx:numDim type="val">
        <cx:f>_xlchart.v1.19</cx:f>
      </cx:numDim>
    </cx:data>
  </cx:chartData>
  <cx:chart>
    <cx:title pos="t" align="ctr" overlay="0">
      <cx:tx>
        <cx:txData>
          <cx:v>Répartition de F2 en fonction des individus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rtl="0">
            <a:defRPr lang="fr-FR" sz="16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defRPr>
          </a:pPr>
          <a:r>
            <a:rPr lang="fr-FR" sz="16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Répartition de F2 en fonction des individus</a:t>
          </a:r>
        </a:p>
      </cx:txPr>
    </cx:title>
    <cx:plotArea>
      <cx:plotAreaRegion>
        <cx:series layoutId="boxWhisker" uniqueId="{00000003-C85D-45B3-B4C5-CF1918934A27}" formatIdx="0">
          <cx:tx>
            <cx:txData>
              <cx:f>_xlchart.v1.18</cx:f>
              <cx:v>F2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nonoutliers="1"/>
            <cx:statistics quartileMethod="exclusive"/>
          </cx:layoutPr>
        </cx:series>
      </cx:plotAreaRegion>
      <cx:axis id="0">
        <cx:catScaling gapWidth="1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lang="fr-FR" sz="12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endParaRPr>
          </a:p>
        </cx:txPr>
      </cx:axis>
      <cx:axis id="1">
        <cx:valScaling max="5.5" min="2"/>
        <cx:majorGridlines/>
        <cx:tickLabels/>
        <cx:txPr>
          <a:bodyPr vertOverflow="overflow" horzOverflow="overflow" wrap="square" lIns="0" tIns="0" rIns="0" bIns="0"/>
          <a:lstStyle/>
          <a:p>
            <a:pPr algn="ctr" rtl="0">
              <a:defRPr lang="fr-FR" sz="12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+mn-lt"/>
                <a:ea typeface="Calibri" panose="020F0502020204030204" pitchFamily="34" charset="0"/>
                <a:cs typeface="Calibri" panose="020F0502020204030204" pitchFamily="34" charset="0"/>
              </a:defRPr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endParaRPr>
          </a:p>
        </cx:txPr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_xlchart.v1.20</cx:f>
      </cx:strDim>
      <cx:numDim type="val">
        <cx:f>_xlchart.v1.22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rtl="0">
              <a:defRPr>
                <a:latin typeface="+mn-lt"/>
              </a:defRPr>
            </a:pPr>
            <a:r>
              <a:rPr lang="fr-FR" sz="1600" b="0" i="0" baseline="0">
                <a:effectLst/>
                <a:latin typeface="+mn-lt"/>
              </a:rPr>
              <a:t>Répartition de F3 en fonction des individus</a:t>
            </a:r>
            <a:endParaRPr lang="fr-FR" sz="1200">
              <a:effectLst/>
              <a:latin typeface="+mn-lt"/>
            </a:endParaRPr>
          </a:p>
        </cx:rich>
      </cx:tx>
    </cx:title>
    <cx:plotArea>
      <cx:plotAreaRegion>
        <cx:series layoutId="boxWhisker" uniqueId="{061304AD-19DE-4AA3-8400-20F104400758}" formatIdx="0">
          <cx:tx>
            <cx:txData>
              <cx:f>_xlchart.v1.21</cx:f>
              <cx:v>F3</cx:v>
            </cx:txData>
          </cx:tx>
          <cx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meanLine="0" meanMarker="1" nonoutliers="1" outliers="1"/>
            <cx:statistics quartileMethod="exclusive"/>
          </cx:layoutPr>
        </cx:series>
      </cx:plotAreaRegion>
      <cx:axis id="0">
        <cx:catScaling gapWidth="1"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  <cx:axis id="1">
        <cx:valScaling max="4" min="3"/>
        <cx:majorGridlines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fr-FR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endParaRPr>
          </a:p>
        </cx:txPr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4" Type="http://schemas.microsoft.com/office/2014/relationships/chartEx" Target="../charts/chartEx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14/relationships/chartEx" Target="../charts/chartEx7.xml"/><Relationship Id="rId2" Type="http://schemas.microsoft.com/office/2014/relationships/chartEx" Target="../charts/chartEx6.xml"/><Relationship Id="rId1" Type="http://schemas.microsoft.com/office/2014/relationships/chartEx" Target="../charts/chartEx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22410</xdr:colOff>
      <xdr:row>5</xdr:row>
      <xdr:rowOff>56034</xdr:rowOff>
    </xdr:from>
    <xdr:to>
      <xdr:col>15</xdr:col>
      <xdr:colOff>728382</xdr:colOff>
      <xdr:row>32</xdr:row>
      <xdr:rowOff>22417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aphique 4">
              <a:extLst>
                <a:ext uri="{FF2B5EF4-FFF2-40B4-BE49-F238E27FC236}">
                  <a16:creationId xmlns:a16="http://schemas.microsoft.com/office/drawing/2014/main" id="{0C05242D-448D-4235-8959-F57A24692F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50260" y="1192684"/>
              <a:ext cx="7157572" cy="49384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17</xdr:col>
      <xdr:colOff>683556</xdr:colOff>
      <xdr:row>1</xdr:row>
      <xdr:rowOff>145675</xdr:rowOff>
    </xdr:from>
    <xdr:to>
      <xdr:col>25</xdr:col>
      <xdr:colOff>561169</xdr:colOff>
      <xdr:row>16</xdr:row>
      <xdr:rowOff>50557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Graphique 5">
              <a:extLst>
                <a:ext uri="{FF2B5EF4-FFF2-40B4-BE49-F238E27FC236}">
                  <a16:creationId xmlns:a16="http://schemas.microsoft.com/office/drawing/2014/main" id="{B9C522E5-A1C1-45DD-B62F-C9852098A5B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675906" y="444125"/>
              <a:ext cx="6329213" cy="276873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17</xdr:col>
      <xdr:colOff>683556</xdr:colOff>
      <xdr:row>16</xdr:row>
      <xdr:rowOff>101004</xdr:rowOff>
    </xdr:from>
    <xdr:to>
      <xdr:col>25</xdr:col>
      <xdr:colOff>561169</xdr:colOff>
      <xdr:row>30</xdr:row>
      <xdr:rowOff>150608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Graphique 6">
              <a:extLst>
                <a:ext uri="{FF2B5EF4-FFF2-40B4-BE49-F238E27FC236}">
                  <a16:creationId xmlns:a16="http://schemas.microsoft.com/office/drawing/2014/main" id="{ACF0FC3C-2130-4027-A086-0D234630816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675906" y="3263304"/>
              <a:ext cx="6329213" cy="26277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17</xdr:col>
      <xdr:colOff>672350</xdr:colOff>
      <xdr:row>31</xdr:row>
      <xdr:rowOff>115330</xdr:rowOff>
    </xdr:from>
    <xdr:to>
      <xdr:col>25</xdr:col>
      <xdr:colOff>549963</xdr:colOff>
      <xdr:row>45</xdr:row>
      <xdr:rowOff>151410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aphique 7">
              <a:extLst>
                <a:ext uri="{FF2B5EF4-FFF2-40B4-BE49-F238E27FC236}">
                  <a16:creationId xmlns:a16="http://schemas.microsoft.com/office/drawing/2014/main" id="{09FCE4BA-EF0B-4E82-A7A8-32E82C80C09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664700" y="6039880"/>
              <a:ext cx="6329213" cy="268403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</xdr:row>
      <xdr:rowOff>6350</xdr:rowOff>
    </xdr:from>
    <xdr:to>
      <xdr:col>32</xdr:col>
      <xdr:colOff>304800</xdr:colOff>
      <xdr:row>15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32A3A52-69AD-2445-A6F5-9633C5F6DD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0</xdr:colOff>
      <xdr:row>17</xdr:row>
      <xdr:rowOff>0</xdr:rowOff>
    </xdr:from>
    <xdr:to>
      <xdr:col>32</xdr:col>
      <xdr:colOff>304800</xdr:colOff>
      <xdr:row>31</xdr:row>
      <xdr:rowOff>146050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0048E45-AF7C-454D-8972-DCC0D46650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0</xdr:colOff>
      <xdr:row>33</xdr:row>
      <xdr:rowOff>0</xdr:rowOff>
    </xdr:from>
    <xdr:to>
      <xdr:col>32</xdr:col>
      <xdr:colOff>304800</xdr:colOff>
      <xdr:row>47</xdr:row>
      <xdr:rowOff>165100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5FC6A58-DEB3-4E9C-8FB5-A0E899BFA5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0</xdr:colOff>
      <xdr:row>1</xdr:row>
      <xdr:rowOff>0</xdr:rowOff>
    </xdr:from>
    <xdr:to>
      <xdr:col>40</xdr:col>
      <xdr:colOff>304800</xdr:colOff>
      <xdr:row>15</xdr:row>
      <xdr:rowOff>127000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D9FB7BC-DEAB-4099-9BBD-B610742D3A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33616</xdr:colOff>
      <xdr:row>1</xdr:row>
      <xdr:rowOff>11206</xdr:rowOff>
    </xdr:from>
    <xdr:to>
      <xdr:col>9</xdr:col>
      <xdr:colOff>517146</xdr:colOff>
      <xdr:row>23</xdr:row>
      <xdr:rowOff>140206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C2585CB5-09D3-4FBB-80AC-0D57005907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616" y="195356"/>
              <a:ext cx="9360830" cy="4180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11204</xdr:colOff>
      <xdr:row>25</xdr:row>
      <xdr:rowOff>0</xdr:rowOff>
    </xdr:from>
    <xdr:to>
      <xdr:col>9</xdr:col>
      <xdr:colOff>494734</xdr:colOff>
      <xdr:row>46</xdr:row>
      <xdr:rowOff>218647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19B2CF09-5128-4018-82B8-0862F4B413D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04" y="4603750"/>
              <a:ext cx="9360830" cy="42191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47</xdr:row>
      <xdr:rowOff>179294</xdr:rowOff>
    </xdr:from>
    <xdr:to>
      <xdr:col>9</xdr:col>
      <xdr:colOff>483530</xdr:colOff>
      <xdr:row>70</xdr:row>
      <xdr:rowOff>117794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>
              <a:extLst>
                <a:ext uri="{FF2B5EF4-FFF2-40B4-BE49-F238E27FC236}">
                  <a16:creationId xmlns:a16="http://schemas.microsoft.com/office/drawing/2014/main" id="{E94D2AA1-0C22-4C45-A9EF-0F00C19B6DF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9012144"/>
              <a:ext cx="9360830" cy="4180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6E5F-618B-44DE-86D9-F13B0D249687}">
  <sheetPr>
    <pageSetUpPr fitToPage="1"/>
  </sheetPr>
  <dimension ref="A1:Z278"/>
  <sheetViews>
    <sheetView zoomScale="85" zoomScaleNormal="85" workbookViewId="0">
      <selection activeCell="G25" sqref="G25"/>
    </sheetView>
  </sheetViews>
  <sheetFormatPr defaultColWidth="11.54296875" defaultRowHeight="14.5" x14ac:dyDescent="0.35"/>
  <cols>
    <col min="1" max="1" width="11.54296875" style="1"/>
    <col min="2" max="2" width="18.26953125" style="2" bestFit="1" customWidth="1"/>
    <col min="3" max="3" width="18.54296875" style="2" customWidth="1"/>
    <col min="4" max="4" width="9.7265625" style="2" bestFit="1" customWidth="1"/>
    <col min="5" max="6" width="11.54296875" style="2"/>
    <col min="7" max="7" width="18" style="2" customWidth="1"/>
    <col min="8" max="16384" width="11.54296875" style="2"/>
  </cols>
  <sheetData>
    <row r="1" spans="1:26" ht="23.5" x14ac:dyDescent="0.35">
      <c r="A1" s="1" t="s">
        <v>0</v>
      </c>
      <c r="B1" s="2" t="s">
        <v>1</v>
      </c>
      <c r="C1" s="2" t="s">
        <v>6</v>
      </c>
      <c r="D1" s="2" t="s">
        <v>15</v>
      </c>
      <c r="E1" s="2" t="s">
        <v>16</v>
      </c>
      <c r="F1" s="2" t="s">
        <v>17</v>
      </c>
      <c r="H1" s="23" t="s">
        <v>24</v>
      </c>
      <c r="I1" s="23"/>
      <c r="J1" s="23"/>
      <c r="K1" s="23"/>
      <c r="L1" s="23"/>
      <c r="M1" s="23"/>
      <c r="N1" s="23"/>
      <c r="O1" s="23"/>
      <c r="P1" s="23"/>
      <c r="R1" s="24" t="s">
        <v>19</v>
      </c>
      <c r="S1" s="24"/>
      <c r="T1" s="24"/>
      <c r="U1" s="24"/>
      <c r="V1" s="24"/>
      <c r="W1" s="24"/>
      <c r="X1" s="24"/>
      <c r="Y1" s="24"/>
      <c r="Z1" s="24"/>
    </row>
    <row r="2" spans="1:26" x14ac:dyDescent="0.35">
      <c r="A2" s="1">
        <v>45184</v>
      </c>
      <c r="B2" s="2" t="s">
        <v>4</v>
      </c>
      <c r="C2" s="2" t="s">
        <v>8</v>
      </c>
      <c r="D2" s="2">
        <v>9.3000000000000007</v>
      </c>
      <c r="E2" s="2">
        <v>3.17</v>
      </c>
      <c r="F2" s="2">
        <v>3.32</v>
      </c>
      <c r="G2" s="3"/>
    </row>
    <row r="3" spans="1:26" ht="18.5" x14ac:dyDescent="0.35">
      <c r="A3" s="1">
        <v>45187</v>
      </c>
      <c r="B3" s="2" t="s">
        <v>4</v>
      </c>
      <c r="C3" s="2" t="s">
        <v>8</v>
      </c>
      <c r="D3" s="2">
        <v>13.4</v>
      </c>
      <c r="E3" s="2">
        <v>3.38</v>
      </c>
      <c r="F3" s="2">
        <v>3.52</v>
      </c>
      <c r="G3" s="3"/>
      <c r="H3" s="13" t="s">
        <v>21</v>
      </c>
      <c r="I3" s="14"/>
      <c r="J3" s="14"/>
      <c r="K3" s="14"/>
    </row>
    <row r="4" spans="1:26" ht="18.5" x14ac:dyDescent="0.35">
      <c r="A4" s="1">
        <v>45188</v>
      </c>
      <c r="B4" s="2" t="s">
        <v>4</v>
      </c>
      <c r="C4" s="2" t="s">
        <v>8</v>
      </c>
      <c r="D4" s="2">
        <v>10.199999999999999</v>
      </c>
      <c r="E4" s="2">
        <v>2.99</v>
      </c>
      <c r="F4" s="2">
        <v>3.72</v>
      </c>
      <c r="G4" s="3"/>
      <c r="H4" s="13" t="s">
        <v>20</v>
      </c>
      <c r="I4" s="14"/>
      <c r="J4" s="14"/>
      <c r="K4" s="14"/>
      <c r="L4" s="14"/>
    </row>
    <row r="5" spans="1:26" x14ac:dyDescent="0.35">
      <c r="A5" s="1">
        <v>45189</v>
      </c>
      <c r="B5" s="2" t="s">
        <v>4</v>
      </c>
      <c r="C5" s="2" t="s">
        <v>8</v>
      </c>
      <c r="D5" s="2">
        <v>10.8</v>
      </c>
      <c r="E5" s="2">
        <v>2.97</v>
      </c>
      <c r="F5" s="2">
        <v>3.62</v>
      </c>
      <c r="G5" s="3"/>
    </row>
    <row r="6" spans="1:26" x14ac:dyDescent="0.35">
      <c r="A6" s="1">
        <v>45190</v>
      </c>
      <c r="B6" s="2" t="s">
        <v>4</v>
      </c>
      <c r="C6" s="2" t="s">
        <v>8</v>
      </c>
      <c r="D6" s="2">
        <v>9.4</v>
      </c>
      <c r="E6" s="2">
        <v>3.99</v>
      </c>
      <c r="F6" s="2">
        <v>3.38</v>
      </c>
      <c r="G6" s="3"/>
    </row>
    <row r="7" spans="1:26" x14ac:dyDescent="0.35">
      <c r="A7" s="1">
        <v>45184</v>
      </c>
      <c r="B7" s="2" t="s">
        <v>4</v>
      </c>
      <c r="C7" s="2" t="s">
        <v>7</v>
      </c>
      <c r="D7" s="2">
        <v>10.8</v>
      </c>
      <c r="E7" s="2">
        <v>4.26</v>
      </c>
      <c r="F7" s="2">
        <v>3.37</v>
      </c>
      <c r="G7" s="3"/>
    </row>
    <row r="8" spans="1:26" x14ac:dyDescent="0.35">
      <c r="A8" s="1">
        <v>45187</v>
      </c>
      <c r="B8" s="2" t="s">
        <v>4</v>
      </c>
      <c r="C8" s="2" t="s">
        <v>7</v>
      </c>
      <c r="D8" s="2">
        <v>10.199999999999999</v>
      </c>
      <c r="E8" s="2">
        <v>3.85</v>
      </c>
      <c r="F8" s="2">
        <v>3.56</v>
      </c>
      <c r="G8" s="3"/>
    </row>
    <row r="9" spans="1:26" x14ac:dyDescent="0.35">
      <c r="A9" s="1">
        <v>45187</v>
      </c>
      <c r="B9" s="2" t="s">
        <v>4</v>
      </c>
      <c r="C9" s="2" t="s">
        <v>7</v>
      </c>
      <c r="D9" s="2">
        <v>9.1</v>
      </c>
      <c r="E9" s="2">
        <v>4.55</v>
      </c>
      <c r="F9" s="2">
        <v>3.49</v>
      </c>
      <c r="G9" s="3"/>
    </row>
    <row r="10" spans="1:26" x14ac:dyDescent="0.35">
      <c r="A10" s="1">
        <v>45187</v>
      </c>
      <c r="B10" s="2" t="s">
        <v>4</v>
      </c>
      <c r="C10" s="2" t="s">
        <v>7</v>
      </c>
      <c r="D10" s="2">
        <v>11.7</v>
      </c>
      <c r="E10" s="2">
        <v>3.31</v>
      </c>
      <c r="F10" s="2">
        <v>3.67</v>
      </c>
      <c r="G10" s="3"/>
    </row>
    <row r="11" spans="1:26" x14ac:dyDescent="0.35">
      <c r="A11" s="1">
        <v>45189</v>
      </c>
      <c r="B11" s="2" t="s">
        <v>3</v>
      </c>
      <c r="C11" s="2" t="s">
        <v>7</v>
      </c>
      <c r="D11" s="2">
        <v>11.6</v>
      </c>
      <c r="E11" s="2">
        <v>3.45</v>
      </c>
      <c r="F11" s="2">
        <v>3.48</v>
      </c>
      <c r="G11" s="3"/>
    </row>
    <row r="12" spans="1:26" x14ac:dyDescent="0.35">
      <c r="A12" s="1">
        <v>45184</v>
      </c>
      <c r="B12" s="2" t="s">
        <v>4</v>
      </c>
      <c r="C12" s="2" t="s">
        <v>9</v>
      </c>
      <c r="D12" s="2">
        <v>10.6</v>
      </c>
      <c r="E12" s="2">
        <v>2.75</v>
      </c>
      <c r="F12" s="2">
        <v>3.35</v>
      </c>
      <c r="G12" s="3"/>
    </row>
    <row r="13" spans="1:26" x14ac:dyDescent="0.35">
      <c r="A13" s="1">
        <v>45187</v>
      </c>
      <c r="B13" s="2" t="s">
        <v>4</v>
      </c>
      <c r="C13" s="2" t="s">
        <v>9</v>
      </c>
      <c r="D13" s="2">
        <v>12.2</v>
      </c>
      <c r="E13" s="2">
        <v>2.79</v>
      </c>
      <c r="F13" s="2">
        <v>3.63</v>
      </c>
      <c r="G13" s="3"/>
    </row>
    <row r="14" spans="1:26" x14ac:dyDescent="0.35">
      <c r="A14" s="1">
        <v>45187</v>
      </c>
      <c r="B14" s="2" t="s">
        <v>4</v>
      </c>
      <c r="C14" s="2" t="s">
        <v>9</v>
      </c>
      <c r="D14" s="2">
        <v>12.1</v>
      </c>
      <c r="E14" s="2">
        <v>3.19</v>
      </c>
      <c r="F14" s="2">
        <v>3.51</v>
      </c>
      <c r="G14" s="3"/>
    </row>
    <row r="15" spans="1:26" x14ac:dyDescent="0.35">
      <c r="A15" s="1">
        <v>45188</v>
      </c>
      <c r="B15" s="2" t="s">
        <v>3</v>
      </c>
      <c r="C15" s="2" t="s">
        <v>9</v>
      </c>
      <c r="D15" s="2">
        <v>13.7</v>
      </c>
      <c r="E15" s="2">
        <v>2.77</v>
      </c>
      <c r="F15" s="2">
        <v>3.63</v>
      </c>
      <c r="G15" s="3"/>
    </row>
    <row r="16" spans="1:26" x14ac:dyDescent="0.35">
      <c r="A16" s="1">
        <v>45188</v>
      </c>
      <c r="B16" s="2" t="s">
        <v>3</v>
      </c>
      <c r="C16" s="2" t="s">
        <v>9</v>
      </c>
      <c r="D16" s="2">
        <v>14.7</v>
      </c>
      <c r="E16" s="2">
        <v>2.74</v>
      </c>
      <c r="F16" s="2">
        <v>3.7</v>
      </c>
      <c r="G16" s="3"/>
    </row>
    <row r="17" spans="1:7" x14ac:dyDescent="0.35">
      <c r="A17" s="1">
        <v>45184</v>
      </c>
      <c r="B17" s="2" t="s">
        <v>4</v>
      </c>
      <c r="C17" s="2" t="s">
        <v>10</v>
      </c>
      <c r="D17" s="2">
        <v>12.6</v>
      </c>
      <c r="E17" s="2">
        <v>3.43</v>
      </c>
      <c r="F17" s="2">
        <v>3.75</v>
      </c>
      <c r="G17" s="3"/>
    </row>
    <row r="18" spans="1:7" x14ac:dyDescent="0.35">
      <c r="A18" s="1">
        <v>45187</v>
      </c>
      <c r="B18" s="2" t="s">
        <v>4</v>
      </c>
      <c r="C18" s="2" t="s">
        <v>10</v>
      </c>
      <c r="D18" s="2">
        <v>12.9</v>
      </c>
      <c r="E18" s="2">
        <v>3.65</v>
      </c>
      <c r="F18" s="2">
        <v>3.66</v>
      </c>
      <c r="G18" s="3"/>
    </row>
    <row r="19" spans="1:7" x14ac:dyDescent="0.35">
      <c r="A19" s="1">
        <v>45188</v>
      </c>
      <c r="B19" s="2" t="s">
        <v>3</v>
      </c>
      <c r="C19" s="2" t="s">
        <v>10</v>
      </c>
      <c r="D19" s="2">
        <v>13.7</v>
      </c>
      <c r="E19" s="2">
        <v>4.88</v>
      </c>
      <c r="F19" s="2">
        <v>3.49</v>
      </c>
      <c r="G19" s="3"/>
    </row>
    <row r="20" spans="1:7" x14ac:dyDescent="0.35">
      <c r="A20" s="1">
        <v>45189</v>
      </c>
      <c r="B20" s="2" t="s">
        <v>3</v>
      </c>
      <c r="C20" s="2" t="s">
        <v>10</v>
      </c>
      <c r="D20" s="2">
        <v>13.7</v>
      </c>
      <c r="E20" s="2">
        <v>3.31</v>
      </c>
      <c r="F20" s="2">
        <v>3.45</v>
      </c>
      <c r="G20" s="3"/>
    </row>
    <row r="21" spans="1:7" x14ac:dyDescent="0.35">
      <c r="A21" s="1">
        <v>45189</v>
      </c>
      <c r="B21" s="2" t="s">
        <v>3</v>
      </c>
      <c r="C21" s="2" t="s">
        <v>10</v>
      </c>
      <c r="D21" s="2">
        <v>15.4</v>
      </c>
      <c r="E21" s="2">
        <v>3.6</v>
      </c>
      <c r="F21" s="2">
        <v>3.43</v>
      </c>
      <c r="G21" s="3"/>
    </row>
    <row r="22" spans="1:7" x14ac:dyDescent="0.35">
      <c r="A22" s="1">
        <v>45189</v>
      </c>
      <c r="B22" s="2" t="s">
        <v>4</v>
      </c>
      <c r="C22" s="2" t="s">
        <v>10</v>
      </c>
      <c r="D22" s="2">
        <v>12.5</v>
      </c>
      <c r="E22" s="2">
        <v>3.89</v>
      </c>
      <c r="F22" s="2">
        <v>3.62</v>
      </c>
      <c r="G22" s="3"/>
    </row>
    <row r="23" spans="1:7" x14ac:dyDescent="0.35">
      <c r="A23" s="1">
        <v>45189</v>
      </c>
      <c r="B23" s="2" t="s">
        <v>4</v>
      </c>
      <c r="C23" s="2" t="s">
        <v>10</v>
      </c>
      <c r="D23" s="2">
        <v>13.4</v>
      </c>
      <c r="E23" s="2">
        <v>3.63</v>
      </c>
      <c r="F23" s="2">
        <v>3.73</v>
      </c>
      <c r="G23" s="3"/>
    </row>
    <row r="24" spans="1:7" x14ac:dyDescent="0.35">
      <c r="A24" s="1">
        <v>45189</v>
      </c>
      <c r="B24" s="2" t="s">
        <v>3</v>
      </c>
      <c r="C24" s="2" t="s">
        <v>10</v>
      </c>
      <c r="D24" s="2">
        <v>12.6</v>
      </c>
      <c r="E24" s="2">
        <v>4.32</v>
      </c>
      <c r="F24" s="2">
        <v>3.44</v>
      </c>
      <c r="G24" s="3"/>
    </row>
    <row r="25" spans="1:7" x14ac:dyDescent="0.35">
      <c r="A25" s="1">
        <v>45189</v>
      </c>
      <c r="B25" s="2" t="s">
        <v>3</v>
      </c>
      <c r="C25" s="2" t="s">
        <v>10</v>
      </c>
      <c r="D25" s="2">
        <v>14.2</v>
      </c>
      <c r="E25" s="2">
        <v>4.4800000000000004</v>
      </c>
      <c r="F25" s="2">
        <v>3.43</v>
      </c>
      <c r="G25" s="3"/>
    </row>
    <row r="26" spans="1:7" x14ac:dyDescent="0.35">
      <c r="A26" s="1">
        <v>45187</v>
      </c>
      <c r="B26" s="2" t="s">
        <v>4</v>
      </c>
      <c r="C26" s="2" t="s">
        <v>11</v>
      </c>
      <c r="D26" s="2">
        <v>11.8</v>
      </c>
      <c r="E26" s="2">
        <v>4.2699999999999996</v>
      </c>
      <c r="F26" s="2">
        <v>3.36</v>
      </c>
      <c r="G26" s="3"/>
    </row>
    <row r="27" spans="1:7" x14ac:dyDescent="0.35">
      <c r="A27" s="1">
        <v>45187</v>
      </c>
      <c r="B27" s="2" t="s">
        <v>5</v>
      </c>
      <c r="C27" s="2" t="s">
        <v>11</v>
      </c>
      <c r="D27" s="2">
        <v>12.9</v>
      </c>
      <c r="E27" s="2">
        <v>4.29</v>
      </c>
      <c r="F27" s="2">
        <v>3.35</v>
      </c>
      <c r="G27" s="3"/>
    </row>
    <row r="28" spans="1:7" x14ac:dyDescent="0.35">
      <c r="A28" s="1">
        <v>45187</v>
      </c>
      <c r="B28" s="2" t="s">
        <v>5</v>
      </c>
      <c r="C28" s="2" t="s">
        <v>11</v>
      </c>
      <c r="D28" s="2">
        <v>13.9</v>
      </c>
      <c r="E28" s="2">
        <v>4.41</v>
      </c>
      <c r="F28" s="2">
        <v>3.35</v>
      </c>
      <c r="G28" s="3"/>
    </row>
    <row r="29" spans="1:7" x14ac:dyDescent="0.35">
      <c r="A29" s="1">
        <v>45187</v>
      </c>
      <c r="B29" s="2" t="s">
        <v>5</v>
      </c>
      <c r="C29" s="2" t="s">
        <v>11</v>
      </c>
      <c r="D29" s="2">
        <v>12.6</v>
      </c>
      <c r="E29" s="2">
        <v>4.34</v>
      </c>
      <c r="F29" s="2">
        <v>3.41</v>
      </c>
      <c r="G29" s="3"/>
    </row>
    <row r="30" spans="1:7" x14ac:dyDescent="0.35">
      <c r="A30" s="1">
        <v>45187</v>
      </c>
      <c r="B30" s="2" t="s">
        <v>18</v>
      </c>
      <c r="C30" s="2" t="s">
        <v>11</v>
      </c>
      <c r="D30" s="2">
        <v>12.7</v>
      </c>
      <c r="E30" s="2">
        <v>4.26</v>
      </c>
      <c r="F30" s="2">
        <v>3.42</v>
      </c>
      <c r="G30" s="3"/>
    </row>
    <row r="31" spans="1:7" x14ac:dyDescent="0.35">
      <c r="A31" s="1">
        <v>45188</v>
      </c>
      <c r="B31" s="2" t="s">
        <v>3</v>
      </c>
      <c r="C31" s="2" t="s">
        <v>11</v>
      </c>
      <c r="D31" s="2">
        <v>13.8</v>
      </c>
      <c r="E31" s="2">
        <v>4.8600000000000003</v>
      </c>
      <c r="F31" s="2">
        <v>3.38</v>
      </c>
      <c r="G31" s="3"/>
    </row>
    <row r="32" spans="1:7" x14ac:dyDescent="0.35">
      <c r="A32" s="1">
        <v>45188</v>
      </c>
      <c r="B32" s="2" t="s">
        <v>4</v>
      </c>
      <c r="C32" s="2" t="s">
        <v>11</v>
      </c>
      <c r="D32" s="2">
        <v>12.5</v>
      </c>
      <c r="E32" s="2">
        <v>4.17</v>
      </c>
      <c r="F32" s="2">
        <v>3.49</v>
      </c>
      <c r="G32" s="3"/>
    </row>
    <row r="33" spans="1:17" x14ac:dyDescent="0.35">
      <c r="A33" s="1">
        <v>45188</v>
      </c>
      <c r="B33" s="2" t="s">
        <v>4</v>
      </c>
      <c r="C33" s="2" t="s">
        <v>11</v>
      </c>
      <c r="D33" s="2">
        <v>13.6</v>
      </c>
      <c r="E33" s="2">
        <v>4.67</v>
      </c>
      <c r="F33" s="2">
        <v>3.36</v>
      </c>
      <c r="G33" s="3"/>
    </row>
    <row r="34" spans="1:17" x14ac:dyDescent="0.35">
      <c r="A34" s="1">
        <v>45188</v>
      </c>
      <c r="B34" s="2" t="s">
        <v>4</v>
      </c>
      <c r="C34" s="2" t="s">
        <v>11</v>
      </c>
      <c r="D34" s="2">
        <v>13.7</v>
      </c>
      <c r="E34" s="2">
        <v>4.9400000000000004</v>
      </c>
      <c r="F34" s="2">
        <v>3.2</v>
      </c>
      <c r="G34" s="3"/>
    </row>
    <row r="35" spans="1:17" ht="18.5" x14ac:dyDescent="0.35">
      <c r="A35" s="1">
        <v>45188</v>
      </c>
      <c r="B35" s="2" t="s">
        <v>5</v>
      </c>
      <c r="C35" s="2" t="s">
        <v>11</v>
      </c>
      <c r="D35" s="2">
        <v>11.7</v>
      </c>
      <c r="E35" s="2">
        <v>4.3499999999999996</v>
      </c>
      <c r="F35" s="2">
        <v>3.36</v>
      </c>
      <c r="G35" s="17" t="s">
        <v>22</v>
      </c>
    </row>
    <row r="36" spans="1:17" ht="15.5" x14ac:dyDescent="0.35">
      <c r="A36" s="1">
        <v>45188</v>
      </c>
      <c r="B36" s="2" t="s">
        <v>18</v>
      </c>
      <c r="C36" s="2" t="s">
        <v>11</v>
      </c>
      <c r="D36" s="2">
        <v>13.1</v>
      </c>
      <c r="E36" s="2">
        <v>4.8</v>
      </c>
      <c r="F36" s="2">
        <v>3.38</v>
      </c>
      <c r="G36" s="16" t="s">
        <v>23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</row>
    <row r="37" spans="1:17" ht="15" customHeight="1" x14ac:dyDescent="0.35">
      <c r="A37" s="1">
        <v>45189</v>
      </c>
      <c r="B37" s="2" t="s">
        <v>5</v>
      </c>
      <c r="C37" s="2" t="s">
        <v>11</v>
      </c>
      <c r="D37" s="2">
        <v>12.7</v>
      </c>
      <c r="E37" s="2">
        <v>4.21</v>
      </c>
      <c r="F37" s="2">
        <v>3.38</v>
      </c>
    </row>
    <row r="38" spans="1:17" x14ac:dyDescent="0.35">
      <c r="A38" s="1">
        <v>45189</v>
      </c>
      <c r="B38" s="2" t="s">
        <v>5</v>
      </c>
      <c r="C38" s="2" t="s">
        <v>11</v>
      </c>
      <c r="D38" s="2">
        <v>13.2</v>
      </c>
      <c r="E38" s="2">
        <v>4.6100000000000003</v>
      </c>
      <c r="F38" s="2">
        <v>3.31</v>
      </c>
      <c r="G38" s="3"/>
    </row>
    <row r="39" spans="1:17" x14ac:dyDescent="0.35">
      <c r="A39" s="1">
        <v>45189</v>
      </c>
      <c r="B39" s="2" t="s">
        <v>5</v>
      </c>
      <c r="C39" s="2" t="s">
        <v>11</v>
      </c>
      <c r="D39" s="2">
        <v>12.1</v>
      </c>
      <c r="E39" s="2">
        <v>4.9000000000000004</v>
      </c>
      <c r="F39" s="2">
        <v>3.25</v>
      </c>
      <c r="G39" s="3"/>
    </row>
    <row r="40" spans="1:17" x14ac:dyDescent="0.35">
      <c r="A40" s="1">
        <v>45189</v>
      </c>
      <c r="B40" s="2" t="s">
        <v>5</v>
      </c>
      <c r="C40" s="2" t="s">
        <v>11</v>
      </c>
      <c r="D40" s="2">
        <v>14.3</v>
      </c>
      <c r="E40" s="2">
        <v>4.16</v>
      </c>
      <c r="F40" s="2">
        <v>3.34</v>
      </c>
      <c r="G40" s="3"/>
    </row>
    <row r="41" spans="1:17" x14ac:dyDescent="0.35">
      <c r="A41" s="1">
        <v>45189</v>
      </c>
      <c r="B41" s="2" t="s">
        <v>5</v>
      </c>
      <c r="C41" s="2" t="s">
        <v>11</v>
      </c>
      <c r="D41" s="2">
        <v>13.7</v>
      </c>
      <c r="E41" s="2">
        <v>3.43</v>
      </c>
      <c r="F41" s="2">
        <v>3.51</v>
      </c>
      <c r="G41" s="3"/>
    </row>
    <row r="42" spans="1:17" x14ac:dyDescent="0.35">
      <c r="A42" s="1">
        <v>45189</v>
      </c>
      <c r="B42" s="2" t="s">
        <v>5</v>
      </c>
      <c r="C42" s="2" t="s">
        <v>11</v>
      </c>
      <c r="D42" s="3">
        <v>13.7</v>
      </c>
      <c r="E42" s="2">
        <v>4.53</v>
      </c>
      <c r="F42" s="2">
        <v>3.27</v>
      </c>
      <c r="G42" s="3"/>
    </row>
    <row r="43" spans="1:17" x14ac:dyDescent="0.35">
      <c r="A43" s="1">
        <v>45190</v>
      </c>
      <c r="B43" s="2" t="s">
        <v>18</v>
      </c>
      <c r="C43" s="2" t="s">
        <v>11</v>
      </c>
      <c r="D43" s="2">
        <v>12.6</v>
      </c>
      <c r="E43" s="2">
        <v>3.6</v>
      </c>
      <c r="F43" s="2">
        <v>3.62</v>
      </c>
      <c r="G43" s="3"/>
    </row>
    <row r="44" spans="1:17" x14ac:dyDescent="0.35">
      <c r="A44" s="1">
        <v>45184</v>
      </c>
      <c r="B44" s="2" t="s">
        <v>2</v>
      </c>
      <c r="C44" s="2" t="s">
        <v>13</v>
      </c>
      <c r="D44" s="2">
        <v>13.7</v>
      </c>
      <c r="E44" s="2">
        <v>3.01</v>
      </c>
      <c r="F44" s="2">
        <v>3.87</v>
      </c>
      <c r="G44" s="3"/>
    </row>
    <row r="45" spans="1:17" x14ac:dyDescent="0.35">
      <c r="A45" s="1">
        <v>45187</v>
      </c>
      <c r="B45" s="2" t="s">
        <v>2</v>
      </c>
      <c r="C45" s="2" t="s">
        <v>13</v>
      </c>
      <c r="D45" s="2">
        <v>10.8</v>
      </c>
      <c r="E45" s="2">
        <v>3.47</v>
      </c>
      <c r="F45" s="2">
        <v>3.86</v>
      </c>
      <c r="G45" s="3"/>
    </row>
    <row r="46" spans="1:17" x14ac:dyDescent="0.35">
      <c r="A46" s="1">
        <v>45187</v>
      </c>
      <c r="B46" s="2" t="s">
        <v>2</v>
      </c>
      <c r="C46" s="2" t="s">
        <v>13</v>
      </c>
      <c r="D46" s="2">
        <v>9.4</v>
      </c>
      <c r="E46" s="2">
        <v>3.54</v>
      </c>
      <c r="F46" s="2">
        <v>3.57</v>
      </c>
      <c r="G46" s="3"/>
    </row>
    <row r="47" spans="1:17" x14ac:dyDescent="0.35">
      <c r="A47" s="1">
        <v>45188</v>
      </c>
      <c r="B47" s="2" t="s">
        <v>2</v>
      </c>
      <c r="C47" s="2" t="s">
        <v>13</v>
      </c>
      <c r="D47" s="2">
        <v>13.9</v>
      </c>
      <c r="E47" s="2">
        <v>3.32</v>
      </c>
      <c r="F47" s="2">
        <v>3.77</v>
      </c>
      <c r="G47" s="3"/>
    </row>
    <row r="48" spans="1:17" x14ac:dyDescent="0.35">
      <c r="A48" s="1">
        <v>45188</v>
      </c>
      <c r="B48" s="2" t="s">
        <v>2</v>
      </c>
      <c r="C48" s="2" t="s">
        <v>13</v>
      </c>
      <c r="D48" s="2">
        <v>11.8</v>
      </c>
      <c r="E48" s="2">
        <v>3.07</v>
      </c>
      <c r="F48" s="2">
        <v>3.59</v>
      </c>
      <c r="G48" s="3"/>
    </row>
    <row r="49" spans="1:7" x14ac:dyDescent="0.35">
      <c r="A49" s="1">
        <v>45189</v>
      </c>
      <c r="B49" s="2" t="s">
        <v>2</v>
      </c>
      <c r="C49" s="2" t="s">
        <v>13</v>
      </c>
      <c r="D49" s="2">
        <v>11.9</v>
      </c>
      <c r="E49" s="2">
        <v>3.16</v>
      </c>
      <c r="F49" s="2">
        <v>3.65</v>
      </c>
      <c r="G49" s="3"/>
    </row>
    <row r="50" spans="1:7" x14ac:dyDescent="0.35">
      <c r="A50" s="1">
        <v>45189</v>
      </c>
      <c r="B50" s="2" t="s">
        <v>2</v>
      </c>
      <c r="C50" s="2" t="s">
        <v>13</v>
      </c>
      <c r="D50" s="2">
        <v>11.9</v>
      </c>
      <c r="E50" s="2">
        <v>3.11</v>
      </c>
      <c r="F50" s="2">
        <v>3.65</v>
      </c>
      <c r="G50" s="3"/>
    </row>
    <row r="51" spans="1:7" x14ac:dyDescent="0.35">
      <c r="A51" s="1">
        <v>45184</v>
      </c>
      <c r="B51" s="2" t="s">
        <v>2</v>
      </c>
      <c r="C51" s="2" t="s">
        <v>12</v>
      </c>
      <c r="D51" s="2">
        <v>12</v>
      </c>
      <c r="E51" s="2">
        <v>3.93</v>
      </c>
      <c r="F51" s="2">
        <v>3.38</v>
      </c>
      <c r="G51" s="3"/>
    </row>
    <row r="52" spans="1:7" x14ac:dyDescent="0.35">
      <c r="A52" s="1">
        <v>45184</v>
      </c>
      <c r="B52" s="2" t="s">
        <v>2</v>
      </c>
      <c r="C52" s="2" t="s">
        <v>12</v>
      </c>
      <c r="D52" s="2">
        <v>10.6</v>
      </c>
      <c r="E52" s="2">
        <v>4.3899999999999997</v>
      </c>
      <c r="F52" s="2">
        <v>3.32</v>
      </c>
      <c r="G52" s="3"/>
    </row>
    <row r="53" spans="1:7" x14ac:dyDescent="0.35">
      <c r="A53" s="1">
        <v>45187</v>
      </c>
      <c r="B53" s="2" t="s">
        <v>2</v>
      </c>
      <c r="C53" s="2" t="s">
        <v>12</v>
      </c>
      <c r="D53" s="2">
        <v>13.8</v>
      </c>
      <c r="E53" s="2">
        <v>3.64</v>
      </c>
      <c r="F53" s="2">
        <v>3.66</v>
      </c>
      <c r="G53" s="3"/>
    </row>
    <row r="54" spans="1:7" x14ac:dyDescent="0.35">
      <c r="A54" s="1">
        <v>45187</v>
      </c>
      <c r="B54" s="2" t="s">
        <v>2</v>
      </c>
      <c r="C54" s="2" t="s">
        <v>12</v>
      </c>
      <c r="D54" s="2">
        <v>11.8</v>
      </c>
      <c r="E54" s="2">
        <v>4.07</v>
      </c>
      <c r="F54" s="2">
        <v>3.4</v>
      </c>
      <c r="G54" s="3"/>
    </row>
    <row r="55" spans="1:7" x14ac:dyDescent="0.35">
      <c r="A55" s="1">
        <v>45187</v>
      </c>
      <c r="B55" s="2" t="s">
        <v>18</v>
      </c>
      <c r="C55" s="2" t="s">
        <v>12</v>
      </c>
      <c r="D55" s="2">
        <v>11.4</v>
      </c>
      <c r="E55" s="2">
        <v>4.25</v>
      </c>
      <c r="F55" s="2">
        <v>3.38</v>
      </c>
      <c r="G55" s="3"/>
    </row>
    <row r="56" spans="1:7" x14ac:dyDescent="0.35">
      <c r="A56" s="1">
        <v>45187</v>
      </c>
      <c r="B56" s="2" t="s">
        <v>18</v>
      </c>
      <c r="C56" s="2" t="s">
        <v>12</v>
      </c>
      <c r="D56" s="2">
        <v>14.8</v>
      </c>
      <c r="E56" s="2">
        <v>3.88</v>
      </c>
      <c r="F56" s="2">
        <v>3.6</v>
      </c>
      <c r="G56" s="3"/>
    </row>
    <row r="57" spans="1:7" x14ac:dyDescent="0.35">
      <c r="A57" s="1">
        <v>45188</v>
      </c>
      <c r="B57" s="2" t="s">
        <v>2</v>
      </c>
      <c r="C57" s="2" t="s">
        <v>12</v>
      </c>
      <c r="D57" s="2">
        <v>12.5</v>
      </c>
      <c r="E57" s="2">
        <v>4.16</v>
      </c>
      <c r="F57" s="2">
        <v>3.4</v>
      </c>
      <c r="G57" s="3"/>
    </row>
    <row r="58" spans="1:7" x14ac:dyDescent="0.35">
      <c r="A58" s="1">
        <v>45188</v>
      </c>
      <c r="B58" s="2" t="s">
        <v>2</v>
      </c>
      <c r="C58" s="2" t="s">
        <v>12</v>
      </c>
      <c r="D58" s="2">
        <v>14.8</v>
      </c>
      <c r="E58" s="2">
        <v>4.07</v>
      </c>
      <c r="F58" s="2">
        <v>3.6</v>
      </c>
      <c r="G58" s="3"/>
    </row>
    <row r="59" spans="1:7" x14ac:dyDescent="0.35">
      <c r="A59" s="1">
        <v>45189</v>
      </c>
      <c r="B59" s="2" t="s">
        <v>2</v>
      </c>
      <c r="C59" s="2" t="s">
        <v>12</v>
      </c>
      <c r="D59" s="2">
        <v>13.8</v>
      </c>
      <c r="E59" s="2">
        <v>4.09</v>
      </c>
      <c r="F59" s="2">
        <v>3.62</v>
      </c>
      <c r="G59" s="3"/>
    </row>
    <row r="60" spans="1:7" x14ac:dyDescent="0.35">
      <c r="A60" s="1">
        <v>45189</v>
      </c>
      <c r="B60" s="2" t="s">
        <v>2</v>
      </c>
      <c r="C60" s="2" t="s">
        <v>12</v>
      </c>
      <c r="D60" s="2">
        <v>11.4</v>
      </c>
      <c r="E60" s="2">
        <v>3.96</v>
      </c>
      <c r="F60" s="2">
        <v>3.35</v>
      </c>
      <c r="G60" s="3"/>
    </row>
    <row r="61" spans="1:7" x14ac:dyDescent="0.35">
      <c r="A61" s="1">
        <v>45190</v>
      </c>
      <c r="B61" s="2" t="s">
        <v>18</v>
      </c>
      <c r="C61" s="2" t="s">
        <v>12</v>
      </c>
      <c r="D61" s="2">
        <v>11.7</v>
      </c>
      <c r="E61" s="2">
        <v>3.76</v>
      </c>
      <c r="F61" s="2">
        <v>3.52</v>
      </c>
      <c r="G61" s="3"/>
    </row>
    <row r="62" spans="1:7" x14ac:dyDescent="0.35">
      <c r="A62" s="1">
        <v>45190</v>
      </c>
      <c r="B62" s="2" t="s">
        <v>18</v>
      </c>
      <c r="C62" s="2" t="s">
        <v>12</v>
      </c>
      <c r="D62" s="2">
        <v>10.7</v>
      </c>
      <c r="E62" s="2">
        <v>3.88</v>
      </c>
      <c r="F62" s="2">
        <v>3.47</v>
      </c>
      <c r="G62" s="3"/>
    </row>
    <row r="63" spans="1:7" x14ac:dyDescent="0.35">
      <c r="A63" s="1">
        <v>45184</v>
      </c>
      <c r="B63" s="2" t="s">
        <v>2</v>
      </c>
      <c r="C63" s="2" t="s">
        <v>14</v>
      </c>
      <c r="D63" s="2">
        <v>13</v>
      </c>
      <c r="E63" s="2">
        <v>2.75</v>
      </c>
      <c r="F63" s="2">
        <v>3.53</v>
      </c>
      <c r="G63" s="3"/>
    </row>
    <row r="64" spans="1:7" x14ac:dyDescent="0.35">
      <c r="A64" s="1">
        <v>45184</v>
      </c>
      <c r="B64" s="2" t="s">
        <v>2</v>
      </c>
      <c r="C64" s="2" t="s">
        <v>14</v>
      </c>
      <c r="D64" s="2">
        <v>11.9</v>
      </c>
      <c r="E64" s="2">
        <v>3.36</v>
      </c>
      <c r="F64" s="2">
        <v>3.44</v>
      </c>
      <c r="G64" s="3"/>
    </row>
    <row r="65" spans="1:7" x14ac:dyDescent="0.35">
      <c r="A65" s="1">
        <v>45184</v>
      </c>
      <c r="B65" s="2" t="s">
        <v>2</v>
      </c>
      <c r="C65" s="2" t="s">
        <v>14</v>
      </c>
      <c r="D65" s="2">
        <v>11</v>
      </c>
      <c r="E65" s="2">
        <v>3.93</v>
      </c>
      <c r="F65" s="2">
        <v>3.46</v>
      </c>
      <c r="G65" s="3"/>
    </row>
    <row r="66" spans="1:7" x14ac:dyDescent="0.35">
      <c r="A66" s="1">
        <v>45184</v>
      </c>
      <c r="B66" s="2" t="s">
        <v>2</v>
      </c>
      <c r="C66" s="2" t="s">
        <v>14</v>
      </c>
      <c r="D66" s="2">
        <v>12.4</v>
      </c>
      <c r="E66" s="2">
        <v>3</v>
      </c>
      <c r="F66" s="2">
        <v>3.62</v>
      </c>
      <c r="G66" s="3"/>
    </row>
    <row r="67" spans="1:7" x14ac:dyDescent="0.35">
      <c r="A67" s="1">
        <v>45184</v>
      </c>
      <c r="B67" s="2" t="s">
        <v>2</v>
      </c>
      <c r="C67" s="2" t="s">
        <v>14</v>
      </c>
      <c r="D67" s="2">
        <v>11.3</v>
      </c>
      <c r="E67" s="2">
        <v>3.4</v>
      </c>
      <c r="F67" s="2">
        <v>3.37</v>
      </c>
    </row>
    <row r="68" spans="1:7" x14ac:dyDescent="0.35">
      <c r="A68" s="1">
        <v>45187</v>
      </c>
      <c r="B68" s="2" t="s">
        <v>2</v>
      </c>
      <c r="C68" s="2" t="s">
        <v>14</v>
      </c>
      <c r="D68" s="2">
        <v>12.1</v>
      </c>
      <c r="E68" s="2">
        <v>3.27</v>
      </c>
      <c r="F68" s="2">
        <v>3.61</v>
      </c>
    </row>
    <row r="69" spans="1:7" x14ac:dyDescent="0.35">
      <c r="A69" s="1">
        <v>45187</v>
      </c>
      <c r="B69" s="2" t="s">
        <v>2</v>
      </c>
      <c r="C69" s="2" t="s">
        <v>14</v>
      </c>
      <c r="D69" s="2">
        <v>12.1</v>
      </c>
      <c r="E69" s="2">
        <v>3.2</v>
      </c>
      <c r="F69" s="2">
        <v>3.58</v>
      </c>
    </row>
    <row r="70" spans="1:7" x14ac:dyDescent="0.35">
      <c r="A70" s="1">
        <v>45187</v>
      </c>
      <c r="B70" s="2" t="s">
        <v>2</v>
      </c>
      <c r="C70" s="2" t="s">
        <v>14</v>
      </c>
      <c r="D70" s="2">
        <v>13.8</v>
      </c>
      <c r="E70" s="2">
        <v>3.56</v>
      </c>
      <c r="F70" s="2">
        <v>3.62</v>
      </c>
    </row>
    <row r="71" spans="1:7" x14ac:dyDescent="0.35">
      <c r="A71" s="1">
        <v>45187</v>
      </c>
      <c r="B71" s="2" t="s">
        <v>2</v>
      </c>
      <c r="C71" s="2" t="s">
        <v>14</v>
      </c>
      <c r="D71" s="2">
        <v>12.7</v>
      </c>
      <c r="E71" s="2">
        <v>3.56</v>
      </c>
      <c r="F71" s="2">
        <v>3.63</v>
      </c>
    </row>
    <row r="72" spans="1:7" x14ac:dyDescent="0.35">
      <c r="A72" s="1">
        <v>45187</v>
      </c>
      <c r="B72" s="2" t="s">
        <v>2</v>
      </c>
      <c r="C72" s="2" t="s">
        <v>14</v>
      </c>
      <c r="D72" s="2">
        <v>13.7</v>
      </c>
      <c r="E72" s="2">
        <v>3.24</v>
      </c>
      <c r="F72" s="2">
        <v>3.69</v>
      </c>
    </row>
    <row r="73" spans="1:7" x14ac:dyDescent="0.35">
      <c r="A73" s="1">
        <v>45187</v>
      </c>
      <c r="B73" s="2" t="s">
        <v>18</v>
      </c>
      <c r="C73" s="2" t="s">
        <v>14</v>
      </c>
      <c r="D73" s="2">
        <v>12.3</v>
      </c>
      <c r="E73" s="2">
        <v>3.44</v>
      </c>
      <c r="F73" s="2">
        <v>3.57</v>
      </c>
    </row>
    <row r="74" spans="1:7" x14ac:dyDescent="0.35">
      <c r="A74" s="1">
        <v>45188</v>
      </c>
      <c r="B74" s="2" t="s">
        <v>2</v>
      </c>
      <c r="C74" s="2" t="s">
        <v>14</v>
      </c>
      <c r="D74" s="2">
        <v>12.7</v>
      </c>
      <c r="E74" s="2">
        <v>3.29</v>
      </c>
      <c r="F74" s="2">
        <v>3.43</v>
      </c>
    </row>
    <row r="75" spans="1:7" x14ac:dyDescent="0.35">
      <c r="A75" s="1">
        <v>45188</v>
      </c>
      <c r="B75" s="2" t="s">
        <v>2</v>
      </c>
      <c r="C75" s="2" t="s">
        <v>14</v>
      </c>
      <c r="D75" s="2">
        <v>10.8</v>
      </c>
      <c r="E75" s="2">
        <v>2.88</v>
      </c>
      <c r="F75" s="2">
        <v>3.37</v>
      </c>
    </row>
    <row r="76" spans="1:7" x14ac:dyDescent="0.35">
      <c r="A76" s="1">
        <v>45190</v>
      </c>
      <c r="B76" s="2" t="s">
        <v>2</v>
      </c>
      <c r="C76" s="2" t="s">
        <v>14</v>
      </c>
      <c r="D76" s="2">
        <v>9</v>
      </c>
      <c r="E76" s="2">
        <v>3.54</v>
      </c>
      <c r="F76" s="2">
        <v>3.48</v>
      </c>
    </row>
    <row r="115" spans="4:4" x14ac:dyDescent="0.35">
      <c r="D115" s="3"/>
    </row>
    <row r="182" spans="4:4" x14ac:dyDescent="0.35">
      <c r="D182" s="3"/>
    </row>
    <row r="261" spans="2:6" s="1" customFormat="1" x14ac:dyDescent="0.35">
      <c r="B261" s="2"/>
      <c r="C261" s="2"/>
      <c r="D261" s="2"/>
      <c r="E261" s="2"/>
      <c r="F261" s="2"/>
    </row>
    <row r="262" spans="2:6" s="1" customFormat="1" x14ac:dyDescent="0.35">
      <c r="B262" s="2"/>
      <c r="C262" s="2"/>
      <c r="D262" s="2"/>
      <c r="E262" s="2"/>
      <c r="F262" s="2"/>
    </row>
    <row r="263" spans="2:6" s="1" customFormat="1" x14ac:dyDescent="0.35">
      <c r="B263" s="2"/>
      <c r="C263" s="2"/>
      <c r="D263" s="2"/>
      <c r="E263" s="2"/>
      <c r="F263" s="2"/>
    </row>
    <row r="264" spans="2:6" s="1" customFormat="1" x14ac:dyDescent="0.35">
      <c r="B264" s="2"/>
      <c r="C264" s="2"/>
      <c r="D264" s="2"/>
      <c r="E264" s="2"/>
      <c r="F264" s="2"/>
    </row>
    <row r="265" spans="2:6" s="1" customFormat="1" x14ac:dyDescent="0.35">
      <c r="B265" s="2"/>
      <c r="C265" s="2"/>
      <c r="D265" s="2"/>
      <c r="E265" s="2"/>
      <c r="F265" s="2"/>
    </row>
    <row r="266" spans="2:6" s="1" customFormat="1" x14ac:dyDescent="0.35">
      <c r="B266" s="2"/>
      <c r="C266" s="2"/>
      <c r="D266" s="2"/>
      <c r="E266" s="2"/>
      <c r="F266" s="2"/>
    </row>
    <row r="267" spans="2:6" s="1" customFormat="1" x14ac:dyDescent="0.35">
      <c r="B267" s="2"/>
      <c r="C267" s="2"/>
      <c r="D267" s="2"/>
      <c r="E267" s="2"/>
      <c r="F267" s="2"/>
    </row>
    <row r="268" spans="2:6" s="1" customFormat="1" x14ac:dyDescent="0.35">
      <c r="B268" s="2"/>
      <c r="C268" s="2"/>
      <c r="D268" s="2"/>
      <c r="E268" s="2"/>
      <c r="F268" s="2"/>
    </row>
    <row r="269" spans="2:6" s="1" customFormat="1" x14ac:dyDescent="0.35">
      <c r="B269" s="2"/>
      <c r="C269" s="2"/>
      <c r="D269" s="2"/>
      <c r="E269" s="2"/>
      <c r="F269" s="2"/>
    </row>
    <row r="270" spans="2:6" s="1" customFormat="1" x14ac:dyDescent="0.35">
      <c r="B270" s="2"/>
      <c r="C270" s="2"/>
      <c r="D270" s="2"/>
      <c r="E270" s="2"/>
      <c r="F270" s="2"/>
    </row>
    <row r="271" spans="2:6" s="1" customFormat="1" x14ac:dyDescent="0.35">
      <c r="B271" s="2"/>
      <c r="C271" s="2"/>
      <c r="D271" s="2"/>
      <c r="E271" s="2"/>
      <c r="F271" s="2"/>
    </row>
    <row r="272" spans="2:6" s="1" customFormat="1" x14ac:dyDescent="0.35">
      <c r="B272" s="2"/>
      <c r="C272" s="2"/>
      <c r="D272" s="2"/>
      <c r="E272" s="2"/>
      <c r="F272" s="2"/>
    </row>
    <row r="273" spans="2:6" s="1" customFormat="1" x14ac:dyDescent="0.35">
      <c r="B273" s="2"/>
      <c r="C273" s="2"/>
      <c r="D273" s="2"/>
      <c r="E273" s="2"/>
      <c r="F273" s="2"/>
    </row>
    <row r="274" spans="2:6" s="1" customFormat="1" x14ac:dyDescent="0.35">
      <c r="B274" s="2"/>
      <c r="C274" s="2"/>
      <c r="D274" s="2"/>
      <c r="E274" s="2"/>
      <c r="F274" s="2"/>
    </row>
    <row r="275" spans="2:6" s="1" customFormat="1" x14ac:dyDescent="0.35">
      <c r="B275" s="2"/>
      <c r="C275" s="2"/>
      <c r="D275" s="2"/>
      <c r="E275" s="2"/>
      <c r="F275" s="2"/>
    </row>
    <row r="276" spans="2:6" s="1" customFormat="1" x14ac:dyDescent="0.35">
      <c r="B276" s="2"/>
      <c r="C276" s="2"/>
      <c r="D276" s="2"/>
      <c r="E276" s="2"/>
      <c r="F276" s="2"/>
    </row>
    <row r="278" spans="2:6" x14ac:dyDescent="0.35">
      <c r="D278" s="3"/>
    </row>
  </sheetData>
  <autoFilter ref="A1:F302" xr:uid="{EE217B87-3CA8-4910-BCB6-9EEC0A6E5BE6}">
    <sortState xmlns:xlrd2="http://schemas.microsoft.com/office/spreadsheetml/2017/richdata2" ref="A2:F278">
      <sortCondition ref="C1:C302"/>
    </sortState>
  </autoFilter>
  <mergeCells count="2">
    <mergeCell ref="H1:P1"/>
    <mergeCell ref="R1:Z1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DDF9B-3DB5-418C-8809-C55F580D0B13}">
  <dimension ref="A1:X28"/>
  <sheetViews>
    <sheetView showGridLines="0" tabSelected="1" topLeftCell="V1" zoomScaleNormal="100" workbookViewId="0">
      <selection activeCell="AJ29" sqref="AJ29"/>
    </sheetView>
  </sheetViews>
  <sheetFormatPr defaultRowHeight="14.5" x14ac:dyDescent="0.35"/>
  <cols>
    <col min="13" max="13" width="11.26953125" bestFit="1" customWidth="1"/>
  </cols>
  <sheetData>
    <row r="1" spans="1:24" x14ac:dyDescent="0.35">
      <c r="A1" s="18" t="s">
        <v>15</v>
      </c>
    </row>
    <row r="2" spans="1:24" ht="16" x14ac:dyDescent="0.5">
      <c r="C2" s="20" t="str" cm="1">
        <f t="array" ref="C2:J2">TRANSPOSE(_xlfn._xlws.SORT(_xlfn.UNIQUE(Individu)))</f>
        <v>AB</v>
      </c>
      <c r="D2" s="20" t="str">
        <v>CN</v>
      </c>
      <c r="E2" s="20" t="str">
        <v xml:space="preserve">GR </v>
      </c>
      <c r="F2" s="20" t="str">
        <v xml:space="preserve">Mi </v>
      </c>
      <c r="G2" s="20" t="str">
        <v>NU</v>
      </c>
      <c r="H2" s="20" t="str">
        <v>RY</v>
      </c>
      <c r="I2" s="20" t="str">
        <v xml:space="preserve">SC </v>
      </c>
      <c r="J2" s="20" t="str">
        <v xml:space="preserve">VE </v>
      </c>
      <c r="M2" s="20" t="str">
        <f>A1</f>
        <v>F1</v>
      </c>
      <c r="N2" s="20" t="str" cm="1">
        <f t="array" ref="N2:U2">_xlfn.ANCHORARRAY(C2)</f>
        <v>AB</v>
      </c>
      <c r="O2" s="20" t="str">
        <v>CN</v>
      </c>
      <c r="P2" s="20" t="str">
        <v xml:space="preserve">GR </v>
      </c>
      <c r="Q2" s="20" t="str">
        <v xml:space="preserve">Mi </v>
      </c>
      <c r="R2" s="20" t="str">
        <v>NU</v>
      </c>
      <c r="S2" s="20" t="str">
        <v>RY</v>
      </c>
      <c r="T2" s="20" t="str">
        <v xml:space="preserve">SC </v>
      </c>
      <c r="U2" s="20" t="str">
        <v xml:space="preserve">VE </v>
      </c>
    </row>
    <row r="3" spans="1:24" x14ac:dyDescent="0.35">
      <c r="A3">
        <v>0</v>
      </c>
      <c r="B3" t="s">
        <v>25</v>
      </c>
      <c r="C3" s="19" cm="1">
        <f t="array" aca="1" ref="C3" ca="1">_xlfn.QUARTILE.INC(_xlfn._xlws.FILTER(INDIRECT($A$1&amp;"_"),Individu=C$2),$A3)</f>
        <v>9.3000000000000007</v>
      </c>
      <c r="D3" s="19" cm="1">
        <f t="array" aca="1" ref="D3" ca="1">_xlfn.QUARTILE.INC(_xlfn._xlws.FILTER(INDIRECT($A$1&amp;"_"),Individu=D$2),$A3)</f>
        <v>9.1</v>
      </c>
      <c r="E3" s="19" cm="1">
        <f t="array" aca="1" ref="E3" ca="1">_xlfn.QUARTILE.INC(_xlfn._xlws.FILTER(INDIRECT($A$1&amp;"_"),Individu=E$2),$A3)</f>
        <v>10.6</v>
      </c>
      <c r="F3" s="19" cm="1">
        <f t="array" aca="1" ref="F3" ca="1">_xlfn.QUARTILE.INC(_xlfn._xlws.FILTER(INDIRECT($A$1&amp;"_"),Individu=F$2),$A3)</f>
        <v>12.5</v>
      </c>
      <c r="G3" s="19" cm="1">
        <f t="array" aca="1" ref="G3" ca="1">_xlfn.QUARTILE.INC(_xlfn._xlws.FILTER(INDIRECT($A$1&amp;"_"),Individu=G$2),$A3)</f>
        <v>11.7</v>
      </c>
      <c r="H3" s="19" cm="1">
        <f t="array" aca="1" ref="H3" ca="1">_xlfn.QUARTILE.INC(_xlfn._xlws.FILTER(INDIRECT($A$1&amp;"_"),Individu=H$2),$A3)</f>
        <v>9.4</v>
      </c>
      <c r="I3" s="19" cm="1">
        <f t="array" aca="1" ref="I3" ca="1">_xlfn.QUARTILE.INC(_xlfn._xlws.FILTER(INDIRECT($A$1&amp;"_"),Individu=I$2),$A3)</f>
        <v>10.6</v>
      </c>
      <c r="J3" s="19" cm="1">
        <f t="array" aca="1" ref="J3" ca="1">_xlfn.QUARTILE.INC(_xlfn._xlws.FILTER(INDIRECT($A$1&amp;"_"),Individu=J$2),$A3)</f>
        <v>9</v>
      </c>
      <c r="M3" t="str" cm="1">
        <f t="array" ref="M3:M8">M$2&amp;"-"&amp;$X$3:$X$8</f>
        <v>F1-Q1</v>
      </c>
      <c r="N3" s="19">
        <f ca="1">C4</f>
        <v>9.4</v>
      </c>
      <c r="O3" s="19">
        <f t="shared" ref="O3:U3" ca="1" si="0">D4</f>
        <v>10.199999999999999</v>
      </c>
      <c r="P3" s="19">
        <f t="shared" ca="1" si="0"/>
        <v>12.1</v>
      </c>
      <c r="Q3" s="19">
        <f t="shared" ca="1" si="0"/>
        <v>12.6</v>
      </c>
      <c r="R3" s="19">
        <f t="shared" ca="1" si="0"/>
        <v>12.6</v>
      </c>
      <c r="S3" s="19">
        <f t="shared" ca="1" si="0"/>
        <v>11.3</v>
      </c>
      <c r="T3" s="19">
        <f t="shared" ca="1" si="0"/>
        <v>11.4</v>
      </c>
      <c r="U3" s="19">
        <f t="shared" ca="1" si="0"/>
        <v>11.450000000000001</v>
      </c>
      <c r="X3" s="22" t="s">
        <v>26</v>
      </c>
    </row>
    <row r="4" spans="1:24" x14ac:dyDescent="0.35">
      <c r="A4">
        <v>1</v>
      </c>
      <c r="B4" t="s">
        <v>26</v>
      </c>
      <c r="C4" s="19" cm="1">
        <f t="array" aca="1" ref="C4" ca="1">_xlfn.QUARTILE.INC(_xlfn._xlws.FILTER(INDIRECT($A$1&amp;"_"),Individu=C$2),$A4)</f>
        <v>9.4</v>
      </c>
      <c r="D4" s="19" cm="1">
        <f t="array" aca="1" ref="D4" ca="1">_xlfn.QUARTILE.INC(_xlfn._xlws.FILTER(INDIRECT($A$1&amp;"_"),Individu=D$2),$A4)</f>
        <v>10.199999999999999</v>
      </c>
      <c r="E4" s="19" cm="1">
        <f t="array" aca="1" ref="E4" ca="1">_xlfn.QUARTILE.INC(_xlfn._xlws.FILTER(INDIRECT($A$1&amp;"_"),Individu=E$2),$A4)</f>
        <v>12.1</v>
      </c>
      <c r="F4" s="19" cm="1">
        <f t="array" aca="1" ref="F4" ca="1">_xlfn.QUARTILE.INC(_xlfn._xlws.FILTER(INDIRECT($A$1&amp;"_"),Individu=F$2),$A4)</f>
        <v>12.6</v>
      </c>
      <c r="G4" s="19" cm="1">
        <f t="array" aca="1" ref="G4" ca="1">_xlfn.QUARTILE.INC(_xlfn._xlws.FILTER(INDIRECT($A$1&amp;"_"),Individu=G$2),$A4)</f>
        <v>12.6</v>
      </c>
      <c r="H4" s="19" cm="1">
        <f t="array" aca="1" ref="H4" ca="1">_xlfn.QUARTILE.INC(_xlfn._xlws.FILTER(INDIRECT($A$1&amp;"_"),Individu=H$2),$A4)</f>
        <v>11.3</v>
      </c>
      <c r="I4" s="19" cm="1">
        <f t="array" aca="1" ref="I4" ca="1">_xlfn.QUARTILE.INC(_xlfn._xlws.FILTER(INDIRECT($A$1&amp;"_"),Individu=I$2),$A4)</f>
        <v>11.4</v>
      </c>
      <c r="J4" s="19" cm="1">
        <f t="array" aca="1" ref="J4" ca="1">_xlfn.QUARTILE.INC(_xlfn._xlws.FILTER(INDIRECT($A$1&amp;"_"),Individu=J$2),$A4)</f>
        <v>11.450000000000001</v>
      </c>
      <c r="M4" t="str">
        <v>F1-Q2-Q1</v>
      </c>
      <c r="N4" s="19">
        <f ca="1">C5-C4</f>
        <v>0.79999999999999893</v>
      </c>
      <c r="O4" s="19">
        <f t="shared" ref="O4:U5" ca="1" si="1">D5-D4</f>
        <v>0.60000000000000142</v>
      </c>
      <c r="P4" s="19">
        <f t="shared" ca="1" si="1"/>
        <v>9.9999999999999645E-2</v>
      </c>
      <c r="Q4" s="19">
        <f t="shared" ca="1" si="1"/>
        <v>0.80000000000000071</v>
      </c>
      <c r="R4" s="19">
        <f t="shared" ca="1" si="1"/>
        <v>0.40000000000000036</v>
      </c>
      <c r="S4" s="19">
        <f t="shared" ca="1" si="1"/>
        <v>0.59999999999999964</v>
      </c>
      <c r="T4" s="19">
        <f t="shared" ca="1" si="1"/>
        <v>0.5</v>
      </c>
      <c r="U4" s="19">
        <f t="shared" ca="1" si="1"/>
        <v>0.74999999999999822</v>
      </c>
      <c r="X4" s="22" t="s">
        <v>31</v>
      </c>
    </row>
    <row r="5" spans="1:24" x14ac:dyDescent="0.35">
      <c r="A5">
        <v>2</v>
      </c>
      <c r="B5" t="s">
        <v>27</v>
      </c>
      <c r="C5" s="19" cm="1">
        <f t="array" aca="1" ref="C5" ca="1">_xlfn.QUARTILE.INC(_xlfn._xlws.FILTER(INDIRECT($A$1&amp;"_"),Individu=C$2),$A5)</f>
        <v>10.199999999999999</v>
      </c>
      <c r="D5" s="19" cm="1">
        <f t="array" aca="1" ref="D5" ca="1">_xlfn.QUARTILE.INC(_xlfn._xlws.FILTER(INDIRECT($A$1&amp;"_"),Individu=D$2),$A5)</f>
        <v>10.8</v>
      </c>
      <c r="E5" s="19" cm="1">
        <f t="array" aca="1" ref="E5" ca="1">_xlfn.QUARTILE.INC(_xlfn._xlws.FILTER(INDIRECT($A$1&amp;"_"),Individu=E$2),$A5)</f>
        <v>12.2</v>
      </c>
      <c r="F5" s="19" cm="1">
        <f t="array" aca="1" ref="F5" ca="1">_xlfn.QUARTILE.INC(_xlfn._xlws.FILTER(INDIRECT($A$1&amp;"_"),Individu=F$2),$A5)</f>
        <v>13.4</v>
      </c>
      <c r="G5" s="19" cm="1">
        <f t="array" aca="1" ref="G5" ca="1">_xlfn.QUARTILE.INC(_xlfn._xlws.FILTER(INDIRECT($A$1&amp;"_"),Individu=G$2),$A5)</f>
        <v>13</v>
      </c>
      <c r="H5" s="19" cm="1">
        <f t="array" aca="1" ref="H5" ca="1">_xlfn.QUARTILE.INC(_xlfn._xlws.FILTER(INDIRECT($A$1&amp;"_"),Individu=H$2),$A5)</f>
        <v>11.9</v>
      </c>
      <c r="I5" s="19" cm="1">
        <f t="array" aca="1" ref="I5" ca="1">_xlfn.QUARTILE.INC(_xlfn._xlws.FILTER(INDIRECT($A$1&amp;"_"),Individu=I$2),$A5)</f>
        <v>11.9</v>
      </c>
      <c r="J5" s="19" cm="1">
        <f t="array" aca="1" ref="J5" ca="1">_xlfn.QUARTILE.INC(_xlfn._xlws.FILTER(INDIRECT($A$1&amp;"_"),Individu=J$2),$A5)</f>
        <v>12.2</v>
      </c>
      <c r="M5" t="str">
        <v>F1-Q3-Q2</v>
      </c>
      <c r="N5" s="19">
        <f ca="1">C6-C5</f>
        <v>0.60000000000000142</v>
      </c>
      <c r="O5" s="19">
        <f t="shared" ca="1" si="1"/>
        <v>0.79999999999999893</v>
      </c>
      <c r="P5" s="19">
        <f t="shared" ca="1" si="1"/>
        <v>1.5</v>
      </c>
      <c r="Q5" s="19">
        <f t="shared" ca="1" si="1"/>
        <v>0.29999999999999893</v>
      </c>
      <c r="R5" s="19">
        <f t="shared" ca="1" si="1"/>
        <v>0.69999999999999929</v>
      </c>
      <c r="S5" s="19">
        <f t="shared" ca="1" si="1"/>
        <v>0.90000000000000036</v>
      </c>
      <c r="T5" s="19">
        <f t="shared" ca="1" si="1"/>
        <v>1.9000000000000004</v>
      </c>
      <c r="U5" s="19">
        <f t="shared" ca="1" si="1"/>
        <v>0.5</v>
      </c>
      <c r="X5" s="22" t="s">
        <v>32</v>
      </c>
    </row>
    <row r="6" spans="1:24" x14ac:dyDescent="0.35">
      <c r="A6">
        <v>3</v>
      </c>
      <c r="B6" t="s">
        <v>28</v>
      </c>
      <c r="C6" s="19" cm="1">
        <f t="array" aca="1" ref="C6" ca="1">_xlfn.QUARTILE.INC(_xlfn._xlws.FILTER(INDIRECT($A$1&amp;"_"),Individu=C$2),$A6)</f>
        <v>10.8</v>
      </c>
      <c r="D6" s="19" cm="1">
        <f t="array" aca="1" ref="D6" ca="1">_xlfn.QUARTILE.INC(_xlfn._xlws.FILTER(INDIRECT($A$1&amp;"_"),Individu=D$2),$A6)</f>
        <v>11.6</v>
      </c>
      <c r="E6" s="19" cm="1">
        <f t="array" aca="1" ref="E6" ca="1">_xlfn.QUARTILE.INC(_xlfn._xlws.FILTER(INDIRECT($A$1&amp;"_"),Individu=E$2),$A6)</f>
        <v>13.7</v>
      </c>
      <c r="F6" s="19" cm="1">
        <f t="array" aca="1" ref="F6" ca="1">_xlfn.QUARTILE.INC(_xlfn._xlws.FILTER(INDIRECT($A$1&amp;"_"),Individu=F$2),$A6)</f>
        <v>13.7</v>
      </c>
      <c r="G6" s="19" cm="1">
        <f t="array" aca="1" ref="G6" ca="1">_xlfn.QUARTILE.INC(_xlfn._xlws.FILTER(INDIRECT($A$1&amp;"_"),Individu=G$2),$A6)</f>
        <v>13.7</v>
      </c>
      <c r="H6" s="19" cm="1">
        <f t="array" aca="1" ref="H6" ca="1">_xlfn.QUARTILE.INC(_xlfn._xlws.FILTER(INDIRECT($A$1&amp;"_"),Individu=H$2),$A6)</f>
        <v>12.8</v>
      </c>
      <c r="I6" s="19" cm="1">
        <f t="array" aca="1" ref="I6" ca="1">_xlfn.QUARTILE.INC(_xlfn._xlws.FILTER(INDIRECT($A$1&amp;"_"),Individu=I$2),$A6)</f>
        <v>13.8</v>
      </c>
      <c r="J6" s="19" cm="1">
        <f t="array" aca="1" ref="J6" ca="1">_xlfn.QUARTILE.INC(_xlfn._xlws.FILTER(INDIRECT($A$1&amp;"_"),Individu=J$2),$A6)</f>
        <v>12.7</v>
      </c>
      <c r="M6" t="str">
        <v>F1-Erreur -</v>
      </c>
      <c r="N6" s="19">
        <f ca="1">C4-C3</f>
        <v>9.9999999999999645E-2</v>
      </c>
      <c r="O6" s="19">
        <f t="shared" ref="O6:U6" ca="1" si="2">D4-D3</f>
        <v>1.0999999999999996</v>
      </c>
      <c r="P6" s="19">
        <f t="shared" ca="1" si="2"/>
        <v>1.5</v>
      </c>
      <c r="Q6" s="19">
        <f t="shared" ca="1" si="2"/>
        <v>9.9999999999999645E-2</v>
      </c>
      <c r="R6" s="19">
        <f t="shared" ca="1" si="2"/>
        <v>0.90000000000000036</v>
      </c>
      <c r="S6" s="19">
        <f t="shared" ca="1" si="2"/>
        <v>1.9000000000000004</v>
      </c>
      <c r="T6" s="19">
        <f t="shared" ca="1" si="2"/>
        <v>0.80000000000000071</v>
      </c>
      <c r="U6" s="19">
        <f t="shared" ca="1" si="2"/>
        <v>2.4500000000000011</v>
      </c>
      <c r="X6" s="22" t="s">
        <v>29</v>
      </c>
    </row>
    <row r="7" spans="1:24" x14ac:dyDescent="0.35">
      <c r="A7">
        <v>4</v>
      </c>
      <c r="B7" t="s">
        <v>34</v>
      </c>
      <c r="C7" s="19" cm="1">
        <f t="array" aca="1" ref="C7" ca="1">_xlfn.QUARTILE.INC(_xlfn._xlws.FILTER(INDIRECT($A$1&amp;"_"),Individu=C$2),$A7)</f>
        <v>13.4</v>
      </c>
      <c r="D7" s="19" cm="1">
        <f t="array" aca="1" ref="D7" ca="1">_xlfn.QUARTILE.INC(_xlfn._xlws.FILTER(INDIRECT($A$1&amp;"_"),Individu=D$2),$A7)</f>
        <v>11.7</v>
      </c>
      <c r="E7" s="19" cm="1">
        <f t="array" aca="1" ref="E7" ca="1">_xlfn.QUARTILE.INC(_xlfn._xlws.FILTER(INDIRECT($A$1&amp;"_"),Individu=E$2),$A7)</f>
        <v>14.7</v>
      </c>
      <c r="F7" s="19" cm="1">
        <f t="array" aca="1" ref="F7" ca="1">_xlfn.QUARTILE.INC(_xlfn._xlws.FILTER(INDIRECT($A$1&amp;"_"),Individu=F$2),$A7)</f>
        <v>15.4</v>
      </c>
      <c r="G7" s="19" cm="1">
        <f t="array" aca="1" ref="G7" ca="1">_xlfn.QUARTILE.INC(_xlfn._xlws.FILTER(INDIRECT($A$1&amp;"_"),Individu=G$2),$A7)</f>
        <v>14.3</v>
      </c>
      <c r="H7" s="19" cm="1">
        <f t="array" aca="1" ref="H7" ca="1">_xlfn.QUARTILE.INC(_xlfn._xlws.FILTER(INDIRECT($A$1&amp;"_"),Individu=H$2),$A7)</f>
        <v>13.9</v>
      </c>
      <c r="I7" s="19" cm="1">
        <f t="array" aca="1" ref="I7" ca="1">_xlfn.QUARTILE.INC(_xlfn._xlws.FILTER(INDIRECT($A$1&amp;"_"),Individu=I$2),$A7)</f>
        <v>14.8</v>
      </c>
      <c r="J7" s="19" cm="1">
        <f t="array" aca="1" ref="J7" ca="1">_xlfn.QUARTILE.INC(_xlfn._xlws.FILTER(INDIRECT($A$1&amp;"_"),Individu=J$2),$A7)</f>
        <v>13.8</v>
      </c>
      <c r="M7" t="str">
        <v>F1-Erreur +</v>
      </c>
      <c r="N7" s="19">
        <f ca="1">C7-C6</f>
        <v>2.5999999999999996</v>
      </c>
      <c r="O7" s="19">
        <f t="shared" ref="O7:U7" ca="1" si="3">D7-D6</f>
        <v>9.9999999999999645E-2</v>
      </c>
      <c r="P7" s="19">
        <f t="shared" ca="1" si="3"/>
        <v>1</v>
      </c>
      <c r="Q7" s="19">
        <f t="shared" ca="1" si="3"/>
        <v>1.7000000000000011</v>
      </c>
      <c r="R7" s="19">
        <f t="shared" ca="1" si="3"/>
        <v>0.60000000000000142</v>
      </c>
      <c r="S7" s="19">
        <f t="shared" ca="1" si="3"/>
        <v>1.0999999999999996</v>
      </c>
      <c r="T7" s="19">
        <f t="shared" ca="1" si="3"/>
        <v>1</v>
      </c>
      <c r="U7" s="19">
        <f t="shared" ca="1" si="3"/>
        <v>1.1000000000000014</v>
      </c>
      <c r="X7" s="22" t="s">
        <v>30</v>
      </c>
    </row>
    <row r="8" spans="1:24" x14ac:dyDescent="0.35">
      <c r="B8" t="s">
        <v>33</v>
      </c>
      <c r="C8" s="19" cm="1">
        <f t="array" aca="1" ref="C8" ca="1">AVERAGE(_xlfn._xlws.FILTER(INDIRECT($A$1&amp;"_"),Individu=C$2))</f>
        <v>10.620000000000001</v>
      </c>
      <c r="D8" s="19" cm="1">
        <f t="array" aca="1" ref="D8" ca="1">AVERAGE(_xlfn._xlws.FILTER(INDIRECT($A$1&amp;"_"),Individu=D$2))</f>
        <v>10.68</v>
      </c>
      <c r="E8" s="19" cm="1">
        <f t="array" aca="1" ref="E8" ca="1">AVERAGE(_xlfn._xlws.FILTER(INDIRECT($A$1&amp;"_"),Individu=E$2))</f>
        <v>12.66</v>
      </c>
      <c r="F8" s="19" cm="1">
        <f t="array" aca="1" ref="F8" ca="1">AVERAGE(_xlfn._xlws.FILTER(INDIRECT($A$1&amp;"_"),Individu=F$2))</f>
        <v>13.444444444444446</v>
      </c>
      <c r="G8" s="19" cm="1">
        <f t="array" aca="1" ref="G8" ca="1">AVERAGE(_xlfn._xlws.FILTER(INDIRECT($A$1&amp;"_"),Individu=G$2))</f>
        <v>13.03333333333333</v>
      </c>
      <c r="H8" s="19" cm="1">
        <f t="array" aca="1" ref="H8" ca="1">AVERAGE(_xlfn._xlws.FILTER(INDIRECT($A$1&amp;"_"),Individu=H$2))</f>
        <v>11.914285714285715</v>
      </c>
      <c r="I8" s="19" cm="1">
        <f t="array" aca="1" ref="I8" ca="1">AVERAGE(_xlfn._xlws.FILTER(INDIRECT($A$1&amp;"_"),Individu=I$2))</f>
        <v>12.441666666666665</v>
      </c>
      <c r="J8" s="19" cm="1">
        <f t="array" aca="1" ref="J8" ca="1">AVERAGE(_xlfn._xlws.FILTER(INDIRECT($A$1&amp;"_"),Individu=J$2))</f>
        <v>12.057142857142855</v>
      </c>
      <c r="M8" t="str">
        <v>F1-Moyenne</v>
      </c>
      <c r="N8" s="19">
        <f t="shared" ref="N8:U8" ca="1" si="4">C8</f>
        <v>10.620000000000001</v>
      </c>
      <c r="O8" s="19">
        <f t="shared" ca="1" si="4"/>
        <v>10.68</v>
      </c>
      <c r="P8" s="19">
        <f t="shared" ca="1" si="4"/>
        <v>12.66</v>
      </c>
      <c r="Q8" s="19">
        <f t="shared" ca="1" si="4"/>
        <v>13.444444444444446</v>
      </c>
      <c r="R8" s="19">
        <f t="shared" ca="1" si="4"/>
        <v>13.03333333333333</v>
      </c>
      <c r="S8" s="19">
        <f t="shared" ca="1" si="4"/>
        <v>11.914285714285715</v>
      </c>
      <c r="T8" s="19">
        <f t="shared" ca="1" si="4"/>
        <v>12.441666666666665</v>
      </c>
      <c r="U8" s="19">
        <f t="shared" ca="1" si="4"/>
        <v>12.057142857142855</v>
      </c>
      <c r="X8" s="22" t="s">
        <v>33</v>
      </c>
    </row>
    <row r="11" spans="1:24" x14ac:dyDescent="0.35">
      <c r="A11" s="18" t="s">
        <v>16</v>
      </c>
    </row>
    <row r="12" spans="1:24" ht="16" x14ac:dyDescent="0.5">
      <c r="B12" s="21"/>
      <c r="C12" s="20" t="str" cm="1">
        <f t="array" ref="C12:J12">TRANSPOSE(_xlfn._xlws.SORT(_xlfn.UNIQUE(Individu)))</f>
        <v>AB</v>
      </c>
      <c r="D12" s="20" t="str">
        <v>CN</v>
      </c>
      <c r="E12" s="20" t="str">
        <v xml:space="preserve">GR </v>
      </c>
      <c r="F12" s="20" t="str">
        <v xml:space="preserve">Mi </v>
      </c>
      <c r="G12" s="20" t="str">
        <v>NU</v>
      </c>
      <c r="H12" s="20" t="str">
        <v>RY</v>
      </c>
      <c r="I12" s="20" t="str">
        <v xml:space="preserve">SC </v>
      </c>
      <c r="J12" s="20" t="str">
        <v xml:space="preserve">VE </v>
      </c>
      <c r="M12" s="20" t="str">
        <f>A11</f>
        <v>F2</v>
      </c>
      <c r="N12" s="20" t="str" cm="1">
        <f t="array" ref="N12:U12">_xlfn.ANCHORARRAY(C12)</f>
        <v>AB</v>
      </c>
      <c r="O12" s="20" t="str">
        <v>CN</v>
      </c>
      <c r="P12" s="20" t="str">
        <v xml:space="preserve">GR </v>
      </c>
      <c r="Q12" s="20" t="str">
        <v xml:space="preserve">Mi </v>
      </c>
      <c r="R12" s="20" t="str">
        <v>NU</v>
      </c>
      <c r="S12" s="20" t="str">
        <v>RY</v>
      </c>
      <c r="T12" s="20" t="str">
        <v xml:space="preserve">SC </v>
      </c>
      <c r="U12" s="20" t="str">
        <v xml:space="preserve">VE </v>
      </c>
    </row>
    <row r="13" spans="1:24" x14ac:dyDescent="0.35">
      <c r="A13">
        <v>0</v>
      </c>
      <c r="B13" t="s">
        <v>25</v>
      </c>
      <c r="C13" s="19" cm="1">
        <f t="array" aca="1" ref="C13" ca="1">_xlfn.QUARTILE.INC(_xlfn._xlws.FILTER(INDIRECT($A$11&amp;"_"),Individu=C$12),$A13)</f>
        <v>2.97</v>
      </c>
      <c r="D13" s="19" cm="1">
        <f t="array" aca="1" ref="D13" ca="1">_xlfn.QUARTILE.INC(_xlfn._xlws.FILTER(INDIRECT($A$11&amp;"_"),Individu=D$12),$A13)</f>
        <v>3.31</v>
      </c>
      <c r="E13" s="19" cm="1">
        <f t="array" aca="1" ref="E13" ca="1">_xlfn.QUARTILE.INC(_xlfn._xlws.FILTER(INDIRECT($A$11&amp;"_"),Individu=E$12),$A13)</f>
        <v>2.74</v>
      </c>
      <c r="F13" s="19" cm="1">
        <f t="array" aca="1" ref="F13" ca="1">_xlfn.QUARTILE.INC(_xlfn._xlws.FILTER(INDIRECT($A$11&amp;"_"),Individu=F$12),$A13)</f>
        <v>3.31</v>
      </c>
      <c r="G13" s="19" cm="1">
        <f t="array" aca="1" ref="G13" ca="1">_xlfn.QUARTILE.INC(_xlfn._xlws.FILTER(INDIRECT($A$11&amp;"_"),Individu=G$12),$A13)</f>
        <v>3.43</v>
      </c>
      <c r="H13" s="19" cm="1">
        <f t="array" aca="1" ref="H13" ca="1">_xlfn.QUARTILE.INC(_xlfn._xlws.FILTER(INDIRECT($A$11&amp;"_"),Individu=H$12),$A13)</f>
        <v>3.01</v>
      </c>
      <c r="I13" s="19" cm="1">
        <f t="array" aca="1" ref="I13" ca="1">_xlfn.QUARTILE.INC(_xlfn._xlws.FILTER(INDIRECT($A$11&amp;"_"),Individu=I$12),$A13)</f>
        <v>3.64</v>
      </c>
      <c r="J13" s="19" cm="1">
        <f t="array" aca="1" ref="J13" ca="1">_xlfn.QUARTILE.INC(_xlfn._xlws.FILTER(INDIRECT($A$11&amp;"_"),Individu=J$12),$A13)</f>
        <v>2.75</v>
      </c>
      <c r="M13" t="str" cm="1">
        <f t="array" ref="M13:M18">M$12&amp;"-"&amp;$X$3:$X$8</f>
        <v>F2-Q1</v>
      </c>
      <c r="N13" s="19">
        <f ca="1">C14</f>
        <v>2.99</v>
      </c>
      <c r="O13" s="19">
        <f t="shared" ref="O13" ca="1" si="5">D14</f>
        <v>3.45</v>
      </c>
      <c r="P13" s="19">
        <f t="shared" ref="P13" ca="1" si="6">E14</f>
        <v>2.75</v>
      </c>
      <c r="Q13" s="19">
        <f t="shared" ref="Q13" ca="1" si="7">F14</f>
        <v>3.6</v>
      </c>
      <c r="R13" s="19">
        <f t="shared" ref="R13" ca="1" si="8">G14</f>
        <v>4.2225000000000001</v>
      </c>
      <c r="S13" s="19">
        <f t="shared" ref="S13" ca="1" si="9">H14</f>
        <v>3.09</v>
      </c>
      <c r="T13" s="19">
        <f t="shared" ref="T13" ca="1" si="10">I14</f>
        <v>3.88</v>
      </c>
      <c r="U13" s="19">
        <f t="shared" ref="U13" ca="1" si="11">J14</f>
        <v>3.21</v>
      </c>
    </row>
    <row r="14" spans="1:24" x14ac:dyDescent="0.35">
      <c r="A14">
        <v>1</v>
      </c>
      <c r="B14" t="s">
        <v>26</v>
      </c>
      <c r="C14" s="19" cm="1">
        <f t="array" aca="1" ref="C14" ca="1">_xlfn.QUARTILE.INC(_xlfn._xlws.FILTER(INDIRECT($A$11&amp;"_"),Individu=C$12),$A14)</f>
        <v>2.99</v>
      </c>
      <c r="D14" s="19" cm="1">
        <f t="array" aca="1" ref="D14" ca="1">_xlfn.QUARTILE.INC(_xlfn._xlws.FILTER(INDIRECT($A$11&amp;"_"),Individu=D$12),$A14)</f>
        <v>3.45</v>
      </c>
      <c r="E14" s="19" cm="1">
        <f t="array" aca="1" ref="E14" ca="1">_xlfn.QUARTILE.INC(_xlfn._xlws.FILTER(INDIRECT($A$11&amp;"_"),Individu=E$12),$A14)</f>
        <v>2.75</v>
      </c>
      <c r="F14" s="19" cm="1">
        <f t="array" aca="1" ref="F14" ca="1">_xlfn.QUARTILE.INC(_xlfn._xlws.FILTER(INDIRECT($A$11&amp;"_"),Individu=F$12),$A14)</f>
        <v>3.6</v>
      </c>
      <c r="G14" s="19" cm="1">
        <f t="array" aca="1" ref="G14" ca="1">_xlfn.QUARTILE.INC(_xlfn._xlws.FILTER(INDIRECT($A$11&amp;"_"),Individu=G$12),$A14)</f>
        <v>4.2225000000000001</v>
      </c>
      <c r="H14" s="19" cm="1">
        <f t="array" aca="1" ref="H14" ca="1">_xlfn.QUARTILE.INC(_xlfn._xlws.FILTER(INDIRECT($A$11&amp;"_"),Individu=H$12),$A14)</f>
        <v>3.09</v>
      </c>
      <c r="I14" s="19" cm="1">
        <f t="array" aca="1" ref="I14" ca="1">_xlfn.QUARTILE.INC(_xlfn._xlws.FILTER(INDIRECT($A$11&amp;"_"),Individu=I$12),$A14)</f>
        <v>3.88</v>
      </c>
      <c r="J14" s="19" cm="1">
        <f t="array" aca="1" ref="J14" ca="1">_xlfn.QUARTILE.INC(_xlfn._xlws.FILTER(INDIRECT($A$11&amp;"_"),Individu=J$12),$A14)</f>
        <v>3.21</v>
      </c>
      <c r="M14" t="str">
        <v>F2-Q2-Q1</v>
      </c>
      <c r="N14" s="19">
        <f ca="1">C15-C14</f>
        <v>0.17999999999999972</v>
      </c>
      <c r="O14" s="19">
        <f t="shared" ref="O14:O15" ca="1" si="12">D15-D14</f>
        <v>0.39999999999999991</v>
      </c>
      <c r="P14" s="19">
        <f t="shared" ref="P14:P15" ca="1" si="13">E15-E14</f>
        <v>2.0000000000000018E-2</v>
      </c>
      <c r="Q14" s="19">
        <f t="shared" ref="Q14:Q15" ca="1" si="14">F15-F14</f>
        <v>4.9999999999999822E-2</v>
      </c>
      <c r="R14" s="19">
        <f t="shared" ref="R14:R15" ca="1" si="15">G15-G14</f>
        <v>0.12249999999999961</v>
      </c>
      <c r="S14" s="19">
        <f t="shared" ref="S14:S15" ca="1" si="16">H15-H14</f>
        <v>7.0000000000000284E-2</v>
      </c>
      <c r="T14" s="19">
        <f t="shared" ref="T14:T15" ca="1" si="17">I15-I14</f>
        <v>0.13500000000000068</v>
      </c>
      <c r="U14" s="19">
        <f t="shared" ref="U14:U15" ca="1" si="18">J15-J14</f>
        <v>0.11500000000000021</v>
      </c>
    </row>
    <row r="15" spans="1:24" x14ac:dyDescent="0.35">
      <c r="A15">
        <v>2</v>
      </c>
      <c r="B15" t="s">
        <v>27</v>
      </c>
      <c r="C15" s="19" cm="1">
        <f t="array" aca="1" ref="C15" ca="1">_xlfn.QUARTILE.INC(_xlfn._xlws.FILTER(INDIRECT($A$11&amp;"_"),Individu=C$12),$A15)</f>
        <v>3.17</v>
      </c>
      <c r="D15" s="19" cm="1">
        <f t="array" aca="1" ref="D15" ca="1">_xlfn.QUARTILE.INC(_xlfn._xlws.FILTER(INDIRECT($A$11&amp;"_"),Individu=D$12),$A15)</f>
        <v>3.85</v>
      </c>
      <c r="E15" s="19" cm="1">
        <f t="array" aca="1" ref="E15" ca="1">_xlfn.QUARTILE.INC(_xlfn._xlws.FILTER(INDIRECT($A$11&amp;"_"),Individu=E$12),$A15)</f>
        <v>2.77</v>
      </c>
      <c r="F15" s="19" cm="1">
        <f t="array" aca="1" ref="F15" ca="1">_xlfn.QUARTILE.INC(_xlfn._xlws.FILTER(INDIRECT($A$11&amp;"_"),Individu=F$12),$A15)</f>
        <v>3.65</v>
      </c>
      <c r="G15" s="19" cm="1">
        <f t="array" aca="1" ref="G15" ca="1">_xlfn.QUARTILE.INC(_xlfn._xlws.FILTER(INDIRECT($A$11&amp;"_"),Individu=G$12),$A15)</f>
        <v>4.3449999999999998</v>
      </c>
      <c r="H15" s="19" cm="1">
        <f t="array" aca="1" ref="H15" ca="1">_xlfn.QUARTILE.INC(_xlfn._xlws.FILTER(INDIRECT($A$11&amp;"_"),Individu=H$12),$A15)</f>
        <v>3.16</v>
      </c>
      <c r="I15" s="19" cm="1">
        <f t="array" aca="1" ref="I15" ca="1">_xlfn.QUARTILE.INC(_xlfn._xlws.FILTER(INDIRECT($A$11&amp;"_"),Individu=I$12),$A15)</f>
        <v>4.0150000000000006</v>
      </c>
      <c r="J15" s="19" cm="1">
        <f t="array" aca="1" ref="J15" ca="1">_xlfn.QUARTILE.INC(_xlfn._xlws.FILTER(INDIRECT($A$11&amp;"_"),Individu=J$12),$A15)</f>
        <v>3.3250000000000002</v>
      </c>
      <c r="M15" t="str">
        <v>F2-Q3-Q2</v>
      </c>
      <c r="N15" s="19">
        <f ca="1">C16-C15</f>
        <v>0.20999999999999996</v>
      </c>
      <c r="O15" s="19">
        <f t="shared" ca="1" si="12"/>
        <v>0.4099999999999997</v>
      </c>
      <c r="P15" s="19">
        <f t="shared" ca="1" si="13"/>
        <v>2.0000000000000018E-2</v>
      </c>
      <c r="Q15" s="19">
        <f t="shared" ca="1" si="14"/>
        <v>0.67000000000000037</v>
      </c>
      <c r="R15" s="19">
        <f t="shared" ca="1" si="15"/>
        <v>0.3100000000000005</v>
      </c>
      <c r="S15" s="19">
        <f t="shared" ca="1" si="16"/>
        <v>0.23499999999999988</v>
      </c>
      <c r="T15" s="19">
        <f t="shared" ca="1" si="17"/>
        <v>9.2499999999999361E-2</v>
      </c>
      <c r="U15" s="19">
        <f t="shared" ca="1" si="18"/>
        <v>0.18999999999999995</v>
      </c>
    </row>
    <row r="16" spans="1:24" x14ac:dyDescent="0.35">
      <c r="A16">
        <v>3</v>
      </c>
      <c r="B16" t="s">
        <v>28</v>
      </c>
      <c r="C16" s="19" cm="1">
        <f t="array" aca="1" ref="C16" ca="1">_xlfn.QUARTILE.INC(_xlfn._xlws.FILTER(INDIRECT($A$11&amp;"_"),Individu=C$12),$A16)</f>
        <v>3.38</v>
      </c>
      <c r="D16" s="19" cm="1">
        <f t="array" aca="1" ref="D16" ca="1">_xlfn.QUARTILE.INC(_xlfn._xlws.FILTER(INDIRECT($A$11&amp;"_"),Individu=D$12),$A16)</f>
        <v>4.26</v>
      </c>
      <c r="E16" s="19" cm="1">
        <f t="array" aca="1" ref="E16" ca="1">_xlfn.QUARTILE.INC(_xlfn._xlws.FILTER(INDIRECT($A$11&amp;"_"),Individu=E$12),$A16)</f>
        <v>2.79</v>
      </c>
      <c r="F16" s="19" cm="1">
        <f t="array" aca="1" ref="F16" ca="1">_xlfn.QUARTILE.INC(_xlfn._xlws.FILTER(INDIRECT($A$11&amp;"_"),Individu=F$12),$A16)</f>
        <v>4.32</v>
      </c>
      <c r="G16" s="19" cm="1">
        <f t="array" aca="1" ref="G16" ca="1">_xlfn.QUARTILE.INC(_xlfn._xlws.FILTER(INDIRECT($A$11&amp;"_"),Individu=G$12),$A16)</f>
        <v>4.6550000000000002</v>
      </c>
      <c r="H16" s="19" cm="1">
        <f t="array" aca="1" ref="H16" ca="1">_xlfn.QUARTILE.INC(_xlfn._xlws.FILTER(INDIRECT($A$11&amp;"_"),Individu=H$12),$A16)</f>
        <v>3.395</v>
      </c>
      <c r="I16" s="19" cm="1">
        <f t="array" aca="1" ref="I16" ca="1">_xlfn.QUARTILE.INC(_xlfn._xlws.FILTER(INDIRECT($A$11&amp;"_"),Individu=I$12),$A16)</f>
        <v>4.1074999999999999</v>
      </c>
      <c r="J16" s="19" cm="1">
        <f t="array" aca="1" ref="J16" ca="1">_xlfn.QUARTILE.INC(_xlfn._xlws.FILTER(INDIRECT($A$11&amp;"_"),Individu=J$12),$A16)</f>
        <v>3.5150000000000001</v>
      </c>
      <c r="M16" t="str">
        <v>F2-Erreur -</v>
      </c>
      <c r="N16" s="19">
        <f ca="1">C14-C13</f>
        <v>2.0000000000000018E-2</v>
      </c>
      <c r="O16" s="19">
        <f t="shared" ref="O16" ca="1" si="19">D14-D13</f>
        <v>0.14000000000000012</v>
      </c>
      <c r="P16" s="19">
        <f t="shared" ref="P16" ca="1" si="20">E14-E13</f>
        <v>9.9999999999997868E-3</v>
      </c>
      <c r="Q16" s="19">
        <f t="shared" ref="Q16" ca="1" si="21">F14-F13</f>
        <v>0.29000000000000004</v>
      </c>
      <c r="R16" s="19">
        <f t="shared" ref="R16" ca="1" si="22">G14-G13</f>
        <v>0.79249999999999998</v>
      </c>
      <c r="S16" s="19">
        <f t="shared" ref="S16" ca="1" si="23">H14-H13</f>
        <v>8.0000000000000071E-2</v>
      </c>
      <c r="T16" s="19">
        <f t="shared" ref="T16" ca="1" si="24">I14-I13</f>
        <v>0.23999999999999977</v>
      </c>
      <c r="U16" s="19">
        <f t="shared" ref="U16" ca="1" si="25">J14-J13</f>
        <v>0.45999999999999996</v>
      </c>
    </row>
    <row r="17" spans="1:21" x14ac:dyDescent="0.35">
      <c r="A17">
        <v>4</v>
      </c>
      <c r="B17" t="s">
        <v>35</v>
      </c>
      <c r="C17" s="19" cm="1">
        <f t="array" aca="1" ref="C17" ca="1">_xlfn.QUARTILE.INC(_xlfn._xlws.FILTER(INDIRECT($A$11&amp;"_"),Individu=C$12),$A17)</f>
        <v>3.99</v>
      </c>
      <c r="D17" s="19" cm="1">
        <f t="array" aca="1" ref="D17" ca="1">_xlfn.QUARTILE.INC(_xlfn._xlws.FILTER(INDIRECT($A$11&amp;"_"),Individu=D$12),$A17)</f>
        <v>4.55</v>
      </c>
      <c r="E17" s="19" cm="1">
        <f t="array" aca="1" ref="E17" ca="1">_xlfn.QUARTILE.INC(_xlfn._xlws.FILTER(INDIRECT($A$11&amp;"_"),Individu=E$12),$A17)</f>
        <v>3.19</v>
      </c>
      <c r="F17" s="19" cm="1">
        <f t="array" aca="1" ref="F17" ca="1">_xlfn.QUARTILE.INC(_xlfn._xlws.FILTER(INDIRECT($A$11&amp;"_"),Individu=F$12),$A17)</f>
        <v>4.88</v>
      </c>
      <c r="G17" s="19" cm="1">
        <f t="array" aca="1" ref="G17" ca="1">_xlfn.QUARTILE.INC(_xlfn._xlws.FILTER(INDIRECT($A$11&amp;"_"),Individu=G$12),$A17)</f>
        <v>4.9400000000000004</v>
      </c>
      <c r="H17" s="19" cm="1">
        <f t="array" aca="1" ref="H17" ca="1">_xlfn.QUARTILE.INC(_xlfn._xlws.FILTER(INDIRECT($A$11&amp;"_"),Individu=H$12),$A17)</f>
        <v>3.54</v>
      </c>
      <c r="I17" s="19" cm="1">
        <f t="array" aca="1" ref="I17" ca="1">_xlfn.QUARTILE.INC(_xlfn._xlws.FILTER(INDIRECT($A$11&amp;"_"),Individu=I$12),$A17)</f>
        <v>4.3899999999999997</v>
      </c>
      <c r="J17" s="19" cm="1">
        <f t="array" aca="1" ref="J17" ca="1">_xlfn.QUARTILE.INC(_xlfn._xlws.FILTER(INDIRECT($A$11&amp;"_"),Individu=J$12),$A17)</f>
        <v>3.93</v>
      </c>
      <c r="M17" t="str">
        <v>F2-Erreur +</v>
      </c>
      <c r="N17" s="19">
        <f ca="1">C17-C16</f>
        <v>0.61000000000000032</v>
      </c>
      <c r="O17" s="19">
        <f t="shared" ref="O17:U17" ca="1" si="26">D17-D16</f>
        <v>0.29000000000000004</v>
      </c>
      <c r="P17" s="19">
        <f t="shared" ca="1" si="26"/>
        <v>0.39999999999999991</v>
      </c>
      <c r="Q17" s="19">
        <f t="shared" ca="1" si="26"/>
        <v>0.55999999999999961</v>
      </c>
      <c r="R17" s="19">
        <f t="shared" ca="1" si="26"/>
        <v>0.28500000000000014</v>
      </c>
      <c r="S17" s="19">
        <f t="shared" ca="1" si="26"/>
        <v>0.14500000000000002</v>
      </c>
      <c r="T17" s="19">
        <f t="shared" ca="1" si="26"/>
        <v>0.28249999999999975</v>
      </c>
      <c r="U17" s="19">
        <f t="shared" ca="1" si="26"/>
        <v>0.41500000000000004</v>
      </c>
    </row>
    <row r="18" spans="1:21" x14ac:dyDescent="0.35">
      <c r="B18" t="s">
        <v>33</v>
      </c>
      <c r="C18" s="19" cm="1">
        <f t="array" aca="1" ref="C18" ca="1">AVERAGE(_xlfn._xlws.FILTER(INDIRECT($A$11&amp;"_"),Individu=C$2))</f>
        <v>3.3</v>
      </c>
      <c r="D18" s="19" cm="1">
        <f t="array" aca="1" ref="D18" ca="1">AVERAGE(_xlfn._xlws.FILTER(INDIRECT($A$11&amp;"_"),Individu=D$2))</f>
        <v>3.8840000000000003</v>
      </c>
      <c r="E18" s="19" cm="1">
        <f t="array" aca="1" ref="E18" ca="1">AVERAGE(_xlfn._xlws.FILTER(INDIRECT($A$11&amp;"_"),Individu=E$2))</f>
        <v>2.8479999999999999</v>
      </c>
      <c r="F18" s="19" cm="1">
        <f t="array" aca="1" ref="F18" ca="1">AVERAGE(_xlfn._xlws.FILTER(INDIRECT($A$11&amp;"_"),Individu=F$2))</f>
        <v>3.9099999999999997</v>
      </c>
      <c r="G18" s="19" cm="1">
        <f t="array" aca="1" ref="G18" ca="1">AVERAGE(_xlfn._xlws.FILTER(INDIRECT($A$11&amp;"_"),Individu=G$2))</f>
        <v>4.3777777777777773</v>
      </c>
      <c r="H18" s="19" cm="1">
        <f t="array" aca="1" ref="H18" ca="1">AVERAGE(_xlfn._xlws.FILTER(INDIRECT($A$11&amp;"_"),Individu=H$2))</f>
        <v>3.2399999999999998</v>
      </c>
      <c r="I18" s="19" cm="1">
        <f t="array" aca="1" ref="I18" ca="1">AVERAGE(_xlfn._xlws.FILTER(INDIRECT($A$11&amp;"_"),Individu=I$2))</f>
        <v>4.0066666666666668</v>
      </c>
      <c r="J18" s="19" cm="1">
        <f t="array" aca="1" ref="J18" ca="1">AVERAGE(_xlfn._xlws.FILTER(INDIRECT($A$11&amp;"_"),Individu=J$2))</f>
        <v>3.3157142857142854</v>
      </c>
      <c r="M18" t="str">
        <v>F2-Moyenne</v>
      </c>
      <c r="N18" s="19">
        <f t="shared" ref="N18:U18" ca="1" si="27">C18</f>
        <v>3.3</v>
      </c>
      <c r="O18" s="19">
        <f t="shared" ca="1" si="27"/>
        <v>3.8840000000000003</v>
      </c>
      <c r="P18" s="19">
        <f t="shared" ca="1" si="27"/>
        <v>2.8479999999999999</v>
      </c>
      <c r="Q18" s="19">
        <f t="shared" ca="1" si="27"/>
        <v>3.9099999999999997</v>
      </c>
      <c r="R18" s="19">
        <f t="shared" ca="1" si="27"/>
        <v>4.3777777777777773</v>
      </c>
      <c r="S18" s="19">
        <f t="shared" ca="1" si="27"/>
        <v>3.2399999999999998</v>
      </c>
      <c r="T18" s="19">
        <f t="shared" ca="1" si="27"/>
        <v>4.0066666666666668</v>
      </c>
      <c r="U18" s="19">
        <f t="shared" ca="1" si="27"/>
        <v>3.3157142857142854</v>
      </c>
    </row>
    <row r="21" spans="1:21" x14ac:dyDescent="0.35">
      <c r="A21" s="18" t="s">
        <v>17</v>
      </c>
    </row>
    <row r="22" spans="1:21" ht="16" x14ac:dyDescent="0.5">
      <c r="B22" s="21"/>
      <c r="C22" s="20" t="str" cm="1">
        <f t="array" ref="C22:J22">TRANSPOSE(_xlfn._xlws.SORT(_xlfn.UNIQUE(Individu)))</f>
        <v>AB</v>
      </c>
      <c r="D22" s="20" t="str">
        <v>CN</v>
      </c>
      <c r="E22" s="20" t="str">
        <v xml:space="preserve">GR </v>
      </c>
      <c r="F22" s="20" t="str">
        <v xml:space="preserve">Mi </v>
      </c>
      <c r="G22" s="20" t="str">
        <v>NU</v>
      </c>
      <c r="H22" s="20" t="str">
        <v>RY</v>
      </c>
      <c r="I22" s="20" t="str">
        <v xml:space="preserve">SC </v>
      </c>
      <c r="J22" s="20" t="str">
        <v xml:space="preserve">VE </v>
      </c>
      <c r="M22" s="20" t="str">
        <f>A21</f>
        <v>F3</v>
      </c>
      <c r="N22" s="20" t="str" cm="1">
        <f t="array" ref="N22:U22">_xlfn.ANCHORARRAY(C22)</f>
        <v>AB</v>
      </c>
      <c r="O22" s="20" t="str">
        <v>CN</v>
      </c>
      <c r="P22" s="20" t="str">
        <v xml:space="preserve">GR </v>
      </c>
      <c r="Q22" s="20" t="str">
        <v xml:space="preserve">Mi </v>
      </c>
      <c r="R22" s="20" t="str">
        <v>NU</v>
      </c>
      <c r="S22" s="20" t="str">
        <v>RY</v>
      </c>
      <c r="T22" s="20" t="str">
        <v xml:space="preserve">SC </v>
      </c>
      <c r="U22" s="20" t="str">
        <v xml:space="preserve">VE </v>
      </c>
    </row>
    <row r="23" spans="1:21" x14ac:dyDescent="0.35">
      <c r="A23">
        <v>0</v>
      </c>
      <c r="B23" t="s">
        <v>25</v>
      </c>
      <c r="C23" s="19" cm="1">
        <f t="array" aca="1" ref="C23" ca="1">_xlfn.QUARTILE.INC(_xlfn._xlws.FILTER(INDIRECT($A$21&amp;"_"),Individu=C$22),$A23)</f>
        <v>3.32</v>
      </c>
      <c r="D23" s="19" cm="1">
        <f t="array" aca="1" ref="D23" ca="1">_xlfn.QUARTILE.INC(_xlfn._xlws.FILTER(INDIRECT($A$21&amp;"_"),Individu=D$22),$A23)</f>
        <v>3.37</v>
      </c>
      <c r="E23" s="19" cm="1">
        <f t="array" aca="1" ref="E23" ca="1">_xlfn.QUARTILE.INC(_xlfn._xlws.FILTER(INDIRECT($A$21&amp;"_"),Individu=E$22),$A23)</f>
        <v>3.35</v>
      </c>
      <c r="F23" s="19" cm="1">
        <f t="array" aca="1" ref="F23" ca="1">_xlfn.QUARTILE.INC(_xlfn._xlws.FILTER(INDIRECT($A$21&amp;"_"),Individu=F$22),$A23)</f>
        <v>3.43</v>
      </c>
      <c r="G23" s="19" cm="1">
        <f t="array" aca="1" ref="G23" ca="1">_xlfn.QUARTILE.INC(_xlfn._xlws.FILTER(INDIRECT($A$21&amp;"_"),Individu=G$22),$A23)</f>
        <v>3.2</v>
      </c>
      <c r="H23" s="19" cm="1">
        <f t="array" aca="1" ref="H23" ca="1">_xlfn.QUARTILE.INC(_xlfn._xlws.FILTER(INDIRECT($A$21&amp;"_"),Individu=H$22),$A23)</f>
        <v>3.57</v>
      </c>
      <c r="I23" s="19" cm="1">
        <f t="array" aca="1" ref="I23" ca="1">_xlfn.QUARTILE.INC(_xlfn._xlws.FILTER(INDIRECT($A$21&amp;"_"),Individu=I$22),$A23)</f>
        <v>3.32</v>
      </c>
      <c r="J23" s="19" cm="1">
        <f t="array" aca="1" ref="J23" ca="1">_xlfn.QUARTILE.INC(_xlfn._xlws.FILTER(INDIRECT($A$21&amp;"_"),Individu=J$22),$A23)</f>
        <v>3.37</v>
      </c>
      <c r="M23" t="str" cm="1">
        <f t="array" ref="M23:M28">M$22&amp;"-"&amp;$X$3:$X$8</f>
        <v>F3-Q1</v>
      </c>
      <c r="N23" s="19">
        <f ca="1">C24</f>
        <v>3.38</v>
      </c>
      <c r="O23" s="19">
        <f t="shared" ref="O23" ca="1" si="28">D24</f>
        <v>3.48</v>
      </c>
      <c r="P23" s="19">
        <f t="shared" ref="P23" ca="1" si="29">E24</f>
        <v>3.51</v>
      </c>
      <c r="Q23" s="19">
        <f t="shared" ref="Q23" ca="1" si="30">F24</f>
        <v>3.44</v>
      </c>
      <c r="R23" s="19">
        <f t="shared" ref="R23" ca="1" si="31">G24</f>
        <v>3.3424999999999998</v>
      </c>
      <c r="S23" s="19">
        <f t="shared" ref="S23" ca="1" si="32">H24</f>
        <v>3.62</v>
      </c>
      <c r="T23" s="19">
        <f t="shared" ref="T23" ca="1" si="33">I24</f>
        <v>3.38</v>
      </c>
      <c r="U23" s="19">
        <f t="shared" ref="U23" ca="1" si="34">J24</f>
        <v>3.4449999999999998</v>
      </c>
    </row>
    <row r="24" spans="1:21" x14ac:dyDescent="0.35">
      <c r="A24">
        <v>1</v>
      </c>
      <c r="B24" t="s">
        <v>26</v>
      </c>
      <c r="C24" s="19" cm="1">
        <f t="array" aca="1" ref="C24" ca="1">_xlfn.QUARTILE.INC(_xlfn._xlws.FILTER(INDIRECT($A$21&amp;"_"),Individu=C$22),$A24)</f>
        <v>3.38</v>
      </c>
      <c r="D24" s="19" cm="1">
        <f t="array" aca="1" ref="D24" ca="1">_xlfn.QUARTILE.INC(_xlfn._xlws.FILTER(INDIRECT($A$21&amp;"_"),Individu=D$22),$A24)</f>
        <v>3.48</v>
      </c>
      <c r="E24" s="19" cm="1">
        <f t="array" aca="1" ref="E24" ca="1">_xlfn.QUARTILE.INC(_xlfn._xlws.FILTER(INDIRECT($A$21&amp;"_"),Individu=E$22),$A24)</f>
        <v>3.51</v>
      </c>
      <c r="F24" s="19" cm="1">
        <f t="array" aca="1" ref="F24" ca="1">_xlfn.QUARTILE.INC(_xlfn._xlws.FILTER(INDIRECT($A$21&amp;"_"),Individu=F$22),$A24)</f>
        <v>3.44</v>
      </c>
      <c r="G24" s="19" cm="1">
        <f t="array" aca="1" ref="G24" ca="1">_xlfn.QUARTILE.INC(_xlfn._xlws.FILTER(INDIRECT($A$21&amp;"_"),Individu=G$22),$A24)</f>
        <v>3.3424999999999998</v>
      </c>
      <c r="H24" s="19" cm="1">
        <f t="array" aca="1" ref="H24" ca="1">_xlfn.QUARTILE.INC(_xlfn._xlws.FILTER(INDIRECT($A$21&amp;"_"),Individu=H$22),$A24)</f>
        <v>3.62</v>
      </c>
      <c r="I24" s="19" cm="1">
        <f t="array" aca="1" ref="I24" ca="1">_xlfn.QUARTILE.INC(_xlfn._xlws.FILTER(INDIRECT($A$21&amp;"_"),Individu=I$22),$A24)</f>
        <v>3.38</v>
      </c>
      <c r="J24" s="19" cm="1">
        <f t="array" aca="1" ref="J24" ca="1">_xlfn.QUARTILE.INC(_xlfn._xlws.FILTER(INDIRECT($A$21&amp;"_"),Individu=J$22),$A24)</f>
        <v>3.4449999999999998</v>
      </c>
      <c r="M24" t="str">
        <v>F3-Q2-Q1</v>
      </c>
      <c r="N24" s="19">
        <f ca="1">C25-C24</f>
        <v>0.14000000000000012</v>
      </c>
      <c r="O24" s="19">
        <f t="shared" ref="O24:O25" ca="1" si="35">D25-D24</f>
        <v>1.0000000000000231E-2</v>
      </c>
      <c r="P24" s="19">
        <f t="shared" ref="P24:P25" ca="1" si="36">E25-E24</f>
        <v>0.12000000000000011</v>
      </c>
      <c r="Q24" s="19">
        <f t="shared" ref="Q24:Q25" ca="1" si="37">F25-F24</f>
        <v>5.0000000000000266E-2</v>
      </c>
      <c r="R24" s="19">
        <f t="shared" ref="R24:R25" ca="1" si="38">G25-G24</f>
        <v>1.7500000000000071E-2</v>
      </c>
      <c r="S24" s="19">
        <f t="shared" ref="S24:S25" ca="1" si="39">H25-H24</f>
        <v>2.9999999999999805E-2</v>
      </c>
      <c r="T24" s="19">
        <f t="shared" ref="T24:T25" ca="1" si="40">I25-I24</f>
        <v>5.500000000000016E-2</v>
      </c>
      <c r="U24" s="19">
        <f t="shared" ref="U24:U25" ca="1" si="41">J25-J24</f>
        <v>0.10499999999999998</v>
      </c>
    </row>
    <row r="25" spans="1:21" x14ac:dyDescent="0.35">
      <c r="A25">
        <v>2</v>
      </c>
      <c r="B25" t="s">
        <v>27</v>
      </c>
      <c r="C25" s="19" cm="1">
        <f t="array" aca="1" ref="C25" ca="1">_xlfn.QUARTILE.INC(_xlfn._xlws.FILTER(INDIRECT($A$21&amp;"_"),Individu=C$22),$A25)</f>
        <v>3.52</v>
      </c>
      <c r="D25" s="19" cm="1">
        <f t="array" aca="1" ref="D25" ca="1">_xlfn.QUARTILE.INC(_xlfn._xlws.FILTER(INDIRECT($A$21&amp;"_"),Individu=D$22),$A25)</f>
        <v>3.49</v>
      </c>
      <c r="E25" s="19" cm="1">
        <f t="array" aca="1" ref="E25" ca="1">_xlfn.QUARTILE.INC(_xlfn._xlws.FILTER(INDIRECT($A$21&amp;"_"),Individu=E$22),$A25)</f>
        <v>3.63</v>
      </c>
      <c r="F25" s="19" cm="1">
        <f t="array" aca="1" ref="F25" ca="1">_xlfn.QUARTILE.INC(_xlfn._xlws.FILTER(INDIRECT($A$21&amp;"_"),Individu=F$22),$A25)</f>
        <v>3.49</v>
      </c>
      <c r="G25" s="19" cm="1">
        <f t="array" aca="1" ref="G25" ca="1">_xlfn.QUARTILE.INC(_xlfn._xlws.FILTER(INDIRECT($A$21&amp;"_"),Individu=G$22),$A25)</f>
        <v>3.36</v>
      </c>
      <c r="H25" s="19" cm="1">
        <f t="array" aca="1" ref="H25" ca="1">_xlfn.QUARTILE.INC(_xlfn._xlws.FILTER(INDIRECT($A$21&amp;"_"),Individu=H$22),$A25)</f>
        <v>3.65</v>
      </c>
      <c r="I25" s="19" cm="1">
        <f t="array" aca="1" ref="I25" ca="1">_xlfn.QUARTILE.INC(_xlfn._xlws.FILTER(INDIRECT($A$21&amp;"_"),Individu=I$22),$A25)</f>
        <v>3.4350000000000001</v>
      </c>
      <c r="J25" s="19" cm="1">
        <f t="array" aca="1" ref="J25" ca="1">_xlfn.QUARTILE.INC(_xlfn._xlws.FILTER(INDIRECT($A$21&amp;"_"),Individu=J$22),$A25)</f>
        <v>3.55</v>
      </c>
      <c r="M25" t="str">
        <v>F3-Q3-Q2</v>
      </c>
      <c r="N25" s="19">
        <f ca="1">C26-C25</f>
        <v>0.10000000000000009</v>
      </c>
      <c r="O25" s="19">
        <f t="shared" ca="1" si="35"/>
        <v>6.999999999999984E-2</v>
      </c>
      <c r="P25" s="19">
        <f t="shared" ca="1" si="36"/>
        <v>0</v>
      </c>
      <c r="Q25" s="19">
        <f t="shared" ca="1" si="37"/>
        <v>0.16999999999999993</v>
      </c>
      <c r="R25" s="19">
        <f t="shared" ca="1" si="38"/>
        <v>4.2499999999999982E-2</v>
      </c>
      <c r="S25" s="19">
        <f t="shared" ca="1" si="39"/>
        <v>0.16500000000000004</v>
      </c>
      <c r="T25" s="19">
        <f t="shared" ca="1" si="40"/>
        <v>0.16500000000000004</v>
      </c>
      <c r="U25" s="19">
        <f t="shared" ca="1" si="41"/>
        <v>6.7500000000000338E-2</v>
      </c>
    </row>
    <row r="26" spans="1:21" x14ac:dyDescent="0.35">
      <c r="A26">
        <v>3</v>
      </c>
      <c r="B26" t="s">
        <v>28</v>
      </c>
      <c r="C26" s="19" cm="1">
        <f t="array" aca="1" ref="C26" ca="1">_xlfn.QUARTILE.INC(_xlfn._xlws.FILTER(INDIRECT($A$21&amp;"_"),Individu=C$22),$A26)</f>
        <v>3.62</v>
      </c>
      <c r="D26" s="19" cm="1">
        <f t="array" aca="1" ref="D26" ca="1">_xlfn.QUARTILE.INC(_xlfn._xlws.FILTER(INDIRECT($A$21&amp;"_"),Individu=D$22),$A26)</f>
        <v>3.56</v>
      </c>
      <c r="E26" s="19" cm="1">
        <f t="array" aca="1" ref="E26" ca="1">_xlfn.QUARTILE.INC(_xlfn._xlws.FILTER(INDIRECT($A$21&amp;"_"),Individu=E$22),$A26)</f>
        <v>3.63</v>
      </c>
      <c r="F26" s="19" cm="1">
        <f t="array" aca="1" ref="F26" ca="1">_xlfn.QUARTILE.INC(_xlfn._xlws.FILTER(INDIRECT($A$21&amp;"_"),Individu=F$22),$A26)</f>
        <v>3.66</v>
      </c>
      <c r="G26" s="19" cm="1">
        <f t="array" aca="1" ref="G26" ca="1">_xlfn.QUARTILE.INC(_xlfn._xlws.FILTER(INDIRECT($A$21&amp;"_"),Individu=G$22),$A26)</f>
        <v>3.4024999999999999</v>
      </c>
      <c r="H26" s="19" cm="1">
        <f t="array" aca="1" ref="H26" ca="1">_xlfn.QUARTILE.INC(_xlfn._xlws.FILTER(INDIRECT($A$21&amp;"_"),Individu=H$22),$A26)</f>
        <v>3.8149999999999999</v>
      </c>
      <c r="I26" s="19" cm="1">
        <f t="array" aca="1" ref="I26" ca="1">_xlfn.QUARTILE.INC(_xlfn._xlws.FILTER(INDIRECT($A$21&amp;"_"),Individu=I$22),$A26)</f>
        <v>3.6</v>
      </c>
      <c r="J26" s="19" cm="1">
        <f t="array" aca="1" ref="J26" ca="1">_xlfn.QUARTILE.INC(_xlfn._xlws.FILTER(INDIRECT($A$21&amp;"_"),Individu=J$22),$A26)</f>
        <v>3.6175000000000002</v>
      </c>
      <c r="M26" t="str">
        <v>F3-Erreur -</v>
      </c>
      <c r="N26" s="19">
        <f ca="1">C24-C23</f>
        <v>6.0000000000000053E-2</v>
      </c>
      <c r="O26" s="19">
        <f t="shared" ref="O26" ca="1" si="42">D24-D23</f>
        <v>0.10999999999999988</v>
      </c>
      <c r="P26" s="19">
        <f t="shared" ref="P26" ca="1" si="43">E24-E23</f>
        <v>0.1599999999999997</v>
      </c>
      <c r="Q26" s="19">
        <f t="shared" ref="Q26" ca="1" si="44">F24-F23</f>
        <v>9.9999999999997868E-3</v>
      </c>
      <c r="R26" s="19">
        <f t="shared" ref="R26" ca="1" si="45">G24-G23</f>
        <v>0.14249999999999963</v>
      </c>
      <c r="S26" s="19">
        <f t="shared" ref="S26" ca="1" si="46">H24-H23</f>
        <v>5.0000000000000266E-2</v>
      </c>
      <c r="T26" s="19">
        <f t="shared" ref="T26" ca="1" si="47">I24-I23</f>
        <v>6.0000000000000053E-2</v>
      </c>
      <c r="U26" s="19">
        <f t="shared" ref="U26" ca="1" si="48">J24-J23</f>
        <v>7.4999999999999734E-2</v>
      </c>
    </row>
    <row r="27" spans="1:21" x14ac:dyDescent="0.35">
      <c r="A27">
        <v>4</v>
      </c>
      <c r="B27" t="s">
        <v>35</v>
      </c>
      <c r="C27" s="19" cm="1">
        <f t="array" aca="1" ref="C27" ca="1">_xlfn.QUARTILE.INC(_xlfn._xlws.FILTER(INDIRECT($A$21&amp;"_"),Individu=C$22),$A27)</f>
        <v>3.72</v>
      </c>
      <c r="D27" s="19" cm="1">
        <f t="array" aca="1" ref="D27" ca="1">_xlfn.QUARTILE.INC(_xlfn._xlws.FILTER(INDIRECT($A$21&amp;"_"),Individu=D$22),$A27)</f>
        <v>3.67</v>
      </c>
      <c r="E27" s="19" cm="1">
        <f t="array" aca="1" ref="E27" ca="1">_xlfn.QUARTILE.INC(_xlfn._xlws.FILTER(INDIRECT($A$21&amp;"_"),Individu=E$22),$A27)</f>
        <v>3.7</v>
      </c>
      <c r="F27" s="19" cm="1">
        <f t="array" aca="1" ref="F27" ca="1">_xlfn.QUARTILE.INC(_xlfn._xlws.FILTER(INDIRECT($A$21&amp;"_"),Individu=F$22),$A27)</f>
        <v>3.75</v>
      </c>
      <c r="G27" s="19" cm="1">
        <f t="array" aca="1" ref="G27" ca="1">_xlfn.QUARTILE.INC(_xlfn._xlws.FILTER(INDIRECT($A$21&amp;"_"),Individu=G$22),$A27)</f>
        <v>3.62</v>
      </c>
      <c r="H27" s="19" cm="1">
        <f t="array" aca="1" ref="H27" ca="1">_xlfn.QUARTILE.INC(_xlfn._xlws.FILTER(INDIRECT($A$21&amp;"_"),Individu=H$22),$A27)</f>
        <v>3.87</v>
      </c>
      <c r="I27" s="19" cm="1">
        <f t="array" aca="1" ref="I27" ca="1">_xlfn.QUARTILE.INC(_xlfn._xlws.FILTER(INDIRECT($A$21&amp;"_"),Individu=I$22),$A27)</f>
        <v>3.66</v>
      </c>
      <c r="J27" s="19" cm="1">
        <f t="array" aca="1" ref="J27" ca="1">_xlfn.QUARTILE.INC(_xlfn._xlws.FILTER(INDIRECT($A$21&amp;"_"),Individu=J$22),$A27)</f>
        <v>3.69</v>
      </c>
      <c r="M27" t="str">
        <v>F3-Erreur +</v>
      </c>
      <c r="N27" s="19">
        <f ca="1">C27-C26</f>
        <v>0.10000000000000009</v>
      </c>
      <c r="O27" s="19">
        <f t="shared" ref="O27:U27" ca="1" si="49">D27-D26</f>
        <v>0.10999999999999988</v>
      </c>
      <c r="P27" s="19">
        <f t="shared" ca="1" si="49"/>
        <v>7.0000000000000284E-2</v>
      </c>
      <c r="Q27" s="19">
        <f t="shared" ca="1" si="49"/>
        <v>8.9999999999999858E-2</v>
      </c>
      <c r="R27" s="19">
        <f t="shared" ca="1" si="49"/>
        <v>0.21750000000000025</v>
      </c>
      <c r="S27" s="19">
        <f t="shared" ca="1" si="49"/>
        <v>5.500000000000016E-2</v>
      </c>
      <c r="T27" s="19">
        <f t="shared" ca="1" si="49"/>
        <v>6.0000000000000053E-2</v>
      </c>
      <c r="U27" s="19">
        <f t="shared" ca="1" si="49"/>
        <v>7.2499999999999787E-2</v>
      </c>
    </row>
    <row r="28" spans="1:21" x14ac:dyDescent="0.35">
      <c r="B28" t="s">
        <v>33</v>
      </c>
      <c r="C28" s="19" cm="1">
        <f t="array" aca="1" ref="C28" ca="1">AVERAGE(_xlfn._xlws.FILTER(INDIRECT($A$21&amp;"_"),Individu=C$2))</f>
        <v>3.5119999999999996</v>
      </c>
      <c r="D28" s="19" cm="1">
        <f t="array" aca="1" ref="D28" ca="1">AVERAGE(_xlfn._xlws.FILTER(INDIRECT($A$21&amp;"_"),Individu=D$2))</f>
        <v>3.5140000000000002</v>
      </c>
      <c r="E28" s="19" cm="1">
        <f t="array" aca="1" ref="E28" ca="1">AVERAGE(_xlfn._xlws.FILTER(INDIRECT($A$21&amp;"_"),Individu=E$2))</f>
        <v>3.5640000000000001</v>
      </c>
      <c r="F28" s="19" cm="1">
        <f t="array" aca="1" ref="F28" ca="1">AVERAGE(_xlfn._xlws.FILTER(INDIRECT($A$21&amp;"_"),Individu=F$2))</f>
        <v>3.5555555555555562</v>
      </c>
      <c r="G28" s="19" cm="1">
        <f t="array" aca="1" ref="G28" ca="1">AVERAGE(_xlfn._xlws.FILTER(INDIRECT($A$21&amp;"_"),Individu=G$2))</f>
        <v>3.3744444444444444</v>
      </c>
      <c r="H28" s="19" cm="1">
        <f t="array" aca="1" ref="H28" ca="1">AVERAGE(_xlfn._xlws.FILTER(INDIRECT($A$21&amp;"_"),Individu=H$2))</f>
        <v>3.7085714285714282</v>
      </c>
      <c r="I28" s="19" cm="1">
        <f t="array" aca="1" ref="I28" ca="1">AVERAGE(_xlfn._xlws.FILTER(INDIRECT($A$21&amp;"_"),Individu=I$2))</f>
        <v>3.4750000000000001</v>
      </c>
      <c r="J28" s="19" cm="1">
        <f t="array" aca="1" ref="J28" ca="1">AVERAGE(_xlfn._xlws.FILTER(INDIRECT($A$21&amp;"_"),Individu=J$2))</f>
        <v>3.528571428571428</v>
      </c>
      <c r="M28" t="str">
        <v>F3-Moyenne</v>
      </c>
      <c r="N28" s="19">
        <f t="shared" ref="N28:U28" ca="1" si="50">C28</f>
        <v>3.5119999999999996</v>
      </c>
      <c r="O28" s="19">
        <f t="shared" ca="1" si="50"/>
        <v>3.5140000000000002</v>
      </c>
      <c r="P28" s="19">
        <f t="shared" ca="1" si="50"/>
        <v>3.5640000000000001</v>
      </c>
      <c r="Q28" s="19">
        <f t="shared" ca="1" si="50"/>
        <v>3.5555555555555562</v>
      </c>
      <c r="R28" s="19">
        <f t="shared" ca="1" si="50"/>
        <v>3.3744444444444444</v>
      </c>
      <c r="S28" s="19">
        <f t="shared" ca="1" si="50"/>
        <v>3.7085714285714282</v>
      </c>
      <c r="T28" s="19">
        <f t="shared" ca="1" si="50"/>
        <v>3.4750000000000001</v>
      </c>
      <c r="U28" s="19">
        <f t="shared" ca="1" si="50"/>
        <v>3.528571428571428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61115-3CE0-4357-B711-84F7748B0EDE}">
  <sheetPr>
    <pageSetUpPr fitToPage="1"/>
  </sheetPr>
  <dimension ref="A1:AN496"/>
  <sheetViews>
    <sheetView zoomScale="70" zoomScaleNormal="70" workbookViewId="0">
      <pane ySplit="1" topLeftCell="A32" activePane="bottomLeft" state="frozen"/>
      <selection activeCell="H100" sqref="H100:H106"/>
      <selection pane="bottomLeft" activeCell="A47" sqref="A47"/>
    </sheetView>
  </sheetViews>
  <sheetFormatPr defaultColWidth="11.54296875" defaultRowHeight="14.5" x14ac:dyDescent="0.35"/>
  <cols>
    <col min="1" max="1" width="11.54296875" style="4"/>
    <col min="2" max="2" width="13.7265625" style="4" bestFit="1" customWidth="1"/>
    <col min="3" max="3" width="18.54296875" style="4" customWidth="1"/>
    <col min="4" max="4" width="11.54296875" style="4"/>
    <col min="5" max="5" width="18.54296875" style="4" customWidth="1"/>
    <col min="7" max="7" width="18.54296875" style="4" customWidth="1"/>
    <col min="10" max="16384" width="11.54296875" style="4"/>
  </cols>
  <sheetData>
    <row r="1" spans="1:40" x14ac:dyDescent="0.35">
      <c r="A1"/>
      <c r="B1"/>
      <c r="C1"/>
      <c r="D1"/>
      <c r="E1"/>
      <c r="G1"/>
      <c r="Z1" s="25"/>
      <c r="AA1" s="25"/>
      <c r="AB1" s="5"/>
      <c r="AL1" s="25"/>
      <c r="AM1" s="25"/>
      <c r="AN1" s="5"/>
    </row>
    <row r="2" spans="1:40" x14ac:dyDescent="0.35">
      <c r="A2"/>
      <c r="B2"/>
      <c r="C2"/>
      <c r="D2"/>
      <c r="E2"/>
      <c r="G2"/>
    </row>
    <row r="3" spans="1:40" x14ac:dyDescent="0.35">
      <c r="A3"/>
      <c r="B3"/>
      <c r="C3"/>
      <c r="D3"/>
      <c r="E3"/>
      <c r="G3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40" x14ac:dyDescent="0.35">
      <c r="A4"/>
      <c r="B4"/>
      <c r="C4"/>
      <c r="D4"/>
      <c r="E4"/>
      <c r="G4"/>
      <c r="R4" s="2"/>
      <c r="S4" s="2"/>
      <c r="T4" s="2"/>
      <c r="U4" s="2"/>
      <c r="V4" s="2"/>
      <c r="W4" s="2"/>
      <c r="X4" s="2"/>
      <c r="Y4" s="2"/>
      <c r="Z4" s="6"/>
      <c r="AA4" s="2"/>
      <c r="AB4" s="6"/>
    </row>
    <row r="5" spans="1:40" x14ac:dyDescent="0.35">
      <c r="A5"/>
      <c r="B5"/>
      <c r="C5"/>
      <c r="D5"/>
      <c r="E5"/>
      <c r="G5"/>
      <c r="R5" s="2"/>
      <c r="S5" s="2"/>
      <c r="T5" s="2"/>
      <c r="U5" s="2"/>
      <c r="V5" s="2"/>
      <c r="W5" s="2"/>
      <c r="X5" s="2"/>
      <c r="Y5" s="2"/>
      <c r="Z5" s="6"/>
      <c r="AA5" s="2"/>
      <c r="AB5" s="6"/>
    </row>
    <row r="6" spans="1:40" x14ac:dyDescent="0.35">
      <c r="A6"/>
      <c r="B6"/>
      <c r="C6"/>
      <c r="D6"/>
      <c r="E6"/>
      <c r="G6"/>
      <c r="R6" s="2"/>
      <c r="S6" s="2"/>
      <c r="T6" s="2"/>
      <c r="U6" s="2"/>
      <c r="V6" s="2"/>
      <c r="W6" s="2"/>
      <c r="X6" s="2"/>
      <c r="Y6" s="2"/>
      <c r="Z6" s="6"/>
      <c r="AA6" s="2"/>
      <c r="AB6" s="6"/>
    </row>
    <row r="7" spans="1:40" x14ac:dyDescent="0.35">
      <c r="A7"/>
      <c r="B7"/>
      <c r="C7"/>
      <c r="D7"/>
      <c r="E7"/>
      <c r="G7"/>
      <c r="R7" s="2"/>
      <c r="S7" s="2"/>
      <c r="T7" s="2"/>
      <c r="U7" s="2"/>
      <c r="V7" s="2"/>
      <c r="W7" s="2"/>
      <c r="X7" s="2"/>
      <c r="Y7" s="2"/>
      <c r="Z7" s="6"/>
      <c r="AA7" s="2"/>
      <c r="AB7" s="6"/>
    </row>
    <row r="8" spans="1:40" x14ac:dyDescent="0.35">
      <c r="A8"/>
      <c r="B8"/>
      <c r="C8"/>
      <c r="D8"/>
      <c r="E8"/>
      <c r="G8"/>
      <c r="R8" s="2"/>
      <c r="S8" s="2"/>
      <c r="T8" s="2"/>
      <c r="U8" s="2"/>
      <c r="V8" s="2"/>
      <c r="W8" s="2"/>
      <c r="X8" s="2"/>
      <c r="Y8" s="2"/>
      <c r="Z8" s="6"/>
      <c r="AA8" s="2"/>
      <c r="AB8" s="6"/>
    </row>
    <row r="9" spans="1:40" x14ac:dyDescent="0.35">
      <c r="A9"/>
      <c r="B9"/>
      <c r="C9"/>
      <c r="D9"/>
      <c r="E9"/>
      <c r="G9"/>
      <c r="R9" s="2"/>
      <c r="S9" s="2"/>
      <c r="T9" s="2"/>
      <c r="U9" s="2"/>
      <c r="V9" s="2"/>
      <c r="W9" s="2"/>
      <c r="X9" s="2"/>
      <c r="Y9" s="2"/>
      <c r="Z9" s="6"/>
      <c r="AA9" s="2"/>
      <c r="AB9" s="6"/>
    </row>
    <row r="10" spans="1:40" x14ac:dyDescent="0.35">
      <c r="A10"/>
      <c r="B10"/>
      <c r="C10"/>
      <c r="D10"/>
      <c r="E10"/>
      <c r="G10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40" x14ac:dyDescent="0.35">
      <c r="A11"/>
      <c r="B11"/>
      <c r="C11"/>
      <c r="D11"/>
      <c r="E11"/>
      <c r="G11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40" x14ac:dyDescent="0.35">
      <c r="A12"/>
      <c r="B12"/>
      <c r="C12"/>
      <c r="D12"/>
      <c r="E12"/>
      <c r="G1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40" x14ac:dyDescent="0.35">
      <c r="A13"/>
      <c r="B13"/>
      <c r="C13"/>
      <c r="D13"/>
      <c r="E13"/>
      <c r="G13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40" x14ac:dyDescent="0.35">
      <c r="A14"/>
      <c r="B14"/>
      <c r="C14"/>
      <c r="D14"/>
      <c r="E14"/>
      <c r="G14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40" x14ac:dyDescent="0.35">
      <c r="A15"/>
      <c r="B15"/>
      <c r="C15"/>
      <c r="D15"/>
      <c r="E15"/>
      <c r="G15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40" x14ac:dyDescent="0.35">
      <c r="A16"/>
      <c r="B16"/>
      <c r="C16"/>
      <c r="D16"/>
      <c r="E16"/>
      <c r="G16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35" x14ac:dyDescent="0.35">
      <c r="A17"/>
      <c r="B17"/>
      <c r="C17"/>
      <c r="D17"/>
      <c r="E17"/>
      <c r="G17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35" x14ac:dyDescent="0.35">
      <c r="A18"/>
      <c r="B18"/>
      <c r="C18"/>
      <c r="D18"/>
      <c r="E18"/>
      <c r="G1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35" x14ac:dyDescent="0.35">
      <c r="A19"/>
      <c r="B19"/>
      <c r="C19"/>
      <c r="D19"/>
      <c r="E19"/>
      <c r="G19"/>
      <c r="R19" s="2"/>
      <c r="S19" s="2"/>
      <c r="T19" s="2"/>
      <c r="U19" s="2"/>
      <c r="V19" s="2"/>
      <c r="W19" s="2"/>
      <c r="X19" s="2"/>
      <c r="Y19" s="2"/>
      <c r="Z19" s="6"/>
      <c r="AA19" s="2"/>
      <c r="AB19" s="6"/>
    </row>
    <row r="20" spans="1:35" x14ac:dyDescent="0.35">
      <c r="A20"/>
      <c r="B20"/>
      <c r="C20"/>
      <c r="D20"/>
      <c r="E20"/>
      <c r="G20"/>
      <c r="R20" s="2"/>
      <c r="S20" s="2"/>
      <c r="T20" s="2"/>
      <c r="U20" s="2"/>
      <c r="V20" s="2"/>
      <c r="W20" s="2"/>
      <c r="X20" s="2"/>
      <c r="Y20" s="2"/>
      <c r="Z20" s="6"/>
      <c r="AA20" s="2"/>
      <c r="AB20" s="6"/>
    </row>
    <row r="21" spans="1:35" x14ac:dyDescent="0.35">
      <c r="A21"/>
      <c r="B21"/>
      <c r="C21"/>
      <c r="D21"/>
      <c r="E21"/>
      <c r="G21"/>
      <c r="R21" s="2"/>
      <c r="S21" s="2"/>
      <c r="T21" s="2"/>
      <c r="U21" s="2"/>
      <c r="V21" s="2"/>
      <c r="W21" s="2"/>
      <c r="X21" s="2"/>
      <c r="Y21" s="2"/>
      <c r="Z21" s="6"/>
      <c r="AA21" s="2"/>
      <c r="AB21" s="6"/>
    </row>
    <row r="22" spans="1:35" x14ac:dyDescent="0.35">
      <c r="A22"/>
      <c r="B22"/>
      <c r="C22"/>
      <c r="D22"/>
      <c r="E22"/>
      <c r="G22"/>
      <c r="R22" s="2"/>
      <c r="S22" s="2"/>
      <c r="T22" s="2"/>
      <c r="U22" s="2"/>
      <c r="V22" s="2"/>
      <c r="W22" s="2"/>
      <c r="X22" s="2"/>
      <c r="Y22" s="2"/>
      <c r="Z22" s="6"/>
      <c r="AA22" s="2"/>
      <c r="AB22" s="6"/>
    </row>
    <row r="23" spans="1:35" x14ac:dyDescent="0.35">
      <c r="A23"/>
      <c r="B23"/>
      <c r="C23"/>
      <c r="D23"/>
      <c r="E23"/>
      <c r="G23"/>
      <c r="R23" s="2"/>
      <c r="S23" s="2"/>
      <c r="T23" s="2"/>
      <c r="U23" s="2"/>
      <c r="V23" s="2"/>
      <c r="W23" s="2"/>
      <c r="X23" s="2"/>
      <c r="Y23" s="2"/>
      <c r="Z23" s="6"/>
      <c r="AA23" s="2"/>
      <c r="AB23" s="6"/>
    </row>
    <row r="24" spans="1:35" x14ac:dyDescent="0.35">
      <c r="A24"/>
      <c r="B24"/>
      <c r="C24"/>
      <c r="D24"/>
      <c r="E24"/>
      <c r="G24"/>
      <c r="R24" s="2"/>
      <c r="S24" s="2"/>
      <c r="T24" s="2"/>
      <c r="U24" s="2"/>
      <c r="V24" s="2"/>
      <c r="W24" s="2"/>
      <c r="X24" s="2"/>
      <c r="Y24" s="2"/>
      <c r="Z24" s="6"/>
      <c r="AA24" s="2"/>
      <c r="AB24" s="6"/>
    </row>
    <row r="25" spans="1:35" x14ac:dyDescent="0.35">
      <c r="A25"/>
      <c r="B25"/>
      <c r="C25"/>
      <c r="D25"/>
      <c r="E25"/>
      <c r="G25"/>
      <c r="R25" s="2"/>
      <c r="S25" s="2"/>
      <c r="T25" s="2"/>
      <c r="U25" s="2"/>
      <c r="V25" s="2"/>
      <c r="W25" s="2"/>
      <c r="X25" s="2"/>
      <c r="Y25" s="2"/>
      <c r="Z25" s="6"/>
      <c r="AA25" s="2"/>
      <c r="AB25" s="2"/>
      <c r="AC25" s="2"/>
      <c r="AD25" s="2"/>
      <c r="AE25" s="2"/>
      <c r="AF25" s="2"/>
      <c r="AG25" s="2"/>
      <c r="AH25" s="2"/>
      <c r="AI25" s="2"/>
    </row>
    <row r="26" spans="1:35" x14ac:dyDescent="0.35">
      <c r="A26"/>
      <c r="B26"/>
      <c r="C26"/>
      <c r="D26"/>
      <c r="E26"/>
      <c r="G26"/>
      <c r="R26" s="2"/>
      <c r="S26" s="2"/>
      <c r="T26" s="2"/>
      <c r="U26" s="2"/>
      <c r="V26" s="2"/>
      <c r="W26" s="2"/>
      <c r="X26" s="2"/>
      <c r="Y26" s="2"/>
      <c r="Z26" s="6"/>
      <c r="AA26" s="2"/>
      <c r="AB26" s="6"/>
    </row>
    <row r="27" spans="1:35" x14ac:dyDescent="0.35">
      <c r="A27"/>
      <c r="B27"/>
      <c r="C27"/>
      <c r="D27"/>
      <c r="E27"/>
      <c r="G27"/>
    </row>
    <row r="28" spans="1:35" x14ac:dyDescent="0.35">
      <c r="A28"/>
      <c r="B28"/>
      <c r="C28"/>
      <c r="D28"/>
      <c r="E28"/>
      <c r="G28"/>
    </row>
    <row r="29" spans="1:35" x14ac:dyDescent="0.35">
      <c r="A29"/>
      <c r="B29"/>
      <c r="C29"/>
      <c r="D29"/>
      <c r="E29"/>
      <c r="G29"/>
    </row>
    <row r="30" spans="1:35" x14ac:dyDescent="0.35">
      <c r="A30"/>
      <c r="B30"/>
      <c r="C30"/>
      <c r="D30"/>
      <c r="E30"/>
      <c r="G30"/>
    </row>
    <row r="31" spans="1:35" x14ac:dyDescent="0.35">
      <c r="A31"/>
      <c r="B31"/>
      <c r="C31"/>
      <c r="D31"/>
      <c r="E31"/>
      <c r="G31"/>
    </row>
    <row r="32" spans="1:35" ht="18" customHeight="1" x14ac:dyDescent="0.35">
      <c r="A32"/>
      <c r="B32"/>
      <c r="C32"/>
      <c r="D32"/>
      <c r="E32"/>
      <c r="G32"/>
    </row>
    <row r="33" spans="10:28" customFormat="1" x14ac:dyDescent="0.35"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0:28" customFormat="1" x14ac:dyDescent="0.35"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0:28" customFormat="1" x14ac:dyDescent="0.35"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0:28" customFormat="1" x14ac:dyDescent="0.35"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0:28" customFormat="1" x14ac:dyDescent="0.35"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0:28" customFormat="1" x14ac:dyDescent="0.35"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0:28" customFormat="1" x14ac:dyDescent="0.35"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0:28" customFormat="1" x14ac:dyDescent="0.35"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0:28" customFormat="1" x14ac:dyDescent="0.35"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0:28" customFormat="1" x14ac:dyDescent="0.35"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0:28" customFormat="1" ht="18" customHeight="1" x14ac:dyDescent="0.35"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0:28" customFormat="1" x14ac:dyDescent="0.35"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0:28" customFormat="1" ht="18" customHeight="1" x14ac:dyDescent="0.35"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0:28" customFormat="1" x14ac:dyDescent="0.35"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0:28" customFormat="1" ht="18" customHeight="1" x14ac:dyDescent="0.35"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0:28" customFormat="1" x14ac:dyDescent="0.35"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30" customFormat="1" x14ac:dyDescent="0.35"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30" customFormat="1" x14ac:dyDescent="0.35"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2"/>
      <c r="AA50" s="2"/>
      <c r="AB50" s="2"/>
      <c r="AC50" s="7"/>
      <c r="AD50" s="7"/>
    </row>
    <row r="51" spans="1:30" customFormat="1" ht="15" customHeight="1" x14ac:dyDescent="0.35">
      <c r="A51" s="8"/>
      <c r="B51" s="8"/>
      <c r="C51" s="8"/>
      <c r="D51" s="8"/>
      <c r="E51" s="8"/>
      <c r="F51" s="8"/>
      <c r="G51" s="8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30" customFormat="1" x14ac:dyDescent="0.35"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30" customFormat="1" x14ac:dyDescent="0.35"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30" customFormat="1" x14ac:dyDescent="0.35"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30" customFormat="1" x14ac:dyDescent="0.35"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30" customFormat="1" x14ac:dyDescent="0.35"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30" customFormat="1" x14ac:dyDescent="0.35"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30" customFormat="1" x14ac:dyDescent="0.35"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30" customFormat="1" x14ac:dyDescent="0.35"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30" customFormat="1" x14ac:dyDescent="0.35"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30" customFormat="1" x14ac:dyDescent="0.35"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30" customFormat="1" x14ac:dyDescent="0.35"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30" customFormat="1" x14ac:dyDescent="0.35"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30" customFormat="1" x14ac:dyDescent="0.35"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0:28" customFormat="1" x14ac:dyDescent="0.35"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0:28" customFormat="1" x14ac:dyDescent="0.35"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0:28" customFormat="1" x14ac:dyDescent="0.35"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0:28" customFormat="1" x14ac:dyDescent="0.35"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0:28" customFormat="1" x14ac:dyDescent="0.35"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0:28" customFormat="1" x14ac:dyDescent="0.35"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0:28" customFormat="1" x14ac:dyDescent="0.35"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0:28" customFormat="1" x14ac:dyDescent="0.35"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0:28" customFormat="1" x14ac:dyDescent="0.35"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0:28" customFormat="1" x14ac:dyDescent="0.35"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0:28" customFormat="1" x14ac:dyDescent="0.35"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0:28" customFormat="1" x14ac:dyDescent="0.35"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0:28" customFormat="1" x14ac:dyDescent="0.35"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0:28" customFormat="1" x14ac:dyDescent="0.35"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0:28" customFormat="1" x14ac:dyDescent="0.35"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0:28" customFormat="1" x14ac:dyDescent="0.35"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0:28" customFormat="1" x14ac:dyDescent="0.35"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0:28" customFormat="1" x14ac:dyDescent="0.35"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0:28" customFormat="1" x14ac:dyDescent="0.35"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0:28" customFormat="1" x14ac:dyDescent="0.35"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0:28" customFormat="1" x14ac:dyDescent="0.35"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0:28" customFormat="1" x14ac:dyDescent="0.35"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0:28" customFormat="1" x14ac:dyDescent="0.35"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0:28" customFormat="1" x14ac:dyDescent="0.35"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0:28" customFormat="1" x14ac:dyDescent="0.35"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0:28" customFormat="1" x14ac:dyDescent="0.35"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0:28" customFormat="1" x14ac:dyDescent="0.35"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0:28" customFormat="1" x14ac:dyDescent="0.35"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0:28" customFormat="1" x14ac:dyDescent="0.35"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0:28" customFormat="1" x14ac:dyDescent="0.35"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0:28" customFormat="1" x14ac:dyDescent="0.35"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0:28" customFormat="1" x14ac:dyDescent="0.35"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customFormat="1" x14ac:dyDescent="0.35"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customFormat="1" x14ac:dyDescent="0.35"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customFormat="1" x14ac:dyDescent="0.35"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customFormat="1" x14ac:dyDescent="0.35"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customFormat="1" x14ac:dyDescent="0.35"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customFormat="1" x14ac:dyDescent="0.35"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customFormat="1" x14ac:dyDescent="0.35"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customFormat="1" x14ac:dyDescent="0.35"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customFormat="1" x14ac:dyDescent="0.35"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customFormat="1" x14ac:dyDescent="0.35"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customFormat="1" x14ac:dyDescent="0.35"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customFormat="1" x14ac:dyDescent="0.35"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customFormat="1" x14ac:dyDescent="0.35"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customFormat="1" x14ac:dyDescent="0.35">
      <c r="C110" s="2"/>
      <c r="E110" s="2"/>
      <c r="G110" s="2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customFormat="1" x14ac:dyDescent="0.35">
      <c r="C111" s="2"/>
      <c r="E111" s="2"/>
      <c r="G111" s="2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x14ac:dyDescent="0.35">
      <c r="A112"/>
      <c r="B112"/>
      <c r="C112" s="6"/>
      <c r="D112"/>
      <c r="E112" s="6"/>
      <c r="G112" s="6"/>
    </row>
    <row r="113" spans="1:28" x14ac:dyDescent="0.35">
      <c r="A113"/>
      <c r="B113"/>
      <c r="C113" s="2"/>
      <c r="D113"/>
      <c r="E113" s="2"/>
      <c r="G113" s="2"/>
    </row>
    <row r="114" spans="1:28" x14ac:dyDescent="0.35">
      <c r="A114"/>
      <c r="B114"/>
      <c r="C114" s="2"/>
      <c r="D114"/>
      <c r="E114" s="2"/>
      <c r="G114" s="2"/>
    </row>
    <row r="115" spans="1:28" x14ac:dyDescent="0.35">
      <c r="A115"/>
      <c r="B115"/>
      <c r="C115" s="2"/>
      <c r="D115"/>
      <c r="E115" s="2"/>
      <c r="G115" s="2"/>
    </row>
    <row r="116" spans="1:28" x14ac:dyDescent="0.35">
      <c r="A116"/>
      <c r="B116"/>
      <c r="C116" s="2"/>
      <c r="D116"/>
      <c r="E116" s="2"/>
      <c r="G116" s="2"/>
    </row>
    <row r="117" spans="1:28" x14ac:dyDescent="0.35">
      <c r="A117"/>
      <c r="B117"/>
      <c r="C117" s="2"/>
      <c r="D117"/>
      <c r="E117" s="2"/>
      <c r="G117" s="2"/>
    </row>
    <row r="118" spans="1:28" x14ac:dyDescent="0.35">
      <c r="A118"/>
      <c r="B118"/>
      <c r="C118" s="2"/>
      <c r="D118"/>
      <c r="E118" s="2"/>
      <c r="G118" s="2"/>
    </row>
    <row r="119" spans="1:28" x14ac:dyDescent="0.35">
      <c r="A119"/>
      <c r="B119"/>
      <c r="C119" s="6"/>
      <c r="D119"/>
      <c r="E119" s="6"/>
      <c r="G119" s="6"/>
    </row>
    <row r="120" spans="1:28" x14ac:dyDescent="0.35">
      <c r="A120"/>
      <c r="B120"/>
      <c r="C120" s="2"/>
      <c r="D120"/>
      <c r="E120" s="2"/>
      <c r="G120" s="2"/>
    </row>
    <row r="121" spans="1:28" x14ac:dyDescent="0.35">
      <c r="A121"/>
      <c r="B121"/>
      <c r="C121" s="2"/>
      <c r="D121"/>
      <c r="E121" s="2"/>
      <c r="G121" s="2"/>
    </row>
    <row r="122" spans="1:28" x14ac:dyDescent="0.35">
      <c r="A122"/>
      <c r="B122"/>
      <c r="C122" s="2"/>
      <c r="D122"/>
      <c r="E122" s="2"/>
      <c r="G122" s="2"/>
    </row>
    <row r="123" spans="1:28" x14ac:dyDescent="0.35">
      <c r="A123"/>
      <c r="B123"/>
      <c r="C123" s="2"/>
      <c r="D123"/>
      <c r="E123" s="2"/>
      <c r="G123" s="2"/>
    </row>
    <row r="124" spans="1:28" x14ac:dyDescent="0.35">
      <c r="A124"/>
      <c r="B124"/>
      <c r="C124"/>
      <c r="D124"/>
      <c r="E124"/>
      <c r="G124"/>
    </row>
    <row r="125" spans="1:28" x14ac:dyDescent="0.35">
      <c r="A125"/>
      <c r="B125"/>
      <c r="C125"/>
      <c r="D125"/>
      <c r="E125"/>
      <c r="G125"/>
    </row>
    <row r="126" spans="1:28" customFormat="1" x14ac:dyDescent="0.35"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customFormat="1" x14ac:dyDescent="0.35"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customFormat="1" x14ac:dyDescent="0.35"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0:28" customFormat="1" x14ac:dyDescent="0.35"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0:28" customFormat="1" x14ac:dyDescent="0.35"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0:28" customFormat="1" x14ac:dyDescent="0.35"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0:28" customFormat="1" x14ac:dyDescent="0.35"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0:28" customFormat="1" x14ac:dyDescent="0.35"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0:28" customFormat="1" x14ac:dyDescent="0.35"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0:28" customFormat="1" x14ac:dyDescent="0.35"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0:28" customFormat="1" x14ac:dyDescent="0.35"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0:28" customFormat="1" x14ac:dyDescent="0.35"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0:28" customFormat="1" x14ac:dyDescent="0.35"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0:28" customFormat="1" x14ac:dyDescent="0.35"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0:28" customFormat="1" x14ac:dyDescent="0.35"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0:28" customFormat="1" x14ac:dyDescent="0.35"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0:28" customFormat="1" x14ac:dyDescent="0.35"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0:28" customFormat="1" x14ac:dyDescent="0.35"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0:28" customFormat="1" x14ac:dyDescent="0.35"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customFormat="1" x14ac:dyDescent="0.35"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customFormat="1" x14ac:dyDescent="0.35"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customFormat="1" x14ac:dyDescent="0.35"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customFormat="1" x14ac:dyDescent="0.35"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customFormat="1" x14ac:dyDescent="0.35"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customFormat="1" x14ac:dyDescent="0.35">
      <c r="A150" s="2"/>
      <c r="B150" s="2"/>
      <c r="C150" s="2"/>
      <c r="D150" s="2"/>
      <c r="E150" s="2"/>
      <c r="G150" s="2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customFormat="1" x14ac:dyDescent="0.35">
      <c r="A151" s="2"/>
      <c r="B151" s="2"/>
      <c r="C151" s="2"/>
      <c r="D151" s="2"/>
      <c r="E151" s="2"/>
      <c r="G151" s="2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customFormat="1" x14ac:dyDescent="0.35">
      <c r="A152" s="2"/>
      <c r="B152" s="2"/>
      <c r="C152" s="2"/>
      <c r="D152" s="2"/>
      <c r="E152" s="2"/>
      <c r="G152" s="2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customFormat="1" x14ac:dyDescent="0.35">
      <c r="A153" s="2"/>
      <c r="B153" s="2"/>
      <c r="C153" s="2"/>
      <c r="D153" s="2"/>
      <c r="E153" s="2"/>
      <c r="G153" s="2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customFormat="1" x14ac:dyDescent="0.35">
      <c r="A154" s="2"/>
      <c r="B154" s="2"/>
      <c r="C154" s="2"/>
      <c r="D154" s="3"/>
      <c r="E154" s="2"/>
      <c r="G154" s="2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customFormat="1" x14ac:dyDescent="0.35">
      <c r="A155" s="2"/>
      <c r="B155" s="2"/>
      <c r="C155" s="2"/>
      <c r="D155" s="2"/>
      <c r="E155" s="2"/>
      <c r="G155" s="2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customFormat="1" x14ac:dyDescent="0.35">
      <c r="A156" s="2"/>
      <c r="B156" s="2"/>
      <c r="C156" s="2"/>
      <c r="D156" s="2"/>
      <c r="E156" s="2"/>
      <c r="G156" s="2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x14ac:dyDescent="0.35">
      <c r="A157" s="2"/>
      <c r="B157" s="2"/>
      <c r="C157" s="2"/>
      <c r="D157" s="2"/>
      <c r="E157" s="2"/>
      <c r="G157" s="2"/>
    </row>
    <row r="158" spans="1:28" x14ac:dyDescent="0.35">
      <c r="A158" s="2"/>
      <c r="B158" s="2"/>
      <c r="C158" s="2"/>
      <c r="D158" s="2"/>
      <c r="E158" s="2"/>
      <c r="G158" s="2"/>
    </row>
    <row r="159" spans="1:28" x14ac:dyDescent="0.35">
      <c r="A159" s="2"/>
      <c r="B159" s="2"/>
      <c r="C159" s="2"/>
      <c r="D159" s="2"/>
      <c r="E159" s="2"/>
      <c r="G159" s="2"/>
    </row>
    <row r="160" spans="1:28" x14ac:dyDescent="0.35">
      <c r="A160" s="2"/>
      <c r="B160" s="2"/>
      <c r="C160" s="2"/>
      <c r="D160" s="2"/>
      <c r="E160" s="2"/>
      <c r="G160" s="2"/>
    </row>
    <row r="161" spans="1:11" x14ac:dyDescent="0.35">
      <c r="A161" s="2"/>
      <c r="B161" s="2"/>
      <c r="C161" s="2"/>
      <c r="D161" s="2"/>
      <c r="E161" s="2"/>
      <c r="G161" s="2"/>
    </row>
    <row r="162" spans="1:11" x14ac:dyDescent="0.35">
      <c r="A162" s="2"/>
      <c r="B162" s="2"/>
      <c r="C162" s="2"/>
      <c r="D162" s="2"/>
      <c r="E162" s="2"/>
      <c r="G162" s="2"/>
    </row>
    <row r="163" spans="1:11" x14ac:dyDescent="0.35">
      <c r="A163" s="2"/>
      <c r="B163" s="2"/>
      <c r="C163" s="2"/>
      <c r="D163" s="2"/>
      <c r="E163" s="2"/>
      <c r="G163" s="2"/>
    </row>
    <row r="164" spans="1:11" x14ac:dyDescent="0.35">
      <c r="A164" s="2"/>
      <c r="B164" s="2"/>
      <c r="C164" s="2"/>
      <c r="D164" s="2"/>
      <c r="E164" s="2"/>
      <c r="G164" s="2"/>
    </row>
    <row r="165" spans="1:11" x14ac:dyDescent="0.35">
      <c r="A165" s="2"/>
      <c r="B165" s="2"/>
      <c r="C165" s="2"/>
      <c r="D165" s="2"/>
      <c r="E165" s="2"/>
      <c r="G165" s="2"/>
    </row>
    <row r="166" spans="1:11" x14ac:dyDescent="0.35">
      <c r="A166" s="2"/>
      <c r="B166" s="2"/>
      <c r="C166" s="2"/>
      <c r="D166" s="2"/>
      <c r="E166" s="2"/>
      <c r="G166" s="2"/>
    </row>
    <row r="167" spans="1:11" x14ac:dyDescent="0.35">
      <c r="A167" s="2"/>
      <c r="B167" s="2"/>
      <c r="C167" s="2"/>
      <c r="D167" s="2"/>
      <c r="E167" s="2"/>
      <c r="G167" s="2"/>
    </row>
    <row r="168" spans="1:11" x14ac:dyDescent="0.35">
      <c r="A168" s="2"/>
      <c r="B168" s="2"/>
      <c r="C168" s="2"/>
      <c r="D168" s="2"/>
      <c r="E168" s="2"/>
      <c r="G168" s="2"/>
    </row>
    <row r="169" spans="1:11" x14ac:dyDescent="0.35">
      <c r="A169" s="2"/>
      <c r="B169" s="2"/>
      <c r="C169" s="2"/>
      <c r="D169" s="2"/>
      <c r="E169" s="2"/>
      <c r="G169" s="2"/>
    </row>
    <row r="170" spans="1:11" x14ac:dyDescent="0.35">
      <c r="A170" s="2"/>
      <c r="B170" s="2"/>
      <c r="C170" s="2"/>
      <c r="D170" s="2"/>
      <c r="E170" s="2"/>
      <c r="G170" s="2"/>
    </row>
    <row r="171" spans="1:11" x14ac:dyDescent="0.35">
      <c r="A171" s="2"/>
      <c r="B171" s="2"/>
      <c r="C171" s="2"/>
      <c r="D171" s="2"/>
      <c r="E171" s="2"/>
      <c r="G171" s="2"/>
      <c r="J171" s="9"/>
      <c r="K171" s="9"/>
    </row>
    <row r="172" spans="1:11" x14ac:dyDescent="0.35">
      <c r="A172" s="2"/>
      <c r="B172" s="2"/>
      <c r="C172" s="2"/>
      <c r="D172" s="2"/>
      <c r="E172" s="2"/>
      <c r="G172" s="2"/>
    </row>
    <row r="173" spans="1:11" x14ac:dyDescent="0.35">
      <c r="A173" s="2"/>
      <c r="B173" s="2"/>
      <c r="C173" s="2"/>
      <c r="D173" s="2"/>
      <c r="E173" s="2"/>
      <c r="G173" s="2"/>
      <c r="J173" s="9"/>
      <c r="K173" s="9"/>
    </row>
    <row r="174" spans="1:11" x14ac:dyDescent="0.35">
      <c r="A174" s="2"/>
      <c r="B174" s="2"/>
      <c r="C174" s="2"/>
      <c r="D174" s="2"/>
      <c r="E174" s="2"/>
      <c r="G174" s="2"/>
    </row>
    <row r="175" spans="1:11" x14ac:dyDescent="0.35">
      <c r="A175" s="2"/>
      <c r="B175" s="2"/>
      <c r="C175" s="2"/>
      <c r="D175" s="2"/>
      <c r="E175" s="2"/>
      <c r="G175" s="2"/>
    </row>
    <row r="176" spans="1:11" x14ac:dyDescent="0.35">
      <c r="A176" s="2"/>
      <c r="B176" s="2"/>
      <c r="C176" s="2"/>
      <c r="D176" s="2"/>
      <c r="E176" s="2"/>
      <c r="G176" s="2"/>
    </row>
    <row r="177" spans="1:28" x14ac:dyDescent="0.35">
      <c r="A177" s="2"/>
      <c r="B177" s="2"/>
      <c r="C177" s="2"/>
      <c r="D177" s="2"/>
      <c r="E177" s="2"/>
      <c r="G177" s="2"/>
    </row>
    <row r="178" spans="1:28" x14ac:dyDescent="0.35">
      <c r="A178" s="2"/>
      <c r="B178" s="2"/>
      <c r="C178" s="2"/>
      <c r="D178" s="2"/>
      <c r="E178" s="2"/>
      <c r="G178" s="2"/>
    </row>
    <row r="179" spans="1:28" x14ac:dyDescent="0.35">
      <c r="A179" s="2"/>
      <c r="B179" s="2"/>
      <c r="C179" s="2"/>
      <c r="D179" s="2"/>
      <c r="E179" s="2"/>
      <c r="G179" s="2"/>
    </row>
    <row r="180" spans="1:28" x14ac:dyDescent="0.35">
      <c r="A180" s="2"/>
      <c r="B180" s="2"/>
      <c r="C180" s="2"/>
      <c r="D180" s="2"/>
      <c r="E180" s="2"/>
      <c r="G180" s="2"/>
    </row>
    <row r="181" spans="1:28" x14ac:dyDescent="0.35">
      <c r="A181" s="2"/>
      <c r="B181" s="2"/>
      <c r="C181" s="2"/>
      <c r="D181" s="2"/>
      <c r="E181" s="2"/>
      <c r="G181" s="2"/>
    </row>
    <row r="182" spans="1:28" x14ac:dyDescent="0.35">
      <c r="A182" s="2"/>
      <c r="B182" s="2"/>
      <c r="C182" s="2"/>
      <c r="D182" s="2"/>
      <c r="E182" s="2"/>
      <c r="G182" s="2"/>
    </row>
    <row r="183" spans="1:28" x14ac:dyDescent="0.35">
      <c r="A183" s="2"/>
      <c r="B183" s="2"/>
      <c r="C183" s="2"/>
      <c r="D183" s="2"/>
      <c r="E183" s="2"/>
      <c r="G183" s="2"/>
    </row>
    <row r="184" spans="1:28" x14ac:dyDescent="0.35">
      <c r="A184" s="2"/>
      <c r="B184" s="2"/>
      <c r="C184" s="2"/>
      <c r="D184" s="2"/>
      <c r="E184" s="2"/>
      <c r="G184" s="2"/>
    </row>
    <row r="185" spans="1:28" x14ac:dyDescent="0.35">
      <c r="A185" s="2"/>
      <c r="B185" s="2"/>
      <c r="C185" s="2"/>
      <c r="D185" s="2"/>
      <c r="E185" s="2"/>
      <c r="G185" s="2"/>
    </row>
    <row r="186" spans="1:28" x14ac:dyDescent="0.35">
      <c r="A186" s="2"/>
      <c r="B186" s="2"/>
      <c r="C186" s="2"/>
      <c r="D186" s="2"/>
      <c r="E186" s="2"/>
      <c r="G186" s="2"/>
    </row>
    <row r="187" spans="1:28" x14ac:dyDescent="0.35">
      <c r="A187" s="2"/>
      <c r="B187" s="2"/>
      <c r="C187" s="2"/>
      <c r="D187" s="2"/>
      <c r="E187" s="2"/>
      <c r="G187" s="2"/>
    </row>
    <row r="188" spans="1:28" x14ac:dyDescent="0.35">
      <c r="A188" s="2"/>
      <c r="B188" s="2"/>
      <c r="C188" s="2"/>
      <c r="D188" s="2"/>
      <c r="E188" s="2"/>
      <c r="G188" s="2"/>
    </row>
    <row r="189" spans="1:28" customFormat="1" x14ac:dyDescent="0.35">
      <c r="A189" s="2"/>
      <c r="B189" s="2"/>
      <c r="C189" s="2"/>
      <c r="D189" s="2"/>
      <c r="E189" s="2"/>
      <c r="G189" s="2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customFormat="1" x14ac:dyDescent="0.35">
      <c r="A190" s="2"/>
      <c r="B190" s="2"/>
      <c r="C190" s="2"/>
      <c r="D190" s="2"/>
      <c r="E190" s="2"/>
      <c r="G190" s="2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customFormat="1" x14ac:dyDescent="0.35">
      <c r="A191" s="2"/>
      <c r="B191" s="2"/>
      <c r="C191" s="2"/>
      <c r="D191" s="2"/>
      <c r="E191" s="2"/>
      <c r="G191" s="2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customFormat="1" x14ac:dyDescent="0.35">
      <c r="A192" s="2"/>
      <c r="B192" s="2"/>
      <c r="C192" s="2"/>
      <c r="D192" s="2"/>
      <c r="E192" s="2"/>
      <c r="G192" s="2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customFormat="1" x14ac:dyDescent="0.35">
      <c r="A193" s="2"/>
      <c r="B193" s="2"/>
      <c r="C193" s="2"/>
      <c r="D193" s="2"/>
      <c r="E193" s="2"/>
      <c r="G193" s="2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customFormat="1" x14ac:dyDescent="0.35">
      <c r="A194" s="2"/>
      <c r="B194" s="2"/>
      <c r="C194" s="2"/>
      <c r="D194" s="2"/>
      <c r="E194" s="2"/>
      <c r="G194" s="2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customFormat="1" x14ac:dyDescent="0.35">
      <c r="A195" s="2"/>
      <c r="B195" s="2"/>
      <c r="C195" s="2"/>
      <c r="D195" s="2"/>
      <c r="E195" s="2"/>
      <c r="G195" s="2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customFormat="1" x14ac:dyDescent="0.35">
      <c r="A196" s="2"/>
      <c r="B196" s="2"/>
      <c r="C196" s="2"/>
      <c r="D196" s="2"/>
      <c r="E196" s="2"/>
      <c r="G196" s="2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customFormat="1" x14ac:dyDescent="0.35">
      <c r="A197" s="2"/>
      <c r="B197" s="2"/>
      <c r="C197" s="2"/>
      <c r="D197" s="2"/>
      <c r="E197" s="2"/>
      <c r="G197" s="2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customFormat="1" x14ac:dyDescent="0.35">
      <c r="A198" s="2"/>
      <c r="B198" s="2"/>
      <c r="C198" s="2"/>
      <c r="D198" s="2"/>
      <c r="E198" s="2"/>
      <c r="G198" s="2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customFormat="1" x14ac:dyDescent="0.35">
      <c r="A199" s="2"/>
      <c r="B199" s="2"/>
      <c r="C199" s="2"/>
      <c r="D199" s="2"/>
      <c r="E199" s="2"/>
      <c r="G199" s="2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customFormat="1" x14ac:dyDescent="0.35">
      <c r="A200" s="2"/>
      <c r="B200" s="2"/>
      <c r="C200" s="2"/>
      <c r="D200" s="2"/>
      <c r="E200" s="2"/>
      <c r="G200" s="2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customFormat="1" x14ac:dyDescent="0.35">
      <c r="A201" s="2"/>
      <c r="B201" s="2"/>
      <c r="C201" s="2"/>
      <c r="D201" s="3"/>
      <c r="E201" s="2"/>
      <c r="G201" s="2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customFormat="1" x14ac:dyDescent="0.35">
      <c r="A202" s="2"/>
      <c r="B202" s="2"/>
      <c r="C202" s="2"/>
      <c r="D202" s="2"/>
      <c r="E202" s="2"/>
      <c r="G202" s="2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customFormat="1" x14ac:dyDescent="0.35">
      <c r="A203" s="2"/>
      <c r="B203" s="2"/>
      <c r="C203" s="2"/>
      <c r="D203" s="2"/>
      <c r="E203" s="2"/>
      <c r="G203" s="2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customFormat="1" x14ac:dyDescent="0.35">
      <c r="A204" s="2"/>
      <c r="B204" s="2"/>
      <c r="C204" s="2"/>
      <c r="D204" s="2"/>
      <c r="E204" s="2"/>
      <c r="G204" s="2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customFormat="1" x14ac:dyDescent="0.35">
      <c r="A205" s="2"/>
      <c r="B205" s="2"/>
      <c r="C205" s="2"/>
      <c r="D205" s="2"/>
      <c r="E205" s="2"/>
      <c r="G205" s="2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customFormat="1" x14ac:dyDescent="0.35">
      <c r="A206" s="2"/>
      <c r="B206" s="2"/>
      <c r="C206" s="2"/>
      <c r="D206" s="2"/>
      <c r="E206" s="2"/>
      <c r="G206" s="2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customFormat="1" x14ac:dyDescent="0.35">
      <c r="A207" s="2"/>
      <c r="B207" s="2"/>
      <c r="C207" s="2"/>
      <c r="D207" s="2"/>
      <c r="E207" s="2"/>
      <c r="G207" s="2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customFormat="1" x14ac:dyDescent="0.35">
      <c r="A208" s="2"/>
      <c r="B208" s="2"/>
      <c r="C208" s="2"/>
      <c r="D208" s="2"/>
      <c r="E208" s="2"/>
      <c r="G208" s="2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customFormat="1" x14ac:dyDescent="0.35">
      <c r="A209" s="2"/>
      <c r="B209" s="2"/>
      <c r="C209" s="2"/>
      <c r="D209" s="3"/>
      <c r="E209" s="2"/>
      <c r="G209" s="2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customFormat="1" x14ac:dyDescent="0.35">
      <c r="A210" s="2"/>
      <c r="B210" s="2"/>
      <c r="C210" s="2"/>
      <c r="D210" s="2"/>
      <c r="E210" s="2"/>
      <c r="G210" s="2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customFormat="1" x14ac:dyDescent="0.35">
      <c r="A211" s="2"/>
      <c r="B211" s="2"/>
      <c r="C211" s="2"/>
      <c r="D211" s="2"/>
      <c r="E211" s="2"/>
      <c r="G211" s="2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customFormat="1" x14ac:dyDescent="0.35">
      <c r="A212" s="2"/>
      <c r="B212" s="2"/>
      <c r="C212" s="2"/>
      <c r="D212" s="2"/>
      <c r="E212" s="2"/>
      <c r="G212" s="2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customFormat="1" x14ac:dyDescent="0.35">
      <c r="A213" s="2"/>
      <c r="B213" s="2"/>
      <c r="C213" s="2"/>
      <c r="D213" s="2"/>
      <c r="E213" s="2"/>
      <c r="G213" s="2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customFormat="1" x14ac:dyDescent="0.35">
      <c r="A214" s="2"/>
      <c r="B214" s="2"/>
      <c r="C214" s="2"/>
      <c r="D214" s="2"/>
      <c r="E214" s="2"/>
      <c r="G214" s="2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customFormat="1" x14ac:dyDescent="0.35">
      <c r="A215" s="2"/>
      <c r="B215" s="2"/>
      <c r="C215" s="2"/>
      <c r="D215" s="2"/>
      <c r="E215" s="2"/>
      <c r="G215" s="2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customFormat="1" x14ac:dyDescent="0.35">
      <c r="A216" s="2"/>
      <c r="B216" s="2"/>
      <c r="C216" s="2"/>
      <c r="D216" s="2"/>
      <c r="E216" s="2"/>
      <c r="G216" s="2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customFormat="1" x14ac:dyDescent="0.35">
      <c r="A217" s="2"/>
      <c r="B217" s="2"/>
      <c r="C217" s="2"/>
      <c r="D217" s="2"/>
      <c r="E217" s="2"/>
      <c r="G217" s="2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customFormat="1" x14ac:dyDescent="0.35">
      <c r="A218" s="2"/>
      <c r="B218" s="2"/>
      <c r="C218" s="2"/>
      <c r="D218" s="2"/>
      <c r="E218" s="2"/>
      <c r="G218" s="2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customFormat="1" x14ac:dyDescent="0.35">
      <c r="A219" s="2"/>
      <c r="B219" s="2"/>
      <c r="C219" s="2"/>
      <c r="D219" s="2"/>
      <c r="E219" s="2"/>
      <c r="G219" s="2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customFormat="1" x14ac:dyDescent="0.35">
      <c r="A220" s="2"/>
      <c r="B220" s="2"/>
      <c r="C220" s="2"/>
      <c r="D220" s="2"/>
      <c r="E220" s="2"/>
      <c r="G220" s="2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customFormat="1" x14ac:dyDescent="0.35">
      <c r="A221" s="2"/>
      <c r="B221" s="2"/>
      <c r="C221" s="2"/>
      <c r="D221" s="2"/>
      <c r="E221" s="2"/>
      <c r="G221" s="2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customFormat="1" x14ac:dyDescent="0.35">
      <c r="A222" s="2"/>
      <c r="B222" s="2"/>
      <c r="C222" s="2"/>
      <c r="D222" s="2"/>
      <c r="E222" s="2"/>
      <c r="G222" s="2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customFormat="1" x14ac:dyDescent="0.35">
      <c r="A223" s="2"/>
      <c r="B223" s="2"/>
      <c r="C223" s="2"/>
      <c r="D223" s="2"/>
      <c r="E223" s="2"/>
      <c r="G223" s="2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customFormat="1" x14ac:dyDescent="0.35">
      <c r="A224" s="2"/>
      <c r="B224" s="2"/>
      <c r="C224" s="2"/>
      <c r="D224" s="2"/>
      <c r="E224" s="2"/>
      <c r="G224" s="2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customFormat="1" x14ac:dyDescent="0.35">
      <c r="A225" s="2"/>
      <c r="B225" s="2"/>
      <c r="C225" s="2"/>
      <c r="D225" s="2"/>
      <c r="E225" s="2"/>
      <c r="G225" s="2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customFormat="1" x14ac:dyDescent="0.35">
      <c r="A226" s="2"/>
      <c r="B226" s="2"/>
      <c r="C226" s="2"/>
      <c r="D226" s="2"/>
      <c r="E226" s="2"/>
      <c r="G226" s="2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customFormat="1" x14ac:dyDescent="0.35">
      <c r="A227" s="2"/>
      <c r="B227" s="2"/>
      <c r="C227" s="2"/>
      <c r="D227" s="2"/>
      <c r="E227" s="2"/>
      <c r="G227" s="2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customFormat="1" x14ac:dyDescent="0.35">
      <c r="A228" s="2"/>
      <c r="B228" s="2"/>
      <c r="C228" s="2"/>
      <c r="D228" s="2"/>
      <c r="E228" s="2"/>
      <c r="G228" s="2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customFormat="1" x14ac:dyDescent="0.35">
      <c r="A229" s="2"/>
      <c r="B229" s="2"/>
      <c r="C229" s="2"/>
      <c r="D229" s="2"/>
      <c r="E229" s="2"/>
      <c r="G229" s="2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customFormat="1" x14ac:dyDescent="0.35">
      <c r="A230" s="2"/>
      <c r="B230" s="2"/>
      <c r="C230" s="2"/>
      <c r="D230" s="2"/>
      <c r="E230" s="2"/>
      <c r="G230" s="2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customFormat="1" x14ac:dyDescent="0.35">
      <c r="A231" s="2"/>
      <c r="B231" s="2"/>
      <c r="C231" s="2"/>
      <c r="D231" s="2"/>
      <c r="E231" s="2"/>
      <c r="G231" s="2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customFormat="1" x14ac:dyDescent="0.35">
      <c r="A232" s="2"/>
      <c r="B232" s="2"/>
      <c r="C232" s="2"/>
      <c r="D232" s="2"/>
      <c r="E232" s="2"/>
      <c r="G232" s="2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customFormat="1" x14ac:dyDescent="0.35">
      <c r="A233" s="2"/>
      <c r="B233" s="2"/>
      <c r="C233" s="2"/>
      <c r="D233" s="3"/>
      <c r="E233" s="2"/>
      <c r="G233" s="2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customFormat="1" x14ac:dyDescent="0.35">
      <c r="A234" s="2"/>
      <c r="B234" s="2"/>
      <c r="C234" s="2"/>
      <c r="D234" s="2"/>
      <c r="E234" s="2"/>
      <c r="G234" s="2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customFormat="1" x14ac:dyDescent="0.35">
      <c r="A235" s="2"/>
      <c r="B235" s="2"/>
      <c r="C235" s="2"/>
      <c r="D235" s="2"/>
      <c r="E235" s="2"/>
      <c r="G235" s="2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customFormat="1" x14ac:dyDescent="0.35">
      <c r="A236" s="2"/>
      <c r="B236" s="2"/>
      <c r="C236" s="2"/>
      <c r="D236" s="2"/>
      <c r="E236" s="2"/>
      <c r="G236" s="2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customFormat="1" x14ac:dyDescent="0.35">
      <c r="A237" s="2"/>
      <c r="B237" s="2"/>
      <c r="C237" s="2"/>
      <c r="D237" s="2"/>
      <c r="E237" s="2"/>
      <c r="G237" s="2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customFormat="1" x14ac:dyDescent="0.35">
      <c r="A238" s="2"/>
      <c r="B238" s="2"/>
      <c r="C238" s="2"/>
      <c r="D238" s="2"/>
      <c r="E238" s="2"/>
      <c r="G238" s="2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customFormat="1" x14ac:dyDescent="0.35">
      <c r="A239" s="2"/>
      <c r="B239" s="2"/>
      <c r="C239" s="2"/>
      <c r="D239" s="2"/>
      <c r="E239" s="2"/>
      <c r="G239" s="2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customFormat="1" x14ac:dyDescent="0.35">
      <c r="A240" s="2"/>
      <c r="B240" s="2"/>
      <c r="C240" s="2"/>
      <c r="D240" s="2"/>
      <c r="E240" s="2"/>
      <c r="G240" s="2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customFormat="1" x14ac:dyDescent="0.35">
      <c r="A241" s="2"/>
      <c r="B241" s="2"/>
      <c r="C241" s="2"/>
      <c r="D241" s="2"/>
      <c r="E241" s="2"/>
      <c r="G241" s="2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customFormat="1" x14ac:dyDescent="0.35">
      <c r="A242" s="2"/>
      <c r="B242" s="2"/>
      <c r="C242" s="2"/>
      <c r="D242" s="2"/>
      <c r="E242" s="2"/>
      <c r="G242" s="2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customFormat="1" x14ac:dyDescent="0.35">
      <c r="A243" s="2"/>
      <c r="B243" s="2"/>
      <c r="C243" s="2"/>
      <c r="D243" s="2"/>
      <c r="E243" s="2"/>
      <c r="G243" s="2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customFormat="1" x14ac:dyDescent="0.35">
      <c r="A244" s="2"/>
      <c r="B244" s="2"/>
      <c r="C244" s="2"/>
      <c r="D244" s="2"/>
      <c r="E244" s="2"/>
      <c r="G244" s="2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customFormat="1" x14ac:dyDescent="0.35">
      <c r="A245" s="2"/>
      <c r="B245" s="2"/>
      <c r="C245" s="2"/>
      <c r="D245" s="2"/>
      <c r="E245" s="2"/>
      <c r="G245" s="2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customFormat="1" x14ac:dyDescent="0.35">
      <c r="A246" s="2"/>
      <c r="B246" s="2"/>
      <c r="C246" s="2"/>
      <c r="D246" s="2"/>
      <c r="E246" s="2"/>
      <c r="G246" s="2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customFormat="1" x14ac:dyDescent="0.35">
      <c r="A247" s="2"/>
      <c r="B247" s="2"/>
      <c r="C247" s="2"/>
      <c r="D247" s="2"/>
      <c r="E247" s="2"/>
      <c r="G247" s="2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customFormat="1" x14ac:dyDescent="0.35">
      <c r="A248" s="2"/>
      <c r="B248" s="2"/>
      <c r="C248" s="2"/>
      <c r="D248" s="2"/>
      <c r="E248" s="2"/>
      <c r="G248" s="2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customFormat="1" x14ac:dyDescent="0.35">
      <c r="A249" s="2"/>
      <c r="B249" s="2"/>
      <c r="C249" s="2"/>
      <c r="D249" s="2"/>
      <c r="E249" s="2"/>
      <c r="G249" s="2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customFormat="1" x14ac:dyDescent="0.35">
      <c r="A250" s="2"/>
      <c r="B250" s="2"/>
      <c r="C250" s="2"/>
      <c r="D250" s="2"/>
      <c r="E250" s="2"/>
      <c r="G250" s="2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customFormat="1" x14ac:dyDescent="0.35">
      <c r="A251" s="2"/>
      <c r="B251" s="2"/>
      <c r="C251" s="2"/>
      <c r="D251" s="2"/>
      <c r="E251" s="2"/>
      <c r="G251" s="2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customFormat="1" x14ac:dyDescent="0.35">
      <c r="A252" s="2"/>
      <c r="B252" s="2"/>
      <c r="C252" s="2"/>
      <c r="D252" s="2"/>
      <c r="E252" s="2"/>
      <c r="G252" s="2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customFormat="1" x14ac:dyDescent="0.35">
      <c r="A253" s="2"/>
      <c r="B253" s="2"/>
      <c r="C253" s="2"/>
      <c r="D253" s="2"/>
      <c r="E253" s="2"/>
      <c r="G253" s="2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customFormat="1" x14ac:dyDescent="0.35">
      <c r="A254" s="2"/>
      <c r="B254" s="2"/>
      <c r="C254" s="2"/>
      <c r="D254" s="2"/>
      <c r="E254" s="2"/>
      <c r="G254" s="2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customFormat="1" x14ac:dyDescent="0.35">
      <c r="A255" s="2"/>
      <c r="B255" s="2"/>
      <c r="C255" s="2"/>
      <c r="D255" s="2"/>
      <c r="E255" s="2"/>
      <c r="G255" s="2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customFormat="1" x14ac:dyDescent="0.35">
      <c r="A256" s="2"/>
      <c r="B256" s="2"/>
      <c r="C256" s="2"/>
      <c r="D256" s="2"/>
      <c r="E256" s="2"/>
      <c r="G256" s="2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customFormat="1" x14ac:dyDescent="0.35">
      <c r="A257" s="2"/>
      <c r="B257" s="2"/>
      <c r="C257" s="2"/>
      <c r="D257" s="2"/>
      <c r="E257" s="2"/>
      <c r="G257" s="2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customFormat="1" x14ac:dyDescent="0.35">
      <c r="A258" s="2"/>
      <c r="B258" s="2"/>
      <c r="C258" s="2"/>
      <c r="D258" s="2"/>
      <c r="E258" s="2"/>
      <c r="G258" s="2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customFormat="1" x14ac:dyDescent="0.35">
      <c r="A259" s="2"/>
      <c r="B259" s="2"/>
      <c r="C259" s="2"/>
      <c r="D259" s="2"/>
      <c r="E259" s="2"/>
      <c r="G259" s="2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customFormat="1" x14ac:dyDescent="0.35">
      <c r="A260" s="2"/>
      <c r="B260" s="2"/>
      <c r="C260" s="2"/>
      <c r="D260" s="2"/>
      <c r="E260" s="2"/>
      <c r="G260" s="2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customFormat="1" x14ac:dyDescent="0.35">
      <c r="A261" s="2"/>
      <c r="B261" s="2"/>
      <c r="C261" s="2"/>
      <c r="D261" s="3"/>
      <c r="E261" s="2"/>
      <c r="G261" s="2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customFormat="1" x14ac:dyDescent="0.35">
      <c r="A262" s="2"/>
      <c r="B262" s="2"/>
      <c r="C262" s="2"/>
      <c r="D262" s="2"/>
      <c r="E262" s="2"/>
      <c r="G262" s="2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customFormat="1" x14ac:dyDescent="0.35">
      <c r="A263" s="2"/>
      <c r="B263" s="2"/>
      <c r="C263" s="2"/>
      <c r="D263" s="2"/>
      <c r="E263" s="2"/>
      <c r="G263" s="2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customFormat="1" x14ac:dyDescent="0.35">
      <c r="A264" s="2"/>
      <c r="B264" s="2"/>
      <c r="C264" s="2"/>
      <c r="D264" s="2"/>
      <c r="E264" s="2"/>
      <c r="G264" s="2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customFormat="1" x14ac:dyDescent="0.35">
      <c r="A265" s="2"/>
      <c r="B265" s="2"/>
      <c r="C265" s="2"/>
      <c r="D265" s="2"/>
      <c r="E265" s="2"/>
      <c r="G265" s="2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customFormat="1" x14ac:dyDescent="0.35">
      <c r="A266" s="2"/>
      <c r="B266" s="2"/>
      <c r="C266" s="2"/>
      <c r="D266" s="2"/>
      <c r="E266" s="2"/>
      <c r="G266" s="2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customFormat="1" x14ac:dyDescent="0.35">
      <c r="A267" s="2"/>
      <c r="B267" s="2"/>
      <c r="C267" s="2"/>
      <c r="D267" s="2"/>
      <c r="E267" s="2"/>
      <c r="G267" s="2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customFormat="1" x14ac:dyDescent="0.35">
      <c r="A268" s="2"/>
      <c r="B268" s="2"/>
      <c r="C268" s="2"/>
      <c r="D268" s="2"/>
      <c r="E268" s="2"/>
      <c r="G268" s="2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customFormat="1" x14ac:dyDescent="0.35">
      <c r="A269" s="2"/>
      <c r="B269" s="2"/>
      <c r="C269" s="2"/>
      <c r="D269" s="2"/>
      <c r="E269" s="2"/>
      <c r="G269" s="2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customFormat="1" x14ac:dyDescent="0.35">
      <c r="A270" s="2"/>
      <c r="B270" s="2"/>
      <c r="C270" s="2"/>
      <c r="D270" s="2"/>
      <c r="E270" s="2"/>
      <c r="G270" s="2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customFormat="1" x14ac:dyDescent="0.35">
      <c r="A271" s="2"/>
      <c r="B271" s="2"/>
      <c r="C271" s="2"/>
      <c r="D271" s="2"/>
      <c r="E271" s="2"/>
      <c r="G271" s="2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customFormat="1" x14ac:dyDescent="0.35">
      <c r="A272" s="2"/>
      <c r="B272" s="2"/>
      <c r="C272" s="2"/>
      <c r="D272" s="2"/>
      <c r="E272" s="2"/>
      <c r="G272" s="2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customFormat="1" x14ac:dyDescent="0.35">
      <c r="A273" s="2"/>
      <c r="B273" s="2"/>
      <c r="C273" s="2"/>
      <c r="D273" s="2"/>
      <c r="E273" s="2"/>
      <c r="G273" s="2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customFormat="1" x14ac:dyDescent="0.35">
      <c r="A274" s="2"/>
      <c r="B274" s="2"/>
      <c r="C274" s="2"/>
      <c r="D274" s="2"/>
      <c r="E274" s="2"/>
      <c r="G274" s="2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customFormat="1" x14ac:dyDescent="0.35">
      <c r="A275" s="2"/>
      <c r="B275" s="2"/>
      <c r="C275" s="2"/>
      <c r="D275" s="2"/>
      <c r="E275" s="2"/>
      <c r="G275" s="2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customFormat="1" x14ac:dyDescent="0.35">
      <c r="A276" s="2"/>
      <c r="B276" s="2"/>
      <c r="C276" s="2"/>
      <c r="D276" s="2"/>
      <c r="E276" s="2"/>
      <c r="G276" s="2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customFormat="1" x14ac:dyDescent="0.35">
      <c r="A277" s="2"/>
      <c r="B277" s="2"/>
      <c r="C277" s="2"/>
      <c r="D277" s="2"/>
      <c r="E277" s="2"/>
      <c r="G277" s="2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customFormat="1" x14ac:dyDescent="0.35">
      <c r="A278" s="2"/>
      <c r="B278" s="2"/>
      <c r="C278" s="2"/>
      <c r="D278" s="2"/>
      <c r="E278" s="2"/>
      <c r="G278" s="2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customFormat="1" x14ac:dyDescent="0.35">
      <c r="A279" s="2"/>
      <c r="B279" s="2"/>
      <c r="C279" s="2"/>
      <c r="D279" s="2"/>
      <c r="E279" s="2"/>
      <c r="G279" s="2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customFormat="1" x14ac:dyDescent="0.35">
      <c r="A280" s="2"/>
      <c r="B280" s="2"/>
      <c r="C280" s="2"/>
      <c r="D280" s="2"/>
      <c r="E280" s="2"/>
      <c r="G280" s="2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customFormat="1" x14ac:dyDescent="0.35">
      <c r="A281" s="2"/>
      <c r="B281" s="2"/>
      <c r="C281" s="2"/>
      <c r="D281" s="3"/>
      <c r="E281" s="2"/>
      <c r="G281" s="2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customFormat="1" x14ac:dyDescent="0.35">
      <c r="A282" s="2"/>
      <c r="B282" s="2"/>
      <c r="C282" s="2"/>
      <c r="D282" s="2"/>
      <c r="E282" s="2"/>
      <c r="G282" s="2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customFormat="1" x14ac:dyDescent="0.35">
      <c r="A283" s="2"/>
      <c r="B283" s="2"/>
      <c r="C283" s="2"/>
      <c r="D283" s="2"/>
      <c r="E283" s="2"/>
      <c r="G283" s="2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customFormat="1" x14ac:dyDescent="0.35">
      <c r="A284" s="2"/>
      <c r="B284" s="2"/>
      <c r="C284" s="2"/>
      <c r="D284" s="2"/>
      <c r="E284" s="2"/>
      <c r="G284" s="2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customFormat="1" x14ac:dyDescent="0.35">
      <c r="A285" s="2"/>
      <c r="B285" s="2"/>
      <c r="C285" s="2"/>
      <c r="D285" s="2"/>
      <c r="E285" s="2"/>
      <c r="G285" s="2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customFormat="1" x14ac:dyDescent="0.35">
      <c r="A286" s="2"/>
      <c r="B286" s="2"/>
      <c r="C286" s="2"/>
      <c r="D286" s="2"/>
      <c r="E286" s="2"/>
      <c r="G286" s="2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customFormat="1" x14ac:dyDescent="0.35">
      <c r="A287" s="2"/>
      <c r="B287" s="2"/>
      <c r="C287" s="2"/>
      <c r="D287" s="2"/>
      <c r="E287" s="2"/>
      <c r="G287" s="2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customFormat="1" x14ac:dyDescent="0.35">
      <c r="A288" s="2"/>
      <c r="B288" s="2"/>
      <c r="C288" s="2"/>
      <c r="D288" s="2"/>
      <c r="E288" s="2"/>
      <c r="G288" s="2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customFormat="1" x14ac:dyDescent="0.35">
      <c r="A289" s="2"/>
      <c r="B289" s="2"/>
      <c r="C289" s="2"/>
      <c r="D289" s="2"/>
      <c r="E289" s="2"/>
      <c r="G289" s="2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customFormat="1" x14ac:dyDescent="0.35">
      <c r="A290" s="2"/>
      <c r="B290" s="2"/>
      <c r="C290" s="2"/>
      <c r="D290" s="2"/>
      <c r="E290" s="2"/>
      <c r="G290" s="2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customFormat="1" x14ac:dyDescent="0.35">
      <c r="A291" s="2"/>
      <c r="B291" s="2"/>
      <c r="C291" s="2"/>
      <c r="D291" s="2"/>
      <c r="E291" s="2"/>
      <c r="G291" s="2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customFormat="1" x14ac:dyDescent="0.35">
      <c r="A292" s="2"/>
      <c r="B292" s="2"/>
      <c r="C292" s="2"/>
      <c r="D292" s="2"/>
      <c r="E292" s="2"/>
      <c r="G292" s="2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customFormat="1" x14ac:dyDescent="0.35">
      <c r="A293" s="2"/>
      <c r="B293" s="2"/>
      <c r="C293" s="2"/>
      <c r="D293" s="2"/>
      <c r="E293" s="2"/>
      <c r="G293" s="2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customFormat="1" x14ac:dyDescent="0.35">
      <c r="A294" s="2"/>
      <c r="B294" s="2"/>
      <c r="C294" s="2"/>
      <c r="D294" s="2"/>
      <c r="E294" s="2"/>
      <c r="G294" s="2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customFormat="1" x14ac:dyDescent="0.35">
      <c r="A295" s="2"/>
      <c r="B295" s="2"/>
      <c r="C295" s="2"/>
      <c r="D295" s="2"/>
      <c r="E295" s="2"/>
      <c r="G295" s="2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customFormat="1" x14ac:dyDescent="0.35">
      <c r="A296" s="2"/>
      <c r="B296" s="2"/>
      <c r="C296" s="2"/>
      <c r="D296" s="2"/>
      <c r="E296" s="2"/>
      <c r="G296" s="2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customFormat="1" x14ac:dyDescent="0.35">
      <c r="A297" s="2"/>
      <c r="B297" s="2"/>
      <c r="C297" s="2"/>
      <c r="D297" s="2"/>
      <c r="E297" s="2"/>
      <c r="G297" s="2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customFormat="1" x14ac:dyDescent="0.35">
      <c r="A298" s="2"/>
      <c r="B298" s="2"/>
      <c r="C298" s="2"/>
      <c r="D298" s="2"/>
      <c r="E298" s="2"/>
      <c r="G298" s="2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customFormat="1" x14ac:dyDescent="0.35">
      <c r="A299" s="2"/>
      <c r="B299" s="2"/>
      <c r="C299" s="2"/>
      <c r="D299" s="2"/>
      <c r="E299" s="2"/>
      <c r="G299" s="2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customFormat="1" x14ac:dyDescent="0.35">
      <c r="A300" s="2"/>
      <c r="B300" s="2"/>
      <c r="C300" s="2"/>
      <c r="D300" s="2"/>
      <c r="E300" s="2"/>
      <c r="G300" s="2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customFormat="1" x14ac:dyDescent="0.35">
      <c r="A301" s="2"/>
      <c r="B301" s="2"/>
      <c r="C301" s="2"/>
      <c r="D301" s="2"/>
      <c r="E301" s="2"/>
      <c r="G301" s="2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customFormat="1" x14ac:dyDescent="0.35">
      <c r="A302" s="2"/>
      <c r="B302" s="2"/>
      <c r="C302" s="2"/>
      <c r="D302" s="2"/>
      <c r="E302" s="2"/>
      <c r="G302" s="2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customFormat="1" x14ac:dyDescent="0.35">
      <c r="A303" s="2"/>
      <c r="B303" s="2"/>
      <c r="C303" s="2"/>
      <c r="D303" s="2"/>
      <c r="E303" s="2"/>
      <c r="G303" s="2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customFormat="1" x14ac:dyDescent="0.35">
      <c r="A304" s="2"/>
      <c r="B304" s="2"/>
      <c r="C304" s="2"/>
      <c r="D304" s="2"/>
      <c r="E304" s="2"/>
      <c r="G304" s="2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customFormat="1" x14ac:dyDescent="0.35">
      <c r="A305" s="2"/>
      <c r="B305" s="2"/>
      <c r="C305" s="2"/>
      <c r="D305" s="2"/>
      <c r="E305" s="2"/>
      <c r="G305" s="2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customFormat="1" x14ac:dyDescent="0.35">
      <c r="A306" s="2"/>
      <c r="B306" s="2"/>
      <c r="C306" s="2"/>
      <c r="D306" s="2"/>
      <c r="E306" s="2"/>
      <c r="G306" s="2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customFormat="1" x14ac:dyDescent="0.35">
      <c r="A307" s="2"/>
      <c r="B307" s="2"/>
      <c r="C307" s="2"/>
      <c r="D307" s="2"/>
      <c r="E307" s="2"/>
      <c r="G307" s="2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customFormat="1" x14ac:dyDescent="0.35">
      <c r="A308" s="2"/>
      <c r="B308" s="2"/>
      <c r="C308" s="2"/>
      <c r="D308" s="2"/>
      <c r="E308" s="2"/>
      <c r="G308" s="2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customFormat="1" x14ac:dyDescent="0.35">
      <c r="A309" s="2"/>
      <c r="B309" s="2"/>
      <c r="C309" s="2"/>
      <c r="D309" s="2"/>
      <c r="E309" s="2"/>
      <c r="G309" s="2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customFormat="1" x14ac:dyDescent="0.35">
      <c r="A310" s="2"/>
      <c r="B310" s="2"/>
      <c r="C310" s="2"/>
      <c r="D310" s="2"/>
      <c r="E310" s="2"/>
      <c r="G310" s="2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customFormat="1" x14ac:dyDescent="0.35">
      <c r="A311" s="2"/>
      <c r="B311" s="2"/>
      <c r="C311" s="2"/>
      <c r="D311" s="2"/>
      <c r="E311" s="2"/>
      <c r="G311" s="2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customFormat="1" x14ac:dyDescent="0.35">
      <c r="A312" s="2"/>
      <c r="B312" s="2"/>
      <c r="C312" s="2"/>
      <c r="D312" s="2"/>
      <c r="E312" s="2"/>
      <c r="G312" s="2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customFormat="1" x14ac:dyDescent="0.35">
      <c r="A313" s="2"/>
      <c r="B313" s="2"/>
      <c r="C313" s="2"/>
      <c r="D313" s="2"/>
      <c r="E313" s="2"/>
      <c r="G313" s="2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customFormat="1" x14ac:dyDescent="0.35">
      <c r="A314" s="2"/>
      <c r="B314" s="2"/>
      <c r="C314" s="2"/>
      <c r="D314" s="2"/>
      <c r="E314" s="2"/>
      <c r="G314" s="2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customFormat="1" x14ac:dyDescent="0.35">
      <c r="A315" s="2"/>
      <c r="B315" s="2"/>
      <c r="C315" s="2"/>
      <c r="D315" s="2"/>
      <c r="E315" s="2"/>
      <c r="G315" s="2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customFormat="1" x14ac:dyDescent="0.35">
      <c r="A316" s="2"/>
      <c r="B316" s="2"/>
      <c r="C316" s="2"/>
      <c r="D316" s="2"/>
      <c r="E316" s="2"/>
      <c r="G316" s="2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customFormat="1" x14ac:dyDescent="0.35">
      <c r="A317" s="2"/>
      <c r="B317" s="2"/>
      <c r="C317" s="2"/>
      <c r="D317" s="2"/>
      <c r="E317" s="2"/>
      <c r="G317" s="2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customFormat="1" x14ac:dyDescent="0.35">
      <c r="A318" s="2"/>
      <c r="B318" s="2"/>
      <c r="C318" s="2"/>
      <c r="D318" s="2"/>
      <c r="E318" s="2"/>
      <c r="G318" s="2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customFormat="1" x14ac:dyDescent="0.35">
      <c r="A319" s="2"/>
      <c r="B319" s="2"/>
      <c r="C319" s="2"/>
      <c r="D319" s="3"/>
      <c r="E319" s="2"/>
      <c r="G319" s="2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customFormat="1" x14ac:dyDescent="0.35">
      <c r="A320" s="2"/>
      <c r="B320" s="2"/>
      <c r="C320" s="2"/>
      <c r="D320" s="3"/>
      <c r="E320" s="2"/>
      <c r="G320" s="2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customFormat="1" x14ac:dyDescent="0.35">
      <c r="A321" s="2"/>
      <c r="B321" s="2"/>
      <c r="C321" s="2"/>
      <c r="D321" s="3"/>
      <c r="E321" s="2"/>
      <c r="G321" s="2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customFormat="1" x14ac:dyDescent="0.35">
      <c r="A322" s="2"/>
      <c r="B322" s="2"/>
      <c r="C322" s="2"/>
      <c r="D322" s="2"/>
      <c r="E322" s="2"/>
      <c r="G322" s="2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customFormat="1" x14ac:dyDescent="0.35">
      <c r="A323" s="2"/>
      <c r="B323" s="2"/>
      <c r="C323" s="2"/>
      <c r="D323" s="2"/>
      <c r="E323" s="2"/>
      <c r="G323" s="2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customFormat="1" x14ac:dyDescent="0.35">
      <c r="A324" s="2"/>
      <c r="B324" s="2"/>
      <c r="C324" s="2"/>
      <c r="D324" s="2"/>
      <c r="E324" s="2"/>
      <c r="G324" s="2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customFormat="1" x14ac:dyDescent="0.35">
      <c r="A325" s="2"/>
      <c r="B325" s="2"/>
      <c r="C325" s="2"/>
      <c r="D325" s="2"/>
      <c r="E325" s="2"/>
      <c r="G325" s="2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customFormat="1" x14ac:dyDescent="0.35">
      <c r="A326" s="2"/>
      <c r="B326" s="2"/>
      <c r="C326" s="2"/>
      <c r="D326" s="2"/>
      <c r="E326" s="2"/>
      <c r="G326" s="2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customFormat="1" x14ac:dyDescent="0.35">
      <c r="A327" s="2"/>
      <c r="B327" s="2"/>
      <c r="C327" s="2"/>
      <c r="D327" s="2"/>
      <c r="E327" s="2"/>
      <c r="G327" s="2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customFormat="1" x14ac:dyDescent="0.35">
      <c r="A328" s="2"/>
      <c r="B328" s="2"/>
      <c r="C328" s="2"/>
      <c r="D328" s="2"/>
      <c r="E328" s="2"/>
      <c r="G328" s="2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customFormat="1" x14ac:dyDescent="0.35">
      <c r="A329" s="2"/>
      <c r="B329" s="2"/>
      <c r="C329" s="2"/>
      <c r="D329" s="2"/>
      <c r="E329" s="2"/>
      <c r="G329" s="2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customFormat="1" x14ac:dyDescent="0.35">
      <c r="A330" s="2"/>
      <c r="B330" s="2"/>
      <c r="C330" s="2"/>
      <c r="D330" s="2"/>
      <c r="E330" s="2"/>
      <c r="G330" s="2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customFormat="1" x14ac:dyDescent="0.35">
      <c r="A331" s="2"/>
      <c r="B331" s="2"/>
      <c r="C331" s="2"/>
      <c r="D331" s="2"/>
      <c r="E331" s="2"/>
      <c r="G331" s="2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customFormat="1" x14ac:dyDescent="0.35">
      <c r="A332" s="2"/>
      <c r="B332" s="2"/>
      <c r="C332" s="2"/>
      <c r="D332" s="2"/>
      <c r="E332" s="2"/>
      <c r="G332" s="2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customFormat="1" x14ac:dyDescent="0.35">
      <c r="A333" s="2"/>
      <c r="B333" s="2"/>
      <c r="C333" s="2"/>
      <c r="D333" s="2"/>
      <c r="E333" s="2"/>
      <c r="G333" s="2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customFormat="1" x14ac:dyDescent="0.35">
      <c r="A334" s="2"/>
      <c r="B334" s="2"/>
      <c r="C334" s="2"/>
      <c r="D334" s="3"/>
      <c r="E334" s="2"/>
      <c r="G334" s="2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customFormat="1" x14ac:dyDescent="0.35">
      <c r="A335" s="2"/>
      <c r="B335" s="2"/>
      <c r="C335" s="2"/>
      <c r="D335" s="2"/>
      <c r="E335" s="2"/>
      <c r="G335" s="2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customFormat="1" x14ac:dyDescent="0.35">
      <c r="A336" s="2"/>
      <c r="B336" s="2"/>
      <c r="C336" s="2"/>
      <c r="D336" s="3"/>
      <c r="E336" s="2"/>
      <c r="G336" s="2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customFormat="1" x14ac:dyDescent="0.35">
      <c r="A337" s="2"/>
      <c r="B337" s="2"/>
      <c r="C337" s="2"/>
      <c r="D337" s="2"/>
      <c r="E337" s="2"/>
      <c r="G337" s="2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customFormat="1" x14ac:dyDescent="0.35">
      <c r="A338" s="2"/>
      <c r="B338" s="2"/>
      <c r="C338" s="2"/>
      <c r="D338" s="2"/>
      <c r="E338" s="2"/>
      <c r="G338" s="2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customFormat="1" x14ac:dyDescent="0.35">
      <c r="A339" s="2"/>
      <c r="B339" s="2"/>
      <c r="C339" s="2"/>
      <c r="D339" s="2"/>
      <c r="E339" s="2"/>
      <c r="G339" s="2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customFormat="1" x14ac:dyDescent="0.35">
      <c r="A340" s="2"/>
      <c r="B340" s="2"/>
      <c r="C340" s="2"/>
      <c r="D340" s="2"/>
      <c r="E340" s="2"/>
      <c r="G340" s="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customFormat="1" x14ac:dyDescent="0.35">
      <c r="A341" s="2"/>
      <c r="B341" s="2"/>
      <c r="C341" s="2"/>
      <c r="D341" s="2"/>
      <c r="E341" s="2"/>
      <c r="G341" s="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customFormat="1" x14ac:dyDescent="0.35">
      <c r="A342" s="2"/>
      <c r="B342" s="2"/>
      <c r="C342" s="2"/>
      <c r="D342" s="2"/>
      <c r="E342" s="2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customFormat="1" x14ac:dyDescent="0.35">
      <c r="A343" s="2"/>
      <c r="B343" s="2"/>
      <c r="C343" s="2"/>
      <c r="D343" s="2"/>
      <c r="E343" s="2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customFormat="1" x14ac:dyDescent="0.35">
      <c r="A344" s="2"/>
      <c r="B344" s="2"/>
      <c r="C344" s="2"/>
      <c r="D344" s="2"/>
      <c r="E344" s="2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customFormat="1" x14ac:dyDescent="0.35">
      <c r="A345" s="2"/>
      <c r="B345" s="2"/>
      <c r="C345" s="2"/>
      <c r="D345" s="2"/>
      <c r="E345" s="2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customFormat="1" x14ac:dyDescent="0.35">
      <c r="A346" s="2"/>
      <c r="B346" s="2"/>
      <c r="C346" s="2"/>
      <c r="D346" s="2"/>
      <c r="E346" s="2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customFormat="1" x14ac:dyDescent="0.35">
      <c r="A347" s="2"/>
      <c r="B347" s="2"/>
      <c r="C347" s="2"/>
      <c r="D347" s="2"/>
      <c r="E347" s="2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customFormat="1" x14ac:dyDescent="0.35">
      <c r="A348" s="2"/>
      <c r="B348" s="2"/>
      <c r="C348" s="2"/>
      <c r="D348" s="2"/>
      <c r="E348" s="2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customFormat="1" x14ac:dyDescent="0.35">
      <c r="A349" s="2"/>
      <c r="B349" s="2"/>
      <c r="C349" s="2"/>
      <c r="D349" s="2"/>
      <c r="E349" s="2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customFormat="1" x14ac:dyDescent="0.35">
      <c r="A350" s="2"/>
      <c r="B350" s="2"/>
      <c r="C350" s="2"/>
      <c r="D350" s="2"/>
      <c r="E350" s="2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customFormat="1" x14ac:dyDescent="0.35">
      <c r="A351" s="2"/>
      <c r="B351" s="2"/>
      <c r="C351" s="2"/>
      <c r="D351" s="2"/>
      <c r="E351" s="2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customFormat="1" x14ac:dyDescent="0.35">
      <c r="A352" s="2"/>
      <c r="B352" s="2"/>
      <c r="C352" s="2"/>
      <c r="D352" s="2"/>
      <c r="E352" s="2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customFormat="1" x14ac:dyDescent="0.35">
      <c r="A353" s="2"/>
      <c r="B353" s="2"/>
      <c r="C353" s="2"/>
      <c r="D353" s="2"/>
      <c r="E353" s="2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customFormat="1" x14ac:dyDescent="0.35">
      <c r="A354" s="2"/>
      <c r="B354" s="2"/>
      <c r="C354" s="2"/>
      <c r="D354" s="2"/>
      <c r="E354" s="2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customFormat="1" x14ac:dyDescent="0.35">
      <c r="A355" s="2"/>
      <c r="B355" s="2"/>
      <c r="C355" s="2"/>
      <c r="D355" s="10"/>
      <c r="E355" s="2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customFormat="1" x14ac:dyDescent="0.35">
      <c r="A356" s="2"/>
      <c r="B356" s="2"/>
      <c r="C356" s="2"/>
      <c r="D356" s="10"/>
      <c r="E356" s="2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customFormat="1" x14ac:dyDescent="0.35">
      <c r="A357" s="2"/>
      <c r="B357" s="2"/>
      <c r="C357" s="2"/>
      <c r="D357" s="2"/>
      <c r="E357" s="2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customFormat="1" x14ac:dyDescent="0.35">
      <c r="A358" s="2"/>
      <c r="B358" s="2"/>
      <c r="C358" s="2"/>
      <c r="D358" s="2"/>
      <c r="E358" s="2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customFormat="1" x14ac:dyDescent="0.35">
      <c r="A359" s="2"/>
      <c r="B359" s="2"/>
      <c r="C359" s="2"/>
      <c r="D359" s="2"/>
      <c r="E359" s="2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customFormat="1" x14ac:dyDescent="0.35">
      <c r="A360" s="2"/>
      <c r="B360" s="2"/>
      <c r="C360" s="2"/>
      <c r="D360" s="2"/>
      <c r="E360" s="2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customFormat="1" x14ac:dyDescent="0.35">
      <c r="A361" s="2"/>
      <c r="B361" s="2"/>
      <c r="C361" s="2"/>
      <c r="D361" s="2"/>
      <c r="E361" s="2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customFormat="1" x14ac:dyDescent="0.35">
      <c r="A362" s="2"/>
      <c r="B362" s="2"/>
      <c r="C362" s="2"/>
      <c r="D362" s="2"/>
      <c r="E362" s="2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customFormat="1" x14ac:dyDescent="0.35">
      <c r="A363" s="2"/>
      <c r="B363" s="2"/>
      <c r="C363" s="2"/>
      <c r="D363" s="2"/>
      <c r="E363" s="2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customFormat="1" x14ac:dyDescent="0.35">
      <c r="A364" s="2"/>
      <c r="B364" s="2"/>
      <c r="C364" s="2"/>
      <c r="D364" s="2"/>
      <c r="E364" s="2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customFormat="1" x14ac:dyDescent="0.35">
      <c r="A365" s="2"/>
      <c r="B365" s="2"/>
      <c r="C365" s="2"/>
      <c r="D365" s="2"/>
      <c r="E365" s="2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customFormat="1" x14ac:dyDescent="0.35">
      <c r="A366" s="2"/>
      <c r="B366" s="2"/>
      <c r="C366" s="2"/>
      <c r="D366" s="2"/>
      <c r="E366" s="2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customFormat="1" x14ac:dyDescent="0.35">
      <c r="A367" s="2"/>
      <c r="B367" s="2"/>
      <c r="C367" s="2"/>
      <c r="D367" s="2"/>
      <c r="E367" s="2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customFormat="1" x14ac:dyDescent="0.35">
      <c r="A368" s="2"/>
      <c r="B368" s="2"/>
      <c r="C368" s="2"/>
      <c r="D368" s="2"/>
      <c r="E368" s="2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customFormat="1" x14ac:dyDescent="0.35">
      <c r="A369" s="2"/>
      <c r="B369" s="2"/>
      <c r="C369" s="2"/>
      <c r="D369" s="2"/>
      <c r="E369" s="2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customFormat="1" x14ac:dyDescent="0.35">
      <c r="A370" s="2"/>
      <c r="B370" s="2"/>
      <c r="C370" s="2"/>
      <c r="D370" s="2"/>
      <c r="E370" s="2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customFormat="1" x14ac:dyDescent="0.35">
      <c r="A371" s="2"/>
      <c r="B371" s="2"/>
      <c r="C371" s="2"/>
      <c r="D371" s="2"/>
      <c r="E371" s="2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customFormat="1" x14ac:dyDescent="0.35">
      <c r="A372" s="2"/>
      <c r="B372" s="2"/>
      <c r="C372" s="2"/>
      <c r="D372" s="2"/>
      <c r="E372" s="2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customFormat="1" x14ac:dyDescent="0.35">
      <c r="A373" s="2"/>
      <c r="B373" s="2"/>
      <c r="C373" s="2"/>
      <c r="D373" s="2"/>
      <c r="E373" s="2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customFormat="1" x14ac:dyDescent="0.35">
      <c r="A374" s="2"/>
      <c r="B374" s="2"/>
      <c r="C374" s="2"/>
      <c r="D374" s="2"/>
      <c r="E374" s="2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customFormat="1" x14ac:dyDescent="0.35">
      <c r="A375" s="2"/>
      <c r="B375" s="2"/>
      <c r="C375" s="2"/>
      <c r="D375" s="2"/>
      <c r="E375" s="2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customFormat="1" x14ac:dyDescent="0.35">
      <c r="A376" s="2"/>
      <c r="B376" s="2"/>
      <c r="C376" s="2"/>
      <c r="D376" s="2"/>
      <c r="E376" s="2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customFormat="1" x14ac:dyDescent="0.35">
      <c r="A377" s="2"/>
      <c r="B377" s="2"/>
      <c r="C377" s="2"/>
      <c r="D377" s="2"/>
      <c r="E377" s="2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customFormat="1" x14ac:dyDescent="0.35">
      <c r="A378" s="2"/>
      <c r="B378" s="2"/>
      <c r="C378" s="2"/>
      <c r="D378" s="2"/>
      <c r="E378" s="2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customFormat="1" x14ac:dyDescent="0.35">
      <c r="A379" s="2"/>
      <c r="B379" s="2"/>
      <c r="C379" s="2"/>
      <c r="D379" s="2"/>
      <c r="E379" s="2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customFormat="1" x14ac:dyDescent="0.35">
      <c r="A380" s="2"/>
      <c r="B380" s="2"/>
      <c r="C380" s="2"/>
      <c r="D380" s="2"/>
      <c r="E380" s="2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customFormat="1" x14ac:dyDescent="0.35">
      <c r="A381" s="2"/>
      <c r="B381" s="2"/>
      <c r="C381" s="2"/>
      <c r="D381" s="2"/>
      <c r="E381" s="2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customFormat="1" x14ac:dyDescent="0.35">
      <c r="A382" s="2"/>
      <c r="B382" s="2"/>
      <c r="C382" s="2"/>
      <c r="D382" s="2"/>
      <c r="E382" s="2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customFormat="1" x14ac:dyDescent="0.35">
      <c r="A383" s="2"/>
      <c r="B383" s="2"/>
      <c r="C383" s="2"/>
      <c r="D383" s="2"/>
      <c r="E383" s="2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customFormat="1" x14ac:dyDescent="0.35">
      <c r="A384" s="2"/>
      <c r="B384" s="2"/>
      <c r="C384" s="2"/>
      <c r="D384" s="2"/>
      <c r="E384" s="2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customFormat="1" x14ac:dyDescent="0.35">
      <c r="A385" s="2"/>
      <c r="B385" s="2"/>
      <c r="C385" s="2"/>
      <c r="D385" s="2"/>
      <c r="E385" s="2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customFormat="1" x14ac:dyDescent="0.35">
      <c r="A386" s="2"/>
      <c r="B386" s="2"/>
      <c r="C386" s="2"/>
      <c r="D386" s="2"/>
      <c r="E386" s="2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customFormat="1" x14ac:dyDescent="0.35">
      <c r="A387" s="2"/>
      <c r="B387" s="2"/>
      <c r="C387" s="2"/>
      <c r="D387" s="2"/>
      <c r="E387" s="2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customFormat="1" x14ac:dyDescent="0.35">
      <c r="A388" s="2"/>
      <c r="B388" s="2"/>
      <c r="C388" s="2"/>
      <c r="D388" s="2"/>
      <c r="E388" s="2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customFormat="1" x14ac:dyDescent="0.35">
      <c r="A389" s="2"/>
      <c r="B389" s="2"/>
      <c r="C389" s="2"/>
      <c r="D389" s="2"/>
      <c r="E389" s="2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customFormat="1" x14ac:dyDescent="0.35">
      <c r="A390" s="2"/>
      <c r="B390" s="2"/>
      <c r="C390" s="2"/>
      <c r="D390" s="2"/>
      <c r="E390" s="2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customFormat="1" x14ac:dyDescent="0.35">
      <c r="A391" s="2"/>
      <c r="B391" s="2"/>
      <c r="C391" s="2"/>
      <c r="D391" s="2"/>
      <c r="E391" s="2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customFormat="1" x14ac:dyDescent="0.35">
      <c r="A392" s="2"/>
      <c r="B392" s="2"/>
      <c r="C392" s="2"/>
      <c r="D392" s="2"/>
      <c r="E392" s="2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customFormat="1" x14ac:dyDescent="0.35">
      <c r="A393" s="2"/>
      <c r="B393" s="2"/>
      <c r="C393" s="2"/>
      <c r="D393" s="3"/>
      <c r="E393" s="2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customFormat="1" x14ac:dyDescent="0.35">
      <c r="A394" s="2"/>
      <c r="B394" s="2"/>
      <c r="C394" s="2"/>
      <c r="D394" s="2"/>
      <c r="E394" s="2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customFormat="1" x14ac:dyDescent="0.35">
      <c r="A395" s="2"/>
      <c r="B395" s="2"/>
      <c r="C395" s="2"/>
      <c r="D395" s="2"/>
      <c r="E395" s="2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customFormat="1" x14ac:dyDescent="0.35">
      <c r="A396" s="2"/>
      <c r="B396" s="2"/>
      <c r="C396" s="2"/>
      <c r="D396" s="2"/>
      <c r="E396" s="2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customFormat="1" x14ac:dyDescent="0.35">
      <c r="A397" s="2"/>
      <c r="B397" s="2"/>
      <c r="C397" s="2"/>
      <c r="D397" s="2"/>
      <c r="E397" s="2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customFormat="1" x14ac:dyDescent="0.35">
      <c r="A398" s="2"/>
      <c r="B398" s="2"/>
      <c r="C398" s="2"/>
      <c r="D398" s="2"/>
      <c r="E398" s="2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customFormat="1" x14ac:dyDescent="0.35">
      <c r="A399" s="2"/>
      <c r="B399" s="2"/>
      <c r="C399" s="2"/>
      <c r="D399" s="2"/>
      <c r="E399" s="2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customFormat="1" x14ac:dyDescent="0.35">
      <c r="A400" s="2"/>
      <c r="B400" s="2"/>
      <c r="C400" s="2"/>
      <c r="D400" s="2"/>
      <c r="E400" s="2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customFormat="1" x14ac:dyDescent="0.35">
      <c r="A401" s="2"/>
      <c r="B401" s="2"/>
      <c r="C401" s="2"/>
      <c r="D401" s="2"/>
      <c r="E401" s="2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customFormat="1" x14ac:dyDescent="0.35">
      <c r="A402" s="2"/>
      <c r="B402" s="2"/>
      <c r="C402" s="2"/>
      <c r="D402" s="2"/>
      <c r="E402" s="2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customFormat="1" x14ac:dyDescent="0.35">
      <c r="A403" s="2"/>
      <c r="B403" s="2"/>
      <c r="C403" s="2"/>
      <c r="D403" s="2"/>
      <c r="E403" s="2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customFormat="1" x14ac:dyDescent="0.35">
      <c r="A404" s="2"/>
      <c r="B404" s="2"/>
      <c r="C404" s="2"/>
      <c r="D404" s="2"/>
      <c r="E404" s="2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customFormat="1" x14ac:dyDescent="0.35">
      <c r="A405" s="2"/>
      <c r="B405" s="2"/>
      <c r="C405" s="2"/>
      <c r="D405" s="2"/>
      <c r="E405" s="2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customFormat="1" x14ac:dyDescent="0.35">
      <c r="A406" s="2"/>
      <c r="B406" s="2"/>
      <c r="C406" s="2"/>
      <c r="D406" s="2"/>
      <c r="E406" s="2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customFormat="1" x14ac:dyDescent="0.35">
      <c r="A407" s="2"/>
      <c r="B407" s="2"/>
      <c r="C407" s="2"/>
      <c r="D407" s="3"/>
      <c r="E407" s="2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customFormat="1" x14ac:dyDescent="0.35">
      <c r="A408" s="2"/>
      <c r="B408" s="2"/>
      <c r="C408" s="2"/>
      <c r="D408" s="2"/>
      <c r="E408" s="2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customFormat="1" x14ac:dyDescent="0.35">
      <c r="A409" s="2"/>
      <c r="B409" s="2"/>
      <c r="C409" s="2"/>
      <c r="D409" s="2"/>
      <c r="E409" s="2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customFormat="1" x14ac:dyDescent="0.35">
      <c r="A410" s="2"/>
      <c r="B410" s="2"/>
      <c r="C410" s="2"/>
      <c r="D410" s="2"/>
      <c r="E410" s="2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customFormat="1" x14ac:dyDescent="0.35">
      <c r="A411" s="2"/>
      <c r="B411" s="2"/>
      <c r="C411" s="2"/>
      <c r="D411" s="2"/>
      <c r="E411" s="2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customFormat="1" x14ac:dyDescent="0.35">
      <c r="A412" s="2"/>
      <c r="B412" s="2"/>
      <c r="C412" s="2"/>
      <c r="D412" s="2"/>
      <c r="E412" s="2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customFormat="1" x14ac:dyDescent="0.35">
      <c r="A413" s="2"/>
      <c r="B413" s="2"/>
      <c r="C413" s="2"/>
      <c r="D413" s="2"/>
      <c r="E413" s="2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customFormat="1" x14ac:dyDescent="0.35">
      <c r="A414" s="2"/>
      <c r="B414" s="2"/>
      <c r="C414" s="2"/>
      <c r="D414" s="2"/>
      <c r="E414" s="2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customFormat="1" x14ac:dyDescent="0.35">
      <c r="A415" s="2"/>
      <c r="B415" s="2"/>
      <c r="C415" s="2"/>
      <c r="D415" s="2"/>
      <c r="E415" s="2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customFormat="1" x14ac:dyDescent="0.35">
      <c r="A416" s="2"/>
      <c r="B416" s="2"/>
      <c r="C416" s="2"/>
      <c r="D416" s="2"/>
      <c r="E416" s="2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customFormat="1" x14ac:dyDescent="0.35">
      <c r="A417" s="2"/>
      <c r="B417" s="2"/>
      <c r="C417" s="2"/>
      <c r="D417" s="2"/>
      <c r="E417" s="2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customFormat="1" x14ac:dyDescent="0.35">
      <c r="A418" s="2"/>
      <c r="B418" s="2"/>
      <c r="C418" s="2"/>
      <c r="D418" s="2"/>
      <c r="E418" s="2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customFormat="1" x14ac:dyDescent="0.35">
      <c r="A419" s="2"/>
      <c r="B419" s="2"/>
      <c r="C419" s="2"/>
      <c r="D419" s="2"/>
      <c r="E419" s="2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customFormat="1" x14ac:dyDescent="0.35">
      <c r="A420" s="2"/>
      <c r="B420" s="2"/>
      <c r="C420" s="2"/>
      <c r="D420" s="3"/>
      <c r="E420" s="2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customFormat="1" x14ac:dyDescent="0.35">
      <c r="A421" s="2"/>
      <c r="B421" s="2"/>
      <c r="C421" s="2"/>
      <c r="D421" s="3"/>
      <c r="E421" s="2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customFormat="1" x14ac:dyDescent="0.35">
      <c r="A422" s="2"/>
      <c r="B422" s="2"/>
      <c r="C422" s="2"/>
      <c r="D422" s="3"/>
      <c r="E422" s="2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customFormat="1" x14ac:dyDescent="0.35">
      <c r="A423" s="2"/>
      <c r="B423" s="2"/>
      <c r="C423" s="2"/>
      <c r="D423" s="2"/>
      <c r="E423" s="2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customFormat="1" x14ac:dyDescent="0.35">
      <c r="A424" s="2"/>
      <c r="B424" s="2"/>
      <c r="C424" s="2"/>
      <c r="D424" s="2"/>
      <c r="E424" s="2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customFormat="1" x14ac:dyDescent="0.35">
      <c r="A425" s="2"/>
      <c r="B425" s="2"/>
      <c r="C425" s="2"/>
      <c r="D425" s="2"/>
      <c r="E425" s="2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customFormat="1" x14ac:dyDescent="0.35">
      <c r="A426" s="2"/>
      <c r="B426" s="2"/>
      <c r="C426" s="2"/>
      <c r="D426" s="2"/>
      <c r="E426" s="2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customFormat="1" x14ac:dyDescent="0.35">
      <c r="A427" s="2"/>
      <c r="B427" s="2"/>
      <c r="C427" s="2"/>
      <c r="D427" s="2"/>
      <c r="E427" s="2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customFormat="1" x14ac:dyDescent="0.35">
      <c r="A428" s="2"/>
      <c r="B428" s="2"/>
      <c r="C428" s="2"/>
      <c r="D428" s="2"/>
      <c r="E428" s="2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customFormat="1" x14ac:dyDescent="0.35">
      <c r="A429" s="2"/>
      <c r="B429" s="2"/>
      <c r="C429" s="2"/>
      <c r="D429" s="2"/>
      <c r="E429" s="2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customFormat="1" x14ac:dyDescent="0.35">
      <c r="A430" s="2"/>
      <c r="B430" s="2"/>
      <c r="C430" s="2"/>
      <c r="D430" s="2"/>
      <c r="E430" s="2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customFormat="1" x14ac:dyDescent="0.35">
      <c r="A431" s="2"/>
      <c r="B431" s="2"/>
      <c r="C431" s="2"/>
      <c r="D431" s="2"/>
      <c r="E431" s="2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customFormat="1" x14ac:dyDescent="0.35">
      <c r="A432" s="2"/>
      <c r="B432" s="2"/>
      <c r="C432" s="2"/>
      <c r="D432" s="2"/>
      <c r="E432" s="2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customFormat="1" x14ac:dyDescent="0.35">
      <c r="A433" s="2"/>
      <c r="B433" s="2"/>
      <c r="C433" s="2"/>
      <c r="D433" s="2"/>
      <c r="E433" s="2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customFormat="1" x14ac:dyDescent="0.35">
      <c r="A434" s="2"/>
      <c r="B434" s="2"/>
      <c r="C434" s="2"/>
      <c r="D434" s="2"/>
      <c r="E434" s="2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customFormat="1" x14ac:dyDescent="0.35">
      <c r="A435" s="2"/>
      <c r="B435" s="2"/>
      <c r="C435" s="2"/>
      <c r="D435" s="2"/>
      <c r="E435" s="2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customFormat="1" x14ac:dyDescent="0.35">
      <c r="A436" s="2"/>
      <c r="B436" s="2"/>
      <c r="C436" s="2"/>
      <c r="D436" s="2"/>
      <c r="E436" s="2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customFormat="1" x14ac:dyDescent="0.35">
      <c r="A437" s="2"/>
      <c r="B437" s="2"/>
      <c r="C437" s="2"/>
      <c r="D437" s="2"/>
      <c r="E437" s="2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customFormat="1" x14ac:dyDescent="0.35">
      <c r="A438" s="2"/>
      <c r="B438" s="2"/>
      <c r="C438" s="2"/>
      <c r="D438" s="2"/>
      <c r="E438" s="2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customFormat="1" x14ac:dyDescent="0.35">
      <c r="A439" s="2"/>
      <c r="B439" s="2"/>
      <c r="C439" s="2"/>
      <c r="D439" s="2"/>
      <c r="E439" s="2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customFormat="1" x14ac:dyDescent="0.35">
      <c r="A440" s="2"/>
      <c r="B440" s="2"/>
      <c r="C440" s="2"/>
      <c r="D440" s="2"/>
      <c r="E440" s="2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customFormat="1" x14ac:dyDescent="0.35">
      <c r="A441" s="2"/>
      <c r="B441" s="2"/>
      <c r="C441" s="2"/>
      <c r="D441" s="2"/>
      <c r="E441" s="2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customFormat="1" x14ac:dyDescent="0.35">
      <c r="A442" s="2"/>
      <c r="B442" s="2"/>
      <c r="C442" s="2"/>
      <c r="D442" s="2"/>
      <c r="E442" s="2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customFormat="1" x14ac:dyDescent="0.35">
      <c r="A443" s="2"/>
      <c r="B443" s="2"/>
      <c r="C443" s="2"/>
      <c r="D443" s="2"/>
      <c r="E443" s="2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customFormat="1" x14ac:dyDescent="0.35">
      <c r="A444" s="2"/>
      <c r="B444" s="2"/>
      <c r="C444" s="2"/>
      <c r="D444" s="2"/>
      <c r="E444" s="2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x14ac:dyDescent="0.35">
      <c r="A445" s="2"/>
      <c r="B445" s="2"/>
      <c r="C445" s="2"/>
      <c r="D445" s="2"/>
      <c r="E445" s="2"/>
      <c r="G445" s="2"/>
    </row>
    <row r="446" spans="1:28" x14ac:dyDescent="0.35">
      <c r="A446" s="2"/>
      <c r="B446" s="2"/>
      <c r="C446" s="2"/>
      <c r="D446" s="2"/>
      <c r="E446" s="2"/>
      <c r="G446" s="2"/>
    </row>
    <row r="447" spans="1:28" x14ac:dyDescent="0.35">
      <c r="A447" s="2"/>
      <c r="B447" s="2"/>
      <c r="C447" s="2"/>
      <c r="D447" s="2"/>
      <c r="E447" s="2"/>
      <c r="G447" s="2"/>
    </row>
    <row r="448" spans="1:28" x14ac:dyDescent="0.35">
      <c r="A448" s="2"/>
      <c r="B448" s="2"/>
      <c r="C448" s="2"/>
      <c r="D448" s="2"/>
      <c r="E448" s="2"/>
      <c r="G448" s="2"/>
    </row>
    <row r="449" spans="1:12" x14ac:dyDescent="0.35">
      <c r="A449" s="2"/>
      <c r="B449" s="2"/>
      <c r="C449" s="2"/>
      <c r="D449" s="2"/>
      <c r="E449" s="2"/>
      <c r="G449" s="2"/>
    </row>
    <row r="450" spans="1:12" x14ac:dyDescent="0.35">
      <c r="A450" s="2"/>
      <c r="B450" s="2"/>
      <c r="C450" s="2"/>
      <c r="D450" s="2"/>
      <c r="E450" s="2"/>
      <c r="G450" s="2"/>
    </row>
    <row r="451" spans="1:12" x14ac:dyDescent="0.35">
      <c r="A451" s="2"/>
      <c r="B451" s="2"/>
      <c r="C451" s="2"/>
      <c r="D451" s="2"/>
      <c r="E451" s="2"/>
      <c r="G451" s="2"/>
    </row>
    <row r="452" spans="1:12" x14ac:dyDescent="0.35">
      <c r="A452" s="2"/>
      <c r="B452" s="2"/>
      <c r="C452" s="2"/>
      <c r="D452" s="2"/>
      <c r="E452" s="2"/>
      <c r="G452" s="2"/>
    </row>
    <row r="453" spans="1:12" x14ac:dyDescent="0.35">
      <c r="A453" s="2"/>
      <c r="B453" s="2"/>
      <c r="C453" s="2"/>
      <c r="D453" s="2"/>
      <c r="E453" s="2"/>
      <c r="G453" s="2"/>
    </row>
    <row r="454" spans="1:12" x14ac:dyDescent="0.35">
      <c r="A454" s="2"/>
      <c r="B454" s="2"/>
      <c r="C454" s="2"/>
      <c r="D454" s="2"/>
      <c r="E454" s="2"/>
      <c r="G454" s="2"/>
    </row>
    <row r="455" spans="1:12" x14ac:dyDescent="0.35">
      <c r="A455" s="2"/>
      <c r="B455" s="2"/>
      <c r="C455" s="2"/>
      <c r="D455" s="2"/>
      <c r="E455" s="2"/>
      <c r="G455" s="2"/>
    </row>
    <row r="456" spans="1:12" x14ac:dyDescent="0.35">
      <c r="A456" s="2"/>
      <c r="B456" s="2"/>
      <c r="C456" s="2"/>
      <c r="D456" s="2"/>
      <c r="E456" s="2"/>
      <c r="G456" s="2"/>
    </row>
    <row r="457" spans="1:12" x14ac:dyDescent="0.35">
      <c r="A457" s="2"/>
      <c r="B457" s="2"/>
      <c r="C457" s="2"/>
      <c r="D457" s="2"/>
      <c r="E457" s="2"/>
      <c r="G457" s="2"/>
    </row>
    <row r="458" spans="1:12" x14ac:dyDescent="0.35">
      <c r="A458" s="2"/>
      <c r="B458" s="2"/>
      <c r="C458" s="2"/>
      <c r="D458" s="2"/>
      <c r="E458" s="2"/>
      <c r="G458" s="2"/>
      <c r="L458" s="11"/>
    </row>
    <row r="459" spans="1:12" x14ac:dyDescent="0.35">
      <c r="A459" s="2"/>
      <c r="B459" s="2"/>
      <c r="C459" s="2"/>
      <c r="D459" s="2"/>
      <c r="E459" s="2"/>
      <c r="G459" s="2"/>
      <c r="L459" s="11"/>
    </row>
    <row r="460" spans="1:12" x14ac:dyDescent="0.35">
      <c r="A460" s="2"/>
      <c r="B460" s="2"/>
      <c r="C460" s="2"/>
      <c r="D460" s="2"/>
      <c r="E460" s="2"/>
      <c r="G460" s="2"/>
    </row>
    <row r="461" spans="1:12" x14ac:dyDescent="0.35">
      <c r="A461" s="2"/>
      <c r="B461" s="2"/>
      <c r="C461" s="2"/>
      <c r="D461" s="2"/>
      <c r="E461" s="2"/>
      <c r="G461" s="2"/>
    </row>
    <row r="462" spans="1:12" x14ac:dyDescent="0.35">
      <c r="A462" s="2"/>
      <c r="B462" s="2"/>
      <c r="C462" s="2"/>
      <c r="D462" s="2"/>
      <c r="E462" s="2"/>
      <c r="G462" s="2"/>
      <c r="L462" s="11"/>
    </row>
    <row r="463" spans="1:12" x14ac:dyDescent="0.35">
      <c r="A463" s="2"/>
      <c r="B463" s="2"/>
      <c r="C463" s="2"/>
      <c r="D463" s="2"/>
      <c r="E463" s="2"/>
      <c r="G463" s="2"/>
      <c r="L463" s="11"/>
    </row>
    <row r="464" spans="1:12" x14ac:dyDescent="0.35">
      <c r="A464" s="2"/>
      <c r="B464" s="2"/>
      <c r="C464" s="2"/>
      <c r="D464" s="3"/>
      <c r="E464" s="2"/>
      <c r="G464" s="2"/>
    </row>
    <row r="465" spans="1:28" x14ac:dyDescent="0.35">
      <c r="A465" s="2"/>
      <c r="B465" s="2"/>
      <c r="C465" s="2"/>
      <c r="D465" s="2"/>
      <c r="E465" s="2"/>
      <c r="G465" s="2"/>
    </row>
    <row r="466" spans="1:28" x14ac:dyDescent="0.35">
      <c r="A466" s="2"/>
      <c r="B466" s="2"/>
      <c r="C466" s="2"/>
      <c r="D466" s="2"/>
      <c r="E466" s="2"/>
      <c r="G466" s="2"/>
    </row>
    <row r="467" spans="1:28" x14ac:dyDescent="0.35">
      <c r="A467" s="2"/>
      <c r="B467" s="2"/>
      <c r="C467" s="2"/>
      <c r="D467" s="2"/>
      <c r="E467" s="2"/>
      <c r="G467" s="2"/>
    </row>
    <row r="468" spans="1:28" x14ac:dyDescent="0.35">
      <c r="A468" s="2"/>
      <c r="B468" s="2"/>
      <c r="C468" s="2"/>
      <c r="D468" s="2"/>
      <c r="E468" s="2"/>
      <c r="G468" s="2"/>
      <c r="L468" s="11"/>
    </row>
    <row r="469" spans="1:28" x14ac:dyDescent="0.35">
      <c r="A469" s="2"/>
      <c r="B469" s="2"/>
      <c r="C469" s="2"/>
      <c r="D469" s="2"/>
      <c r="E469" s="2"/>
      <c r="G469" s="2"/>
      <c r="L469" s="11"/>
    </row>
    <row r="470" spans="1:28" x14ac:dyDescent="0.35">
      <c r="A470" s="2"/>
      <c r="B470" s="2"/>
      <c r="C470" s="2"/>
      <c r="D470" s="2"/>
      <c r="E470" s="2"/>
      <c r="G470" s="2"/>
      <c r="L470" s="11"/>
    </row>
    <row r="471" spans="1:28" x14ac:dyDescent="0.35">
      <c r="A471" s="2"/>
      <c r="B471" s="2"/>
      <c r="C471" s="2"/>
      <c r="D471" s="2"/>
      <c r="E471" s="2"/>
      <c r="G471" s="2"/>
      <c r="L471" s="11"/>
    </row>
    <row r="472" spans="1:28" x14ac:dyDescent="0.35">
      <c r="A472" s="2"/>
      <c r="B472" s="2"/>
      <c r="C472" s="2"/>
      <c r="D472" s="2"/>
      <c r="E472" s="2"/>
      <c r="G472" s="2"/>
      <c r="L472" s="11"/>
    </row>
    <row r="473" spans="1:28" x14ac:dyDescent="0.35">
      <c r="A473" s="2"/>
      <c r="B473" s="2"/>
      <c r="C473" s="2"/>
      <c r="D473" s="2"/>
      <c r="E473" s="2"/>
      <c r="G473" s="2"/>
    </row>
    <row r="474" spans="1:28" x14ac:dyDescent="0.35">
      <c r="A474" s="2"/>
      <c r="B474" s="2"/>
      <c r="C474" s="2"/>
      <c r="D474" s="2"/>
      <c r="E474" s="2"/>
      <c r="G474" s="2"/>
    </row>
    <row r="475" spans="1:28" x14ac:dyDescent="0.35">
      <c r="A475" s="2"/>
      <c r="B475" s="2"/>
      <c r="C475" s="2"/>
      <c r="D475" s="2"/>
      <c r="E475" s="2"/>
      <c r="G475" s="2"/>
    </row>
    <row r="476" spans="1:28" x14ac:dyDescent="0.35">
      <c r="A476" s="2"/>
      <c r="B476" s="2"/>
      <c r="C476" s="2"/>
      <c r="D476" s="2"/>
      <c r="E476" s="2"/>
      <c r="G476" s="2"/>
    </row>
    <row r="477" spans="1:28" customFormat="1" x14ac:dyDescent="0.35">
      <c r="A477" s="2"/>
      <c r="B477" s="2"/>
      <c r="C477" s="2"/>
      <c r="D477" s="2"/>
      <c r="E477" s="2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customFormat="1" x14ac:dyDescent="0.35">
      <c r="A478" s="2"/>
      <c r="B478" s="2"/>
      <c r="C478" s="2"/>
      <c r="D478" s="2"/>
      <c r="E478" s="2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customFormat="1" x14ac:dyDescent="0.35">
      <c r="A479" s="2"/>
      <c r="B479" s="2"/>
      <c r="C479" s="2"/>
      <c r="D479" s="2"/>
      <c r="E479" s="2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customFormat="1" x14ac:dyDescent="0.35">
      <c r="A480" s="2"/>
      <c r="B480" s="2"/>
      <c r="C480" s="2"/>
      <c r="D480" s="2"/>
      <c r="E480" s="2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customFormat="1" x14ac:dyDescent="0.35">
      <c r="A481" s="2"/>
      <c r="B481" s="2"/>
      <c r="C481" s="2"/>
      <c r="D481" s="2"/>
      <c r="E481" s="2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customFormat="1" x14ac:dyDescent="0.35">
      <c r="A482" s="2"/>
      <c r="B482" s="2"/>
      <c r="C482" s="2"/>
      <c r="D482" s="2"/>
      <c r="E482" s="2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customFormat="1" x14ac:dyDescent="0.35">
      <c r="A483" s="2"/>
      <c r="B483" s="2"/>
      <c r="C483" s="2"/>
      <c r="D483" s="2"/>
      <c r="E483" s="2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customFormat="1" x14ac:dyDescent="0.35">
      <c r="A484" s="2"/>
      <c r="B484" s="2"/>
      <c r="C484" s="2"/>
      <c r="D484" s="2"/>
      <c r="E484" s="2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customFormat="1" x14ac:dyDescent="0.35">
      <c r="A485" s="2"/>
      <c r="B485" s="2"/>
      <c r="C485" s="2"/>
      <c r="D485" s="2"/>
      <c r="E485" s="2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customFormat="1" x14ac:dyDescent="0.35">
      <c r="A486" s="2"/>
      <c r="B486" s="2"/>
      <c r="C486" s="2"/>
      <c r="D486" s="2"/>
      <c r="E486" s="2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customFormat="1" x14ac:dyDescent="0.35">
      <c r="A487" s="2"/>
      <c r="B487" s="2"/>
      <c r="C487" s="2"/>
      <c r="D487" s="2"/>
      <c r="E487" s="2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customFormat="1" x14ac:dyDescent="0.35">
      <c r="A488" s="2"/>
      <c r="B488" s="2"/>
      <c r="C488" s="2"/>
      <c r="D488" s="2"/>
      <c r="E488" s="2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customFormat="1" x14ac:dyDescent="0.35">
      <c r="A489" s="2"/>
      <c r="B489" s="2"/>
      <c r="C489" s="2"/>
      <c r="D489" s="2"/>
      <c r="E489" s="2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customFormat="1" x14ac:dyDescent="0.35">
      <c r="A490" s="2"/>
      <c r="B490" s="2"/>
      <c r="C490" s="2"/>
      <c r="D490" s="2"/>
      <c r="E490" s="2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customFormat="1" x14ac:dyDescent="0.35">
      <c r="A491" s="2"/>
      <c r="B491" s="2"/>
      <c r="C491" s="2"/>
      <c r="D491" s="2"/>
      <c r="E491" s="2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customFormat="1" x14ac:dyDescent="0.35">
      <c r="A492" s="2"/>
      <c r="B492" s="2"/>
      <c r="C492" s="2"/>
      <c r="D492" s="2"/>
      <c r="E492" s="2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customFormat="1" x14ac:dyDescent="0.35">
      <c r="A493" s="2"/>
      <c r="B493" s="2"/>
      <c r="C493" s="2"/>
      <c r="D493" s="2"/>
      <c r="E493" s="2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customFormat="1" x14ac:dyDescent="0.35">
      <c r="A494" s="2"/>
      <c r="B494" s="2"/>
      <c r="C494" s="2"/>
      <c r="D494" s="2"/>
      <c r="E494" s="2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customFormat="1" x14ac:dyDescent="0.35">
      <c r="A495" s="2"/>
      <c r="B495" s="2"/>
      <c r="C495" s="2"/>
      <c r="D495" s="3"/>
      <c r="E495" s="2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customFormat="1" x14ac:dyDescent="0.35">
      <c r="A496" s="4"/>
      <c r="B496" s="4"/>
      <c r="C496" s="4"/>
      <c r="D496" s="12"/>
      <c r="E496" s="4"/>
      <c r="G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</sheetData>
  <mergeCells count="2">
    <mergeCell ref="AL1:AM1"/>
    <mergeCell ref="Z1:AA1"/>
  </mergeCells>
  <dataValidations count="1">
    <dataValidation type="list" allowBlank="1" showInputMessage="1" showErrorMessage="1" sqref="B208:B256 B142:B193" xr:uid="{3C6D2D28-FD17-49ED-BC93-A392B70F1B6E}">
      <formula1>#REF!</formula1>
    </dataValidation>
  </dataValidations>
  <pageMargins left="0.7" right="0.7" top="0.75" bottom="0.75" header="0.3" footer="0.3"/>
  <pageSetup paperSize="9" scale="1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Total données</vt:lpstr>
      <vt:lpstr>Sheet1</vt:lpstr>
      <vt:lpstr>Filtre individus</vt:lpstr>
      <vt:lpstr>Date</vt:lpstr>
      <vt:lpstr>F1_</vt:lpstr>
      <vt:lpstr>F2_</vt:lpstr>
      <vt:lpstr>F3_</vt:lpstr>
      <vt:lpstr>Individu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SALVA</dc:creator>
  <cp:lastModifiedBy>Jean-Eric</cp:lastModifiedBy>
  <dcterms:created xsi:type="dcterms:W3CDTF">2023-09-26T07:35:42Z</dcterms:created>
  <dcterms:modified xsi:type="dcterms:W3CDTF">2023-09-27T10:51:23Z</dcterms:modified>
</cp:coreProperties>
</file>