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0" windowWidth="19440" windowHeight="7755"/>
  </bookViews>
  <sheets>
    <sheet name="TCD+" sheetId="3" r:id="rId1"/>
    <sheet name="Feuil1" sheetId="1" r:id="rId2"/>
    <sheet name="Feuil2" sheetId="2" r:id="rId3"/>
  </sheets>
  <definedNames>
    <definedName name="ColB">Feuil1!$C$2:$C$10000</definedName>
    <definedName name="Liste">Feuil1!$B$2:$B$100</definedName>
  </definedNames>
  <calcPr calcId="145621" calcMode="manual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3" l="1"/>
  <c r="I6" i="3"/>
  <c r="I7" i="3"/>
  <c r="I8" i="3"/>
  <c r="I9" i="3"/>
  <c r="I10" i="3"/>
  <c r="I4" i="3"/>
  <c r="J5" i="3" l="1"/>
  <c r="J6" i="3"/>
  <c r="J7" i="3"/>
  <c r="J8" i="3"/>
  <c r="J9" i="3"/>
  <c r="J10" i="3"/>
  <c r="J4" i="3"/>
  <c r="A10" i="2" l="1"/>
  <c r="B10" i="2" s="1"/>
  <c r="A11" i="2"/>
  <c r="B11" i="2" s="1"/>
  <c r="A12" i="2"/>
  <c r="B12" i="2" s="1"/>
  <c r="A13" i="2"/>
  <c r="B13" i="2" s="1"/>
  <c r="A14" i="2"/>
  <c r="B14" i="2" s="1"/>
  <c r="A15" i="2"/>
  <c r="B15" i="2" s="1"/>
  <c r="A16" i="2"/>
  <c r="B16" i="2" s="1"/>
  <c r="A17" i="2"/>
  <c r="B17" i="2" s="1"/>
  <c r="A18" i="2"/>
  <c r="B18" i="2" s="1"/>
  <c r="A19" i="2"/>
  <c r="B19" i="2" s="1"/>
  <c r="A2" i="2"/>
  <c r="A3" i="2"/>
  <c r="F3" i="2" s="1"/>
  <c r="A4" i="2"/>
  <c r="B4" i="2" s="1"/>
  <c r="E4" i="2"/>
  <c r="A5" i="2"/>
  <c r="F5" i="2" s="1"/>
  <c r="A6" i="2"/>
  <c r="A7" i="2"/>
  <c r="F7" i="2" s="1"/>
  <c r="A8" i="2"/>
  <c r="B8" i="2" s="1"/>
  <c r="E8" i="2"/>
  <c r="E7" i="2" l="1"/>
  <c r="D7" i="2" s="1"/>
  <c r="E3" i="2"/>
  <c r="C3" i="2" s="1"/>
  <c r="F10" i="2"/>
  <c r="B7" i="2"/>
  <c r="B3" i="2"/>
  <c r="E10" i="2"/>
  <c r="B6" i="2"/>
  <c r="E6" i="2"/>
  <c r="B2" i="2"/>
  <c r="E2" i="2"/>
  <c r="B5" i="2"/>
  <c r="E5" i="2"/>
  <c r="C5" i="2" s="1"/>
  <c r="F8" i="2"/>
  <c r="D8" i="2" s="1"/>
  <c r="F6" i="2"/>
  <c r="F4" i="2"/>
  <c r="F2" i="2"/>
  <c r="D3" i="2" l="1"/>
  <c r="C7" i="2"/>
  <c r="D10" i="2"/>
  <c r="D4" i="2"/>
  <c r="C10" i="2"/>
  <c r="D2" i="2"/>
  <c r="D6" i="2"/>
  <c r="D5" i="2"/>
  <c r="C2" i="2"/>
  <c r="C4" i="2"/>
  <c r="C8" i="2"/>
  <c r="C6" i="2"/>
  <c r="A9" i="2" l="1"/>
  <c r="B9" i="2" s="1"/>
  <c r="AE8" i="1" a="1"/>
  <c r="AE14" i="1" a="1"/>
  <c r="AE12" i="1" a="1"/>
  <c r="AE17" i="1" a="1"/>
  <c r="AE9" i="1" a="1"/>
  <c r="AE11" i="1" a="1"/>
  <c r="AE15" i="1" a="1"/>
  <c r="AE13" i="1" a="1"/>
  <c r="AE16" i="1" a="1"/>
  <c r="AE10" i="1" a="1"/>
  <c r="F9" i="2" l="1"/>
  <c r="E9" i="2"/>
  <c r="AE17" i="1"/>
  <c r="AE16" i="1"/>
  <c r="AE14" i="1"/>
  <c r="AE12" i="1"/>
  <c r="AE10" i="1"/>
  <c r="AE8" i="1"/>
  <c r="AE15" i="1"/>
  <c r="AE13" i="1"/>
  <c r="AE11" i="1"/>
  <c r="AE9" i="1"/>
  <c r="D9" i="2" l="1"/>
  <c r="C9" i="2"/>
</calcChain>
</file>

<file path=xl/sharedStrings.xml><?xml version="1.0" encoding="utf-8"?>
<sst xmlns="http://schemas.openxmlformats.org/spreadsheetml/2006/main" count="413" uniqueCount="87">
  <si>
    <t>ID_Hix-Hoyland</t>
  </si>
  <si>
    <t>Surname</t>
  </si>
  <si>
    <t>Firstname</t>
  </si>
  <si>
    <t>Gender (W=0)</t>
  </si>
  <si>
    <t>Country</t>
  </si>
  <si>
    <t>National_party</t>
  </si>
  <si>
    <t>EU_party</t>
  </si>
  <si>
    <t>YYYYMMDD</t>
  </si>
  <si>
    <t>Birthdate</t>
  </si>
  <si>
    <t>YYYYStartEU</t>
  </si>
  <si>
    <t>StartEU</t>
  </si>
  <si>
    <t>YYYYendEU</t>
  </si>
  <si>
    <t>endEU</t>
  </si>
  <si>
    <t>EUDuration</t>
  </si>
  <si>
    <t>censored</t>
  </si>
  <si>
    <t>Position</t>
  </si>
  <si>
    <t>Committee</t>
  </si>
  <si>
    <t>EP leadership</t>
  </si>
  <si>
    <t>JARZEMBOWSKI</t>
  </si>
  <si>
    <t>Georg</t>
  </si>
  <si>
    <t>Germany</t>
  </si>
  <si>
    <t>Christlich Demokratische Union Deutschlands</t>
  </si>
  <si>
    <t>Substitute</t>
  </si>
  <si>
    <t>Political Affairs Committee</t>
  </si>
  <si>
    <t>Member</t>
  </si>
  <si>
    <t>Committee on Development and Cooperation</t>
  </si>
  <si>
    <t>Committee on Transports and Tourism</t>
  </si>
  <si>
    <t>Committee on Civil Liberties and Internal Affairs</t>
  </si>
  <si>
    <t>Committee on Transport and Tourism</t>
  </si>
  <si>
    <t>Committee on Economic and Monetary Affairs and Industrial Policy</t>
  </si>
  <si>
    <t>Committee on Foreign Affairs, Human Rights, Common Security and Defence Policy</t>
  </si>
  <si>
    <t>Committee on Regional Policy, Transport and Tourism</t>
  </si>
  <si>
    <t>Temporary committee on improving safety at sea</t>
  </si>
  <si>
    <t>Chair</t>
  </si>
  <si>
    <t>Committee on Fisheries</t>
  </si>
  <si>
    <t>Committee on Foreign Affairs</t>
  </si>
  <si>
    <t>LAFUENTE LOPEZ</t>
  </si>
  <si>
    <t>Jose Maria</t>
  </si>
  <si>
    <t>Spain</t>
  </si>
  <si>
    <t>Coalicion Popular</t>
  </si>
  <si>
    <t>Committee on Legal Affairs and Citizens' Rights</t>
  </si>
  <si>
    <t>Committee on the Rules of Procedure and Petitions</t>
  </si>
  <si>
    <t>Committee on Institutional Affairs</t>
  </si>
  <si>
    <t>Committee on the Rules of Procedure, the Verification of Credencials and Immunities</t>
  </si>
  <si>
    <t>Alianza Popular (AP)</t>
  </si>
  <si>
    <t>Committee on Petitions</t>
  </si>
  <si>
    <t>Partido Popular</t>
  </si>
  <si>
    <t>KUHN</t>
  </si>
  <si>
    <t>Annemarie</t>
  </si>
  <si>
    <t>Sozialdemokratische Partei Deutschlands</t>
  </si>
  <si>
    <t>Committee on the Environment, Public Health and Consumer Protection</t>
  </si>
  <si>
    <t>Committee on Youth, Culture, Education, the Media and Sport</t>
  </si>
  <si>
    <t>Committee on Social Affairs, Employment and the Working Environment</t>
  </si>
  <si>
    <t>Committee on Social Affairs and Employment</t>
  </si>
  <si>
    <t>Committee on Employment and Social Affairs</t>
  </si>
  <si>
    <t>BARRERA I COSTA</t>
  </si>
  <si>
    <t>Heribert</t>
  </si>
  <si>
    <t>Coalicion por la Europa de los Pueblos: Esquerra Republicana de Catalunya (ERC)</t>
  </si>
  <si>
    <t>Committee on Culture, Youth, Education and the Media</t>
  </si>
  <si>
    <t>MANTOVANI</t>
  </si>
  <si>
    <t>Agostino</t>
  </si>
  <si>
    <t>Italy</t>
  </si>
  <si>
    <t>Democrazia cristiana</t>
  </si>
  <si>
    <t>Committee on Agriculture, Fischeries and Rural Development</t>
  </si>
  <si>
    <t>Committee on Agriculture, Fisheries and Rural Development</t>
  </si>
  <si>
    <t>Vice-Chair</t>
  </si>
  <si>
    <t>LANGENHAGEN</t>
  </si>
  <si>
    <t>Brigitte</t>
  </si>
  <si>
    <t>Committee on Regional Policy</t>
  </si>
  <si>
    <t>Committee on Budgetary Control</t>
  </si>
  <si>
    <t>RYAN</t>
  </si>
  <si>
    <t>Richie</t>
  </si>
  <si>
    <t>Ireland</t>
  </si>
  <si>
    <t>Fine Gael Party</t>
  </si>
  <si>
    <t>Committee on Budgets</t>
  </si>
  <si>
    <t>Nom</t>
  </si>
  <si>
    <t>Prénom</t>
  </si>
  <si>
    <t>Durée: année, mois, jours</t>
  </si>
  <si>
    <t>Durée: en mois</t>
  </si>
  <si>
    <t>First date</t>
  </si>
  <si>
    <t>Last date</t>
  </si>
  <si>
    <t>Étiquettes de lignes</t>
  </si>
  <si>
    <t>min StartEU</t>
  </si>
  <si>
    <t xml:space="preserve">nb Committee </t>
  </si>
  <si>
    <t>old</t>
  </si>
  <si>
    <t>max endEU</t>
  </si>
  <si>
    <t>nb 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</si>
</sst>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"/>
  </numFmts>
  <fonts count="3" x14ac:knownFonts="1">
    <font>
      <sz val="11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0" xfId="0" quotePrefix="1"/>
    <xf numFmtId="0" fontId="1" fillId="2" borderId="0" xfId="0" applyFont="1" applyFill="1" applyAlignment="1">
      <alignment horizontal="center" vertical="center"/>
    </xf>
    <xf numFmtId="2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1" fontId="0" fillId="0" borderId="0" xfId="0" applyNumberFormat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11</xdr:row>
      <xdr:rowOff>0</xdr:rowOff>
    </xdr:from>
    <xdr:to>
      <xdr:col>5</xdr:col>
      <xdr:colOff>304230</xdr:colOff>
      <xdr:row>31</xdr:row>
      <xdr:rowOff>170953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5" y="2095500"/>
          <a:ext cx="4561905" cy="3980953"/>
        </a:xfrm>
        <a:prstGeom prst="rect">
          <a:avLst/>
        </a:prstGeom>
      </xdr:spPr>
    </xdr:pic>
    <xdr:clientData/>
  </xdr:twoCellAnchor>
  <xdr:twoCellAnchor editAs="oneCell">
    <xdr:from>
      <xdr:col>5</xdr:col>
      <xdr:colOff>400050</xdr:colOff>
      <xdr:row>11</xdr:row>
      <xdr:rowOff>9525</xdr:rowOff>
    </xdr:from>
    <xdr:to>
      <xdr:col>11</xdr:col>
      <xdr:colOff>294705</xdr:colOff>
      <xdr:row>31</xdr:row>
      <xdr:rowOff>180478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14900" y="2105025"/>
          <a:ext cx="4561905" cy="3980953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11</xdr:row>
      <xdr:rowOff>0</xdr:rowOff>
    </xdr:from>
    <xdr:to>
      <xdr:col>17</xdr:col>
      <xdr:colOff>751905</xdr:colOff>
      <xdr:row>31</xdr:row>
      <xdr:rowOff>170953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44100" y="2095500"/>
          <a:ext cx="4561905" cy="39809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123825</xdr:colOff>
          <xdr:row>0</xdr:row>
          <xdr:rowOff>66675</xdr:rowOff>
        </xdr:from>
        <xdr:to>
          <xdr:col>24</xdr:col>
          <xdr:colOff>647700</xdr:colOff>
          <xdr:row>1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0</xdr:row>
      <xdr:rowOff>66674</xdr:rowOff>
    </xdr:from>
    <xdr:to>
      <xdr:col>13</xdr:col>
      <xdr:colOff>714375</xdr:colOff>
      <xdr:row>14</xdr:row>
      <xdr:rowOff>57150</xdr:rowOff>
    </xdr:to>
    <xdr:sp macro="" textlink="">
      <xdr:nvSpPr>
        <xdr:cNvPr id="2" name="Rectangle à coins arrondis 1"/>
        <xdr:cNvSpPr/>
      </xdr:nvSpPr>
      <xdr:spPr>
        <a:xfrm>
          <a:off x="7286625" y="66674"/>
          <a:ext cx="5124450" cy="26574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Tu sélectionne  A10:F10 et tu tires vers le bas autant de lignes que tu as besoin.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400"/>
        </a:p>
        <a:p>
          <a:pPr algn="l"/>
          <a:r>
            <a:rPr lang="fr-FR" sz="1400"/>
            <a:t>Tu copies/colles ta liste</a:t>
          </a:r>
          <a:r>
            <a:rPr lang="fr-FR" sz="1400" baseline="0"/>
            <a:t> sur la feuil1 , tu cliques sur le bouton TRI au niveau de la colonne Y de la feuil1</a:t>
          </a:r>
        </a:p>
        <a:p>
          <a:pPr algn="l"/>
          <a:r>
            <a:rPr lang="fr-FR" sz="1400" baseline="0"/>
            <a:t>Et tu reviens sur l'onglet  Feuil2</a:t>
          </a:r>
        </a:p>
        <a:p>
          <a:pPr algn="l"/>
          <a:endParaRPr lang="fr-FR" sz="1400" baseline="0"/>
        </a:p>
        <a:p>
          <a:pPr algn="l"/>
          <a:r>
            <a:rPr lang="fr-FR" sz="1400" baseline="0"/>
            <a:t>Normalement cela devrait le faire. </a:t>
          </a:r>
        </a:p>
        <a:p>
          <a:pPr algn="l"/>
          <a:endParaRPr lang="fr-FR" sz="1400" baseline="0"/>
        </a:p>
        <a:p>
          <a:pPr algn="l"/>
          <a:r>
            <a:rPr lang="fr-FR" sz="1400" baseline="0"/>
            <a:t>Cordialement,</a:t>
          </a:r>
        </a:p>
        <a:p>
          <a:pPr algn="l"/>
          <a:r>
            <a:rPr lang="fr-FR" sz="1400" baseline="0"/>
            <a:t>Leakim</a:t>
          </a:r>
          <a:endParaRPr lang="fr-FR" sz="14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56.400009375" createdVersion="4" refreshedVersion="4" minRefreshableVersion="3" recordCount="60">
  <cacheSource type="worksheet">
    <worksheetSource ref="A1:R61" sheet="Feuil1"/>
  </cacheSource>
  <cacheFields count="18">
    <cacheField name="ID_Hix-Hoyland" numFmtId="0">
      <sharedItems containsSemiMixedTypes="0" containsString="0" containsNumber="1" containsInteger="1" minValue="1" maxValue="220"/>
    </cacheField>
    <cacheField name="Surname" numFmtId="0">
      <sharedItems count="7">
        <s v="JARZEMBOWSKI"/>
        <s v="LAFUENTE LOPEZ"/>
        <s v="KUHN"/>
        <s v="BARRERA I COSTA"/>
        <s v="MANTOVANI"/>
        <s v="LANGENHAGEN"/>
        <s v="RYAN"/>
      </sharedItems>
    </cacheField>
    <cacheField name="Firstname" numFmtId="0">
      <sharedItems count="7">
        <s v="Georg"/>
        <s v="Jose Maria"/>
        <s v="Annemarie"/>
        <s v="Heribert"/>
        <s v="Agostino"/>
        <s v="Brigitte"/>
        <s v="Richie"/>
      </sharedItems>
    </cacheField>
    <cacheField name="Gender (W=0)" numFmtId="0">
      <sharedItems containsNonDate="0" containsString="0" containsBlank="1"/>
    </cacheField>
    <cacheField name="Country" numFmtId="0">
      <sharedItems/>
    </cacheField>
    <cacheField name="National_party" numFmtId="0">
      <sharedItems/>
    </cacheField>
    <cacheField name="EU_party" numFmtId="0">
      <sharedItems containsNonDate="0" containsString="0" containsBlank="1"/>
    </cacheField>
    <cacheField name="YYYYMMDD" numFmtId="0">
      <sharedItems containsSemiMixedTypes="0" containsString="0" containsNumber="1" containsInteger="1" minValue="19170706" maxValue="19470203"/>
    </cacheField>
    <cacheField name="Birthdate" numFmtId="14">
      <sharedItems containsSemiMixedTypes="0" containsNonDate="0" containsDate="1" containsString="0" minDate="1917-07-06T00:00:00" maxDate="1947-02-04T00:00:00" count="7">
        <d v="1947-02-03T00:00:00"/>
        <d v="1921-05-18T00:00:00"/>
        <d v="1937-05-09T00:00:00"/>
        <d v="1917-07-06T00:00:00"/>
        <d v="1937-06-27T00:00:00"/>
        <d v="1939-12-08T00:00:00"/>
        <d v="1929-02-27T00:00:00"/>
      </sharedItems>
    </cacheField>
    <cacheField name="YYYYStartEU" numFmtId="0">
      <sharedItems containsSemiMixedTypes="0" containsString="0" containsNumber="1" containsInteger="1" minValue="19790720" maxValue="20040721"/>
    </cacheField>
    <cacheField name="StartEU" numFmtId="14">
      <sharedItems containsSemiMixedTypes="0" containsNonDate="0" containsDate="1" containsString="0" minDate="1979-07-20T00:00:00" maxDate="2004-07-22T00:00:00"/>
    </cacheField>
    <cacheField name="YYYYendEU" numFmtId="0">
      <sharedItems containsSemiMixedTypes="0" containsString="0" containsNumber="1" containsInteger="1" minValue="19840723" maxValue="20090713"/>
    </cacheField>
    <cacheField name="endEU" numFmtId="14">
      <sharedItems containsSemiMixedTypes="0" containsNonDate="0" containsDate="1" containsString="0" minDate="1984-07-23T00:00:00" maxDate="2009-07-14T00:00:00"/>
    </cacheField>
    <cacheField name="EUDuration" numFmtId="0">
      <sharedItems containsNonDate="0" containsString="0" containsBlank="1"/>
    </cacheField>
    <cacheField name="censored" numFmtId="0">
      <sharedItems containsNonDate="0" containsString="0" containsBlank="1"/>
    </cacheField>
    <cacheField name="Position" numFmtId="0">
      <sharedItems/>
    </cacheField>
    <cacheField name="Committee" numFmtId="0">
      <sharedItems/>
    </cacheField>
    <cacheField name="EP leadership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0">
  <r>
    <n v="1"/>
    <x v="0"/>
    <x v="0"/>
    <m/>
    <s v="Germany"/>
    <s v="Christlich Demokratische Union Deutschlands"/>
    <m/>
    <n v="19470203"/>
    <x v="0"/>
    <n v="19910911"/>
    <d v="1991-09-11T00:00:00"/>
    <n v="19911006"/>
    <d v="1991-10-06T00:00:00"/>
    <m/>
    <m/>
    <s v="Substitute"/>
    <s v="Political Affairs Committee"/>
    <m/>
  </r>
  <r>
    <n v="1"/>
    <x v="0"/>
    <x v="0"/>
    <m/>
    <s v="Germany"/>
    <s v="Christlich Demokratische Union Deutschlands"/>
    <m/>
    <n v="19470203"/>
    <x v="0"/>
    <n v="19910913"/>
    <d v="1991-09-13T00:00:00"/>
    <n v="19920114"/>
    <d v="1992-01-14T00:00:00"/>
    <m/>
    <m/>
    <s v="Member"/>
    <s v="Committee on Development and Cooperation"/>
    <m/>
  </r>
  <r>
    <n v="1"/>
    <x v="0"/>
    <x v="0"/>
    <m/>
    <s v="Germany"/>
    <s v="Christlich Demokratische Union Deutschlands"/>
    <m/>
    <n v="19470203"/>
    <x v="0"/>
    <n v="19911007"/>
    <d v="1991-10-07T00:00:00"/>
    <n v="19920114"/>
    <d v="1992-01-14T00:00:00"/>
    <m/>
    <m/>
    <s v="Substitute"/>
    <s v="Committee on Transports and Tourism"/>
    <m/>
  </r>
  <r>
    <n v="1"/>
    <x v="0"/>
    <x v="0"/>
    <m/>
    <s v="Germany"/>
    <s v="Christlich Demokratische Union Deutschlands"/>
    <m/>
    <n v="19470203"/>
    <x v="0"/>
    <n v="19920115"/>
    <d v="1992-01-15T00:00:00"/>
    <n v="19940718"/>
    <d v="1994-07-18T00:00:00"/>
    <m/>
    <m/>
    <s v="Member"/>
    <s v="Committee on Civil Liberties and Internal Affairs"/>
    <m/>
  </r>
  <r>
    <n v="1"/>
    <x v="0"/>
    <x v="0"/>
    <m/>
    <s v="Germany"/>
    <s v="Christlich Demokratische Union Deutschlands"/>
    <m/>
    <n v="19470203"/>
    <x v="0"/>
    <n v="19920115"/>
    <d v="1992-01-15T00:00:00"/>
    <n v="19920210"/>
    <d v="1992-02-10T00:00:00"/>
    <m/>
    <m/>
    <s v="Substitute"/>
    <s v="Committee on Transport and Tourism"/>
    <m/>
  </r>
  <r>
    <n v="1"/>
    <x v="0"/>
    <x v="0"/>
    <m/>
    <s v="Germany"/>
    <s v="Christlich Demokratische Union Deutschlands"/>
    <m/>
    <n v="19470203"/>
    <x v="0"/>
    <n v="19920211"/>
    <d v="1992-02-11T00:00:00"/>
    <n v="19990719"/>
    <d v="1999-07-19T00:00:00"/>
    <m/>
    <m/>
    <s v="Member"/>
    <s v="Committee on Transport and Tourism"/>
    <m/>
  </r>
  <r>
    <n v="1"/>
    <x v="0"/>
    <x v="0"/>
    <m/>
    <s v="Germany"/>
    <s v="Christlich Demokratische Union Deutschlands"/>
    <m/>
    <n v="19470203"/>
    <x v="0"/>
    <n v="19940721"/>
    <d v="1994-07-21T00:00:00"/>
    <n v="19990719"/>
    <d v="1999-07-19T00:00:00"/>
    <m/>
    <m/>
    <s v="Substitute"/>
    <s v="Committee on Economic and Monetary Affairs and Industrial Policy"/>
    <m/>
  </r>
  <r>
    <n v="1"/>
    <x v="0"/>
    <x v="0"/>
    <m/>
    <s v="Germany"/>
    <s v="Christlich Demokratische Union Deutschlands"/>
    <m/>
    <n v="19470203"/>
    <x v="0"/>
    <n v="19990721"/>
    <d v="1999-07-21T00:00:00"/>
    <n v="20040719"/>
    <d v="2004-07-19T00:00:00"/>
    <m/>
    <m/>
    <s v="Substitute"/>
    <s v="Committee on Foreign Affairs, Human Rights, Common Security and Defence Policy"/>
    <m/>
  </r>
  <r>
    <n v="1"/>
    <x v="0"/>
    <x v="0"/>
    <m/>
    <s v="Germany"/>
    <s v="Christlich Demokratische Union Deutschlands"/>
    <m/>
    <n v="19470203"/>
    <x v="0"/>
    <n v="19990721"/>
    <d v="1999-07-21T00:00:00"/>
    <n v="20040719"/>
    <d v="2004-07-19T00:00:00"/>
    <m/>
    <m/>
    <s v="Member"/>
    <s v="Committee on Regional Policy, Transport and Tourism"/>
    <m/>
  </r>
  <r>
    <n v="1"/>
    <x v="0"/>
    <x v="0"/>
    <m/>
    <s v="Germany"/>
    <s v="Christlich Demokratische Union Deutschlands"/>
    <m/>
    <n v="19470203"/>
    <x v="0"/>
    <n v="20031120"/>
    <d v="2003-11-20T00:00:00"/>
    <n v="20031125"/>
    <d v="2003-11-25T00:00:00"/>
    <m/>
    <m/>
    <s v="Member"/>
    <s v="Temporary committee on improving safety at sea"/>
    <m/>
  </r>
  <r>
    <n v="1"/>
    <x v="0"/>
    <x v="0"/>
    <m/>
    <s v="Germany"/>
    <s v="Christlich Demokratische Union Deutschlands"/>
    <m/>
    <n v="19470203"/>
    <x v="0"/>
    <n v="20031126"/>
    <d v="2003-11-26T00:00:00"/>
    <n v="20040421"/>
    <d v="2004-04-21T00:00:00"/>
    <m/>
    <m/>
    <s v="Chair"/>
    <s v="Temporary committee on improving safety at sea"/>
    <m/>
  </r>
  <r>
    <n v="1"/>
    <x v="0"/>
    <x v="0"/>
    <m/>
    <s v="Germany"/>
    <s v="Christlich Demokratische Union Deutschlands"/>
    <m/>
    <n v="19470203"/>
    <x v="0"/>
    <n v="20040721"/>
    <d v="2004-07-21T00:00:00"/>
    <n v="20090713"/>
    <d v="2009-07-13T00:00:00"/>
    <m/>
    <m/>
    <s v="Member"/>
    <s v="Committee on Fisheries"/>
    <m/>
  </r>
  <r>
    <n v="1"/>
    <x v="0"/>
    <x v="0"/>
    <m/>
    <s v="Germany"/>
    <s v="Christlich Demokratische Union Deutschlands"/>
    <m/>
    <n v="19470203"/>
    <x v="0"/>
    <n v="20040721"/>
    <d v="2004-07-21T00:00:00"/>
    <n v="20090713"/>
    <d v="2009-07-13T00:00:00"/>
    <m/>
    <m/>
    <s v="Substitute"/>
    <s v="Committee on Foreign Affairs"/>
    <m/>
  </r>
  <r>
    <n v="1"/>
    <x v="0"/>
    <x v="0"/>
    <m/>
    <s v="Germany"/>
    <s v="Christlich Demokratische Union Deutschlands"/>
    <m/>
    <n v="19470203"/>
    <x v="0"/>
    <n v="20040721"/>
    <d v="2004-07-21T00:00:00"/>
    <n v="20090713"/>
    <d v="2009-07-13T00:00:00"/>
    <m/>
    <m/>
    <s v="Member"/>
    <s v="Committee on Transport and Tourism"/>
    <m/>
  </r>
  <r>
    <n v="2"/>
    <x v="1"/>
    <x v="1"/>
    <m/>
    <s v="Spain"/>
    <s v="Coalicion Popular"/>
    <m/>
    <n v="19210518"/>
    <x v="1"/>
    <n v="19860116"/>
    <d v="1986-01-16T00:00:00"/>
    <n v="19870120"/>
    <d v="1987-01-20T00:00:00"/>
    <m/>
    <m/>
    <s v="Member"/>
    <s v="Committee on Economic and Monetary Affairs and Industrial Policy"/>
    <m/>
  </r>
  <r>
    <n v="2"/>
    <x v="1"/>
    <x v="1"/>
    <m/>
    <s v="Spain"/>
    <s v="Coalicion Popular"/>
    <m/>
    <n v="19210518"/>
    <x v="1"/>
    <n v="19860116"/>
    <d v="1986-01-16T00:00:00"/>
    <n v="19870120"/>
    <d v="1987-01-20T00:00:00"/>
    <m/>
    <m/>
    <s v="Substitute"/>
    <s v="Committee on Legal Affairs and Citizens' Rights"/>
    <m/>
  </r>
  <r>
    <n v="2"/>
    <x v="1"/>
    <x v="1"/>
    <m/>
    <s v="Spain"/>
    <s v="Coalicion Popular"/>
    <m/>
    <n v="19210518"/>
    <x v="1"/>
    <n v="19860116"/>
    <d v="1986-01-16T00:00:00"/>
    <n v="19870120"/>
    <d v="1987-01-20T00:00:00"/>
    <m/>
    <m/>
    <s v="Member"/>
    <s v="Committee on the Rules of Procedure and Petitions"/>
    <m/>
  </r>
  <r>
    <n v="2"/>
    <x v="1"/>
    <x v="1"/>
    <m/>
    <s v="Spain"/>
    <s v="Coalicion Popular"/>
    <m/>
    <n v="19210518"/>
    <x v="1"/>
    <n v="19870121"/>
    <d v="1987-01-21T00:00:00"/>
    <n v="19870121"/>
    <d v="1987-01-21T00:00:00"/>
    <m/>
    <m/>
    <s v="Member"/>
    <s v="Committee on Institutional Affairs"/>
    <m/>
  </r>
  <r>
    <n v="2"/>
    <x v="1"/>
    <x v="1"/>
    <m/>
    <s v="Spain"/>
    <s v="Coalicion Popular"/>
    <m/>
    <n v="19210518"/>
    <x v="1"/>
    <n v="19870121"/>
    <d v="1987-01-21T00:00:00"/>
    <n v="19870121"/>
    <d v="1987-01-21T00:00:00"/>
    <m/>
    <m/>
    <s v="Member"/>
    <s v="Committee on the Rules of Procedure, the Verification of Credencials and Immunities"/>
    <m/>
  </r>
  <r>
    <n v="2"/>
    <x v="1"/>
    <x v="1"/>
    <m/>
    <s v="Spain"/>
    <s v="Coalicion Popular"/>
    <m/>
    <n v="19210518"/>
    <x v="1"/>
    <n v="19870121"/>
    <d v="1987-01-21T00:00:00"/>
    <n v="19870705"/>
    <d v="1987-07-05T00:00:00"/>
    <m/>
    <m/>
    <s v="Substitute"/>
    <s v="Committee on the Rules of Procedure, the Verification of Credencials and Immunities"/>
    <m/>
  </r>
  <r>
    <n v="2"/>
    <x v="1"/>
    <x v="1"/>
    <m/>
    <s v="Spain"/>
    <s v="Coalicion Popular"/>
    <m/>
    <n v="19210518"/>
    <x v="1"/>
    <n v="19870122"/>
    <d v="1987-01-22T00:00:00"/>
    <n v="19870220"/>
    <d v="1987-02-20T00:00:00"/>
    <m/>
    <m/>
    <s v="Member"/>
    <s v="Committee on Transports and Tourism"/>
    <m/>
  </r>
  <r>
    <n v="2"/>
    <x v="1"/>
    <x v="1"/>
    <m/>
    <s v="Spain"/>
    <s v="Coalicion Popular"/>
    <m/>
    <n v="19210518"/>
    <x v="1"/>
    <n v="19870220"/>
    <d v="1987-02-20T00:00:00"/>
    <n v="19870705"/>
    <d v="1987-07-05T00:00:00"/>
    <m/>
    <m/>
    <s v="Member"/>
    <s v="Committee on Legal Affairs and Citizens' Rights"/>
    <m/>
  </r>
  <r>
    <n v="2"/>
    <x v="1"/>
    <x v="1"/>
    <m/>
    <s v="Spain"/>
    <s v="Alianza Popular (AP)"/>
    <m/>
    <n v="19210518"/>
    <x v="1"/>
    <n v="19870706"/>
    <d v="1987-07-06T00:00:00"/>
    <n v="19890724"/>
    <d v="1989-07-24T00:00:00"/>
    <m/>
    <m/>
    <s v="Member"/>
    <s v="Committee on Legal Affairs and Citizens' Rights"/>
    <m/>
  </r>
  <r>
    <n v="2"/>
    <x v="1"/>
    <x v="1"/>
    <m/>
    <s v="Spain"/>
    <s v="Alianza Popular (AP)"/>
    <m/>
    <n v="19210518"/>
    <x v="1"/>
    <n v="19870706"/>
    <d v="1987-07-06T00:00:00"/>
    <n v="19890724"/>
    <d v="1989-07-24T00:00:00"/>
    <m/>
    <m/>
    <s v="Substitute"/>
    <s v="Committee on the Rules of Procedure, the Verification of Credencials and Immunities"/>
    <m/>
  </r>
  <r>
    <n v="2"/>
    <x v="1"/>
    <x v="1"/>
    <m/>
    <s v="Spain"/>
    <s v="Alianza Popular (AP)"/>
    <m/>
    <n v="19210518"/>
    <x v="1"/>
    <n v="19880613"/>
    <d v="1988-06-13T00:00:00"/>
    <n v="19890724"/>
    <d v="1989-07-24T00:00:00"/>
    <m/>
    <m/>
    <s v="Member"/>
    <s v="Committee on Petitions"/>
    <m/>
  </r>
  <r>
    <n v="2"/>
    <x v="1"/>
    <x v="1"/>
    <m/>
    <s v="Spain"/>
    <s v="Partido Popular"/>
    <m/>
    <n v="19210518"/>
    <x v="1"/>
    <n v="19911209"/>
    <d v="1991-12-09T00:00:00"/>
    <n v="19920114"/>
    <d v="1992-01-14T00:00:00"/>
    <m/>
    <m/>
    <s v="Member"/>
    <s v="Committee on Legal Affairs and Citizens' Rights"/>
    <m/>
  </r>
  <r>
    <n v="2"/>
    <x v="1"/>
    <x v="1"/>
    <m/>
    <s v="Spain"/>
    <s v="Partido Popular"/>
    <m/>
    <n v="19210518"/>
    <x v="1"/>
    <n v="19920115"/>
    <d v="1992-01-15T00:00:00"/>
    <n v="19940718"/>
    <d v="1994-07-18T00:00:00"/>
    <m/>
    <m/>
    <s v="Member"/>
    <s v="Committee on Civil Liberties and Internal Affairs"/>
    <m/>
  </r>
  <r>
    <n v="3"/>
    <x v="2"/>
    <x v="2"/>
    <m/>
    <s v="Germany"/>
    <s v="Sozialdemokratische Partei Deutschlands"/>
    <m/>
    <n v="19370509"/>
    <x v="2"/>
    <n v="19901222"/>
    <d v="1990-12-22T00:00:00"/>
    <n v="19990719"/>
    <d v="1999-07-19T00:00:00"/>
    <m/>
    <m/>
    <s v="Member"/>
    <s v="Committee on the Environment, Public Health and Consumer Protection"/>
    <m/>
  </r>
  <r>
    <n v="3"/>
    <x v="2"/>
    <x v="2"/>
    <m/>
    <s v="Germany"/>
    <s v="Sozialdemokratische Partei Deutschlands"/>
    <m/>
    <n v="19370509"/>
    <x v="2"/>
    <n v="19910121"/>
    <d v="1991-01-21T00:00:00"/>
    <n v="19920114"/>
    <d v="1992-01-14T00:00:00"/>
    <m/>
    <m/>
    <s v="Substitute"/>
    <s v="Committee on Youth, Culture, Education, the Media and Sport"/>
    <m/>
  </r>
  <r>
    <n v="3"/>
    <x v="2"/>
    <x v="2"/>
    <m/>
    <s v="Germany"/>
    <s v="Sozialdemokratische Partei Deutschlands"/>
    <m/>
    <n v="19370509"/>
    <x v="2"/>
    <n v="19920115"/>
    <d v="1992-01-15T00:00:00"/>
    <n v="19990719"/>
    <d v="1999-07-19T00:00:00"/>
    <m/>
    <m/>
    <s v="Member"/>
    <s v="Committee on Petitions"/>
    <m/>
  </r>
  <r>
    <n v="3"/>
    <x v="2"/>
    <x v="2"/>
    <m/>
    <s v="Germany"/>
    <s v="Sozialdemokratische Partei Deutschlands"/>
    <m/>
    <n v="19370509"/>
    <x v="2"/>
    <n v="19920115"/>
    <d v="1992-01-15T00:00:00"/>
    <n v="19940718"/>
    <d v="1994-07-18T00:00:00"/>
    <m/>
    <m/>
    <s v="Substitute"/>
    <s v="Committee on Social Affairs, Employment and the Working Environment"/>
    <m/>
  </r>
  <r>
    <n v="3"/>
    <x v="2"/>
    <x v="2"/>
    <m/>
    <s v="Germany"/>
    <s v="Sozialdemokratische Partei Deutschlands"/>
    <m/>
    <n v="19370509"/>
    <x v="2"/>
    <n v="19940721"/>
    <d v="1994-07-21T00:00:00"/>
    <n v="19970115"/>
    <d v="1997-01-15T00:00:00"/>
    <m/>
    <m/>
    <s v="Substitute"/>
    <s v="Committee on Social Affairs and Employment"/>
    <m/>
  </r>
  <r>
    <n v="3"/>
    <x v="2"/>
    <x v="2"/>
    <m/>
    <s v="Germany"/>
    <s v="Sozialdemokratische Partei Deutschlands"/>
    <m/>
    <n v="19370509"/>
    <x v="2"/>
    <n v="19970116"/>
    <d v="1997-01-16T00:00:00"/>
    <n v="19990719"/>
    <d v="1999-07-19T00:00:00"/>
    <m/>
    <m/>
    <s v="Substitute"/>
    <s v="Committee on Employment and Social Affairs"/>
    <m/>
  </r>
  <r>
    <n v="7"/>
    <x v="3"/>
    <x v="3"/>
    <m/>
    <s v="Spain"/>
    <s v="Coalicion por la Europa de los Pueblos: Esquerra Republicana de Catalunya (ERC)"/>
    <m/>
    <n v="19170706"/>
    <x v="3"/>
    <n v="19910415"/>
    <d v="1991-04-15T00:00:00"/>
    <n v="19920114"/>
    <d v="1992-01-14T00:00:00"/>
    <m/>
    <m/>
    <s v="Member"/>
    <s v="Committee on Youth, Culture, Education, the Media and Sport"/>
    <m/>
  </r>
  <r>
    <n v="7"/>
    <x v="3"/>
    <x v="3"/>
    <m/>
    <s v="Spain"/>
    <s v="Coalicion por la Europa de los Pueblos: Esquerra Republicana de Catalunya (ERC)"/>
    <m/>
    <n v="19170706"/>
    <x v="3"/>
    <n v="19920115"/>
    <d v="1992-01-15T00:00:00"/>
    <n v="19940718"/>
    <d v="1994-07-18T00:00:00"/>
    <m/>
    <m/>
    <s v="Member"/>
    <s v="Committee on Culture, Youth, Education and the Media"/>
    <m/>
  </r>
  <r>
    <n v="8"/>
    <x v="4"/>
    <x v="4"/>
    <m/>
    <s v="Italy"/>
    <s v="Democrazia cristiana"/>
    <m/>
    <n v="19370627"/>
    <x v="4"/>
    <n v="19910614"/>
    <d v="1991-06-14T00:00:00"/>
    <n v="19920114"/>
    <d v="1992-01-14T00:00:00"/>
    <m/>
    <m/>
    <s v="Substitute"/>
    <s v="Committee on Agriculture, Fischeries and Rural Development"/>
    <m/>
  </r>
  <r>
    <n v="8"/>
    <x v="4"/>
    <x v="4"/>
    <m/>
    <s v="Italy"/>
    <s v="Democrazia cristiana"/>
    <m/>
    <n v="19370627"/>
    <x v="4"/>
    <n v="19910614"/>
    <d v="1991-06-14T00:00:00"/>
    <n v="19920611"/>
    <d v="1992-06-11T00:00:00"/>
    <m/>
    <m/>
    <s v="Substitute"/>
    <s v="Committee on Development and Cooperation"/>
    <m/>
  </r>
  <r>
    <n v="8"/>
    <x v="4"/>
    <x v="4"/>
    <m/>
    <s v="Italy"/>
    <s v="Democrazia cristiana"/>
    <m/>
    <n v="19370627"/>
    <x v="4"/>
    <n v="19910614"/>
    <d v="1991-06-14T00:00:00"/>
    <n v="19920114"/>
    <d v="1992-01-14T00:00:00"/>
    <m/>
    <m/>
    <s v="Member"/>
    <s v="Committee on Transports and Tourism"/>
    <m/>
  </r>
  <r>
    <n v="8"/>
    <x v="4"/>
    <x v="4"/>
    <m/>
    <s v="Italy"/>
    <s v="Democrazia cristiana"/>
    <m/>
    <n v="19370627"/>
    <x v="4"/>
    <n v="19920115"/>
    <d v="1992-01-15T00:00:00"/>
    <n v="19940718"/>
    <d v="1994-07-18T00:00:00"/>
    <m/>
    <m/>
    <s v="Substitute"/>
    <s v="Committee on Agriculture, Fisheries and Rural Development"/>
    <m/>
  </r>
  <r>
    <n v="8"/>
    <x v="4"/>
    <x v="4"/>
    <m/>
    <s v="Italy"/>
    <s v="Democrazia cristiana"/>
    <m/>
    <n v="19370627"/>
    <x v="4"/>
    <n v="19920115"/>
    <d v="1992-01-15T00:00:00"/>
    <n v="19921218"/>
    <d v="1992-12-18T00:00:00"/>
    <m/>
    <m/>
    <s v="Member"/>
    <s v="Committee on Transport and Tourism"/>
    <m/>
  </r>
  <r>
    <n v="8"/>
    <x v="4"/>
    <x v="4"/>
    <m/>
    <s v="Italy"/>
    <s v="Democrazia cristiana"/>
    <m/>
    <n v="19370627"/>
    <x v="4"/>
    <n v="19920706"/>
    <d v="1992-07-06T00:00:00"/>
    <n v="19930118"/>
    <d v="1993-01-18T00:00:00"/>
    <m/>
    <m/>
    <s v="Member"/>
    <s v="Committee on Development and Cooperation"/>
    <m/>
  </r>
  <r>
    <n v="8"/>
    <x v="4"/>
    <x v="4"/>
    <m/>
    <s v="Italy"/>
    <s v="Democrazia cristiana"/>
    <m/>
    <n v="19370627"/>
    <x v="4"/>
    <n v="19930118"/>
    <d v="1993-01-18T00:00:00"/>
    <n v="19940718"/>
    <d v="1994-07-18T00:00:00"/>
    <m/>
    <m/>
    <s v="Vice-Chair"/>
    <s v="Committee on Development and Cooperation"/>
    <m/>
  </r>
  <r>
    <n v="35"/>
    <x v="5"/>
    <x v="5"/>
    <m/>
    <s v="Germany"/>
    <s v="Christlich Demokratische Union Deutschlands"/>
    <m/>
    <n v="19391208"/>
    <x v="5"/>
    <n v="19901214"/>
    <d v="1990-12-14T00:00:00"/>
    <n v="19920114"/>
    <d v="1992-01-14T00:00:00"/>
    <m/>
    <m/>
    <s v="Substitute"/>
    <s v="Committee on Agriculture, Fischeries and Rural Development"/>
    <m/>
  </r>
  <r>
    <n v="35"/>
    <x v="5"/>
    <x v="5"/>
    <m/>
    <s v="Germany"/>
    <s v="Christlich Demokratische Union Deutschlands"/>
    <m/>
    <n v="19391208"/>
    <x v="5"/>
    <n v="19901214"/>
    <d v="1990-12-14T00:00:00"/>
    <n v="19920114"/>
    <d v="1992-01-14T00:00:00"/>
    <m/>
    <m/>
    <s v="Substitute"/>
    <s v="Committee on the Environment, Public Health and Consumer Protection"/>
    <m/>
  </r>
  <r>
    <n v="35"/>
    <x v="5"/>
    <x v="5"/>
    <m/>
    <s v="Germany"/>
    <s v="Christlich Demokratische Union Deutschlands"/>
    <m/>
    <n v="19391208"/>
    <x v="5"/>
    <n v="19920115"/>
    <d v="1992-01-15T00:00:00"/>
    <n v="19940718"/>
    <d v="1994-07-18T00:00:00"/>
    <m/>
    <m/>
    <s v="Substitute"/>
    <s v="Committee on Agriculture, Fisheries and Rural Development"/>
    <m/>
  </r>
  <r>
    <n v="35"/>
    <x v="5"/>
    <x v="5"/>
    <m/>
    <s v="Germany"/>
    <s v="Christlich Demokratische Union Deutschlands"/>
    <m/>
    <n v="19391208"/>
    <x v="5"/>
    <n v="19920115"/>
    <d v="1992-01-15T00:00:00"/>
    <n v="19940718"/>
    <d v="1994-07-18T00:00:00"/>
    <m/>
    <m/>
    <s v="Member"/>
    <s v="Committee on the Environment, Public Health and Consumer Protection"/>
    <m/>
  </r>
  <r>
    <n v="35"/>
    <x v="5"/>
    <x v="5"/>
    <m/>
    <s v="Germany"/>
    <s v="Christlich Demokratische Union Deutschlands"/>
    <m/>
    <n v="19391208"/>
    <x v="5"/>
    <n v="19940721"/>
    <d v="1994-07-21T00:00:00"/>
    <n v="20020122"/>
    <d v="2002-01-22T00:00:00"/>
    <m/>
    <m/>
    <s v="Member"/>
    <s v="Committee on Fisheries"/>
    <m/>
  </r>
  <r>
    <n v="35"/>
    <x v="5"/>
    <x v="5"/>
    <m/>
    <s v="Germany"/>
    <s v="Christlich Demokratische Union Deutschlands"/>
    <m/>
    <n v="19391208"/>
    <x v="5"/>
    <n v="19940721"/>
    <d v="1994-07-21T00:00:00"/>
    <n v="19970115"/>
    <d v="1997-01-15T00:00:00"/>
    <m/>
    <m/>
    <s v="Member"/>
    <s v="Committee on Regional Policy"/>
    <m/>
  </r>
  <r>
    <n v="35"/>
    <x v="5"/>
    <x v="5"/>
    <m/>
    <s v="Germany"/>
    <s v="Christlich Demokratische Union Deutschlands"/>
    <m/>
    <n v="19391208"/>
    <x v="5"/>
    <n v="19940721"/>
    <d v="1994-07-21T00:00:00"/>
    <n v="19970115"/>
    <d v="1997-01-15T00:00:00"/>
    <m/>
    <m/>
    <s v="Substitute"/>
    <s v="Committee on Transport and Tourism"/>
    <m/>
  </r>
  <r>
    <n v="35"/>
    <x v="5"/>
    <x v="5"/>
    <m/>
    <s v="Germany"/>
    <s v="Christlich Demokratische Union Deutschlands"/>
    <m/>
    <n v="19391208"/>
    <x v="5"/>
    <n v="19970116"/>
    <d v="1997-01-16T00:00:00"/>
    <n v="19990719"/>
    <d v="1999-07-19T00:00:00"/>
    <m/>
    <m/>
    <s v="Substitute"/>
    <s v="Committee on Regional Policy"/>
    <m/>
  </r>
  <r>
    <n v="35"/>
    <x v="5"/>
    <x v="5"/>
    <m/>
    <s v="Germany"/>
    <s v="Christlich Demokratische Union Deutschlands"/>
    <m/>
    <n v="19391208"/>
    <x v="5"/>
    <n v="19970116"/>
    <d v="1997-01-16T00:00:00"/>
    <n v="19990719"/>
    <d v="1999-07-19T00:00:00"/>
    <m/>
    <m/>
    <s v="Member"/>
    <s v="Committee on Transport and Tourism"/>
    <m/>
  </r>
  <r>
    <n v="35"/>
    <x v="5"/>
    <x v="5"/>
    <m/>
    <s v="Germany"/>
    <s v="Christlich Demokratische Union Deutschlands"/>
    <m/>
    <n v="19391208"/>
    <x v="5"/>
    <n v="19990721"/>
    <d v="1999-07-21T00:00:00"/>
    <n v="20040719"/>
    <d v="2004-07-19T00:00:00"/>
    <m/>
    <m/>
    <s v="Member"/>
    <s v="Committee on Budgetary Control"/>
    <m/>
  </r>
  <r>
    <n v="35"/>
    <x v="5"/>
    <x v="5"/>
    <m/>
    <s v="Germany"/>
    <s v="Christlich Demokratische Union Deutschlands"/>
    <m/>
    <n v="19391208"/>
    <x v="5"/>
    <n v="19990721"/>
    <d v="1999-07-21T00:00:00"/>
    <n v="20040719"/>
    <d v="2004-07-19T00:00:00"/>
    <m/>
    <m/>
    <s v="Substitute"/>
    <s v="Committee on Regional Policy, Transport and Tourism"/>
    <m/>
  </r>
  <r>
    <n v="35"/>
    <x v="5"/>
    <x v="5"/>
    <m/>
    <s v="Germany"/>
    <s v="Christlich Demokratische Union Deutschlands"/>
    <m/>
    <n v="19391208"/>
    <x v="5"/>
    <n v="20020123"/>
    <d v="2002-01-23T00:00:00"/>
    <n v="20040719"/>
    <d v="2004-07-19T00:00:00"/>
    <m/>
    <m/>
    <s v="Vice-Chair"/>
    <s v="Committee on Fisheries"/>
    <m/>
  </r>
  <r>
    <n v="35"/>
    <x v="5"/>
    <x v="5"/>
    <m/>
    <s v="Germany"/>
    <s v="Christlich Demokratische Union Deutschlands"/>
    <m/>
    <n v="19391208"/>
    <x v="5"/>
    <n v="20031120"/>
    <d v="2003-11-20T00:00:00"/>
    <n v="20040421"/>
    <d v="2004-04-21T00:00:00"/>
    <m/>
    <m/>
    <s v="Member"/>
    <s v="Temporary committee on improving safety at sea"/>
    <m/>
  </r>
  <r>
    <n v="220"/>
    <x v="6"/>
    <x v="6"/>
    <m/>
    <s v="Ireland"/>
    <s v="Fine Gael Party"/>
    <m/>
    <n v="19290227"/>
    <x v="6"/>
    <n v="19790720"/>
    <d v="1979-07-20T00:00:00"/>
    <n v="19860518"/>
    <d v="1986-05-18T00:00:00"/>
    <m/>
    <m/>
    <s v="Member"/>
    <s v="Committee on Budgetary Control"/>
    <m/>
  </r>
  <r>
    <n v="220"/>
    <x v="6"/>
    <x v="6"/>
    <m/>
    <s v="Ireland"/>
    <s v="Fine Gael Party"/>
    <m/>
    <n v="19290227"/>
    <x v="6"/>
    <n v="19790720"/>
    <d v="1979-07-20T00:00:00"/>
    <n v="19840723"/>
    <d v="1984-07-23T00:00:00"/>
    <m/>
    <m/>
    <s v="Member"/>
    <s v="Committee on Budgets"/>
    <m/>
  </r>
  <r>
    <n v="220"/>
    <x v="6"/>
    <x v="6"/>
    <m/>
    <s v="Ireland"/>
    <s v="Fine Gael Party"/>
    <m/>
    <n v="19290227"/>
    <x v="6"/>
    <n v="19830310"/>
    <d v="1983-03-10T00:00:00"/>
    <n v="19840723"/>
    <d v="1984-07-23T00:00:00"/>
    <m/>
    <m/>
    <s v="Vice-Chair"/>
    <s v="Committee on the Environment, Public Health and Consumer Protection"/>
    <m/>
  </r>
  <r>
    <n v="220"/>
    <x v="6"/>
    <x v="6"/>
    <m/>
    <s v="Ireland"/>
    <s v="Fine Gael Party"/>
    <m/>
    <n v="19290227"/>
    <x v="6"/>
    <n v="19840726"/>
    <d v="1984-07-26T00:00:00"/>
    <n v="19860518"/>
    <d v="1986-05-18T00:00:00"/>
    <m/>
    <m/>
    <s v="Vice-Chair"/>
    <s v="Committee on Budgets"/>
    <m/>
  </r>
  <r>
    <n v="220"/>
    <x v="6"/>
    <x v="6"/>
    <m/>
    <s v="Ireland"/>
    <s v="Fine Gael Party"/>
    <m/>
    <n v="19290227"/>
    <x v="6"/>
    <n v="19840726"/>
    <d v="1984-07-26T00:00:00"/>
    <n v="19860518"/>
    <d v="1986-05-18T00:00:00"/>
    <m/>
    <m/>
    <s v="Substitute"/>
    <s v="Committee on the Environment, Public Health and Consumer Protection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A3:F10" firstHeaderRow="0" firstDataRow="1" firstDataCol="3"/>
  <pivotFields count="18">
    <pivotField showAll="0" defaultSubtotal="0"/>
    <pivotField axis="axisRow" outline="0" showAll="0" defaultSubtotal="0">
      <items count="7">
        <item x="3"/>
        <item x="0"/>
        <item x="2"/>
        <item x="1"/>
        <item x="5"/>
        <item x="4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7">
        <item x="4"/>
        <item x="2"/>
        <item x="5"/>
        <item x="0"/>
        <item x="3"/>
        <item x="1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numFmtId="14" showAll="0" defaultSubtotal="0">
      <items count="7">
        <item x="3"/>
        <item x="1"/>
        <item x="6"/>
        <item x="2"/>
        <item x="4"/>
        <item x="5"/>
        <item x="0"/>
      </items>
    </pivotField>
    <pivotField showAll="0" defaultSubtotal="0"/>
    <pivotField dataField="1" numFmtId="14" showAll="0" defaultSubtotal="0"/>
    <pivotField showAll="0" defaultSubtotal="0"/>
    <pivotField dataField="1" numFmtId="14"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</pivotFields>
  <rowFields count="3">
    <field x="1"/>
    <field x="2"/>
    <field x="8"/>
  </rowFields>
  <rowItems count="7">
    <i>
      <x/>
      <x v="4"/>
      <x/>
    </i>
    <i>
      <x v="1"/>
      <x v="3"/>
      <x v="6"/>
    </i>
    <i>
      <x v="2"/>
      <x v="1"/>
      <x v="3"/>
    </i>
    <i>
      <x v="3"/>
      <x v="5"/>
      <x v="1"/>
    </i>
    <i>
      <x v="4"/>
      <x v="2"/>
      <x v="5"/>
    </i>
    <i>
      <x v="5"/>
      <x/>
      <x v="4"/>
    </i>
    <i>
      <x v="6"/>
      <x v="6"/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min StartEU" fld="10" subtotal="min" baseField="2" baseItem="1" numFmtId="14"/>
    <dataField name="max endEU" fld="12" subtotal="max" baseField="8" baseItem="3" numFmtId="14"/>
    <dataField name="nb Committee " fld="16" subtotal="count" baseField="2" baseItem="2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E1" workbookViewId="0">
      <selection activeCell="S8" sqref="S8"/>
    </sheetView>
  </sheetViews>
  <sheetFormatPr baseColWidth="10" defaultRowHeight="15" x14ac:dyDescent="0.25"/>
  <cols>
    <col min="1" max="1" width="21" customWidth="1"/>
    <col min="2" max="2" width="12.7109375" customWidth="1"/>
    <col min="3" max="3" width="11.5703125" customWidth="1"/>
    <col min="4" max="4" width="11.42578125" customWidth="1"/>
    <col min="5" max="5" width="11" customWidth="1"/>
    <col min="6" max="6" width="14.140625" customWidth="1"/>
    <col min="7" max="8" width="10.85546875" customWidth="1"/>
    <col min="10" max="10" width="11.28515625" customWidth="1"/>
  </cols>
  <sheetData>
    <row r="1" spans="1:10" x14ac:dyDescent="0.25">
      <c r="E1" s="9"/>
      <c r="F1" s="9"/>
      <c r="G1" s="9"/>
      <c r="H1" s="9"/>
    </row>
    <row r="3" spans="1:10" x14ac:dyDescent="0.25">
      <c r="A3" s="7" t="s">
        <v>81</v>
      </c>
      <c r="B3" s="7" t="s">
        <v>2</v>
      </c>
      <c r="C3" s="7" t="s">
        <v>8</v>
      </c>
      <c r="D3" t="s">
        <v>82</v>
      </c>
      <c r="E3" t="s">
        <v>85</v>
      </c>
      <c r="F3" t="s">
        <v>83</v>
      </c>
      <c r="I3" t="s">
        <v>86</v>
      </c>
      <c r="J3" t="s">
        <v>84</v>
      </c>
    </row>
    <row r="4" spans="1:10" x14ac:dyDescent="0.25">
      <c r="A4" s="8" t="s">
        <v>55</v>
      </c>
      <c r="B4" s="8" t="s">
        <v>56</v>
      </c>
      <c r="C4" s="11">
        <v>6397</v>
      </c>
      <c r="D4" s="1">
        <v>33343</v>
      </c>
      <c r="E4" s="1">
        <v>34533</v>
      </c>
      <c r="F4" s="9">
        <v>2</v>
      </c>
      <c r="H4" s="10"/>
      <c r="I4" s="10">
        <f>(E4-D4)/(365.25/12)</f>
        <v>39.096509240246405</v>
      </c>
      <c r="J4" s="5" t="str">
        <f ca="1">DATEDIF(C4,TODAY(),"y")&amp;" ans, "&amp;DATEDIF(C4,TODAY(),"ym")&amp;" mois"</f>
        <v>96 ans, 6 mois</v>
      </c>
    </row>
    <row r="5" spans="1:10" x14ac:dyDescent="0.25">
      <c r="A5" s="8" t="s">
        <v>18</v>
      </c>
      <c r="B5" s="8" t="s">
        <v>19</v>
      </c>
      <c r="C5" s="11">
        <v>17201</v>
      </c>
      <c r="D5" s="1">
        <v>33492</v>
      </c>
      <c r="E5" s="1">
        <v>40007</v>
      </c>
      <c r="F5" s="9">
        <v>14</v>
      </c>
      <c r="H5" s="10"/>
      <c r="I5" s="10">
        <f t="shared" ref="I5:I10" si="0">(E5-D5)/(365.25/12)</f>
        <v>214.04517453798769</v>
      </c>
      <c r="J5" s="5" t="str">
        <f t="shared" ref="J5:J10" ca="1" si="1">DATEDIF(C5,TODAY(),"y")&amp;" ans, "&amp;DATEDIF(C5,TODAY(),"ym")&amp;" mois"</f>
        <v>66 ans, 11 mois</v>
      </c>
    </row>
    <row r="6" spans="1:10" x14ac:dyDescent="0.25">
      <c r="A6" s="8" t="s">
        <v>47</v>
      </c>
      <c r="B6" s="8" t="s">
        <v>48</v>
      </c>
      <c r="C6" s="11">
        <v>13644</v>
      </c>
      <c r="D6" s="1">
        <v>33229</v>
      </c>
      <c r="E6" s="1">
        <v>36360</v>
      </c>
      <c r="F6" s="9">
        <v>6</v>
      </c>
      <c r="H6" s="10"/>
      <c r="I6" s="10">
        <f t="shared" si="0"/>
        <v>102.86652977412732</v>
      </c>
      <c r="J6" s="5" t="str">
        <f t="shared" ca="1" si="1"/>
        <v>76 ans, 8 mois</v>
      </c>
    </row>
    <row r="7" spans="1:10" x14ac:dyDescent="0.25">
      <c r="A7" s="8" t="s">
        <v>36</v>
      </c>
      <c r="B7" s="8" t="s">
        <v>37</v>
      </c>
      <c r="C7" s="11">
        <v>7809</v>
      </c>
      <c r="D7" s="1">
        <v>31428</v>
      </c>
      <c r="E7" s="1">
        <v>34533</v>
      </c>
      <c r="F7" s="9">
        <v>13</v>
      </c>
      <c r="H7" s="10"/>
      <c r="I7" s="10">
        <f t="shared" si="0"/>
        <v>102.01232032854209</v>
      </c>
      <c r="J7" s="5" t="str">
        <f t="shared" ca="1" si="1"/>
        <v>92 ans, 7 mois</v>
      </c>
    </row>
    <row r="8" spans="1:10" x14ac:dyDescent="0.25">
      <c r="A8" s="8" t="s">
        <v>66</v>
      </c>
      <c r="B8" s="8" t="s">
        <v>67</v>
      </c>
      <c r="C8" s="11">
        <v>14587</v>
      </c>
      <c r="D8" s="1">
        <v>33221</v>
      </c>
      <c r="E8" s="1">
        <v>38187</v>
      </c>
      <c r="F8" s="9">
        <v>13</v>
      </c>
      <c r="H8" s="10"/>
      <c r="I8" s="10">
        <f t="shared" si="0"/>
        <v>163.15400410677617</v>
      </c>
      <c r="J8" s="5" t="str">
        <f t="shared" ca="1" si="1"/>
        <v>74 ans, 1 mois</v>
      </c>
    </row>
    <row r="9" spans="1:10" x14ac:dyDescent="0.25">
      <c r="A9" s="8" t="s">
        <v>59</v>
      </c>
      <c r="B9" s="8" t="s">
        <v>60</v>
      </c>
      <c r="C9" s="11">
        <v>13693</v>
      </c>
      <c r="D9" s="1">
        <v>33403</v>
      </c>
      <c r="E9" s="1">
        <v>34533</v>
      </c>
      <c r="F9" s="9">
        <v>7</v>
      </c>
      <c r="H9" s="10"/>
      <c r="I9" s="10">
        <f t="shared" si="0"/>
        <v>37.125256673511295</v>
      </c>
      <c r="J9" s="5" t="str">
        <f t="shared" ca="1" si="1"/>
        <v>76 ans, 6 mois</v>
      </c>
    </row>
    <row r="10" spans="1:10" x14ac:dyDescent="0.25">
      <c r="A10" s="8" t="s">
        <v>70</v>
      </c>
      <c r="B10" s="8" t="s">
        <v>71</v>
      </c>
      <c r="C10" s="11">
        <v>10651</v>
      </c>
      <c r="D10" s="1">
        <v>29056</v>
      </c>
      <c r="E10" s="1">
        <v>31550</v>
      </c>
      <c r="F10" s="9">
        <v>5</v>
      </c>
      <c r="H10" s="10"/>
      <c r="I10" s="10">
        <f t="shared" si="0"/>
        <v>81.938398357289529</v>
      </c>
      <c r="J10" s="5" t="str">
        <f t="shared" ca="1" si="1"/>
        <v>84 ans, 10 mois</v>
      </c>
    </row>
    <row r="15" spans="1:10" x14ac:dyDescent="0.25">
      <c r="F15" s="1"/>
      <c r="G15" s="1"/>
    </row>
    <row r="16" spans="1:10" x14ac:dyDescent="0.25">
      <c r="A16" s="2"/>
      <c r="F16" s="1"/>
      <c r="G16" s="1"/>
    </row>
    <row r="18" spans="5:8" x14ac:dyDescent="0.25">
      <c r="E18" s="1"/>
      <c r="F18" s="4"/>
      <c r="G18" s="4"/>
      <c r="H18" s="1"/>
    </row>
    <row r="19" spans="5:8" x14ac:dyDescent="0.25">
      <c r="E19" s="1"/>
      <c r="F19" s="4"/>
      <c r="G19" s="4"/>
      <c r="H19" s="1"/>
    </row>
    <row r="20" spans="5:8" x14ac:dyDescent="0.25">
      <c r="E20" s="5"/>
      <c r="F20" s="5"/>
      <c r="G20" s="5"/>
      <c r="H20" s="5"/>
    </row>
    <row r="21" spans="5:8" x14ac:dyDescent="0.25">
      <c r="E21" s="10"/>
      <c r="F21" s="10"/>
      <c r="G21" s="10"/>
      <c r="H21" s="10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61"/>
  <sheetViews>
    <sheetView topLeftCell="B1" workbookViewId="0">
      <selection activeCell="M15" sqref="M15"/>
    </sheetView>
  </sheetViews>
  <sheetFormatPr baseColWidth="10" defaultRowHeight="15" x14ac:dyDescent="0.25"/>
  <cols>
    <col min="2" max="2" width="18.42578125" customWidth="1"/>
    <col min="17" max="17" width="78.28515625" bestFit="1" customWidth="1"/>
    <col min="18" max="18" width="13" bestFit="1" customWidth="1"/>
    <col min="27" max="27" width="16.85546875" customWidth="1"/>
  </cols>
  <sheetData>
    <row r="1" spans="1:3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AA1" t="s">
        <v>18</v>
      </c>
    </row>
    <row r="2" spans="1:33" x14ac:dyDescent="0.25">
      <c r="A2">
        <v>1</v>
      </c>
      <c r="B2" t="s">
        <v>18</v>
      </c>
      <c r="C2" t="s">
        <v>19</v>
      </c>
      <c r="E2" t="s">
        <v>20</v>
      </c>
      <c r="F2" t="s">
        <v>21</v>
      </c>
      <c r="H2">
        <v>19470203</v>
      </c>
      <c r="I2" s="1">
        <v>17201</v>
      </c>
      <c r="J2">
        <v>19910911</v>
      </c>
      <c r="K2" s="1">
        <v>33492</v>
      </c>
      <c r="L2">
        <v>19911006</v>
      </c>
      <c r="M2" s="1">
        <v>33517</v>
      </c>
      <c r="P2" t="s">
        <v>22</v>
      </c>
      <c r="Q2" t="s">
        <v>23</v>
      </c>
      <c r="AA2" t="s">
        <v>36</v>
      </c>
      <c r="AF2" s="1"/>
      <c r="AG2" s="1"/>
    </row>
    <row r="3" spans="1:33" x14ac:dyDescent="0.25">
      <c r="A3">
        <v>1</v>
      </c>
      <c r="B3" t="s">
        <v>18</v>
      </c>
      <c r="C3" t="s">
        <v>19</v>
      </c>
      <c r="E3" t="s">
        <v>20</v>
      </c>
      <c r="F3" t="s">
        <v>21</v>
      </c>
      <c r="H3">
        <v>19470203</v>
      </c>
      <c r="I3" s="1">
        <v>17201</v>
      </c>
      <c r="J3">
        <v>19910913</v>
      </c>
      <c r="K3" s="1">
        <v>33494</v>
      </c>
      <c r="L3">
        <v>19920114</v>
      </c>
      <c r="M3" s="1">
        <v>33617</v>
      </c>
      <c r="P3" t="s">
        <v>24</v>
      </c>
      <c r="Q3" t="s">
        <v>25</v>
      </c>
      <c r="AA3" t="s">
        <v>47</v>
      </c>
      <c r="AF3" s="1"/>
      <c r="AG3" s="1"/>
    </row>
    <row r="4" spans="1:33" x14ac:dyDescent="0.25">
      <c r="A4">
        <v>1</v>
      </c>
      <c r="B4" t="s">
        <v>18</v>
      </c>
      <c r="C4" t="s">
        <v>19</v>
      </c>
      <c r="E4" t="s">
        <v>20</v>
      </c>
      <c r="F4" t="s">
        <v>21</v>
      </c>
      <c r="H4">
        <v>19470203</v>
      </c>
      <c r="I4" s="1">
        <v>17201</v>
      </c>
      <c r="J4">
        <v>19911007</v>
      </c>
      <c r="K4" s="1">
        <v>33518</v>
      </c>
      <c r="L4">
        <v>19920114</v>
      </c>
      <c r="M4" s="1">
        <v>33617</v>
      </c>
      <c r="P4" t="s">
        <v>22</v>
      </c>
      <c r="Q4" t="s">
        <v>26</v>
      </c>
      <c r="AA4" t="s">
        <v>55</v>
      </c>
      <c r="AF4" s="1"/>
      <c r="AG4" s="1"/>
    </row>
    <row r="5" spans="1:33" x14ac:dyDescent="0.25">
      <c r="A5">
        <v>1</v>
      </c>
      <c r="B5" t="s">
        <v>18</v>
      </c>
      <c r="C5" t="s">
        <v>19</v>
      </c>
      <c r="E5" t="s">
        <v>20</v>
      </c>
      <c r="F5" t="s">
        <v>21</v>
      </c>
      <c r="H5">
        <v>19470203</v>
      </c>
      <c r="I5" s="1">
        <v>17201</v>
      </c>
      <c r="J5">
        <v>19920115</v>
      </c>
      <c r="K5" s="1">
        <v>33618</v>
      </c>
      <c r="L5">
        <v>19940718</v>
      </c>
      <c r="M5" s="1">
        <v>34533</v>
      </c>
      <c r="P5" t="s">
        <v>24</v>
      </c>
      <c r="Q5" t="s">
        <v>27</v>
      </c>
      <c r="AA5" t="s">
        <v>59</v>
      </c>
    </row>
    <row r="6" spans="1:33" x14ac:dyDescent="0.25">
      <c r="A6">
        <v>1</v>
      </c>
      <c r="B6" t="s">
        <v>18</v>
      </c>
      <c r="C6" t="s">
        <v>19</v>
      </c>
      <c r="E6" t="s">
        <v>20</v>
      </c>
      <c r="F6" t="s">
        <v>21</v>
      </c>
      <c r="H6">
        <v>19470203</v>
      </c>
      <c r="I6" s="1">
        <v>17201</v>
      </c>
      <c r="J6">
        <v>19920115</v>
      </c>
      <c r="K6" s="1">
        <v>33618</v>
      </c>
      <c r="L6">
        <v>19920210</v>
      </c>
      <c r="M6" s="1">
        <v>33644</v>
      </c>
      <c r="P6" t="s">
        <v>22</v>
      </c>
      <c r="Q6" t="s">
        <v>28</v>
      </c>
      <c r="AA6" t="s">
        <v>66</v>
      </c>
    </row>
    <row r="7" spans="1:33" x14ac:dyDescent="0.25">
      <c r="A7">
        <v>1</v>
      </c>
      <c r="B7" t="s">
        <v>18</v>
      </c>
      <c r="C7" t="s">
        <v>19</v>
      </c>
      <c r="E7" t="s">
        <v>20</v>
      </c>
      <c r="F7" t="s">
        <v>21</v>
      </c>
      <c r="H7">
        <v>19470203</v>
      </c>
      <c r="I7" s="1">
        <v>17201</v>
      </c>
      <c r="J7">
        <v>19920211</v>
      </c>
      <c r="K7" s="1">
        <v>33645</v>
      </c>
      <c r="L7">
        <v>19990719</v>
      </c>
      <c r="M7" s="1">
        <v>36360</v>
      </c>
      <c r="P7" t="s">
        <v>24</v>
      </c>
      <c r="Q7" t="s">
        <v>28</v>
      </c>
      <c r="AA7" t="s">
        <v>70</v>
      </c>
    </row>
    <row r="8" spans="1:33" x14ac:dyDescent="0.25">
      <c r="A8">
        <v>1</v>
      </c>
      <c r="B8" t="s">
        <v>18</v>
      </c>
      <c r="C8" t="s">
        <v>19</v>
      </c>
      <c r="E8" t="s">
        <v>20</v>
      </c>
      <c r="F8" t="s">
        <v>21</v>
      </c>
      <c r="H8">
        <v>19470203</v>
      </c>
      <c r="I8" s="1">
        <v>17201</v>
      </c>
      <c r="J8">
        <v>19940721</v>
      </c>
      <c r="K8" s="1">
        <v>34536</v>
      </c>
      <c r="L8">
        <v>19990719</v>
      </c>
      <c r="M8" s="1">
        <v>36360</v>
      </c>
      <c r="P8" t="s">
        <v>22</v>
      </c>
      <c r="Q8" t="s">
        <v>29</v>
      </c>
      <c r="AE8" s="2" t="str">
        <f t="array" aca="1" ref="AE8" ca="1">IFERROR(INDEX(Liste,MATCH(SMALL(IF(MATCH(Liste,Liste,0)=ROW(INDIRECT("1:"&amp;ROWS(Liste))),COUNTIF(Liste,"&lt;"&amp;Liste)),ROW(INDIRECT("1:"&amp;ROWS(Liste)))),COUNTIF(Liste,"&lt;"&amp;Liste),0)),"")</f>
        <v/>
      </c>
    </row>
    <row r="9" spans="1:33" x14ac:dyDescent="0.25">
      <c r="A9">
        <v>1</v>
      </c>
      <c r="B9" t="s">
        <v>18</v>
      </c>
      <c r="C9" t="s">
        <v>19</v>
      </c>
      <c r="E9" t="s">
        <v>20</v>
      </c>
      <c r="F9" t="s">
        <v>21</v>
      </c>
      <c r="H9">
        <v>19470203</v>
      </c>
      <c r="I9" s="1">
        <v>17201</v>
      </c>
      <c r="J9">
        <v>19990721</v>
      </c>
      <c r="K9" s="1">
        <v>36362</v>
      </c>
      <c r="L9">
        <v>20040719</v>
      </c>
      <c r="M9" s="1">
        <v>38187</v>
      </c>
      <c r="P9" t="s">
        <v>22</v>
      </c>
      <c r="Q9" t="s">
        <v>30</v>
      </c>
      <c r="AE9" s="2" t="str">
        <f t="array" aca="1" ref="AE9" ca="1">IFERROR(INDEX(Liste,MATCH(SMALL(IF(MATCH(Liste,Liste,0)=ROW(INDIRECT("1:"&amp;ROWS(Liste))),COUNTIF(Liste,"&lt;"&amp;Liste)),ROW(INDIRECT("1:"&amp;ROWS(Liste)))),COUNTIF(Liste,"&lt;"&amp;Liste),0)),"")</f>
        <v/>
      </c>
    </row>
    <row r="10" spans="1:33" x14ac:dyDescent="0.25">
      <c r="A10">
        <v>1</v>
      </c>
      <c r="B10" t="s">
        <v>18</v>
      </c>
      <c r="C10" t="s">
        <v>19</v>
      </c>
      <c r="E10" t="s">
        <v>20</v>
      </c>
      <c r="F10" t="s">
        <v>21</v>
      </c>
      <c r="H10">
        <v>19470203</v>
      </c>
      <c r="I10" s="1">
        <v>17201</v>
      </c>
      <c r="J10">
        <v>19990721</v>
      </c>
      <c r="K10" s="1">
        <v>36362</v>
      </c>
      <c r="L10">
        <v>20040719</v>
      </c>
      <c r="M10" s="1">
        <v>38187</v>
      </c>
      <c r="P10" t="s">
        <v>24</v>
      </c>
      <c r="Q10" t="s">
        <v>31</v>
      </c>
      <c r="AE10" s="2" t="str">
        <f t="array" aca="1" ref="AE10" ca="1">IFERROR(INDEX(Liste,MATCH(SMALL(IF(MATCH(Liste,Liste,0)=ROW(INDIRECT("1:"&amp;ROWS(Liste))),COUNTIF(Liste,"&lt;"&amp;Liste)),ROW(INDIRECT("1:"&amp;ROWS(Liste)))),COUNTIF(Liste,"&lt;"&amp;Liste),0)),"")</f>
        <v/>
      </c>
    </row>
    <row r="11" spans="1:33" x14ac:dyDescent="0.25">
      <c r="A11">
        <v>1</v>
      </c>
      <c r="B11" t="s">
        <v>18</v>
      </c>
      <c r="C11" t="s">
        <v>19</v>
      </c>
      <c r="E11" t="s">
        <v>20</v>
      </c>
      <c r="F11" t="s">
        <v>21</v>
      </c>
      <c r="H11">
        <v>19470203</v>
      </c>
      <c r="I11" s="1">
        <v>17201</v>
      </c>
      <c r="J11">
        <v>20031120</v>
      </c>
      <c r="K11" s="1">
        <v>37945</v>
      </c>
      <c r="L11">
        <v>20031125</v>
      </c>
      <c r="M11" s="1">
        <v>37950</v>
      </c>
      <c r="P11" t="s">
        <v>24</v>
      </c>
      <c r="Q11" t="s">
        <v>32</v>
      </c>
      <c r="AE11" s="2" t="str">
        <f t="array" aca="1" ref="AE11" ca="1">IFERROR(INDEX(Liste,MATCH(SMALL(IF(MATCH(Liste,Liste,0)=ROW(INDIRECT("1:"&amp;ROWS(Liste))),COUNTIF(Liste,"&lt;"&amp;Liste)),ROW(INDIRECT("1:"&amp;ROWS(Liste)))),COUNTIF(Liste,"&lt;"&amp;Liste),0)),"")</f>
        <v/>
      </c>
    </row>
    <row r="12" spans="1:33" x14ac:dyDescent="0.25">
      <c r="A12">
        <v>1</v>
      </c>
      <c r="B12" t="s">
        <v>18</v>
      </c>
      <c r="C12" t="s">
        <v>19</v>
      </c>
      <c r="E12" t="s">
        <v>20</v>
      </c>
      <c r="F12" t="s">
        <v>21</v>
      </c>
      <c r="H12">
        <v>19470203</v>
      </c>
      <c r="I12" s="1">
        <v>17201</v>
      </c>
      <c r="J12">
        <v>20031126</v>
      </c>
      <c r="K12" s="1">
        <v>37951</v>
      </c>
      <c r="L12">
        <v>20040421</v>
      </c>
      <c r="M12" s="1">
        <v>38098</v>
      </c>
      <c r="P12" t="s">
        <v>33</v>
      </c>
      <c r="Q12" t="s">
        <v>32</v>
      </c>
      <c r="AE12" s="2" t="str">
        <f t="array" aca="1" ref="AE12" ca="1">IFERROR(INDEX(Liste,MATCH(SMALL(IF(MATCH(Liste,Liste,0)=ROW(INDIRECT("1:"&amp;ROWS(Liste))),COUNTIF(Liste,"&lt;"&amp;Liste)),ROW(INDIRECT("1:"&amp;ROWS(Liste)))),COUNTIF(Liste,"&lt;"&amp;Liste),0)),"")</f>
        <v/>
      </c>
    </row>
    <row r="13" spans="1:33" x14ac:dyDescent="0.25">
      <c r="A13">
        <v>1</v>
      </c>
      <c r="B13" t="s">
        <v>18</v>
      </c>
      <c r="C13" t="s">
        <v>19</v>
      </c>
      <c r="E13" t="s">
        <v>20</v>
      </c>
      <c r="F13" t="s">
        <v>21</v>
      </c>
      <c r="H13">
        <v>19470203</v>
      </c>
      <c r="I13" s="1">
        <v>17201</v>
      </c>
      <c r="J13">
        <v>20040721</v>
      </c>
      <c r="K13" s="1">
        <v>38189</v>
      </c>
      <c r="L13">
        <v>20090713</v>
      </c>
      <c r="M13" s="1">
        <v>40007</v>
      </c>
      <c r="P13" t="s">
        <v>24</v>
      </c>
      <c r="Q13" t="s">
        <v>34</v>
      </c>
      <c r="AE13" s="2" t="str">
        <f t="array" aca="1" ref="AE13" ca="1">IFERROR(INDEX(Liste,MATCH(SMALL(IF(MATCH(Liste,Liste,0)=ROW(INDIRECT("1:"&amp;ROWS(Liste))),COUNTIF(Liste,"&lt;"&amp;Liste)),ROW(INDIRECT("1:"&amp;ROWS(Liste)))),COUNTIF(Liste,"&lt;"&amp;Liste),0)),"")</f>
        <v/>
      </c>
    </row>
    <row r="14" spans="1:33" x14ac:dyDescent="0.25">
      <c r="A14">
        <v>1</v>
      </c>
      <c r="B14" t="s">
        <v>18</v>
      </c>
      <c r="C14" t="s">
        <v>19</v>
      </c>
      <c r="E14" t="s">
        <v>20</v>
      </c>
      <c r="F14" t="s">
        <v>21</v>
      </c>
      <c r="H14">
        <v>19470203</v>
      </c>
      <c r="I14" s="1">
        <v>17201</v>
      </c>
      <c r="J14">
        <v>20040721</v>
      </c>
      <c r="K14" s="1">
        <v>38189</v>
      </c>
      <c r="L14">
        <v>20090713</v>
      </c>
      <c r="M14" s="1">
        <v>40007</v>
      </c>
      <c r="P14" t="s">
        <v>22</v>
      </c>
      <c r="Q14" t="s">
        <v>35</v>
      </c>
      <c r="AE14" s="2" t="str">
        <f t="array" aca="1" ref="AE14" ca="1">IFERROR(INDEX(Liste,MATCH(SMALL(IF(MATCH(Liste,Liste,0)=ROW(INDIRECT("1:"&amp;ROWS(Liste))),COUNTIF(Liste,"&lt;"&amp;Liste)),ROW(INDIRECT("1:"&amp;ROWS(Liste)))),COUNTIF(Liste,"&lt;"&amp;Liste),0)),"")</f>
        <v/>
      </c>
    </row>
    <row r="15" spans="1:33" x14ac:dyDescent="0.25">
      <c r="A15">
        <v>1</v>
      </c>
      <c r="B15" t="s">
        <v>18</v>
      </c>
      <c r="C15" t="s">
        <v>19</v>
      </c>
      <c r="E15" t="s">
        <v>20</v>
      </c>
      <c r="F15" t="s">
        <v>21</v>
      </c>
      <c r="H15">
        <v>19470203</v>
      </c>
      <c r="I15" s="1">
        <v>17201</v>
      </c>
      <c r="J15">
        <v>20040721</v>
      </c>
      <c r="K15" s="1">
        <v>38189</v>
      </c>
      <c r="L15">
        <v>20090713</v>
      </c>
      <c r="M15" s="1">
        <v>40007</v>
      </c>
      <c r="P15" t="s">
        <v>24</v>
      </c>
      <c r="Q15" t="s">
        <v>28</v>
      </c>
      <c r="AE15" s="2" t="str">
        <f t="array" aca="1" ref="AE15" ca="1">IFERROR(INDEX(Liste,MATCH(SMALL(IF(MATCH(Liste,Liste,0)=ROW(INDIRECT("1:"&amp;ROWS(Liste))),COUNTIF(Liste,"&lt;"&amp;Liste)),ROW(INDIRECT("1:"&amp;ROWS(Liste)))),COUNTIF(Liste,"&lt;"&amp;Liste),0)),"")</f>
        <v/>
      </c>
    </row>
    <row r="16" spans="1:33" x14ac:dyDescent="0.25">
      <c r="A16">
        <v>2</v>
      </c>
      <c r="B16" t="s">
        <v>36</v>
      </c>
      <c r="C16" t="s">
        <v>37</v>
      </c>
      <c r="E16" t="s">
        <v>38</v>
      </c>
      <c r="F16" t="s">
        <v>39</v>
      </c>
      <c r="H16">
        <v>19210518</v>
      </c>
      <c r="I16" s="1">
        <v>7809</v>
      </c>
      <c r="J16">
        <v>19860116</v>
      </c>
      <c r="K16" s="1">
        <v>31428</v>
      </c>
      <c r="L16">
        <v>19870120</v>
      </c>
      <c r="M16" s="1">
        <v>31797</v>
      </c>
      <c r="P16" t="s">
        <v>24</v>
      </c>
      <c r="Q16" t="s">
        <v>29</v>
      </c>
      <c r="AE16" s="2" t="str">
        <f t="array" aca="1" ref="AE16" ca="1">IFERROR(INDEX(Liste,MATCH(SMALL(IF(MATCH(Liste,Liste,0)=ROW(INDIRECT("1:"&amp;ROWS(Liste))),COUNTIF(Liste,"&lt;"&amp;Liste)),ROW(INDIRECT("1:"&amp;ROWS(Liste)))),COUNTIF(Liste,"&lt;"&amp;Liste),0)),"")</f>
        <v/>
      </c>
    </row>
    <row r="17" spans="1:31" x14ac:dyDescent="0.25">
      <c r="A17">
        <v>2</v>
      </c>
      <c r="B17" t="s">
        <v>36</v>
      </c>
      <c r="C17" t="s">
        <v>37</v>
      </c>
      <c r="E17" t="s">
        <v>38</v>
      </c>
      <c r="F17" t="s">
        <v>39</v>
      </c>
      <c r="H17">
        <v>19210518</v>
      </c>
      <c r="I17" s="1">
        <v>7809</v>
      </c>
      <c r="J17">
        <v>19860116</v>
      </c>
      <c r="K17" s="1">
        <v>31428</v>
      </c>
      <c r="L17">
        <v>19870120</v>
      </c>
      <c r="M17" s="1">
        <v>31797</v>
      </c>
      <c r="P17" t="s">
        <v>22</v>
      </c>
      <c r="Q17" t="s">
        <v>40</v>
      </c>
      <c r="AE17" s="2" t="str">
        <f t="array" aca="1" ref="AE17" ca="1">IFERROR(INDEX(Liste,MATCH(SMALL(IF(MATCH(Liste,Liste,0)=ROW(INDIRECT("1:"&amp;ROWS(Liste))),COUNTIF(Liste,"&lt;"&amp;Liste)),ROW(INDIRECT("1:"&amp;ROWS(Liste)))),COUNTIF(Liste,"&lt;"&amp;Liste),0)),"")</f>
        <v/>
      </c>
    </row>
    <row r="18" spans="1:31" x14ac:dyDescent="0.25">
      <c r="A18">
        <v>2</v>
      </c>
      <c r="B18" t="s">
        <v>36</v>
      </c>
      <c r="C18" t="s">
        <v>37</v>
      </c>
      <c r="E18" t="s">
        <v>38</v>
      </c>
      <c r="F18" t="s">
        <v>39</v>
      </c>
      <c r="H18">
        <v>19210518</v>
      </c>
      <c r="I18" s="1">
        <v>7809</v>
      </c>
      <c r="J18">
        <v>19860116</v>
      </c>
      <c r="K18" s="1">
        <v>31428</v>
      </c>
      <c r="L18">
        <v>19870120</v>
      </c>
      <c r="M18" s="1">
        <v>31797</v>
      </c>
      <c r="P18" t="s">
        <v>24</v>
      </c>
      <c r="Q18" t="s">
        <v>41</v>
      </c>
    </row>
    <row r="19" spans="1:31" x14ac:dyDescent="0.25">
      <c r="A19">
        <v>2</v>
      </c>
      <c r="B19" t="s">
        <v>36</v>
      </c>
      <c r="C19" t="s">
        <v>37</v>
      </c>
      <c r="E19" t="s">
        <v>38</v>
      </c>
      <c r="F19" t="s">
        <v>39</v>
      </c>
      <c r="H19">
        <v>19210518</v>
      </c>
      <c r="I19" s="1">
        <v>7809</v>
      </c>
      <c r="J19">
        <v>19870121</v>
      </c>
      <c r="K19" s="1">
        <v>31798</v>
      </c>
      <c r="L19">
        <v>19870121</v>
      </c>
      <c r="M19" s="1">
        <v>31798</v>
      </c>
      <c r="P19" t="s">
        <v>24</v>
      </c>
      <c r="Q19" t="s">
        <v>42</v>
      </c>
    </row>
    <row r="20" spans="1:31" x14ac:dyDescent="0.25">
      <c r="A20">
        <v>2</v>
      </c>
      <c r="B20" t="s">
        <v>36</v>
      </c>
      <c r="C20" t="s">
        <v>37</v>
      </c>
      <c r="E20" t="s">
        <v>38</v>
      </c>
      <c r="F20" t="s">
        <v>39</v>
      </c>
      <c r="H20">
        <v>19210518</v>
      </c>
      <c r="I20" s="1">
        <v>7809</v>
      </c>
      <c r="J20">
        <v>19870121</v>
      </c>
      <c r="K20" s="1">
        <v>31798</v>
      </c>
      <c r="L20">
        <v>19870121</v>
      </c>
      <c r="M20" s="1">
        <v>31798</v>
      </c>
      <c r="P20" t="s">
        <v>24</v>
      </c>
      <c r="Q20" t="s">
        <v>43</v>
      </c>
    </row>
    <row r="21" spans="1:31" x14ac:dyDescent="0.25">
      <c r="A21">
        <v>2</v>
      </c>
      <c r="B21" t="s">
        <v>36</v>
      </c>
      <c r="C21" t="s">
        <v>37</v>
      </c>
      <c r="E21" t="s">
        <v>38</v>
      </c>
      <c r="F21" t="s">
        <v>39</v>
      </c>
      <c r="H21">
        <v>19210518</v>
      </c>
      <c r="I21" s="1">
        <v>7809</v>
      </c>
      <c r="J21">
        <v>19870121</v>
      </c>
      <c r="K21" s="1">
        <v>31798</v>
      </c>
      <c r="L21">
        <v>19870705</v>
      </c>
      <c r="M21" s="1">
        <v>31963</v>
      </c>
      <c r="P21" t="s">
        <v>22</v>
      </c>
      <c r="Q21" t="s">
        <v>43</v>
      </c>
    </row>
    <row r="22" spans="1:31" x14ac:dyDescent="0.25">
      <c r="A22">
        <v>2</v>
      </c>
      <c r="B22" t="s">
        <v>36</v>
      </c>
      <c r="C22" t="s">
        <v>37</v>
      </c>
      <c r="E22" t="s">
        <v>38</v>
      </c>
      <c r="F22" t="s">
        <v>39</v>
      </c>
      <c r="H22">
        <v>19210518</v>
      </c>
      <c r="I22" s="1">
        <v>7809</v>
      </c>
      <c r="J22">
        <v>19870122</v>
      </c>
      <c r="K22" s="1">
        <v>31799</v>
      </c>
      <c r="L22">
        <v>19870220</v>
      </c>
      <c r="M22" s="1">
        <v>31828</v>
      </c>
      <c r="P22" t="s">
        <v>24</v>
      </c>
      <c r="Q22" t="s">
        <v>26</v>
      </c>
    </row>
    <row r="23" spans="1:31" x14ac:dyDescent="0.25">
      <c r="A23">
        <v>2</v>
      </c>
      <c r="B23" t="s">
        <v>36</v>
      </c>
      <c r="C23" t="s">
        <v>37</v>
      </c>
      <c r="E23" t="s">
        <v>38</v>
      </c>
      <c r="F23" t="s">
        <v>39</v>
      </c>
      <c r="H23">
        <v>19210518</v>
      </c>
      <c r="I23" s="1">
        <v>7809</v>
      </c>
      <c r="J23">
        <v>19870220</v>
      </c>
      <c r="K23" s="1">
        <v>31828</v>
      </c>
      <c r="L23">
        <v>19870705</v>
      </c>
      <c r="M23" s="1">
        <v>31963</v>
      </c>
      <c r="P23" t="s">
        <v>24</v>
      </c>
      <c r="Q23" t="s">
        <v>40</v>
      </c>
    </row>
    <row r="24" spans="1:31" x14ac:dyDescent="0.25">
      <c r="A24">
        <v>2</v>
      </c>
      <c r="B24" t="s">
        <v>36</v>
      </c>
      <c r="C24" t="s">
        <v>37</v>
      </c>
      <c r="E24" t="s">
        <v>38</v>
      </c>
      <c r="F24" t="s">
        <v>44</v>
      </c>
      <c r="H24">
        <v>19210518</v>
      </c>
      <c r="I24" s="1">
        <v>7809</v>
      </c>
      <c r="J24">
        <v>19870706</v>
      </c>
      <c r="K24" s="1">
        <v>31964</v>
      </c>
      <c r="L24">
        <v>19890724</v>
      </c>
      <c r="M24" s="1">
        <v>32713</v>
      </c>
      <c r="P24" t="s">
        <v>24</v>
      </c>
      <c r="Q24" t="s">
        <v>40</v>
      </c>
    </row>
    <row r="25" spans="1:31" x14ac:dyDescent="0.25">
      <c r="A25">
        <v>2</v>
      </c>
      <c r="B25" t="s">
        <v>36</v>
      </c>
      <c r="C25" t="s">
        <v>37</v>
      </c>
      <c r="E25" t="s">
        <v>38</v>
      </c>
      <c r="F25" t="s">
        <v>44</v>
      </c>
      <c r="H25">
        <v>19210518</v>
      </c>
      <c r="I25" s="1">
        <v>7809</v>
      </c>
      <c r="J25">
        <v>19870706</v>
      </c>
      <c r="K25" s="1">
        <v>31964</v>
      </c>
      <c r="L25">
        <v>19890724</v>
      </c>
      <c r="M25" s="1">
        <v>32713</v>
      </c>
      <c r="P25" t="s">
        <v>22</v>
      </c>
      <c r="Q25" t="s">
        <v>43</v>
      </c>
    </row>
    <row r="26" spans="1:31" x14ac:dyDescent="0.25">
      <c r="A26">
        <v>2</v>
      </c>
      <c r="B26" t="s">
        <v>36</v>
      </c>
      <c r="C26" t="s">
        <v>37</v>
      </c>
      <c r="E26" t="s">
        <v>38</v>
      </c>
      <c r="F26" t="s">
        <v>44</v>
      </c>
      <c r="H26">
        <v>19210518</v>
      </c>
      <c r="I26" s="1">
        <v>7809</v>
      </c>
      <c r="J26">
        <v>19880613</v>
      </c>
      <c r="K26" s="1">
        <v>32307</v>
      </c>
      <c r="L26">
        <v>19890724</v>
      </c>
      <c r="M26" s="1">
        <v>32713</v>
      </c>
      <c r="P26" t="s">
        <v>24</v>
      </c>
      <c r="Q26" t="s">
        <v>45</v>
      </c>
    </row>
    <row r="27" spans="1:31" x14ac:dyDescent="0.25">
      <c r="A27">
        <v>2</v>
      </c>
      <c r="B27" t="s">
        <v>36</v>
      </c>
      <c r="C27" t="s">
        <v>37</v>
      </c>
      <c r="E27" t="s">
        <v>38</v>
      </c>
      <c r="F27" t="s">
        <v>46</v>
      </c>
      <c r="H27">
        <v>19210518</v>
      </c>
      <c r="I27" s="1">
        <v>7809</v>
      </c>
      <c r="J27">
        <v>19911209</v>
      </c>
      <c r="K27" s="1">
        <v>33581</v>
      </c>
      <c r="L27">
        <v>19920114</v>
      </c>
      <c r="M27" s="1">
        <v>33617</v>
      </c>
      <c r="P27" t="s">
        <v>24</v>
      </c>
      <c r="Q27" t="s">
        <v>40</v>
      </c>
    </row>
    <row r="28" spans="1:31" x14ac:dyDescent="0.25">
      <c r="A28">
        <v>2</v>
      </c>
      <c r="B28" t="s">
        <v>36</v>
      </c>
      <c r="C28" t="s">
        <v>37</v>
      </c>
      <c r="E28" t="s">
        <v>38</v>
      </c>
      <c r="F28" t="s">
        <v>46</v>
      </c>
      <c r="H28">
        <v>19210518</v>
      </c>
      <c r="I28" s="1">
        <v>7809</v>
      </c>
      <c r="J28">
        <v>19920115</v>
      </c>
      <c r="K28" s="1">
        <v>33618</v>
      </c>
      <c r="L28">
        <v>19940718</v>
      </c>
      <c r="M28" s="1">
        <v>34533</v>
      </c>
      <c r="P28" t="s">
        <v>24</v>
      </c>
      <c r="Q28" t="s">
        <v>27</v>
      </c>
    </row>
    <row r="29" spans="1:31" x14ac:dyDescent="0.25">
      <c r="A29">
        <v>3</v>
      </c>
      <c r="B29" t="s">
        <v>47</v>
      </c>
      <c r="C29" t="s">
        <v>48</v>
      </c>
      <c r="E29" t="s">
        <v>20</v>
      </c>
      <c r="F29" t="s">
        <v>49</v>
      </c>
      <c r="H29">
        <v>19370509</v>
      </c>
      <c r="I29" s="1">
        <v>13644</v>
      </c>
      <c r="J29">
        <v>19901222</v>
      </c>
      <c r="K29" s="1">
        <v>33229</v>
      </c>
      <c r="L29">
        <v>19990719</v>
      </c>
      <c r="M29" s="1">
        <v>36360</v>
      </c>
      <c r="P29" t="s">
        <v>24</v>
      </c>
      <c r="Q29" t="s">
        <v>50</v>
      </c>
    </row>
    <row r="30" spans="1:31" x14ac:dyDescent="0.25">
      <c r="A30">
        <v>3</v>
      </c>
      <c r="B30" t="s">
        <v>47</v>
      </c>
      <c r="C30" t="s">
        <v>48</v>
      </c>
      <c r="E30" t="s">
        <v>20</v>
      </c>
      <c r="F30" t="s">
        <v>49</v>
      </c>
      <c r="H30">
        <v>19370509</v>
      </c>
      <c r="I30" s="1">
        <v>13644</v>
      </c>
      <c r="J30">
        <v>19910121</v>
      </c>
      <c r="K30" s="1">
        <v>33259</v>
      </c>
      <c r="L30">
        <v>19920114</v>
      </c>
      <c r="M30" s="1">
        <v>33617</v>
      </c>
      <c r="P30" t="s">
        <v>22</v>
      </c>
      <c r="Q30" t="s">
        <v>51</v>
      </c>
    </row>
    <row r="31" spans="1:31" x14ac:dyDescent="0.25">
      <c r="A31">
        <v>3</v>
      </c>
      <c r="B31" t="s">
        <v>47</v>
      </c>
      <c r="C31" t="s">
        <v>48</v>
      </c>
      <c r="E31" t="s">
        <v>20</v>
      </c>
      <c r="F31" t="s">
        <v>49</v>
      </c>
      <c r="H31">
        <v>19370509</v>
      </c>
      <c r="I31" s="1">
        <v>13644</v>
      </c>
      <c r="J31">
        <v>19920115</v>
      </c>
      <c r="K31" s="1">
        <v>33618</v>
      </c>
      <c r="L31">
        <v>19990719</v>
      </c>
      <c r="M31" s="1">
        <v>36360</v>
      </c>
      <c r="P31" t="s">
        <v>24</v>
      </c>
      <c r="Q31" t="s">
        <v>45</v>
      </c>
    </row>
    <row r="32" spans="1:31" x14ac:dyDescent="0.25">
      <c r="A32">
        <v>3</v>
      </c>
      <c r="B32" t="s">
        <v>47</v>
      </c>
      <c r="C32" t="s">
        <v>48</v>
      </c>
      <c r="E32" t="s">
        <v>20</v>
      </c>
      <c r="F32" t="s">
        <v>49</v>
      </c>
      <c r="H32">
        <v>19370509</v>
      </c>
      <c r="I32" s="1">
        <v>13644</v>
      </c>
      <c r="J32">
        <v>19920115</v>
      </c>
      <c r="K32" s="1">
        <v>33618</v>
      </c>
      <c r="L32">
        <v>19940718</v>
      </c>
      <c r="M32" s="1">
        <v>34533</v>
      </c>
      <c r="P32" t="s">
        <v>22</v>
      </c>
      <c r="Q32" t="s">
        <v>52</v>
      </c>
    </row>
    <row r="33" spans="1:17" x14ac:dyDescent="0.25">
      <c r="A33">
        <v>3</v>
      </c>
      <c r="B33" t="s">
        <v>47</v>
      </c>
      <c r="C33" t="s">
        <v>48</v>
      </c>
      <c r="E33" t="s">
        <v>20</v>
      </c>
      <c r="F33" t="s">
        <v>49</v>
      </c>
      <c r="H33">
        <v>19370509</v>
      </c>
      <c r="I33" s="1">
        <v>13644</v>
      </c>
      <c r="J33">
        <v>19940721</v>
      </c>
      <c r="K33" s="1">
        <v>34536</v>
      </c>
      <c r="L33">
        <v>19970115</v>
      </c>
      <c r="M33" s="1">
        <v>35445</v>
      </c>
      <c r="P33" t="s">
        <v>22</v>
      </c>
      <c r="Q33" t="s">
        <v>53</v>
      </c>
    </row>
    <row r="34" spans="1:17" x14ac:dyDescent="0.25">
      <c r="A34">
        <v>3</v>
      </c>
      <c r="B34" t="s">
        <v>47</v>
      </c>
      <c r="C34" t="s">
        <v>48</v>
      </c>
      <c r="E34" t="s">
        <v>20</v>
      </c>
      <c r="F34" t="s">
        <v>49</v>
      </c>
      <c r="H34">
        <v>19370509</v>
      </c>
      <c r="I34" s="1">
        <v>13644</v>
      </c>
      <c r="J34">
        <v>19970116</v>
      </c>
      <c r="K34" s="1">
        <v>35446</v>
      </c>
      <c r="L34">
        <v>19990719</v>
      </c>
      <c r="M34" s="1">
        <v>36360</v>
      </c>
      <c r="P34" t="s">
        <v>22</v>
      </c>
      <c r="Q34" t="s">
        <v>54</v>
      </c>
    </row>
    <row r="35" spans="1:17" x14ac:dyDescent="0.25">
      <c r="A35">
        <v>7</v>
      </c>
      <c r="B35" t="s">
        <v>55</v>
      </c>
      <c r="C35" t="s">
        <v>56</v>
      </c>
      <c r="E35" t="s">
        <v>38</v>
      </c>
      <c r="F35" t="s">
        <v>57</v>
      </c>
      <c r="H35">
        <v>19170706</v>
      </c>
      <c r="I35" s="1">
        <v>6397</v>
      </c>
      <c r="J35">
        <v>19910415</v>
      </c>
      <c r="K35" s="1">
        <v>33343</v>
      </c>
      <c r="L35">
        <v>19920114</v>
      </c>
      <c r="M35" s="1">
        <v>33617</v>
      </c>
      <c r="P35" t="s">
        <v>24</v>
      </c>
      <c r="Q35" t="s">
        <v>51</v>
      </c>
    </row>
    <row r="36" spans="1:17" x14ac:dyDescent="0.25">
      <c r="A36">
        <v>7</v>
      </c>
      <c r="B36" t="s">
        <v>55</v>
      </c>
      <c r="C36" t="s">
        <v>56</v>
      </c>
      <c r="E36" t="s">
        <v>38</v>
      </c>
      <c r="F36" t="s">
        <v>57</v>
      </c>
      <c r="H36">
        <v>19170706</v>
      </c>
      <c r="I36" s="1">
        <v>6397</v>
      </c>
      <c r="J36">
        <v>19920115</v>
      </c>
      <c r="K36" s="1">
        <v>33618</v>
      </c>
      <c r="L36">
        <v>19940718</v>
      </c>
      <c r="M36" s="1">
        <v>34533</v>
      </c>
      <c r="P36" t="s">
        <v>24</v>
      </c>
      <c r="Q36" t="s">
        <v>58</v>
      </c>
    </row>
    <row r="37" spans="1:17" x14ac:dyDescent="0.25">
      <c r="A37">
        <v>8</v>
      </c>
      <c r="B37" t="s">
        <v>59</v>
      </c>
      <c r="C37" t="s">
        <v>60</v>
      </c>
      <c r="E37" t="s">
        <v>61</v>
      </c>
      <c r="F37" t="s">
        <v>62</v>
      </c>
      <c r="H37">
        <v>19370627</v>
      </c>
      <c r="I37" s="1">
        <v>13693</v>
      </c>
      <c r="J37">
        <v>19910614</v>
      </c>
      <c r="K37" s="1">
        <v>33403</v>
      </c>
      <c r="L37">
        <v>19920114</v>
      </c>
      <c r="M37" s="1">
        <v>33617</v>
      </c>
      <c r="P37" t="s">
        <v>22</v>
      </c>
      <c r="Q37" t="s">
        <v>63</v>
      </c>
    </row>
    <row r="38" spans="1:17" x14ac:dyDescent="0.25">
      <c r="A38">
        <v>8</v>
      </c>
      <c r="B38" t="s">
        <v>59</v>
      </c>
      <c r="C38" t="s">
        <v>60</v>
      </c>
      <c r="E38" t="s">
        <v>61</v>
      </c>
      <c r="F38" t="s">
        <v>62</v>
      </c>
      <c r="H38">
        <v>19370627</v>
      </c>
      <c r="I38" s="1">
        <v>13693</v>
      </c>
      <c r="J38">
        <v>19910614</v>
      </c>
      <c r="K38" s="1">
        <v>33403</v>
      </c>
      <c r="L38">
        <v>19920611</v>
      </c>
      <c r="M38" s="1">
        <v>33766</v>
      </c>
      <c r="P38" t="s">
        <v>22</v>
      </c>
      <c r="Q38" t="s">
        <v>25</v>
      </c>
    </row>
    <row r="39" spans="1:17" x14ac:dyDescent="0.25">
      <c r="A39">
        <v>8</v>
      </c>
      <c r="B39" t="s">
        <v>59</v>
      </c>
      <c r="C39" t="s">
        <v>60</v>
      </c>
      <c r="E39" t="s">
        <v>61</v>
      </c>
      <c r="F39" t="s">
        <v>62</v>
      </c>
      <c r="H39">
        <v>19370627</v>
      </c>
      <c r="I39" s="1">
        <v>13693</v>
      </c>
      <c r="J39">
        <v>19910614</v>
      </c>
      <c r="K39" s="1">
        <v>33403</v>
      </c>
      <c r="L39">
        <v>19920114</v>
      </c>
      <c r="M39" s="1">
        <v>33617</v>
      </c>
      <c r="P39" t="s">
        <v>24</v>
      </c>
      <c r="Q39" t="s">
        <v>26</v>
      </c>
    </row>
    <row r="40" spans="1:17" x14ac:dyDescent="0.25">
      <c r="A40">
        <v>8</v>
      </c>
      <c r="B40" t="s">
        <v>59</v>
      </c>
      <c r="C40" t="s">
        <v>60</v>
      </c>
      <c r="E40" t="s">
        <v>61</v>
      </c>
      <c r="F40" t="s">
        <v>62</v>
      </c>
      <c r="H40">
        <v>19370627</v>
      </c>
      <c r="I40" s="1">
        <v>13693</v>
      </c>
      <c r="J40">
        <v>19920115</v>
      </c>
      <c r="K40" s="1">
        <v>33618</v>
      </c>
      <c r="L40">
        <v>19940718</v>
      </c>
      <c r="M40" s="1">
        <v>34533</v>
      </c>
      <c r="P40" t="s">
        <v>22</v>
      </c>
      <c r="Q40" t="s">
        <v>64</v>
      </c>
    </row>
    <row r="41" spans="1:17" x14ac:dyDescent="0.25">
      <c r="A41">
        <v>8</v>
      </c>
      <c r="B41" t="s">
        <v>59</v>
      </c>
      <c r="C41" t="s">
        <v>60</v>
      </c>
      <c r="E41" t="s">
        <v>61</v>
      </c>
      <c r="F41" t="s">
        <v>62</v>
      </c>
      <c r="H41">
        <v>19370627</v>
      </c>
      <c r="I41" s="1">
        <v>13693</v>
      </c>
      <c r="J41">
        <v>19920115</v>
      </c>
      <c r="K41" s="1">
        <v>33618</v>
      </c>
      <c r="L41">
        <v>19921218</v>
      </c>
      <c r="M41" s="1">
        <v>33956</v>
      </c>
      <c r="P41" t="s">
        <v>24</v>
      </c>
      <c r="Q41" t="s">
        <v>28</v>
      </c>
    </row>
    <row r="42" spans="1:17" x14ac:dyDescent="0.25">
      <c r="A42">
        <v>8</v>
      </c>
      <c r="B42" t="s">
        <v>59</v>
      </c>
      <c r="C42" t="s">
        <v>60</v>
      </c>
      <c r="E42" t="s">
        <v>61</v>
      </c>
      <c r="F42" t="s">
        <v>62</v>
      </c>
      <c r="H42">
        <v>19370627</v>
      </c>
      <c r="I42" s="1">
        <v>13693</v>
      </c>
      <c r="J42">
        <v>19920706</v>
      </c>
      <c r="K42" s="1">
        <v>33791</v>
      </c>
      <c r="L42">
        <v>19930118</v>
      </c>
      <c r="M42" s="1">
        <v>33987</v>
      </c>
      <c r="P42" t="s">
        <v>24</v>
      </c>
      <c r="Q42" t="s">
        <v>25</v>
      </c>
    </row>
    <row r="43" spans="1:17" x14ac:dyDescent="0.25">
      <c r="A43">
        <v>8</v>
      </c>
      <c r="B43" t="s">
        <v>59</v>
      </c>
      <c r="C43" t="s">
        <v>60</v>
      </c>
      <c r="E43" t="s">
        <v>61</v>
      </c>
      <c r="F43" t="s">
        <v>62</v>
      </c>
      <c r="H43">
        <v>19370627</v>
      </c>
      <c r="I43" s="1">
        <v>13693</v>
      </c>
      <c r="J43">
        <v>19930118</v>
      </c>
      <c r="K43" s="1">
        <v>33987</v>
      </c>
      <c r="L43">
        <v>19940718</v>
      </c>
      <c r="M43" s="1">
        <v>34533</v>
      </c>
      <c r="P43" t="s">
        <v>65</v>
      </c>
      <c r="Q43" t="s">
        <v>25</v>
      </c>
    </row>
    <row r="44" spans="1:17" x14ac:dyDescent="0.25">
      <c r="A44">
        <v>35</v>
      </c>
      <c r="B44" t="s">
        <v>66</v>
      </c>
      <c r="C44" t="s">
        <v>67</v>
      </c>
      <c r="E44" t="s">
        <v>20</v>
      </c>
      <c r="F44" t="s">
        <v>21</v>
      </c>
      <c r="H44">
        <v>19391208</v>
      </c>
      <c r="I44" s="1">
        <v>14587</v>
      </c>
      <c r="J44">
        <v>19901214</v>
      </c>
      <c r="K44" s="1">
        <v>33221</v>
      </c>
      <c r="L44">
        <v>19920114</v>
      </c>
      <c r="M44" s="1">
        <v>33617</v>
      </c>
      <c r="P44" t="s">
        <v>22</v>
      </c>
      <c r="Q44" t="s">
        <v>63</v>
      </c>
    </row>
    <row r="45" spans="1:17" x14ac:dyDescent="0.25">
      <c r="A45">
        <v>35</v>
      </c>
      <c r="B45" t="s">
        <v>66</v>
      </c>
      <c r="C45" t="s">
        <v>67</v>
      </c>
      <c r="E45" t="s">
        <v>20</v>
      </c>
      <c r="F45" t="s">
        <v>21</v>
      </c>
      <c r="H45">
        <v>19391208</v>
      </c>
      <c r="I45" s="1">
        <v>14587</v>
      </c>
      <c r="J45">
        <v>19901214</v>
      </c>
      <c r="K45" s="1">
        <v>33221</v>
      </c>
      <c r="L45">
        <v>19920114</v>
      </c>
      <c r="M45" s="1">
        <v>33617</v>
      </c>
      <c r="P45" t="s">
        <v>22</v>
      </c>
      <c r="Q45" t="s">
        <v>50</v>
      </c>
    </row>
    <row r="46" spans="1:17" x14ac:dyDescent="0.25">
      <c r="A46">
        <v>35</v>
      </c>
      <c r="B46" t="s">
        <v>66</v>
      </c>
      <c r="C46" t="s">
        <v>67</v>
      </c>
      <c r="E46" t="s">
        <v>20</v>
      </c>
      <c r="F46" t="s">
        <v>21</v>
      </c>
      <c r="H46">
        <v>19391208</v>
      </c>
      <c r="I46" s="1">
        <v>14587</v>
      </c>
      <c r="J46">
        <v>19920115</v>
      </c>
      <c r="K46" s="1">
        <v>33618</v>
      </c>
      <c r="L46">
        <v>19940718</v>
      </c>
      <c r="M46" s="1">
        <v>34533</v>
      </c>
      <c r="P46" t="s">
        <v>22</v>
      </c>
      <c r="Q46" t="s">
        <v>64</v>
      </c>
    </row>
    <row r="47" spans="1:17" x14ac:dyDescent="0.25">
      <c r="A47">
        <v>35</v>
      </c>
      <c r="B47" t="s">
        <v>66</v>
      </c>
      <c r="C47" t="s">
        <v>67</v>
      </c>
      <c r="E47" t="s">
        <v>20</v>
      </c>
      <c r="F47" t="s">
        <v>21</v>
      </c>
      <c r="H47">
        <v>19391208</v>
      </c>
      <c r="I47" s="1">
        <v>14587</v>
      </c>
      <c r="J47">
        <v>19920115</v>
      </c>
      <c r="K47" s="1">
        <v>33618</v>
      </c>
      <c r="L47">
        <v>19940718</v>
      </c>
      <c r="M47" s="1">
        <v>34533</v>
      </c>
      <c r="P47" t="s">
        <v>24</v>
      </c>
      <c r="Q47" t="s">
        <v>50</v>
      </c>
    </row>
    <row r="48" spans="1:17" x14ac:dyDescent="0.25">
      <c r="A48">
        <v>35</v>
      </c>
      <c r="B48" t="s">
        <v>66</v>
      </c>
      <c r="C48" t="s">
        <v>67</v>
      </c>
      <c r="E48" t="s">
        <v>20</v>
      </c>
      <c r="F48" t="s">
        <v>21</v>
      </c>
      <c r="H48">
        <v>19391208</v>
      </c>
      <c r="I48" s="1">
        <v>14587</v>
      </c>
      <c r="J48">
        <v>19940721</v>
      </c>
      <c r="K48" s="1">
        <v>34536</v>
      </c>
      <c r="L48">
        <v>20020122</v>
      </c>
      <c r="M48" s="1">
        <v>37278</v>
      </c>
      <c r="P48" t="s">
        <v>24</v>
      </c>
      <c r="Q48" t="s">
        <v>34</v>
      </c>
    </row>
    <row r="49" spans="1:17" x14ac:dyDescent="0.25">
      <c r="A49">
        <v>35</v>
      </c>
      <c r="B49" t="s">
        <v>66</v>
      </c>
      <c r="C49" t="s">
        <v>67</v>
      </c>
      <c r="E49" t="s">
        <v>20</v>
      </c>
      <c r="F49" t="s">
        <v>21</v>
      </c>
      <c r="H49">
        <v>19391208</v>
      </c>
      <c r="I49" s="1">
        <v>14587</v>
      </c>
      <c r="J49">
        <v>19940721</v>
      </c>
      <c r="K49" s="1">
        <v>34536</v>
      </c>
      <c r="L49">
        <v>19970115</v>
      </c>
      <c r="M49" s="1">
        <v>35445</v>
      </c>
      <c r="P49" t="s">
        <v>24</v>
      </c>
      <c r="Q49" t="s">
        <v>68</v>
      </c>
    </row>
    <row r="50" spans="1:17" x14ac:dyDescent="0.25">
      <c r="A50">
        <v>35</v>
      </c>
      <c r="B50" t="s">
        <v>66</v>
      </c>
      <c r="C50" t="s">
        <v>67</v>
      </c>
      <c r="E50" t="s">
        <v>20</v>
      </c>
      <c r="F50" t="s">
        <v>21</v>
      </c>
      <c r="H50">
        <v>19391208</v>
      </c>
      <c r="I50" s="1">
        <v>14587</v>
      </c>
      <c r="J50">
        <v>19940721</v>
      </c>
      <c r="K50" s="1">
        <v>34536</v>
      </c>
      <c r="L50">
        <v>19970115</v>
      </c>
      <c r="M50" s="1">
        <v>35445</v>
      </c>
      <c r="P50" t="s">
        <v>22</v>
      </c>
      <c r="Q50" t="s">
        <v>28</v>
      </c>
    </row>
    <row r="51" spans="1:17" x14ac:dyDescent="0.25">
      <c r="A51">
        <v>35</v>
      </c>
      <c r="B51" t="s">
        <v>66</v>
      </c>
      <c r="C51" t="s">
        <v>67</v>
      </c>
      <c r="E51" t="s">
        <v>20</v>
      </c>
      <c r="F51" t="s">
        <v>21</v>
      </c>
      <c r="H51">
        <v>19391208</v>
      </c>
      <c r="I51" s="1">
        <v>14587</v>
      </c>
      <c r="J51">
        <v>19970116</v>
      </c>
      <c r="K51" s="1">
        <v>35446</v>
      </c>
      <c r="L51">
        <v>19990719</v>
      </c>
      <c r="M51" s="1">
        <v>36360</v>
      </c>
      <c r="P51" t="s">
        <v>22</v>
      </c>
      <c r="Q51" t="s">
        <v>68</v>
      </c>
    </row>
    <row r="52" spans="1:17" x14ac:dyDescent="0.25">
      <c r="A52">
        <v>35</v>
      </c>
      <c r="B52" t="s">
        <v>66</v>
      </c>
      <c r="C52" t="s">
        <v>67</v>
      </c>
      <c r="E52" t="s">
        <v>20</v>
      </c>
      <c r="F52" t="s">
        <v>21</v>
      </c>
      <c r="H52">
        <v>19391208</v>
      </c>
      <c r="I52" s="1">
        <v>14587</v>
      </c>
      <c r="J52">
        <v>19970116</v>
      </c>
      <c r="K52" s="1">
        <v>35446</v>
      </c>
      <c r="L52">
        <v>19990719</v>
      </c>
      <c r="M52" s="1">
        <v>36360</v>
      </c>
      <c r="P52" t="s">
        <v>24</v>
      </c>
      <c r="Q52" t="s">
        <v>28</v>
      </c>
    </row>
    <row r="53" spans="1:17" x14ac:dyDescent="0.25">
      <c r="A53">
        <v>35</v>
      </c>
      <c r="B53" t="s">
        <v>66</v>
      </c>
      <c r="C53" t="s">
        <v>67</v>
      </c>
      <c r="E53" t="s">
        <v>20</v>
      </c>
      <c r="F53" t="s">
        <v>21</v>
      </c>
      <c r="H53">
        <v>19391208</v>
      </c>
      <c r="I53" s="1">
        <v>14587</v>
      </c>
      <c r="J53">
        <v>19990721</v>
      </c>
      <c r="K53" s="1">
        <v>36362</v>
      </c>
      <c r="L53">
        <v>20040719</v>
      </c>
      <c r="M53" s="1">
        <v>38187</v>
      </c>
      <c r="P53" t="s">
        <v>24</v>
      </c>
      <c r="Q53" t="s">
        <v>69</v>
      </c>
    </row>
    <row r="54" spans="1:17" x14ac:dyDescent="0.25">
      <c r="A54">
        <v>35</v>
      </c>
      <c r="B54" t="s">
        <v>66</v>
      </c>
      <c r="C54" t="s">
        <v>67</v>
      </c>
      <c r="E54" t="s">
        <v>20</v>
      </c>
      <c r="F54" t="s">
        <v>21</v>
      </c>
      <c r="H54">
        <v>19391208</v>
      </c>
      <c r="I54" s="1">
        <v>14587</v>
      </c>
      <c r="J54">
        <v>19990721</v>
      </c>
      <c r="K54" s="1">
        <v>36362</v>
      </c>
      <c r="L54">
        <v>20040719</v>
      </c>
      <c r="M54" s="1">
        <v>38187</v>
      </c>
      <c r="P54" t="s">
        <v>22</v>
      </c>
      <c r="Q54" t="s">
        <v>31</v>
      </c>
    </row>
    <row r="55" spans="1:17" x14ac:dyDescent="0.25">
      <c r="A55">
        <v>35</v>
      </c>
      <c r="B55" t="s">
        <v>66</v>
      </c>
      <c r="C55" t="s">
        <v>67</v>
      </c>
      <c r="E55" t="s">
        <v>20</v>
      </c>
      <c r="F55" t="s">
        <v>21</v>
      </c>
      <c r="H55">
        <v>19391208</v>
      </c>
      <c r="I55" s="1">
        <v>14587</v>
      </c>
      <c r="J55">
        <v>20020123</v>
      </c>
      <c r="K55" s="1">
        <v>37279</v>
      </c>
      <c r="L55">
        <v>20040719</v>
      </c>
      <c r="M55" s="1">
        <v>38187</v>
      </c>
      <c r="P55" t="s">
        <v>65</v>
      </c>
      <c r="Q55" t="s">
        <v>34</v>
      </c>
    </row>
    <row r="56" spans="1:17" x14ac:dyDescent="0.25">
      <c r="A56">
        <v>35</v>
      </c>
      <c r="B56" t="s">
        <v>66</v>
      </c>
      <c r="C56" t="s">
        <v>67</v>
      </c>
      <c r="E56" t="s">
        <v>20</v>
      </c>
      <c r="F56" t="s">
        <v>21</v>
      </c>
      <c r="H56">
        <v>19391208</v>
      </c>
      <c r="I56" s="1">
        <v>14587</v>
      </c>
      <c r="J56">
        <v>20031120</v>
      </c>
      <c r="K56" s="1">
        <v>37945</v>
      </c>
      <c r="L56">
        <v>20040421</v>
      </c>
      <c r="M56" s="1">
        <v>38098</v>
      </c>
      <c r="P56" t="s">
        <v>24</v>
      </c>
      <c r="Q56" t="s">
        <v>32</v>
      </c>
    </row>
    <row r="57" spans="1:17" x14ac:dyDescent="0.25">
      <c r="A57">
        <v>220</v>
      </c>
      <c r="B57" t="s">
        <v>70</v>
      </c>
      <c r="C57" t="s">
        <v>71</v>
      </c>
      <c r="E57" t="s">
        <v>72</v>
      </c>
      <c r="F57" t="s">
        <v>73</v>
      </c>
      <c r="H57">
        <v>19290227</v>
      </c>
      <c r="I57" s="1">
        <v>10651</v>
      </c>
      <c r="J57">
        <v>19790720</v>
      </c>
      <c r="K57" s="1">
        <v>29056</v>
      </c>
      <c r="L57">
        <v>19860518</v>
      </c>
      <c r="M57" s="1">
        <v>31550</v>
      </c>
      <c r="P57" t="s">
        <v>24</v>
      </c>
      <c r="Q57" t="s">
        <v>69</v>
      </c>
    </row>
    <row r="58" spans="1:17" x14ac:dyDescent="0.25">
      <c r="A58">
        <v>220</v>
      </c>
      <c r="B58" t="s">
        <v>70</v>
      </c>
      <c r="C58" t="s">
        <v>71</v>
      </c>
      <c r="E58" t="s">
        <v>72</v>
      </c>
      <c r="F58" t="s">
        <v>73</v>
      </c>
      <c r="H58">
        <v>19290227</v>
      </c>
      <c r="I58" s="1">
        <v>10651</v>
      </c>
      <c r="J58">
        <v>19790720</v>
      </c>
      <c r="K58" s="1">
        <v>29056</v>
      </c>
      <c r="L58">
        <v>19840723</v>
      </c>
      <c r="M58" s="1">
        <v>30886</v>
      </c>
      <c r="P58" t="s">
        <v>24</v>
      </c>
      <c r="Q58" t="s">
        <v>74</v>
      </c>
    </row>
    <row r="59" spans="1:17" x14ac:dyDescent="0.25">
      <c r="A59">
        <v>220</v>
      </c>
      <c r="B59" t="s">
        <v>70</v>
      </c>
      <c r="C59" t="s">
        <v>71</v>
      </c>
      <c r="E59" t="s">
        <v>72</v>
      </c>
      <c r="F59" t="s">
        <v>73</v>
      </c>
      <c r="H59">
        <v>19290227</v>
      </c>
      <c r="I59" s="1">
        <v>10651</v>
      </c>
      <c r="J59">
        <v>19830310</v>
      </c>
      <c r="K59" s="1">
        <v>30385</v>
      </c>
      <c r="L59">
        <v>19840723</v>
      </c>
      <c r="M59" s="1">
        <v>30886</v>
      </c>
      <c r="P59" t="s">
        <v>65</v>
      </c>
      <c r="Q59" t="s">
        <v>50</v>
      </c>
    </row>
    <row r="60" spans="1:17" x14ac:dyDescent="0.25">
      <c r="A60">
        <v>220</v>
      </c>
      <c r="B60" t="s">
        <v>70</v>
      </c>
      <c r="C60" t="s">
        <v>71</v>
      </c>
      <c r="E60" t="s">
        <v>72</v>
      </c>
      <c r="F60" t="s">
        <v>73</v>
      </c>
      <c r="H60">
        <v>19290227</v>
      </c>
      <c r="I60" s="1">
        <v>10651</v>
      </c>
      <c r="J60">
        <v>19840726</v>
      </c>
      <c r="K60" s="1">
        <v>30889</v>
      </c>
      <c r="L60">
        <v>19860518</v>
      </c>
      <c r="M60" s="1">
        <v>31550</v>
      </c>
      <c r="P60" t="s">
        <v>65</v>
      </c>
      <c r="Q60" t="s">
        <v>74</v>
      </c>
    </row>
    <row r="61" spans="1:17" x14ac:dyDescent="0.25">
      <c r="A61">
        <v>220</v>
      </c>
      <c r="B61" t="s">
        <v>70</v>
      </c>
      <c r="C61" t="s">
        <v>71</v>
      </c>
      <c r="E61" t="s">
        <v>72</v>
      </c>
      <c r="F61" t="s">
        <v>73</v>
      </c>
      <c r="H61">
        <v>19290227</v>
      </c>
      <c r="I61" s="1">
        <v>10651</v>
      </c>
      <c r="J61">
        <v>19840726</v>
      </c>
      <c r="K61" s="1">
        <v>30889</v>
      </c>
      <c r="L61">
        <v>19860518</v>
      </c>
      <c r="M61" s="1">
        <v>31550</v>
      </c>
      <c r="P61" t="s">
        <v>22</v>
      </c>
      <c r="Q61" t="s">
        <v>50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ri_Cliquer">
                <anchor moveWithCells="1" sizeWithCells="1">
                  <from>
                    <xdr:col>24</xdr:col>
                    <xdr:colOff>123825</xdr:colOff>
                    <xdr:row>0</xdr:row>
                    <xdr:rowOff>66675</xdr:rowOff>
                  </from>
                  <to>
                    <xdr:col>24</xdr:col>
                    <xdr:colOff>647700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0"/>
  <sheetViews>
    <sheetView workbookViewId="0">
      <selection activeCell="D2" sqref="D2"/>
    </sheetView>
  </sheetViews>
  <sheetFormatPr baseColWidth="10" defaultRowHeight="15" x14ac:dyDescent="0.25"/>
  <cols>
    <col min="1" max="1" width="18.5703125" customWidth="1"/>
    <col min="3" max="3" width="24.140625" customWidth="1"/>
    <col min="4" max="4" width="18.42578125" customWidth="1"/>
  </cols>
  <sheetData>
    <row r="1" spans="1:6" x14ac:dyDescent="0.25">
      <c r="A1" s="3" t="s">
        <v>75</v>
      </c>
      <c r="B1" s="3" t="s">
        <v>76</v>
      </c>
      <c r="C1" s="3" t="s">
        <v>77</v>
      </c>
      <c r="D1" s="3" t="s">
        <v>78</v>
      </c>
      <c r="E1" s="3" t="s">
        <v>79</v>
      </c>
      <c r="F1" s="3" t="s">
        <v>80</v>
      </c>
    </row>
    <row r="2" spans="1:6" x14ac:dyDescent="0.25">
      <c r="A2" t="str">
        <f>Feuil1!AA1</f>
        <v>JARZEMBOWSKI</v>
      </c>
      <c r="B2" t="str">
        <f>IFERROR(VLOOKUP(A2,Feuil1!B:C,2,FALSE),"")</f>
        <v>Georg</v>
      </c>
      <c r="C2" t="str">
        <f t="shared" ref="C2:C8" ca="1" si="0">IFERROR(DATEDIF(E2,F2,"y")&amp;" ans "&amp;DATEDIF(E2,F2,"ym")&amp;" mois "&amp;DATEDIF(E2,F2,"md")&amp;" jours","")</f>
        <v>12 ans 10 mois 10 jours</v>
      </c>
      <c r="D2" t="str">
        <f t="shared" ref="D2:D8" ca="1" si="1">IFERROR(DATEDIF(E2,F2,"m")&amp;" mois","")</f>
        <v>154 mois</v>
      </c>
      <c r="E2" s="1">
        <f ca="1">IFERROR(MIN(OFFSET(Feuil1!$K$1,MATCH(Feuil2!A2,Feuil1!$B:$B,0)-1,,COUNTIF(Feuil1!$B:$B,Feuil2!A2),)),"")</f>
        <v>33492</v>
      </c>
      <c r="F2" s="1">
        <f ca="1">IFERROR(MAX(OFFSET(Feuil1!$K$1,MATCH(Feuil2!A2,Feuil1!$B:$B,0)-1,,COUNTIF(Feuil1!$B:$B,Feuil2!A2),)),"")</f>
        <v>38189</v>
      </c>
    </row>
    <row r="3" spans="1:6" x14ac:dyDescent="0.25">
      <c r="A3" t="str">
        <f>Feuil1!AA2</f>
        <v>LAFUENTE LOPEZ</v>
      </c>
      <c r="B3" t="str">
        <f>IFERROR(VLOOKUP(A3,Feuil1!B:C,2,FALSE),"")</f>
        <v>Jose Maria</v>
      </c>
      <c r="C3" t="str">
        <f t="shared" ca="1" si="0"/>
        <v>5 ans 11 mois 30 jours</v>
      </c>
      <c r="D3" t="str">
        <f t="shared" ca="1" si="1"/>
        <v>71 mois</v>
      </c>
      <c r="E3" s="1">
        <f ca="1">IFERROR(MIN(OFFSET(Feuil1!$K$1,MATCH(Feuil2!A3,Feuil1!$B:$B,0)-1,,COUNTIF(Feuil1!$B:$B,Feuil2!A3),)),"")</f>
        <v>31428</v>
      </c>
      <c r="F3" s="1">
        <f ca="1">IFERROR(MAX(OFFSET(Feuil1!$K$1,MATCH(Feuil2!A3,Feuil1!$B:$B,0)-1,,COUNTIF(Feuil1!$B:$B,Feuil2!A3),)),"")</f>
        <v>33618</v>
      </c>
    </row>
    <row r="4" spans="1:6" x14ac:dyDescent="0.25">
      <c r="A4" t="str">
        <f>Feuil1!AA3</f>
        <v>KUHN</v>
      </c>
      <c r="B4" t="str">
        <f>IFERROR(VLOOKUP(A4,Feuil1!B:C,2,FALSE),"")</f>
        <v>Annemarie</v>
      </c>
      <c r="C4" t="str">
        <f t="shared" ca="1" si="0"/>
        <v>6 ans 0 mois 25 jours</v>
      </c>
      <c r="D4" t="str">
        <f t="shared" ca="1" si="1"/>
        <v>72 mois</v>
      </c>
      <c r="E4" s="1">
        <f ca="1">IFERROR(MIN(OFFSET(Feuil1!$K$1,MATCH(Feuil2!A4,Feuil1!$B:$B,0)-1,,COUNTIF(Feuil1!$B:$B,Feuil2!A4),)),"")</f>
        <v>33229</v>
      </c>
      <c r="F4" s="1">
        <f ca="1">IFERROR(MAX(OFFSET(Feuil1!$K$1,MATCH(Feuil2!A4,Feuil1!$B:$B,0)-1,,COUNTIF(Feuil1!$B:$B,Feuil2!A4),)),"")</f>
        <v>35446</v>
      </c>
    </row>
    <row r="5" spans="1:6" x14ac:dyDescent="0.25">
      <c r="A5" t="str">
        <f>Feuil1!AA4</f>
        <v>BARRERA I COSTA</v>
      </c>
      <c r="B5" t="str">
        <f>IFERROR(VLOOKUP(A5,Feuil1!B:C,2,FALSE),"")</f>
        <v>Heribert</v>
      </c>
      <c r="C5" t="str">
        <f t="shared" ca="1" si="0"/>
        <v>0 ans 9 mois 0 jours</v>
      </c>
      <c r="D5" t="str">
        <f t="shared" ca="1" si="1"/>
        <v>9 mois</v>
      </c>
      <c r="E5" s="1">
        <f ca="1">IFERROR(MIN(OFFSET(Feuil1!$K$1,MATCH(Feuil2!A5,Feuil1!$B:$B,0)-1,,COUNTIF(Feuil1!$B:$B,Feuil2!A5),)),"")</f>
        <v>33343</v>
      </c>
      <c r="F5" s="1">
        <f ca="1">IFERROR(MAX(OFFSET(Feuil1!$K$1,MATCH(Feuil2!A5,Feuil1!$B:$B,0)-1,,COUNTIF(Feuil1!$B:$B,Feuil2!A5),)),"")</f>
        <v>33618</v>
      </c>
    </row>
    <row r="6" spans="1:6" x14ac:dyDescent="0.25">
      <c r="A6" t="str">
        <f>Feuil1!AA5</f>
        <v>MANTOVANI</v>
      </c>
      <c r="B6" t="str">
        <f>IFERROR(VLOOKUP(A6,Feuil1!B:C,2,FALSE),"")</f>
        <v>Agostino</v>
      </c>
      <c r="C6" t="str">
        <f t="shared" ca="1" si="0"/>
        <v>1 ans 7 mois 4 jours</v>
      </c>
      <c r="D6" t="str">
        <f t="shared" ca="1" si="1"/>
        <v>19 mois</v>
      </c>
      <c r="E6" s="1">
        <f ca="1">IFERROR(MIN(OFFSET(Feuil1!$K$1,MATCH(Feuil2!A6,Feuil1!$B:$B,0)-1,,COUNTIF(Feuil1!$B:$B,Feuil2!A6),)),"")</f>
        <v>33403</v>
      </c>
      <c r="F6" s="1">
        <f ca="1">IFERROR(MAX(OFFSET(Feuil1!$K$1,MATCH(Feuil2!A6,Feuil1!$B:$B,0)-1,,COUNTIF(Feuil1!$B:$B,Feuil2!A6),)),"")</f>
        <v>33987</v>
      </c>
    </row>
    <row r="7" spans="1:6" x14ac:dyDescent="0.25">
      <c r="A7" t="str">
        <f>Feuil1!AA6</f>
        <v>LANGENHAGEN</v>
      </c>
      <c r="B7" t="str">
        <f>IFERROR(VLOOKUP(A7,Feuil1!B:C,2,FALSE),"")</f>
        <v>Brigitte</v>
      </c>
      <c r="C7" t="str">
        <f t="shared" ca="1" si="0"/>
        <v>12 ans 11 mois 6 jours</v>
      </c>
      <c r="D7" t="str">
        <f t="shared" ca="1" si="1"/>
        <v>155 mois</v>
      </c>
      <c r="E7" s="1">
        <f ca="1">IFERROR(MIN(OFFSET(Feuil1!$K$1,MATCH(Feuil2!A7,Feuil1!$B:$B,0)-1,,COUNTIF(Feuil1!$B:$B,Feuil2!A7),)),"")</f>
        <v>33221</v>
      </c>
      <c r="F7" s="1">
        <f ca="1">IFERROR(MAX(OFFSET(Feuil1!$K$1,MATCH(Feuil2!A7,Feuil1!$B:$B,0)-1,,COUNTIF(Feuil1!$B:$B,Feuil2!A7),)),"")</f>
        <v>37945</v>
      </c>
    </row>
    <row r="8" spans="1:6" x14ac:dyDescent="0.25">
      <c r="A8" t="str">
        <f>Feuil1!AA7</f>
        <v>RYAN</v>
      </c>
      <c r="B8" t="str">
        <f>IFERROR(VLOOKUP(A8,Feuil1!B:C,2,FALSE),"")</f>
        <v>Richie</v>
      </c>
      <c r="C8" t="str">
        <f t="shared" ca="1" si="0"/>
        <v>5 ans 0 mois 6 jours</v>
      </c>
      <c r="D8" t="str">
        <f t="shared" ca="1" si="1"/>
        <v>60 mois</v>
      </c>
      <c r="E8" s="1">
        <f ca="1">IFERROR(MIN(OFFSET(Feuil1!$K$1,MATCH(Feuil2!A8,Feuil1!$B:$B,0)-1,,COUNTIF(Feuil1!$B:$B,Feuil2!A8),)),"")</f>
        <v>29056</v>
      </c>
      <c r="F8" s="1">
        <f ca="1">IFERROR(MAX(OFFSET(Feuil1!$K$1,MATCH(Feuil2!A8,Feuil1!$B:$B,0)-1,,COUNTIF(Feuil1!$B:$B,Feuil2!A8),)),"")</f>
        <v>30889</v>
      </c>
    </row>
    <row r="9" spans="1:6" x14ac:dyDescent="0.25">
      <c r="A9">
        <f>Feuil1!AA8</f>
        <v>0</v>
      </c>
      <c r="B9" t="str">
        <f>IFERROR(VLOOKUP(A9,Feuil1!B:C,2,FALSE),"")</f>
        <v/>
      </c>
      <c r="C9" t="str">
        <f ca="1">IFERROR(DATEDIF(E9,F9,"y")&amp;" ans "&amp;DATEDIF(E9,F9,"ym")&amp;" mois "&amp;DATEDIF(E9,F9,"md")&amp;" jours","")</f>
        <v/>
      </c>
      <c r="D9" t="str">
        <f ca="1">IFERROR(DATEDIF(E9,F9,"m")&amp;" mois","")</f>
        <v/>
      </c>
      <c r="E9" s="1" t="str">
        <f ca="1">IFERROR(MIN(OFFSET(Feuil1!$K$1,MATCH(Feuil2!A9,Feuil1!$B:$B,0)-1,,COUNTIF(Feuil1!$B:$B,Feuil2!A9),)),"")</f>
        <v/>
      </c>
      <c r="F9" s="1" t="str">
        <f ca="1">IFERROR(MAX(OFFSET(Feuil1!$K$1,MATCH(Feuil2!A9,Feuil1!$B:$B,0)-1,,COUNTIF(Feuil1!$B:$B,Feuil2!A9),)),"")</f>
        <v/>
      </c>
    </row>
    <row r="10" spans="1:6" x14ac:dyDescent="0.25">
      <c r="A10">
        <f>Feuil1!AA9</f>
        <v>0</v>
      </c>
      <c r="B10" t="str">
        <f>IFERROR(VLOOKUP(A10,Feuil1!B:C,2,FALSE),"")</f>
        <v/>
      </c>
      <c r="C10" t="str">
        <f t="shared" ref="C10" ca="1" si="2">IFERROR(DATEDIF(E10,F10,"y")&amp;" ans "&amp;DATEDIF(E10,F10,"ym")&amp;" mois "&amp;DATEDIF(E10,F10,"md")&amp;" jours","")</f>
        <v/>
      </c>
      <c r="D10" t="str">
        <f t="shared" ref="D10" ca="1" si="3">IFERROR(DATEDIF(E10,F10,"m")&amp;" mois","")</f>
        <v/>
      </c>
      <c r="E10" s="1" t="str">
        <f ca="1">IFERROR(MIN(OFFSET(Feuil1!$K$1,MATCH(Feuil2!A10,Feuil1!$B:$B,0)-1,,COUNTIF(Feuil1!$B:$B,Feuil2!A10),)),"")</f>
        <v/>
      </c>
      <c r="F10" s="1" t="str">
        <f ca="1">IFERROR(MAX(OFFSET(Feuil1!$K$1,MATCH(Feuil2!A10,Feuil1!$B:$B,0)-1,,COUNTIF(Feuil1!$B:$B,Feuil2!A10),)),"")</f>
        <v/>
      </c>
    </row>
    <row r="11" spans="1:6" x14ac:dyDescent="0.25">
      <c r="A11">
        <f>Feuil1!AA10</f>
        <v>0</v>
      </c>
      <c r="B11" t="str">
        <f>IFERROR(VLOOKUP(A11,Feuil1!B:C,2,FALSE),"")</f>
        <v/>
      </c>
      <c r="E11" s="4"/>
      <c r="F11" s="1"/>
    </row>
    <row r="12" spans="1:6" x14ac:dyDescent="0.25">
      <c r="A12">
        <f>Feuil1!AA11</f>
        <v>0</v>
      </c>
      <c r="B12" t="str">
        <f>IFERROR(VLOOKUP(A12,Feuil1!B:C,2,FALSE),"")</f>
        <v/>
      </c>
      <c r="E12" s="4"/>
      <c r="F12" s="4"/>
    </row>
    <row r="13" spans="1:6" x14ac:dyDescent="0.25">
      <c r="A13">
        <f>Feuil1!AA12</f>
        <v>0</v>
      </c>
      <c r="B13" t="str">
        <f>IFERROR(VLOOKUP(A13,Feuil1!B:C,2,FALSE),"")</f>
        <v/>
      </c>
      <c r="E13" s="4"/>
      <c r="F13" s="4"/>
    </row>
    <row r="14" spans="1:6" x14ac:dyDescent="0.25">
      <c r="A14">
        <f>Feuil1!AA13</f>
        <v>0</v>
      </c>
      <c r="B14" t="str">
        <f>IFERROR(VLOOKUP(A14,Feuil1!B:C,2,FALSE),"")</f>
        <v/>
      </c>
      <c r="E14" s="4"/>
      <c r="F14" s="1"/>
    </row>
    <row r="15" spans="1:6" x14ac:dyDescent="0.25">
      <c r="A15">
        <f>Feuil1!AA14</f>
        <v>0</v>
      </c>
      <c r="B15" t="str">
        <f>IFERROR(VLOOKUP(A15,Feuil1!B:C,2,FALSE),"")</f>
        <v/>
      </c>
      <c r="E15" s="4"/>
      <c r="F15" s="1"/>
    </row>
    <row r="16" spans="1:6" x14ac:dyDescent="0.25">
      <c r="A16">
        <f>Feuil1!AA15</f>
        <v>0</v>
      </c>
      <c r="B16" t="str">
        <f>IFERROR(VLOOKUP(A16,Feuil1!B:C,2,FALSE),"")</f>
        <v/>
      </c>
      <c r="E16" s="6"/>
      <c r="F16" s="1"/>
    </row>
    <row r="17" spans="1:6" x14ac:dyDescent="0.25">
      <c r="A17">
        <f>Feuil1!AA16</f>
        <v>0</v>
      </c>
      <c r="B17" t="str">
        <f>IFERROR(VLOOKUP(A17,Feuil1!B:C,2,FALSE),"")</f>
        <v/>
      </c>
      <c r="E17" s="6"/>
      <c r="F17" s="1"/>
    </row>
    <row r="18" spans="1:6" x14ac:dyDescent="0.25">
      <c r="A18">
        <f>Feuil1!AA17</f>
        <v>0</v>
      </c>
      <c r="B18" t="str">
        <f>IFERROR(VLOOKUP(A18,Feuil1!B:C,2,FALSE),"")</f>
        <v/>
      </c>
      <c r="E18" s="6"/>
      <c r="F18" s="1"/>
    </row>
    <row r="19" spans="1:6" x14ac:dyDescent="0.25">
      <c r="A19">
        <f>Feuil1!AA18</f>
        <v>0</v>
      </c>
      <c r="B19" t="str">
        <f>IFERROR(VLOOKUP(A19,Feuil1!B:C,2,FALSE),"")</f>
        <v/>
      </c>
      <c r="E19" s="6"/>
      <c r="F19" s="1"/>
    </row>
    <row r="20" spans="1:6" x14ac:dyDescent="0.25">
      <c r="E20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TCD+</vt:lpstr>
      <vt:lpstr>Feuil1</vt:lpstr>
      <vt:lpstr>Feuil2</vt:lpstr>
      <vt:lpstr>ColB</vt:lpstr>
      <vt:lpstr>Liste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D</dc:creator>
  <cp:lastModifiedBy>Jean-Eric Pelouas</cp:lastModifiedBy>
  <dcterms:created xsi:type="dcterms:W3CDTF">2014-01-16T20:27:31Z</dcterms:created>
  <dcterms:modified xsi:type="dcterms:W3CDTF">2014-01-17T10:46:57Z</dcterms:modified>
</cp:coreProperties>
</file>