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18"/>
  <workbookPr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CA6239E0-47FB-418B-B7CB-004AFC5D587A}" xr6:coauthVersionLast="47" xr6:coauthVersionMax="47" xr10:uidLastSave="{00000000-0000-0000-0000-000000000000}"/>
  <bookViews>
    <workbookView xWindow="-110" yWindow="-110" windowWidth="25820" windowHeight="16220" activeTab="1" xr2:uid="{156ED63B-817A-4D63-9C94-F6BBA396A78D}"/>
  </bookViews>
  <sheets>
    <sheet name="Feuil2" sheetId="2" r:id="rId1"/>
    <sheet name="Sheet1" sheetId="3" r:id="rId2"/>
  </sheets>
  <definedNames>
    <definedName name="ExternalData_1" localSheetId="1" hidden="1">Sheet1!$M$4:$Q$8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P9" i="3" l="1"/>
  <c r="O9" i="3"/>
  <c r="N9" i="3"/>
  <c r="Q9" i="3"/>
  <c r="D10" i="3"/>
  <c r="E10" i="3"/>
  <c r="F10" i="3"/>
  <c r="G10" i="3"/>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57E336D6-77F5-431B-B3A7-C31BD4889723}" keepAlive="1" name="Query - pq_final" description="Connection to the 'pq_final' query in the workbook." type="5" refreshedVersion="8" background="1" saveData="1">
    <dbPr connection="Provider=Microsoft.Mashup.OleDb.1;Data Source=$Workbook$;Location=pq_final;Extended Properties=&quot;&quot;" command="SELECT * FROM [pq_final]"/>
  </connection>
  <connection id="2" xr16:uid="{50EE0212-CFF7-4B20-8E97-4F560817DF63}" keepAlive="1" name="Query - t_frais" description="Connection to the 't_frais' query in the workbook." type="5" refreshedVersion="0" background="1">
    <dbPr connection="Provider=Microsoft.Mashup.OleDb.1;Data Source=$Workbook$;Location=t_frais;Extended Properties=&quot;&quot;" command="SELECT * FROM [t_frais]"/>
  </connection>
  <connection id="3" xr16:uid="{7D572CC1-908A-466E-B02F-7DFAFE71C96A}" keepAlive="1" name="Query - t_relevés" description="Connection to the 't_relevés' query in the workbook." type="5" refreshedVersion="0" background="1">
    <dbPr connection="Provider=Microsoft.Mashup.OleDb.1;Data Source=$Workbook$;Location=t_relevés;Extended Properties=&quot;&quot;" command="SELECT * FROM [t_relevés]"/>
  </connection>
</connections>
</file>

<file path=xl/sharedStrings.xml><?xml version="1.0" encoding="utf-8"?>
<sst xmlns="http://schemas.openxmlformats.org/spreadsheetml/2006/main" count="54" uniqueCount="44">
  <si>
    <t>﻿Bonjour à tous et à toutes,</t>
  </si>
  <si>
    <t>﻿ATTENTION, je suis DÉBUTANTE. J'apprends grâce aux merveilleux cours en ligne de ce site (que je n'ai pas encore complétés)</t>
  </si>
  <si>
    <t>Je suis travailleur autonome.</t>
  </si>
  <si>
    <t>Je crée un relevé pour ma comptabilité mensuelle de tous les paiements que j'ai reçus. </t>
  </si>
  <si>
    <r>
      <t>﻿Quand je reçois un paiement par carte de débit ou carte de crédit,</t>
    </r>
    <r>
      <rPr>
        <b/>
        <sz val="11"/>
        <color theme="1"/>
        <rFont val="Calibri"/>
        <family val="2"/>
        <scheme val="minor"/>
      </rPr>
      <t xml:space="preserve"> les frais bancaires de chaque transaction varient selon le mode</t>
    </r>
    <r>
      <rPr>
        <sz val="11"/>
        <color theme="1"/>
        <rFont val="Calibri"/>
        <family val="2"/>
        <scheme val="minor"/>
      </rPr>
      <t xml:space="preserve"> : carte débit, carte de crédit tapée sur le terminal, entrée manuellement ou avec cellulaire.</t>
    </r>
  </si>
  <si>
    <t>﻿J'ai besoin de calculer à la fin du mois, combien j'ai payé de frais.</t>
  </si>
  <si>
    <t>﻿J'ai pensé faire le calcul en trois étapes automatisées dès que j'entre le montant du paiement dans la colonne qui correspond au mode de paiement:</t>
  </si>
  <si>
    <t>﻿1- Insérer la formule SI pour déterminer le nombre de transactions par catégorie de paiement. (ça a fonctionné!)</t>
  </si>
  <si>
    <t>﻿2- Ensuite, faire la SOMME de transactions pour chaque catégorie. (ça ne fonctionne pas. Quand c'est VRAI, j'ai mis "1", mais le résultat ne s'additionne pas quand j'ajoute la SOMME de toutes les cellules de la colonne?!?!?)</t>
  </si>
  <si>
    <r>
      <t xml:space="preserve">﻿3- Puis, avec le nombre TOTAL de transactions de chaque catégorie (mode de paiement), j'aimerais créé une formule adaptée pour </t>
    </r>
    <r>
      <rPr>
        <b/>
        <sz val="11"/>
        <color theme="1"/>
        <rFont val="Calibri"/>
        <family val="2"/>
        <scheme val="minor"/>
      </rPr>
      <t>calculer les frais</t>
    </r>
    <r>
      <rPr>
        <sz val="11"/>
        <color theme="1"/>
        <rFont val="Calibri"/>
        <family val="2"/>
        <scheme val="minor"/>
      </rPr>
      <t xml:space="preserve"> de chacun des modes de paiement (uniquement les frais)</t>
    </r>
  </si>
  <si>
    <t>﻿Voici les frais pour chaque transaction effectuée par carte:</t>
  </si>
  <si>
    <t>﻿de débit = 75% de (B3) + 0,07$ par transactions (C3) .</t>
  </si>
  <si>
    <t>﻿de crédit tapé = 2,65% (D3)</t>
  </si>
  <si>
    <t>﻿de crédit manuel = 3,4% (F3) + 0,15$ (G3)</t>
  </si>
  <si>
    <t>﻿de crédit avec cellulaire = ﻿2,9% (H3) + 0,15$ (I3)</t>
  </si>
  <si>
    <t>﻿__________________________________________</t>
  </si>
  <si>
    <t>﻿Le chiffrier joint est une sélection partielle du tableau où il y a le nom du client, date d'achat, service ou produit, etc.La partie présentée est le mode de paiement seulement.</t>
  </si>
  <si>
    <t>﻿Je devrai dupliquer (copier) cette page pour le mois suivant. Est-ce que ça posera problème dans les formules?</t>
  </si>
  <si>
    <t>﻿</t>
  </si>
  <si>
    <t>﻿Merci infiniment à l'avance.</t>
  </si>
  <si>
    <t>﻿Je suis consciente que ce n'est pas évident comme demande...</t>
  </si>
  <si>
    <t>﻿Carolyne</t>
  </si>
  <si>
    <t>Frais</t>
  </si>
  <si>
    <t>Débit</t>
  </si>
  <si>
    <t>Crédit tapé</t>
  </si>
  <si>
    <t>Crédit cellulaire</t>
  </si>
  <si>
    <t>Crédit en ligne</t>
  </si>
  <si>
    <t>Client</t>
  </si>
  <si>
    <t>Date</t>
  </si>
  <si>
    <t>A</t>
  </si>
  <si>
    <t>B</t>
  </si>
  <si>
    <t>C</t>
  </si>
  <si>
    <t>D</t>
  </si>
  <si>
    <t>E</t>
  </si>
  <si>
    <t>Variable</t>
  </si>
  <si>
    <t>A l'unité</t>
  </si>
  <si>
    <t>Total</t>
  </si>
  <si>
    <t>t_relevés</t>
  </si>
  <si>
    <t>t_frais</t>
  </si>
  <si>
    <t>Opération</t>
  </si>
  <si>
    <t>Nb opérations</t>
  </si>
  <si>
    <t>Sous-Total</t>
  </si>
  <si>
    <t>pq_final</t>
  </si>
  <si>
    <t>Taxe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</si>
</sst>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8" formatCode="#,##0.00_);[Red]\(#,##0.00\);\-_,_0_0_);@_)"/>
  </numFmts>
  <fonts count="6" x14ac:knownFonts="1">
    <font>
      <sz val="11"/>
      <color theme="1"/>
      <name val="Calibri"/>
      <family val="2"/>
      <scheme val="minor"/>
    </font>
    <font>
      <b/>
      <sz val="11"/>
      <color theme="1"/>
      <name val="Calibri"/>
      <family val="2"/>
      <scheme val="minor"/>
    </font>
    <font>
      <sz val="10"/>
      <name val="Arial"/>
      <family val="2"/>
    </font>
    <font>
      <sz val="12"/>
      <name val="Arial"/>
      <family val="2"/>
    </font>
    <font>
      <sz val="11"/>
      <color theme="1"/>
      <name val="Calibri"/>
      <family val="2"/>
      <scheme val="minor"/>
    </font>
    <font>
      <b/>
      <sz val="11"/>
      <color rgb="FF0070C0"/>
      <name val="Calibri"/>
      <family val="2"/>
      <scheme val="minor"/>
    </font>
  </fonts>
  <fills count="2">
    <fill>
      <patternFill patternType="none"/>
    </fill>
    <fill>
      <patternFill patternType="gray125"/>
    </fill>
  </fills>
  <borders count="1">
    <border>
      <left/>
      <right/>
      <top/>
      <bottom/>
      <diagonal/>
    </border>
  </borders>
  <cellStyleXfs count="3">
    <xf numFmtId="0" fontId="0" fillId="0" borderId="0"/>
    <xf numFmtId="0" fontId="2" fillId="0" borderId="0"/>
    <xf numFmtId="9" fontId="4" fillId="0" borderId="0" applyFont="0" applyFill="0" applyBorder="0" applyAlignment="0" applyProtection="0"/>
  </cellStyleXfs>
  <cellXfs count="6">
    <xf numFmtId="0" fontId="0" fillId="0" borderId="0" xfId="0"/>
    <xf numFmtId="14" fontId="0" fillId="0" borderId="0" xfId="0" applyNumberFormat="1"/>
    <xf numFmtId="168" fontId="0" fillId="0" borderId="0" xfId="0" applyNumberFormat="1"/>
    <xf numFmtId="10" fontId="0" fillId="0" borderId="0" xfId="2" applyNumberFormat="1" applyFont="1"/>
    <xf numFmtId="0" fontId="5" fillId="0" borderId="0" xfId="0" applyFont="1"/>
    <xf numFmtId="0" fontId="0" fillId="0" borderId="0" xfId="0" applyNumberFormat="1"/>
  </cellXfs>
  <cellStyles count="3">
    <cellStyle name="Normal" xfId="0" builtinId="0"/>
    <cellStyle name="Normal 2" xfId="1" xr:uid="{12F2A93A-5FBE-420D-8B35-BAD6AFAC6584}"/>
    <cellStyle name="Percent" xfId="2" builtinId="5"/>
  </cellStyles>
  <dxfs count="15">
    <dxf>
      <numFmt numFmtId="168" formatCode="#,##0.00_);[Red]\(#,##0.00\);\-_,_0_0_);@_)"/>
    </dxf>
    <dxf>
      <numFmt numFmtId="168" formatCode="#,##0.00_);[Red]\(#,##0.00\);\-_,_0_0_);@_)"/>
    </dxf>
    <dxf>
      <numFmt numFmtId="168" formatCode="#,##0.00_);[Red]\(#,##0.00\);\-_,_0_0_);@_)"/>
    </dxf>
    <dxf>
      <numFmt numFmtId="0" formatCode="General"/>
    </dxf>
    <dxf>
      <numFmt numFmtId="168" formatCode="#,##0.00_);[Red]\(#,##0.00\);\-_,_0_0_);@_)"/>
    </dxf>
    <dxf>
      <numFmt numFmtId="168" formatCode="#,##0.00_);[Red]\(#,##0.00\);\-_,_0_0_);@_)"/>
    </dxf>
    <dxf>
      <numFmt numFmtId="168" formatCode="#,##0.00_);[Red]\(#,##0.00\);\-_,_0_0_);@_)"/>
    </dxf>
    <dxf>
      <numFmt numFmtId="168" formatCode="#,##0.00_);[Red]\(#,##0.00\);\-_,_0_0_);@_)"/>
    </dxf>
    <dxf>
      <numFmt numFmtId="14" formatCode="0.00%"/>
    </dxf>
    <dxf>
      <numFmt numFmtId="168" formatCode="#,##0.00_);[Red]\(#,##0.00\);\-_,_0_0_);@_)"/>
    </dxf>
    <dxf>
      <numFmt numFmtId="168" formatCode="#,##0.00_);[Red]\(#,##0.00\);\-_,_0_0_);@_)"/>
    </dxf>
    <dxf>
      <numFmt numFmtId="168" formatCode="#,##0.00_);[Red]\(#,##0.00\);\-_,_0_0_);@_)"/>
    </dxf>
    <dxf>
      <numFmt numFmtId="168" formatCode="#,##0.00_);[Red]\(#,##0.00\);\-_,_0_0_);@_)"/>
    </dxf>
    <dxf>
      <numFmt numFmtId="168" formatCode="#,##0.00_);[Red]\(#,##0.00\);\-_,_0_0_);@_)"/>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ExternalData_1" connectionId="1" xr16:uid="{43DF54BA-D6DC-4558-918B-18669860C468}" autoFormatId="16" applyNumberFormats="0" applyBorderFormats="0" applyFontFormats="0" applyPatternFormats="0" applyAlignmentFormats="0" applyWidthHeightFormats="0">
  <queryTableRefresh nextId="7">
    <queryTableFields count="5">
      <queryTableField id="1" name="Opération" tableColumnId="1"/>
      <queryTableField id="2" name="Nb opérations" tableColumnId="2"/>
      <queryTableField id="3" name="Sous-Total" tableColumnId="3"/>
      <queryTableField id="5" name="Taxe" tableColumnId="5"/>
      <queryTableField id="4" name="Total" tableColumnId="4"/>
    </queryTableFields>
  </queryTableRefresh>
</queryTable>
</file>

<file path=xl/tables/_rels/table3.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3103221F-A906-462A-ABF2-A686839FFFAE}" name="t_relevés" displayName="t_relevés" ref="B4:G10" totalsRowCount="1">
  <autoFilter ref="B4:G9" xr:uid="{3103221F-A906-462A-ABF2-A686839FFFAE}">
    <filterColumn colId="0" hiddenButton="1"/>
    <filterColumn colId="1" hiddenButton="1"/>
    <filterColumn colId="2" hiddenButton="1"/>
    <filterColumn colId="3" hiddenButton="1"/>
    <filterColumn colId="4" hiddenButton="1"/>
    <filterColumn colId="5" hiddenButton="1"/>
  </autoFilter>
  <tableColumns count="6">
    <tableColumn id="1" xr3:uid="{1DDA3BA6-78FB-409F-A83E-4DAA494C7FE1}" name="Client" totalsRowLabel="Total"/>
    <tableColumn id="2" xr3:uid="{B1881354-FA97-4D59-8DE3-C57888478615}" name="Date" dataDxfId="14"/>
    <tableColumn id="3" xr3:uid="{D61FAECF-ED60-4CC8-B078-AA085D897385}" name="Débit" totalsRowFunction="sum" dataDxfId="13" totalsRowDxfId="7"/>
    <tableColumn id="4" xr3:uid="{B1B3A76B-7ECE-48E6-85C1-BD6704FA24F8}" name="Crédit tapé" totalsRowFunction="sum" dataDxfId="12" totalsRowDxfId="6"/>
    <tableColumn id="5" xr3:uid="{D361CCB0-3CBE-4624-B498-C2F36C2A89EF}" name="Crédit en ligne" totalsRowFunction="sum" dataDxfId="11" totalsRowDxfId="5"/>
    <tableColumn id="6" xr3:uid="{F2E2FCC5-67C3-46AF-A45E-1A281BA45EE0}" name="Crédit cellulaire" totalsRowFunction="sum" dataDxfId="10" totalsRowDxfId="4"/>
  </tableColumns>
  <tableStyleInfo name="TableStyleLight1"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4932D398-A3FB-49F5-892B-37147881D529}" name="t_frais" displayName="t_frais" ref="I4:K8" totalsRowShown="0">
  <autoFilter ref="I4:K8" xr:uid="{4932D398-A3FB-49F5-892B-37147881D529}">
    <filterColumn colId="0" hiddenButton="1"/>
    <filterColumn colId="1" hiddenButton="1"/>
    <filterColumn colId="2" hiddenButton="1"/>
  </autoFilter>
  <tableColumns count="3">
    <tableColumn id="1" xr3:uid="{C841C868-2BA0-4809-9B0D-4C7857A97992}" name="Frais"/>
    <tableColumn id="2" xr3:uid="{A792507D-8AE6-4E7B-A398-D63DBF7A98BB}" name="Variable" dataDxfId="8" dataCellStyle="Percent"/>
    <tableColumn id="3" xr3:uid="{FC5F8883-AC0C-4E30-ABDB-2838ABBF94AD}" name="A l'unité" dataDxfId="9"/>
  </tableColumns>
  <tableStyleInfo name="TableStyleLight1" showFirstColumn="0" showLastColumn="0" showRowStripes="0"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4BAC32A5-D141-4A4E-A3A2-89554351362A}" name="pq_final" displayName="pq_final" ref="M4:Q9" tableType="queryTable" totalsRowCount="1">
  <autoFilter ref="M4:Q8" xr:uid="{4BAC32A5-D141-4A4E-A3A2-89554351362A}">
    <filterColumn colId="0" hiddenButton="1"/>
    <filterColumn colId="1" hiddenButton="1"/>
    <filterColumn colId="2" hiddenButton="1"/>
    <filterColumn colId="3" hiddenButton="1"/>
    <filterColumn colId="4" hiddenButton="1"/>
  </autoFilter>
  <tableColumns count="5">
    <tableColumn id="1" xr3:uid="{A8198C37-83E5-455D-9AAB-01019EBC9474}" uniqueName="1" name="Opération" totalsRowLabel="Total" queryTableFieldId="1" dataDxfId="3"/>
    <tableColumn id="2" xr3:uid="{234519A4-7CAF-424A-973A-81E761FD1AB1}" uniqueName="2" name="Nb opérations" totalsRowFunction="sum" queryTableFieldId="2"/>
    <tableColumn id="3" xr3:uid="{8E15A4BA-7CB7-46B6-9250-5ADFAA3DA3ED}" uniqueName="3" name="Sous-Total" totalsRowFunction="sum" queryTableFieldId="3" dataDxfId="2"/>
    <tableColumn id="5" xr3:uid="{6B131E21-F913-4088-8551-A72D64AE7096}" uniqueName="5" name="Taxe" totalsRowFunction="sum" queryTableFieldId="5" dataDxfId="1"/>
    <tableColumn id="4" xr3:uid="{C25C31CC-27D3-41F4-9BE8-011B07091C6A}" uniqueName="4" name="Total" totalsRowFunction="sum" queryTableFieldId="4" dataDxfId="0"/>
  </tableColumns>
  <tableStyleInfo name="TableStyleLight1" showFirstColumn="0" showLastColumn="0" showRowStripes="0" showColumnStripes="0"/>
</table>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0" row="0">
    <wetp:webextensionref xmlns:r="http://schemas.openxmlformats.org/officeDocument/2006/relationships" r:id="rId1"/>
  </wetp:taskpane>
</wetp:taskpanes>
</file>

<file path=xl/webextensions/webextension1.xml><?xml version="1.0" encoding="utf-8"?>
<we:webextension xmlns:we="http://schemas.microsoft.com/office/webextensions/webextension/2010/11" id="{8F927E3C-7A11-4BBD-A678-FCA8AF7646C0}">
  <we:reference id="wa200003696" version="1.2.0.0" store="en-US" storeType="OMEX"/>
  <we:alternateReferences>
    <we:reference id="wa200003696" version="1.2.0.0" store="" storeType="OMEX"/>
  </we:alternateReferences>
  <we:properties/>
  <we:bindings/>
  <we:snapshot xmlns:r="http://schemas.openxmlformats.org/officeDocument/2006/relationships"/>
  <we:extLst>
    <a:ext xmlns:a="http://schemas.openxmlformats.org/drawingml/2006/main" uri="{D87F86FE-615C-45B5-9D79-34F1136793EB}">
      <we:containsCustomFunctions/>
    </a:ext>
    <a:ext xmlns:a="http://schemas.openxmlformats.org/drawingml/2006/main" uri="{7C84B067-C214-45C3-A712-C9D94CD141B2}">
      <we:customFunctionIdList>
        <we:customFunctionIds>_xldudf_LABS_GENERATIVEAI</we:customFunctionIds>
      </we:customFunctionIdList>
    </a:ext>
  </we:extLst>
</we:webextension>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7831AA-6E26-44F6-8229-014781262CBE}">
  <dimension ref="A1:A41"/>
  <sheetViews>
    <sheetView workbookViewId="0">
      <selection activeCell="K26" sqref="K26"/>
    </sheetView>
  </sheetViews>
  <sheetFormatPr defaultColWidth="10.90625" defaultRowHeight="14.5" x14ac:dyDescent="0.35"/>
  <sheetData>
    <row r="1" spans="1:1" x14ac:dyDescent="0.35">
      <c r="A1" t="s">
        <v>0</v>
      </c>
    </row>
    <row r="3" spans="1:1" x14ac:dyDescent="0.35">
      <c r="A3" t="s">
        <v>1</v>
      </c>
    </row>
    <row r="5" spans="1:1" x14ac:dyDescent="0.35">
      <c r="A5" t="s">
        <v>2</v>
      </c>
    </row>
    <row r="7" spans="1:1" x14ac:dyDescent="0.35">
      <c r="A7" t="s">
        <v>3</v>
      </c>
    </row>
    <row r="9" spans="1:1" x14ac:dyDescent="0.35">
      <c r="A9" t="s">
        <v>4</v>
      </c>
    </row>
    <row r="11" spans="1:1" x14ac:dyDescent="0.35">
      <c r="A11" t="s">
        <v>5</v>
      </c>
    </row>
    <row r="13" spans="1:1" x14ac:dyDescent="0.35">
      <c r="A13" t="s">
        <v>6</v>
      </c>
    </row>
    <row r="15" spans="1:1" x14ac:dyDescent="0.35">
      <c r="A15" t="s">
        <v>7</v>
      </c>
    </row>
    <row r="17" spans="1:1" x14ac:dyDescent="0.35">
      <c r="A17" t="s">
        <v>8</v>
      </c>
    </row>
    <row r="19" spans="1:1" x14ac:dyDescent="0.35">
      <c r="A19" t="s">
        <v>9</v>
      </c>
    </row>
    <row r="21" spans="1:1" x14ac:dyDescent="0.35">
      <c r="A21" t="s">
        <v>10</v>
      </c>
    </row>
    <row r="23" spans="1:1" x14ac:dyDescent="0.35">
      <c r="A23" t="s">
        <v>11</v>
      </c>
    </row>
    <row r="25" spans="1:1" x14ac:dyDescent="0.35">
      <c r="A25" t="s">
        <v>12</v>
      </c>
    </row>
    <row r="27" spans="1:1" x14ac:dyDescent="0.35">
      <c r="A27" t="s">
        <v>13</v>
      </c>
    </row>
    <row r="29" spans="1:1" x14ac:dyDescent="0.35">
      <c r="A29" t="s">
        <v>14</v>
      </c>
    </row>
    <row r="31" spans="1:1" x14ac:dyDescent="0.35">
      <c r="A31" t="s">
        <v>15</v>
      </c>
    </row>
    <row r="33" spans="1:1" x14ac:dyDescent="0.35">
      <c r="A33" t="s">
        <v>16</v>
      </c>
    </row>
    <row r="35" spans="1:1" x14ac:dyDescent="0.35">
      <c r="A35" t="s">
        <v>17</v>
      </c>
    </row>
    <row r="36" spans="1:1" x14ac:dyDescent="0.35">
      <c r="A36" t="s">
        <v>18</v>
      </c>
    </row>
    <row r="37" spans="1:1" x14ac:dyDescent="0.35">
      <c r="A37" t="s">
        <v>19</v>
      </c>
    </row>
    <row r="39" spans="1:1" x14ac:dyDescent="0.35">
      <c r="A39" t="s">
        <v>20</v>
      </c>
    </row>
    <row r="41" spans="1:1" x14ac:dyDescent="0.35">
      <c r="A41" t="s">
        <v>21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77A71A8-A4A3-4275-9293-908535A8E0DB}">
  <dimension ref="B3:Q10"/>
  <sheetViews>
    <sheetView showGridLines="0" tabSelected="1" workbookViewId="0">
      <selection activeCell="D10" sqref="D10:G10"/>
    </sheetView>
  </sheetViews>
  <sheetFormatPr defaultRowHeight="14.5" x14ac:dyDescent="0.35"/>
  <cols>
    <col min="1" max="1" width="1.6328125" customWidth="1"/>
    <col min="3" max="3" width="11.453125" customWidth="1"/>
    <col min="4" max="4" width="7.26953125" customWidth="1"/>
    <col min="5" max="5" width="12" customWidth="1"/>
    <col min="6" max="6" width="14.7265625" customWidth="1"/>
    <col min="7" max="7" width="15.7265625" customWidth="1"/>
    <col min="9" max="9" width="13.81640625" bestFit="1" customWidth="1"/>
    <col min="10" max="11" width="9.6328125" customWidth="1"/>
    <col min="13" max="13" width="13.90625" bestFit="1" customWidth="1"/>
    <col min="14" max="14" width="12.81640625" bestFit="1" customWidth="1"/>
    <col min="15" max="15" width="9.7265625" bestFit="1" customWidth="1"/>
    <col min="16" max="16" width="7" bestFit="1" customWidth="1"/>
    <col min="17" max="17" width="6" bestFit="1" customWidth="1"/>
  </cols>
  <sheetData>
    <row r="3" spans="2:17" x14ac:dyDescent="0.35">
      <c r="B3" s="4" t="s">
        <v>37</v>
      </c>
      <c r="I3" s="4" t="s">
        <v>38</v>
      </c>
      <c r="M3" s="4" t="s">
        <v>42</v>
      </c>
    </row>
    <row r="4" spans="2:17" x14ac:dyDescent="0.35">
      <c r="B4" t="s">
        <v>27</v>
      </c>
      <c r="C4" t="s">
        <v>28</v>
      </c>
      <c r="D4" t="s">
        <v>23</v>
      </c>
      <c r="E4" t="s">
        <v>24</v>
      </c>
      <c r="F4" t="s">
        <v>26</v>
      </c>
      <c r="G4" t="s">
        <v>25</v>
      </c>
      <c r="I4" t="s">
        <v>22</v>
      </c>
      <c r="J4" t="s">
        <v>34</v>
      </c>
      <c r="K4" t="s">
        <v>35</v>
      </c>
      <c r="M4" t="s">
        <v>39</v>
      </c>
      <c r="N4" t="s">
        <v>40</v>
      </c>
      <c r="O4" t="s">
        <v>41</v>
      </c>
      <c r="P4" t="s">
        <v>43</v>
      </c>
      <c r="Q4" t="s">
        <v>36</v>
      </c>
    </row>
    <row r="5" spans="2:17" x14ac:dyDescent="0.35">
      <c r="B5" t="s">
        <v>29</v>
      </c>
      <c r="C5" s="1">
        <v>45159</v>
      </c>
      <c r="D5" s="2"/>
      <c r="E5" s="2"/>
      <c r="F5" s="2">
        <v>5</v>
      </c>
      <c r="G5" s="2">
        <v>10</v>
      </c>
      <c r="I5" t="s">
        <v>23</v>
      </c>
      <c r="J5" s="3">
        <v>7.4999999999999997E-3</v>
      </c>
      <c r="K5" s="2">
        <v>7.0000000000000007E-2</v>
      </c>
      <c r="M5" s="5" t="s">
        <v>26</v>
      </c>
      <c r="N5">
        <v>2</v>
      </c>
      <c r="O5" s="2">
        <v>17</v>
      </c>
      <c r="P5" s="2">
        <v>0.878</v>
      </c>
      <c r="Q5" s="2">
        <v>16.122</v>
      </c>
    </row>
    <row r="6" spans="2:17" x14ac:dyDescent="0.35">
      <c r="B6" t="s">
        <v>30</v>
      </c>
      <c r="C6" s="1">
        <v>45159</v>
      </c>
      <c r="D6" s="2">
        <v>12</v>
      </c>
      <c r="E6" s="2"/>
      <c r="F6" s="2"/>
      <c r="G6" s="2">
        <v>12</v>
      </c>
      <c r="I6" t="s">
        <v>24</v>
      </c>
      <c r="J6" s="3">
        <v>2.6499999999999999E-2</v>
      </c>
      <c r="K6" s="2"/>
      <c r="M6" s="5" t="s">
        <v>23</v>
      </c>
      <c r="N6">
        <v>2</v>
      </c>
      <c r="O6" s="2">
        <v>32</v>
      </c>
      <c r="P6" s="2">
        <v>0.38</v>
      </c>
      <c r="Q6" s="2">
        <v>31.62</v>
      </c>
    </row>
    <row r="7" spans="2:17" x14ac:dyDescent="0.35">
      <c r="B7" t="s">
        <v>31</v>
      </c>
      <c r="C7" s="1">
        <v>45160</v>
      </c>
      <c r="D7" s="2"/>
      <c r="E7" s="2">
        <v>12</v>
      </c>
      <c r="F7" s="2">
        <v>12</v>
      </c>
      <c r="G7" s="2">
        <v>10</v>
      </c>
      <c r="I7" t="s">
        <v>26</v>
      </c>
      <c r="J7" s="3">
        <v>3.4000000000000002E-2</v>
      </c>
      <c r="K7" s="2">
        <v>0.15</v>
      </c>
      <c r="M7" s="5" t="s">
        <v>25</v>
      </c>
      <c r="N7">
        <v>3</v>
      </c>
      <c r="O7" s="2">
        <v>32</v>
      </c>
      <c r="P7" s="2">
        <v>1.8280000000000001</v>
      </c>
      <c r="Q7" s="2">
        <v>30.172000000000001</v>
      </c>
    </row>
    <row r="8" spans="2:17" x14ac:dyDescent="0.35">
      <c r="B8" t="s">
        <v>32</v>
      </c>
      <c r="C8" s="1">
        <v>45161</v>
      </c>
      <c r="D8" s="2">
        <v>20</v>
      </c>
      <c r="E8" s="2"/>
      <c r="F8" s="2"/>
      <c r="G8" s="2"/>
      <c r="I8" t="s">
        <v>25</v>
      </c>
      <c r="J8" s="3">
        <v>2.9000000000000001E-2</v>
      </c>
      <c r="K8" s="2">
        <v>0.3</v>
      </c>
      <c r="M8" s="5" t="s">
        <v>24</v>
      </c>
      <c r="N8">
        <v>2</v>
      </c>
      <c r="O8" s="2">
        <v>18</v>
      </c>
      <c r="P8" s="2">
        <v>0.47699999999999998</v>
      </c>
      <c r="Q8" s="2">
        <v>17.523</v>
      </c>
    </row>
    <row r="9" spans="2:17" x14ac:dyDescent="0.35">
      <c r="B9" t="s">
        <v>33</v>
      </c>
      <c r="C9" s="1">
        <v>45161</v>
      </c>
      <c r="D9" s="2"/>
      <c r="E9" s="2">
        <v>6</v>
      </c>
      <c r="F9" s="2"/>
      <c r="G9" s="2"/>
      <c r="M9" t="s">
        <v>36</v>
      </c>
      <c r="N9">
        <f>SUBTOTAL(109,pq_final[Nb opérations])</f>
        <v>9</v>
      </c>
      <c r="O9" s="2">
        <f>SUBTOTAL(109,pq_final[Sous-Total])</f>
        <v>99</v>
      </c>
      <c r="P9" s="2">
        <f>SUBTOTAL(109,pq_final[Taxe])</f>
        <v>3.5630000000000002</v>
      </c>
      <c r="Q9" s="2">
        <f>SUBTOTAL(109,pq_final[Total])</f>
        <v>95.436999999999998</v>
      </c>
    </row>
    <row r="10" spans="2:17" x14ac:dyDescent="0.35">
      <c r="B10" t="s">
        <v>36</v>
      </c>
      <c r="D10" s="2">
        <f>SUBTOTAL(109,t_relevés[Débit])</f>
        <v>32</v>
      </c>
      <c r="E10" s="2">
        <f>SUBTOTAL(109,t_relevés[Crédit tapé])</f>
        <v>18</v>
      </c>
      <c r="F10" s="2">
        <f>SUBTOTAL(109,t_relevés[Crédit en ligne])</f>
        <v>17</v>
      </c>
      <c r="G10" s="2">
        <f>SUBTOTAL(109,t_relevés[Crédit cellulaire])</f>
        <v>32</v>
      </c>
    </row>
  </sheetData>
  <pageMargins left="0.7" right="0.7" top="0.75" bottom="0.75" header="0.3" footer="0.3"/>
  <tableParts count="3">
    <tablePart r:id="rId1"/>
    <tablePart r:id="rId2"/>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1ABC14A2-8A80-479F-A274-8BBAFE8838DE}">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Feuil2</vt: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Carolyne Blais</dc:creator>
  <cp:lastModifiedBy>Jean-Eric</cp:lastModifiedBy>
  <dcterms:created xsi:type="dcterms:W3CDTF">2023-08-24T03:07:36Z</dcterms:created>
  <dcterms:modified xsi:type="dcterms:W3CDTF">2023-08-24T07:07:21Z</dcterms:modified>
</cp:coreProperties>
</file>