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014C18B-682B-4A87-BD1C-26D7F110BABB}" xr6:coauthVersionLast="47" xr6:coauthVersionMax="47" xr10:uidLastSave="{00000000-0000-0000-0000-000000000000}"/>
  <bookViews>
    <workbookView xWindow="-110" yWindow="-110" windowWidth="25820" windowHeight="16220" xr2:uid="{AE6EB9DC-D413-4FFF-81D6-4E5F34938071}"/>
  </bookViews>
  <sheets>
    <sheet name="Prélévement" sheetId="1" r:id="rId1"/>
    <sheet name="Parametres" sheetId="2" r:id="rId2"/>
  </sheets>
  <definedNames>
    <definedName name="Battues">Parametres!$B$2:$B$26</definedName>
    <definedName name="Bracelet">Parametres!$E$2:$E$25</definedName>
    <definedName name="Chasseur">Parametres!$A$2:$A$58</definedName>
    <definedName name="Chasseurs">Parametres!$A$3:$A$52</definedName>
    <definedName name="Espéce">Parametres!$C$2:$C$3</definedName>
    <definedName name="Sex">Parametres!$D$2:$D$3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D4" i="1"/>
  <c r="D5" i="1"/>
  <c r="D10" i="1"/>
  <c r="D20" i="1"/>
  <c r="D22" i="1"/>
  <c r="D23" i="1"/>
  <c r="D24" i="1"/>
  <c r="D25" i="1"/>
  <c r="D26" i="1"/>
  <c r="D27" i="1"/>
  <c r="P22" i="1"/>
  <c r="Q22" i="1"/>
  <c r="R22" i="1" s="1"/>
  <c r="P23" i="1"/>
  <c r="Q23" i="1"/>
  <c r="R23" i="1" s="1"/>
  <c r="P24" i="1"/>
  <c r="Q24" i="1"/>
  <c r="R24" i="1" s="1"/>
  <c r="P25" i="1"/>
  <c r="Q25" i="1"/>
  <c r="R25" i="1" s="1"/>
  <c r="P26" i="1"/>
  <c r="Q26" i="1"/>
  <c r="R26" i="1" s="1"/>
  <c r="P27" i="1"/>
  <c r="Q27" i="1"/>
  <c r="R27" i="1" s="1"/>
  <c r="J20" i="1"/>
  <c r="K20" i="1"/>
  <c r="L20" i="1" s="1"/>
  <c r="J21" i="1"/>
  <c r="K21" i="1"/>
  <c r="L21" i="1" s="1"/>
  <c r="J22" i="1"/>
  <c r="K22" i="1"/>
  <c r="L22" i="1" s="1"/>
  <c r="J23" i="1"/>
  <c r="K23" i="1"/>
  <c r="L23" i="1" s="1"/>
  <c r="J24" i="1"/>
  <c r="K24" i="1"/>
  <c r="L24" i="1" s="1"/>
  <c r="J25" i="1"/>
  <c r="K25" i="1"/>
  <c r="L25" i="1"/>
  <c r="J26" i="1"/>
  <c r="K26" i="1"/>
  <c r="L26" i="1" s="1"/>
  <c r="J27" i="1"/>
  <c r="K27" i="1"/>
  <c r="L27" i="1"/>
  <c r="P19" i="1"/>
  <c r="Q19" i="1"/>
  <c r="R19" i="1" s="1"/>
  <c r="P20" i="1"/>
  <c r="Q20" i="1"/>
  <c r="P21" i="1"/>
  <c r="Q21" i="1"/>
  <c r="J18" i="1"/>
  <c r="K18" i="1"/>
  <c r="L18" i="1" s="1"/>
  <c r="J19" i="1"/>
  <c r="K19" i="1"/>
  <c r="J17" i="1"/>
  <c r="K17" i="1"/>
  <c r="L17" i="1" s="1"/>
  <c r="Q18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K2" i="1"/>
  <c r="Q3" i="1"/>
  <c r="Q4" i="1"/>
  <c r="Q5" i="1"/>
  <c r="Q6" i="1"/>
  <c r="Q7" i="1"/>
  <c r="Q8" i="1"/>
  <c r="R8" i="1" s="1"/>
  <c r="Q9" i="1"/>
  <c r="Q10" i="1"/>
  <c r="Q11" i="1"/>
  <c r="Q12" i="1"/>
  <c r="Q13" i="1"/>
  <c r="R13" i="1" s="1"/>
  <c r="Q14" i="1"/>
  <c r="Q15" i="1"/>
  <c r="Q16" i="1"/>
  <c r="R16" i="1" s="1"/>
  <c r="Q17" i="1"/>
  <c r="Q2" i="1"/>
  <c r="K3" i="1"/>
  <c r="K4" i="1"/>
  <c r="K5" i="1"/>
  <c r="K6" i="1"/>
  <c r="K7" i="1"/>
  <c r="L7" i="1" s="1"/>
  <c r="K8" i="1"/>
  <c r="K9" i="1"/>
  <c r="L9" i="1" s="1"/>
  <c r="K10" i="1"/>
  <c r="L10" i="1" s="1"/>
  <c r="K11" i="1"/>
  <c r="L11" i="1" s="1"/>
  <c r="K12" i="1"/>
  <c r="L12" i="1" s="1"/>
  <c r="K13" i="1"/>
  <c r="K14" i="1"/>
  <c r="L14" i="1" s="1"/>
  <c r="K15" i="1"/>
  <c r="L15" i="1" s="1"/>
  <c r="K16" i="1"/>
  <c r="O13" i="1"/>
  <c r="O14" i="1"/>
  <c r="D14" i="1" s="1"/>
  <c r="O15" i="1"/>
  <c r="D15" i="1" s="1"/>
  <c r="O16" i="1"/>
  <c r="O17" i="1"/>
  <c r="D17" i="1" s="1"/>
  <c r="O18" i="1"/>
  <c r="D18" i="1" s="1"/>
  <c r="O19" i="1"/>
  <c r="O20" i="1"/>
  <c r="O21" i="1"/>
  <c r="D21" i="1" s="1"/>
  <c r="O22" i="1"/>
  <c r="O23" i="1"/>
  <c r="O24" i="1"/>
  <c r="O25" i="1"/>
  <c r="O26" i="1"/>
  <c r="O27" i="1"/>
  <c r="M13" i="1"/>
  <c r="D13" i="1" s="1"/>
  <c r="M14" i="1"/>
  <c r="M15" i="1"/>
  <c r="M16" i="1"/>
  <c r="D16" i="1" s="1"/>
  <c r="M17" i="1"/>
  <c r="M18" i="1"/>
  <c r="M19" i="1"/>
  <c r="D19" i="1" s="1"/>
  <c r="M20" i="1"/>
  <c r="M21" i="1"/>
  <c r="M22" i="1"/>
  <c r="M23" i="1"/>
  <c r="M24" i="1"/>
  <c r="M25" i="1"/>
  <c r="M26" i="1"/>
  <c r="M27" i="1"/>
  <c r="O2" i="1"/>
  <c r="O3" i="1"/>
  <c r="M2" i="1"/>
  <c r="O4" i="1"/>
  <c r="O5" i="1"/>
  <c r="O6" i="1"/>
  <c r="O7" i="1"/>
  <c r="D7" i="1" s="1"/>
  <c r="O8" i="1"/>
  <c r="O9" i="1"/>
  <c r="D9" i="1" s="1"/>
  <c r="O10" i="1"/>
  <c r="O11" i="1"/>
  <c r="D11" i="1" s="1"/>
  <c r="O12" i="1"/>
  <c r="D12" i="1" s="1"/>
  <c r="M3" i="1"/>
  <c r="M12" i="1"/>
  <c r="M4" i="1"/>
  <c r="M5" i="1"/>
  <c r="M6" i="1"/>
  <c r="M7" i="1"/>
  <c r="M8" i="1"/>
  <c r="D8" i="1" s="1"/>
  <c r="M9" i="1"/>
  <c r="M10" i="1"/>
  <c r="M11" i="1"/>
  <c r="R6" i="1" l="1"/>
  <c r="E6" i="1" s="1"/>
  <c r="D6" i="1"/>
  <c r="D2" i="1"/>
  <c r="L4" i="1"/>
  <c r="D3" i="1"/>
  <c r="G2" i="2" s="1"/>
  <c r="R5" i="1"/>
  <c r="R3" i="1"/>
  <c r="E3" i="1" s="1"/>
  <c r="R7" i="1"/>
  <c r="E7" i="1" s="1"/>
  <c r="R21" i="1"/>
  <c r="R4" i="1"/>
  <c r="R10" i="1"/>
  <c r="R17" i="1"/>
  <c r="R14" i="1"/>
  <c r="R9" i="1"/>
  <c r="R15" i="1"/>
  <c r="R11" i="1"/>
  <c r="R12" i="1"/>
  <c r="R18" i="1"/>
  <c r="R20" i="1"/>
  <c r="L2" i="1"/>
  <c r="L6" i="1"/>
  <c r="R2" i="1"/>
  <c r="L19" i="1"/>
  <c r="L16" i="1"/>
  <c r="L3" i="1"/>
  <c r="L5" i="1"/>
  <c r="L8" i="1"/>
  <c r="L13" i="1"/>
  <c r="G3" i="2"/>
  <c r="E5" i="1" l="1"/>
  <c r="E4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<sst xmlns="http://schemas.openxmlformats.org/spreadsheetml/2006/main" count="96" uniqueCount="92">
  <si>
    <t>Noms</t>
  </si>
  <si>
    <t>SIMON Marc</t>
  </si>
  <si>
    <t>SIMON Pascal</t>
  </si>
  <si>
    <t>BRUNET Nicolas</t>
  </si>
  <si>
    <t>MISTRE Fabien</t>
  </si>
  <si>
    <t>MISTRE Denis</t>
  </si>
  <si>
    <t>BRUNETON Didier</t>
  </si>
  <si>
    <t>CHEVALIER Jean-luc</t>
  </si>
  <si>
    <t>DEQUIN Gregory</t>
  </si>
  <si>
    <t>FAIHY Luc</t>
  </si>
  <si>
    <t>SENK Jean-Claude</t>
  </si>
  <si>
    <t>ROUSTAN Thibault</t>
  </si>
  <si>
    <t>BIETRIX Julien</t>
  </si>
  <si>
    <t>GIMENEZ Alexandre</t>
  </si>
  <si>
    <t>ROUSTAN Daniel</t>
  </si>
  <si>
    <t>ROUSTAN Guillaume</t>
  </si>
  <si>
    <t>GASSIER Laurent</t>
  </si>
  <si>
    <t>GARCIN Francis</t>
  </si>
  <si>
    <t>GRONCHI Sauveur</t>
  </si>
  <si>
    <t>OLIVIER Joêl</t>
  </si>
  <si>
    <t>GIAMINARDI Alain</t>
  </si>
  <si>
    <t>VERGNES Jean-Luc</t>
  </si>
  <si>
    <t>SIMON Phillipe</t>
  </si>
  <si>
    <t>OLIVIER Jean-Claude</t>
  </si>
  <si>
    <t>MAEIS Jean</t>
  </si>
  <si>
    <t>TOSELLI Floriant</t>
  </si>
  <si>
    <t>HOUARD Robin</t>
  </si>
  <si>
    <t>VINCENS René</t>
  </si>
  <si>
    <t>LUCCIARDI Yves</t>
  </si>
  <si>
    <t>PANICO Michel</t>
  </si>
  <si>
    <t>LOCCI Raymond</t>
  </si>
  <si>
    <t>CHIOTTI Vincent</t>
  </si>
  <si>
    <t>MOZIN Frédéric</t>
  </si>
  <si>
    <t>MONTANARO Balthazar</t>
  </si>
  <si>
    <t>LEMARCHAND Yannick</t>
  </si>
  <si>
    <t>CANESE Christian</t>
  </si>
  <si>
    <t>HUGON Jean-Charles</t>
  </si>
  <si>
    <t>POIRECASTELLANI Carlo</t>
  </si>
  <si>
    <t>CLERIAN Fabien</t>
  </si>
  <si>
    <t>MARIANI Jean-Pascal</t>
  </si>
  <si>
    <t>CHIOTTI Laurent</t>
  </si>
  <si>
    <t>DEMONCHAUX Julien</t>
  </si>
  <si>
    <t>COTTI Alexandra</t>
  </si>
  <si>
    <t>FOUQUE Joel</t>
  </si>
  <si>
    <t>CHABERT Claude</t>
  </si>
  <si>
    <t>GOURRIN Aimé</t>
  </si>
  <si>
    <t>GAUTIER Jean-Charles</t>
  </si>
  <si>
    <t>DELASSUS Laurent</t>
  </si>
  <si>
    <t>GARCIN Jerome</t>
  </si>
  <si>
    <t>INVITE</t>
  </si>
  <si>
    <t>Espéce</t>
  </si>
  <si>
    <t>Date</t>
  </si>
  <si>
    <t>Nombre</t>
  </si>
  <si>
    <t>N.Perso</t>
  </si>
  <si>
    <t>Sex</t>
  </si>
  <si>
    <t>Poids</t>
  </si>
  <si>
    <t>Lieu</t>
  </si>
  <si>
    <t>M</t>
  </si>
  <si>
    <t>F</t>
  </si>
  <si>
    <t>MIRANDOL</t>
  </si>
  <si>
    <t>BESPIN</t>
  </si>
  <si>
    <t>BEL AIR</t>
  </si>
  <si>
    <t>LA CLAPE</t>
  </si>
  <si>
    <t>LE PUITS</t>
  </si>
  <si>
    <t>REPUBLIQUE</t>
  </si>
  <si>
    <t>LES COURRONES</t>
  </si>
  <si>
    <t>LES POUBELLES</t>
  </si>
  <si>
    <t>LES VALLONS</t>
  </si>
  <si>
    <t>CAPUCIN</t>
  </si>
  <si>
    <t>FLORENT</t>
  </si>
  <si>
    <t>LE GOY</t>
  </si>
  <si>
    <t>LA PUADE</t>
  </si>
  <si>
    <t>SAINT ANNE</t>
  </si>
  <si>
    <t>BASSON</t>
  </si>
  <si>
    <t>SAINT GERMAIN</t>
  </si>
  <si>
    <t>PONT FRACT</t>
  </si>
  <si>
    <t>REAL MARTIN</t>
  </si>
  <si>
    <t>MAOUSSAN</t>
  </si>
  <si>
    <t>CANNEBIERRES</t>
  </si>
  <si>
    <t>PAPOSE</t>
  </si>
  <si>
    <t>LA GARDE</t>
  </si>
  <si>
    <t>PERRARDIERES</t>
  </si>
  <si>
    <t>MIRAVAL</t>
  </si>
  <si>
    <t>SOUS VILLE</t>
  </si>
  <si>
    <t>N° Bracelet</t>
  </si>
  <si>
    <t>Chasseurs</t>
  </si>
  <si>
    <t>Battues</t>
  </si>
  <si>
    <t>Sanglier</t>
  </si>
  <si>
    <t>Chevreuil</t>
  </si>
  <si>
    <t>Somme Chev</t>
  </si>
  <si>
    <t>Somme Sang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</si>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</sst>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1" tint="0.49803155613879818"/>
        </stop>
        <stop position="1">
          <color theme="2" tint="-0.25098422193060094"/>
        </stop>
      </gradient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8200-5710-46EC-83B2-2BF7765F71D2}">
  <sheetPr codeName="Feuil1"/>
  <dimension ref="A1:R27"/>
  <sheetViews>
    <sheetView tabSelected="1" workbookViewId="0">
      <pane ySplit="1" topLeftCell="A2" activePane="bottomLeft" state="frozen"/>
      <selection pane="bottomLeft" activeCell="D9" sqref="D9"/>
    </sheetView>
  </sheetViews>
  <sheetFormatPr defaultColWidth="10.90625" defaultRowHeight="14.5" x14ac:dyDescent="0.35"/>
  <cols>
    <col min="1" max="1" width="14.54296875" style="1" customWidth="1"/>
    <col min="2" max="2" width="21.81640625" style="1" customWidth="1"/>
    <col min="3" max="4" width="10.90625" style="1"/>
    <col min="5" max="5" width="8.36328125" style="1" customWidth="1"/>
    <col min="6" max="6" width="8.1796875" style="1" customWidth="1"/>
    <col min="7" max="7" width="8.90625" style="1" customWidth="1"/>
    <col min="8" max="8" width="9.81640625" style="1" customWidth="1"/>
    <col min="9" max="9" width="21.7265625" style="1" customWidth="1"/>
    <col min="10" max="10" width="23.36328125" style="1" hidden="1" customWidth="1"/>
    <col min="11" max="11" width="15.36328125" style="1" hidden="1" customWidth="1"/>
    <col min="12" max="12" width="14.6328125" style="1" hidden="1" customWidth="1"/>
    <col min="13" max="13" width="12.08984375" style="1" hidden="1" customWidth="1"/>
    <col min="14" max="14" width="5.08984375" style="1" hidden="1" customWidth="1"/>
    <col min="15" max="15" width="11.26953125" style="1" hidden="1" customWidth="1"/>
    <col min="16" max="16" width="22.1796875" style="1" hidden="1" customWidth="1"/>
    <col min="17" max="17" width="10.90625" style="1" hidden="1" customWidth="1"/>
    <col min="18" max="18" width="4" style="1" hidden="1" customWidth="1"/>
    <col min="19" max="16384" width="10.90625" style="1"/>
  </cols>
  <sheetData>
    <row r="1" spans="1:18" ht="28.5" customHeight="1" x14ac:dyDescent="0.35">
      <c r="A1" s="4" t="s">
        <v>51</v>
      </c>
      <c r="B1" s="5" t="s">
        <v>0</v>
      </c>
      <c r="C1" s="5" t="s">
        <v>50</v>
      </c>
      <c r="D1" s="5" t="s">
        <v>52</v>
      </c>
      <c r="E1" s="5" t="s">
        <v>53</v>
      </c>
      <c r="F1" s="5" t="s">
        <v>54</v>
      </c>
      <c r="G1" s="5" t="s">
        <v>55</v>
      </c>
      <c r="H1" s="5" t="s">
        <v>84</v>
      </c>
      <c r="I1" s="6" t="s">
        <v>56</v>
      </c>
      <c r="M1" s="1" t="s">
        <v>89</v>
      </c>
      <c r="O1" s="1" t="s">
        <v>90</v>
      </c>
    </row>
    <row r="2" spans="1:18" ht="15.5" x14ac:dyDescent="0.35">
      <c r="A2" s="7"/>
      <c r="B2" s="8"/>
      <c r="C2" s="8"/>
      <c r="D2" s="8" t="str">
        <f>IF(B2="","",IF(C2=("Chevreuil"),M2,O2))</f>
        <v/>
      </c>
      <c r="E2" s="8" t="str">
        <f>IF(B2="","",IF(C2=("Chevreuil"),L2,R2))</f>
        <v/>
      </c>
      <c r="F2" s="8"/>
      <c r="G2" s="8"/>
      <c r="H2" s="11"/>
      <c r="I2" s="9"/>
      <c r="J2" s="1" t="str">
        <f>IF(C2=("Chevreuil"),B2,"")</f>
        <v/>
      </c>
      <c r="K2" s="3" t="str">
        <f>IF(C2=("Chevreuil"),C2,"")</f>
        <v/>
      </c>
      <c r="L2" s="1" t="str">
        <f>IF(K2="","",COUNTIF($J$2:$J$2,J2))</f>
        <v/>
      </c>
      <c r="M2" s="1">
        <f>COUNTIF($C$2:C2,"Chevreuil")</f>
        <v>0</v>
      </c>
      <c r="O2" s="1">
        <f>COUNTIF($C$2:C2,"Sanglier")</f>
        <v>0</v>
      </c>
      <c r="P2" s="1" t="str">
        <f>IF(C2=("Sanglier"),B2,"")</f>
        <v/>
      </c>
      <c r="Q2" s="1" t="str">
        <f t="shared" ref="Q2:Q17" si="0">IF(C2=("Sanglier"),C2,"")</f>
        <v/>
      </c>
      <c r="R2" s="1" t="str">
        <f>IF(Q2="","",COUNTIF($P$2:$P$2,P2))</f>
        <v/>
      </c>
    </row>
    <row r="3" spans="1:18" ht="15.5" x14ac:dyDescent="0.35">
      <c r="A3" s="7"/>
      <c r="B3" s="8"/>
      <c r="C3" s="8"/>
      <c r="D3" s="8" t="str">
        <f t="shared" ref="D3:D20" si="1">IF(B3="","",IF(C3=("Chevreuil"),M3,O3))</f>
        <v/>
      </c>
      <c r="E3" s="8" t="str">
        <f t="shared" ref="E3:E27" si="2">IF(B3="","",IF(C3=("Chevreuil"),L3,R3))</f>
        <v/>
      </c>
      <c r="F3" s="8"/>
      <c r="G3" s="8"/>
      <c r="H3" s="11"/>
      <c r="I3" s="9"/>
      <c r="J3" s="1" t="str">
        <f t="shared" ref="J3:J16" si="3">IF(C3=("Chevreuil"),B3,"")</f>
        <v/>
      </c>
      <c r="K3" s="3" t="str">
        <f t="shared" ref="K3:K16" si="4">IF(C3=("Chevreuil"),C3,"")</f>
        <v/>
      </c>
      <c r="L3" s="1" t="str">
        <f>IF(K3="","",COUNTIF($J$2:J3,J3))</f>
        <v/>
      </c>
      <c r="M3" s="1">
        <f>COUNTIF($C$2:C3,"Chevreuil")</f>
        <v>0</v>
      </c>
      <c r="O3" s="1">
        <f>COUNTIF($C$2:C3,"Sanglier")</f>
        <v>0</v>
      </c>
      <c r="P3" s="1" t="str">
        <f t="shared" ref="P3:P18" si="5">IF(C3=("Sanglier"),B3,"")</f>
        <v/>
      </c>
      <c r="Q3" s="1" t="str">
        <f t="shared" si="0"/>
        <v/>
      </c>
      <c r="R3" s="1" t="str">
        <f>IF(Q3="","",COUNTIF($P$2:P3,P3))</f>
        <v/>
      </c>
    </row>
    <row r="4" spans="1:18" ht="15.5" x14ac:dyDescent="0.35">
      <c r="A4" s="7"/>
      <c r="B4" s="8"/>
      <c r="C4" s="8"/>
      <c r="D4" s="8" t="str">
        <f t="shared" si="1"/>
        <v/>
      </c>
      <c r="E4" s="8" t="str">
        <f t="shared" si="2"/>
        <v/>
      </c>
      <c r="F4" s="8"/>
      <c r="G4" s="8"/>
      <c r="H4" s="11"/>
      <c r="I4" s="9"/>
      <c r="J4" s="1" t="str">
        <f t="shared" si="3"/>
        <v/>
      </c>
      <c r="K4" s="3" t="str">
        <f t="shared" si="4"/>
        <v/>
      </c>
      <c r="L4" s="1" t="str">
        <f>IF(K4="","",COUNTIF($J$2:J4,J4))</f>
        <v/>
      </c>
      <c r="M4" s="1">
        <f>COUNTIF($C$2:C4,"Chevreuil")</f>
        <v>0</v>
      </c>
      <c r="O4" s="1">
        <f>COUNTIF($C$2:C4,"Sanglier")</f>
        <v>0</v>
      </c>
      <c r="P4" s="1" t="str">
        <f t="shared" si="5"/>
        <v/>
      </c>
      <c r="Q4" s="1" t="str">
        <f t="shared" si="0"/>
        <v/>
      </c>
      <c r="R4" s="1" t="str">
        <f>IF(Q4="","",COUNTIF($P$2:P4,P4))</f>
        <v/>
      </c>
    </row>
    <row r="5" spans="1:18" ht="15.5" x14ac:dyDescent="0.35">
      <c r="A5" s="7"/>
      <c r="B5" s="8"/>
      <c r="C5" s="8"/>
      <c r="D5" s="8" t="str">
        <f t="shared" si="1"/>
        <v/>
      </c>
      <c r="E5" s="8" t="str">
        <f t="shared" si="2"/>
        <v/>
      </c>
      <c r="F5" s="8"/>
      <c r="G5" s="8"/>
      <c r="H5" s="11"/>
      <c r="I5" s="9"/>
      <c r="J5" s="1" t="str">
        <f t="shared" si="3"/>
        <v/>
      </c>
      <c r="K5" s="3" t="str">
        <f t="shared" si="4"/>
        <v/>
      </c>
      <c r="L5" s="1" t="str">
        <f>IF(K5="","",COUNTIF($J$2:J5,J5))</f>
        <v/>
      </c>
      <c r="M5" s="1">
        <f>COUNTIF($C$2:C5,"Chevreuil")</f>
        <v>0</v>
      </c>
      <c r="O5" s="1">
        <f>COUNTIF($C$2:C5,"Sanglier")</f>
        <v>0</v>
      </c>
      <c r="P5" s="1" t="str">
        <f t="shared" si="5"/>
        <v/>
      </c>
      <c r="Q5" s="1" t="str">
        <f t="shared" si="0"/>
        <v/>
      </c>
      <c r="R5" s="1" t="str">
        <f>IF(Q5="","",COUNTIF($P$2:P5,P5))</f>
        <v/>
      </c>
    </row>
    <row r="6" spans="1:18" ht="15.5" x14ac:dyDescent="0.35">
      <c r="A6" s="7"/>
      <c r="B6" s="8"/>
      <c r="C6" s="8"/>
      <c r="D6" s="8" t="str">
        <f t="shared" si="1"/>
        <v/>
      </c>
      <c r="E6" s="8" t="str">
        <f t="shared" si="2"/>
        <v/>
      </c>
      <c r="F6" s="8"/>
      <c r="G6" s="8"/>
      <c r="H6" s="11"/>
      <c r="I6" s="9"/>
      <c r="J6" s="1" t="str">
        <f t="shared" si="3"/>
        <v/>
      </c>
      <c r="K6" s="3" t="str">
        <f t="shared" si="4"/>
        <v/>
      </c>
      <c r="L6" s="1" t="str">
        <f>IF(K6="","",COUNTIF($J$2:J6,J6))</f>
        <v/>
      </c>
      <c r="M6" s="1">
        <f>COUNTIF($C$2:C6,"Chevreuil")</f>
        <v>0</v>
      </c>
      <c r="O6" s="1">
        <f>COUNTIF($C$2:C6,"Sanglier")</f>
        <v>0</v>
      </c>
      <c r="P6" s="1" t="str">
        <f t="shared" si="5"/>
        <v/>
      </c>
      <c r="Q6" s="1" t="str">
        <f t="shared" si="0"/>
        <v/>
      </c>
      <c r="R6" s="1" t="str">
        <f>IF(Q6="","",COUNTIF($P$2:P6,P6))</f>
        <v/>
      </c>
    </row>
    <row r="7" spans="1:18" ht="15.5" x14ac:dyDescent="0.35">
      <c r="A7" s="7"/>
      <c r="B7" s="8"/>
      <c r="C7" s="8"/>
      <c r="D7" s="8" t="str">
        <f t="shared" si="1"/>
        <v/>
      </c>
      <c r="E7" s="8" t="str">
        <f t="shared" si="2"/>
        <v/>
      </c>
      <c r="F7" s="8"/>
      <c r="G7" s="8"/>
      <c r="H7" s="11"/>
      <c r="I7" s="9"/>
      <c r="J7" s="1" t="str">
        <f t="shared" si="3"/>
        <v/>
      </c>
      <c r="K7" s="3" t="str">
        <f t="shared" si="4"/>
        <v/>
      </c>
      <c r="L7" s="1" t="str">
        <f>IF(K7="","",COUNTIF($J$2:J7,J7))</f>
        <v/>
      </c>
      <c r="M7" s="1">
        <f>COUNTIF($C$2:C7,"Chevreuil")</f>
        <v>0</v>
      </c>
      <c r="O7" s="1">
        <f>COUNTIF($C$2:C7,"Sanglier")</f>
        <v>0</v>
      </c>
      <c r="P7" s="1" t="str">
        <f t="shared" si="5"/>
        <v/>
      </c>
      <c r="Q7" s="1" t="str">
        <f t="shared" si="0"/>
        <v/>
      </c>
      <c r="R7" s="1" t="str">
        <f>IF(Q7="","",COUNTIF($P$2:P7,P7))</f>
        <v/>
      </c>
    </row>
    <row r="8" spans="1:18" ht="15.5" x14ac:dyDescent="0.35">
      <c r="A8" s="7"/>
      <c r="B8" s="8"/>
      <c r="C8" s="8"/>
      <c r="D8" s="8" t="str">
        <f t="shared" si="1"/>
        <v/>
      </c>
      <c r="E8" s="8" t="str">
        <f t="shared" si="2"/>
        <v/>
      </c>
      <c r="F8" s="8"/>
      <c r="G8" s="8"/>
      <c r="H8" s="11"/>
      <c r="I8" s="9"/>
      <c r="J8" s="1" t="str">
        <f t="shared" si="3"/>
        <v/>
      </c>
      <c r="K8" s="3" t="str">
        <f t="shared" si="4"/>
        <v/>
      </c>
      <c r="L8" s="1" t="str">
        <f>IF(K8="","",COUNTIF($J$2:J8,J8))</f>
        <v/>
      </c>
      <c r="M8" s="1">
        <f>COUNTIF($C$2:C8,"Chevreuil")</f>
        <v>0</v>
      </c>
      <c r="O8" s="1">
        <f>COUNTIF($C$2:C8,"Sanglier")</f>
        <v>0</v>
      </c>
      <c r="P8" s="1" t="str">
        <f t="shared" si="5"/>
        <v/>
      </c>
      <c r="Q8" s="1" t="str">
        <f t="shared" si="0"/>
        <v/>
      </c>
      <c r="R8" s="1" t="str">
        <f>IF(Q8="","",COUNTIF($P$2:P8,P8))</f>
        <v/>
      </c>
    </row>
    <row r="9" spans="1:18" ht="15.5" x14ac:dyDescent="0.35">
      <c r="A9" s="7"/>
      <c r="B9" s="8"/>
      <c r="C9" s="8"/>
      <c r="D9" s="8" t="str">
        <f t="shared" si="1"/>
        <v/>
      </c>
      <c r="E9" s="8" t="str">
        <f t="shared" si="2"/>
        <v/>
      </c>
      <c r="F9" s="8"/>
      <c r="G9" s="8"/>
      <c r="H9" s="11"/>
      <c r="I9" s="9"/>
      <c r="J9" s="1" t="str">
        <f t="shared" si="3"/>
        <v/>
      </c>
      <c r="K9" s="3" t="str">
        <f t="shared" si="4"/>
        <v/>
      </c>
      <c r="L9" s="1" t="str">
        <f>IF(K9="","",COUNTIF($J$2:J9,J9))</f>
        <v/>
      </c>
      <c r="M9" s="1">
        <f>COUNTIF($C$2:C9,"Chevreuil")</f>
        <v>0</v>
      </c>
      <c r="O9" s="1">
        <f>COUNTIF($C$2:C9,"Sanglier")</f>
        <v>0</v>
      </c>
      <c r="P9" s="1" t="str">
        <f t="shared" si="5"/>
        <v/>
      </c>
      <c r="Q9" s="1" t="str">
        <f t="shared" si="0"/>
        <v/>
      </c>
      <c r="R9" s="1" t="str">
        <f>IF(Q9="","",COUNTIF($P$2:P9,P9))</f>
        <v/>
      </c>
    </row>
    <row r="10" spans="1:18" ht="15.5" x14ac:dyDescent="0.35">
      <c r="A10" s="7"/>
      <c r="B10" s="8"/>
      <c r="C10" s="8"/>
      <c r="D10" s="8" t="str">
        <f t="shared" si="1"/>
        <v/>
      </c>
      <c r="E10" s="8" t="str">
        <f t="shared" si="2"/>
        <v/>
      </c>
      <c r="F10" s="8"/>
      <c r="G10" s="8"/>
      <c r="H10" s="11"/>
      <c r="I10" s="9"/>
      <c r="J10" s="1" t="str">
        <f t="shared" si="3"/>
        <v/>
      </c>
      <c r="K10" s="3" t="str">
        <f t="shared" si="4"/>
        <v/>
      </c>
      <c r="L10" s="1" t="str">
        <f>IF(K10="","",COUNTIF($J$2:J10,J10))</f>
        <v/>
      </c>
      <c r="M10" s="1">
        <f>COUNTIF($C$2:C10,"Chevreuil")</f>
        <v>0</v>
      </c>
      <c r="O10" s="1">
        <f>COUNTIF($C$2:C10,"Sanglier")</f>
        <v>0</v>
      </c>
      <c r="P10" s="1" t="str">
        <f t="shared" si="5"/>
        <v/>
      </c>
      <c r="Q10" s="1" t="str">
        <f t="shared" si="0"/>
        <v/>
      </c>
      <c r="R10" s="1" t="str">
        <f>IF(Q10="","",COUNTIF($P$2:P10,P10))</f>
        <v/>
      </c>
    </row>
    <row r="11" spans="1:18" ht="15.5" x14ac:dyDescent="0.35">
      <c r="A11" s="7"/>
      <c r="B11" s="8"/>
      <c r="C11" s="8"/>
      <c r="D11" s="8" t="str">
        <f t="shared" si="1"/>
        <v/>
      </c>
      <c r="E11" s="8" t="str">
        <f t="shared" si="2"/>
        <v/>
      </c>
      <c r="F11" s="8"/>
      <c r="G11" s="8"/>
      <c r="H11" s="11"/>
      <c r="I11" s="9"/>
      <c r="J11" s="1" t="str">
        <f t="shared" si="3"/>
        <v/>
      </c>
      <c r="K11" s="3" t="str">
        <f t="shared" si="4"/>
        <v/>
      </c>
      <c r="L11" s="1" t="str">
        <f>IF(K11="","",COUNTIF($J$2:J11,J11))</f>
        <v/>
      </c>
      <c r="M11" s="1">
        <f>COUNTIF($C$2:C11,"Chevreuil")</f>
        <v>0</v>
      </c>
      <c r="O11" s="1">
        <f>COUNTIF($C$2:C11,"Sanglier")</f>
        <v>0</v>
      </c>
      <c r="P11" s="1" t="str">
        <f t="shared" si="5"/>
        <v/>
      </c>
      <c r="Q11" s="1" t="str">
        <f t="shared" si="0"/>
        <v/>
      </c>
      <c r="R11" s="1" t="str">
        <f>IF(Q11="","",COUNTIF($P$2:P11,P11))</f>
        <v/>
      </c>
    </row>
    <row r="12" spans="1:18" ht="15.5" x14ac:dyDescent="0.35">
      <c r="A12" s="7"/>
      <c r="B12" s="8"/>
      <c r="C12" s="8"/>
      <c r="D12" s="8" t="str">
        <f t="shared" si="1"/>
        <v/>
      </c>
      <c r="E12" s="8" t="str">
        <f t="shared" si="2"/>
        <v/>
      </c>
      <c r="F12" s="8"/>
      <c r="G12" s="8"/>
      <c r="H12" s="11"/>
      <c r="I12" s="9"/>
      <c r="J12" s="1" t="str">
        <f t="shared" si="3"/>
        <v/>
      </c>
      <c r="K12" s="3" t="str">
        <f t="shared" si="4"/>
        <v/>
      </c>
      <c r="L12" s="1" t="str">
        <f>IF(K12="","",COUNTIF($J$2:J12,J12))</f>
        <v/>
      </c>
      <c r="M12" s="1">
        <f>COUNTIF($C$2:C12,"Chevreuil")</f>
        <v>0</v>
      </c>
      <c r="O12" s="1">
        <f>COUNTIF($C$2:C12,"Sanglier")</f>
        <v>0</v>
      </c>
      <c r="P12" s="1" t="str">
        <f t="shared" si="5"/>
        <v/>
      </c>
      <c r="Q12" s="1" t="str">
        <f t="shared" si="0"/>
        <v/>
      </c>
      <c r="R12" s="1" t="str">
        <f>IF(Q12="","",COUNTIF($P$2:P12,P12))</f>
        <v/>
      </c>
    </row>
    <row r="13" spans="1:18" ht="15.5" x14ac:dyDescent="0.35">
      <c r="A13" s="7"/>
      <c r="B13" s="8"/>
      <c r="C13" s="8"/>
      <c r="D13" s="8" t="str">
        <f t="shared" si="1"/>
        <v/>
      </c>
      <c r="E13" s="8" t="str">
        <f t="shared" si="2"/>
        <v/>
      </c>
      <c r="F13" s="8"/>
      <c r="G13" s="8"/>
      <c r="H13" s="11"/>
      <c r="I13" s="9"/>
      <c r="J13" s="1" t="str">
        <f t="shared" si="3"/>
        <v/>
      </c>
      <c r="K13" s="3" t="str">
        <f t="shared" si="4"/>
        <v/>
      </c>
      <c r="L13" s="1" t="str">
        <f>IF(K13="","",COUNTIF($J$2:J13,J13))</f>
        <v/>
      </c>
      <c r="M13" s="1">
        <f>COUNTIF($C$2:C13,"Chevreuil")</f>
        <v>0</v>
      </c>
      <c r="O13" s="1">
        <f>COUNTIF($C$2:C13,"Sanglier")</f>
        <v>0</v>
      </c>
      <c r="P13" s="1" t="str">
        <f t="shared" si="5"/>
        <v/>
      </c>
      <c r="Q13" s="1" t="str">
        <f t="shared" si="0"/>
        <v/>
      </c>
      <c r="R13" s="1" t="str">
        <f>IF(Q13="","",COUNTIF($P$2:P13,P13))</f>
        <v/>
      </c>
    </row>
    <row r="14" spans="1:18" ht="15.5" x14ac:dyDescent="0.35">
      <c r="A14" s="7"/>
      <c r="B14" s="8"/>
      <c r="C14" s="8"/>
      <c r="D14" s="8" t="str">
        <f t="shared" si="1"/>
        <v/>
      </c>
      <c r="E14" s="8" t="str">
        <f t="shared" si="2"/>
        <v/>
      </c>
      <c r="F14" s="8"/>
      <c r="G14" s="8"/>
      <c r="H14" s="11"/>
      <c r="I14" s="9"/>
      <c r="J14" s="1" t="str">
        <f t="shared" si="3"/>
        <v/>
      </c>
      <c r="K14" s="3" t="str">
        <f t="shared" si="4"/>
        <v/>
      </c>
      <c r="L14" s="1" t="str">
        <f>IF(K14="","",COUNTIF($J$2:J14,J14))</f>
        <v/>
      </c>
      <c r="M14" s="1">
        <f>COUNTIF($C$2:C14,"Chevreuil")</f>
        <v>0</v>
      </c>
      <c r="O14" s="1">
        <f>COUNTIF($C$2:C14,"Sanglier")</f>
        <v>0</v>
      </c>
      <c r="P14" s="1" t="str">
        <f t="shared" si="5"/>
        <v/>
      </c>
      <c r="Q14" s="1" t="str">
        <f t="shared" si="0"/>
        <v/>
      </c>
      <c r="R14" s="1" t="str">
        <f>IF(Q14="","",COUNTIF($P$2:P14,P14))</f>
        <v/>
      </c>
    </row>
    <row r="15" spans="1:18" ht="15.5" x14ac:dyDescent="0.35">
      <c r="A15" s="7"/>
      <c r="B15" s="8"/>
      <c r="C15" s="8"/>
      <c r="D15" s="8" t="str">
        <f t="shared" si="1"/>
        <v/>
      </c>
      <c r="E15" s="8" t="str">
        <f t="shared" si="2"/>
        <v/>
      </c>
      <c r="F15" s="8"/>
      <c r="G15" s="8"/>
      <c r="H15" s="11"/>
      <c r="I15" s="9"/>
      <c r="J15" s="1" t="str">
        <f t="shared" si="3"/>
        <v/>
      </c>
      <c r="K15" s="3" t="str">
        <f t="shared" si="4"/>
        <v/>
      </c>
      <c r="L15" s="1" t="str">
        <f>IF(K15="","",COUNTIF($J$2:J15,J15))</f>
        <v/>
      </c>
      <c r="M15" s="1">
        <f>COUNTIF($C$2:C15,"Chevreuil")</f>
        <v>0</v>
      </c>
      <c r="O15" s="1">
        <f>COUNTIF($C$2:C15,"Sanglier")</f>
        <v>0</v>
      </c>
      <c r="P15" s="1" t="str">
        <f t="shared" si="5"/>
        <v/>
      </c>
      <c r="Q15" s="1" t="str">
        <f t="shared" si="0"/>
        <v/>
      </c>
      <c r="R15" s="1" t="str">
        <f>IF(Q15="","",COUNTIF($P$2:P15,P15))</f>
        <v/>
      </c>
    </row>
    <row r="16" spans="1:18" ht="15.5" x14ac:dyDescent="0.35">
      <c r="A16" s="7"/>
      <c r="B16" s="8"/>
      <c r="C16" s="8"/>
      <c r="D16" s="8" t="str">
        <f t="shared" si="1"/>
        <v/>
      </c>
      <c r="E16" s="8" t="str">
        <f t="shared" si="2"/>
        <v/>
      </c>
      <c r="F16" s="8"/>
      <c r="G16" s="8"/>
      <c r="H16" s="11"/>
      <c r="I16" s="9"/>
      <c r="J16" s="1" t="str">
        <f t="shared" si="3"/>
        <v/>
      </c>
      <c r="K16" s="3" t="str">
        <f t="shared" si="4"/>
        <v/>
      </c>
      <c r="L16" s="1" t="str">
        <f>IF(K16="","",COUNTIF($J$2:J16,J16))</f>
        <v/>
      </c>
      <c r="M16" s="1">
        <f>COUNTIF($C$2:C16,"Chevreuil")</f>
        <v>0</v>
      </c>
      <c r="O16" s="1">
        <f>COUNTIF($C$2:C16,"Sanglier")</f>
        <v>0</v>
      </c>
      <c r="P16" s="1" t="str">
        <f t="shared" si="5"/>
        <v/>
      </c>
      <c r="Q16" s="1" t="str">
        <f t="shared" si="0"/>
        <v/>
      </c>
      <c r="R16" s="1" t="str">
        <f>IF(Q16="","",COUNTIF($P$2:P16,P16))</f>
        <v/>
      </c>
    </row>
    <row r="17" spans="1:18" ht="15.5" x14ac:dyDescent="0.35">
      <c r="A17" s="7"/>
      <c r="B17" s="8"/>
      <c r="C17" s="8"/>
      <c r="D17" s="8" t="str">
        <f t="shared" si="1"/>
        <v/>
      </c>
      <c r="E17" s="8" t="str">
        <f t="shared" si="2"/>
        <v/>
      </c>
      <c r="F17" s="8"/>
      <c r="G17" s="8"/>
      <c r="H17" s="11"/>
      <c r="I17" s="9"/>
      <c r="J17" s="1" t="str">
        <f t="shared" ref="J17" si="6">IF(C17=("Chevreuil"),B17,"")</f>
        <v/>
      </c>
      <c r="K17" s="3" t="str">
        <f t="shared" ref="K17" si="7">IF(C17=("Chevreuil"),C17,"")</f>
        <v/>
      </c>
      <c r="L17" s="1" t="str">
        <f>IF(K17="","",COUNTIF($J$2:J17,J17))</f>
        <v/>
      </c>
      <c r="M17" s="1">
        <f>COUNTIF($C$2:C17,"Chevreuil")</f>
        <v>0</v>
      </c>
      <c r="O17" s="1">
        <f>COUNTIF($C$2:C17,"Sanglier")</f>
        <v>0</v>
      </c>
      <c r="P17" s="1" t="str">
        <f t="shared" si="5"/>
        <v/>
      </c>
      <c r="Q17" s="1" t="str">
        <f t="shared" si="0"/>
        <v/>
      </c>
      <c r="R17" s="1" t="str">
        <f>IF(Q17="","",COUNTIF($P$2:P17,P17))</f>
        <v/>
      </c>
    </row>
    <row r="18" spans="1:18" ht="15.5" x14ac:dyDescent="0.35">
      <c r="A18" s="7"/>
      <c r="B18" s="8"/>
      <c r="C18" s="8"/>
      <c r="D18" s="8" t="str">
        <f t="shared" si="1"/>
        <v/>
      </c>
      <c r="E18" s="8" t="str">
        <f t="shared" si="2"/>
        <v/>
      </c>
      <c r="F18" s="8"/>
      <c r="G18" s="8"/>
      <c r="H18" s="11"/>
      <c r="I18" s="9"/>
      <c r="J18" s="1" t="str">
        <f t="shared" ref="J18:J19" si="8">IF(C18=("Chevreuil"),B18,"")</f>
        <v/>
      </c>
      <c r="K18" s="3" t="str">
        <f t="shared" ref="K18:K19" si="9">IF(C18=("Chevreuil"),C18,"")</f>
        <v/>
      </c>
      <c r="L18" s="1" t="str">
        <f>IF(K18="","",COUNTIF($J$2:J18,J18))</f>
        <v/>
      </c>
      <c r="M18" s="1">
        <f>COUNTIF($C$2:C18,"Chevreuil")</f>
        <v>0</v>
      </c>
      <c r="O18" s="1">
        <f>COUNTIF($C$2:C18,"Sanglier")</f>
        <v>0</v>
      </c>
      <c r="P18" s="1" t="str">
        <f t="shared" si="5"/>
        <v/>
      </c>
      <c r="Q18" s="1" t="str">
        <f t="shared" ref="Q18" si="10">IF(C18=("Sanglier"),C18,"")</f>
        <v/>
      </c>
      <c r="R18" s="1" t="str">
        <f>IF(Q18="","",COUNTIF($P$2:P18,P18))</f>
        <v/>
      </c>
    </row>
    <row r="19" spans="1:18" ht="15.5" x14ac:dyDescent="0.35">
      <c r="A19" s="7"/>
      <c r="B19" s="8"/>
      <c r="C19" s="8"/>
      <c r="D19" s="8" t="str">
        <f t="shared" si="1"/>
        <v/>
      </c>
      <c r="E19" s="8" t="str">
        <f t="shared" si="2"/>
        <v/>
      </c>
      <c r="F19" s="8"/>
      <c r="G19" s="8"/>
      <c r="H19" s="11"/>
      <c r="I19" s="9"/>
      <c r="J19" s="1" t="str">
        <f t="shared" si="8"/>
        <v/>
      </c>
      <c r="K19" s="3" t="str">
        <f t="shared" si="9"/>
        <v/>
      </c>
      <c r="L19" s="1" t="str">
        <f>IF(K19="","",COUNTIF($J$2:J19,J19))</f>
        <v/>
      </c>
      <c r="M19" s="1">
        <f>COUNTIF($C$2:C19,"Chevreuil")</f>
        <v>0</v>
      </c>
      <c r="O19" s="1">
        <f>COUNTIF($C$2:C19,"Sanglier")</f>
        <v>0</v>
      </c>
      <c r="P19" s="1" t="str">
        <f t="shared" ref="P19:P21" si="11">IF(C19=("Sanglier"),B19,"")</f>
        <v/>
      </c>
      <c r="Q19" s="1" t="str">
        <f t="shared" ref="Q19:Q21" si="12">IF(C19=("Sanglier"),C19,"")</f>
        <v/>
      </c>
      <c r="R19" s="1" t="str">
        <f>IF(Q19="","",COUNTIF($P$2:P19,P19))</f>
        <v/>
      </c>
    </row>
    <row r="20" spans="1:18" ht="15.5" x14ac:dyDescent="0.35">
      <c r="A20" s="7"/>
      <c r="B20" s="8"/>
      <c r="C20" s="8"/>
      <c r="D20" s="8" t="str">
        <f t="shared" si="1"/>
        <v/>
      </c>
      <c r="E20" s="8" t="str">
        <f t="shared" si="2"/>
        <v/>
      </c>
      <c r="F20" s="8"/>
      <c r="G20" s="8"/>
      <c r="H20" s="11"/>
      <c r="I20" s="9"/>
      <c r="J20" s="1" t="str">
        <f t="shared" ref="J20:J27" si="13">IF(C20=("Chevreuil"),B20,"")</f>
        <v/>
      </c>
      <c r="K20" s="3" t="str">
        <f t="shared" ref="K20:K27" si="14">IF(C20=("Chevreuil"),C20,"")</f>
        <v/>
      </c>
      <c r="L20" s="1" t="str">
        <f>IF(K20="","",COUNTIF($J$2:J20,J20))</f>
        <v/>
      </c>
      <c r="M20" s="1">
        <f>COUNTIF($C$2:C20,"Chevreuil")</f>
        <v>0</v>
      </c>
      <c r="O20" s="1">
        <f>COUNTIF($C$2:C20,"Sanglier")</f>
        <v>0</v>
      </c>
      <c r="P20" s="1" t="str">
        <f t="shared" si="11"/>
        <v/>
      </c>
      <c r="Q20" s="1" t="str">
        <f t="shared" si="12"/>
        <v/>
      </c>
      <c r="R20" s="1" t="str">
        <f>IF(Q20="","",COUNTIF($P$2:P20,P20))</f>
        <v/>
      </c>
    </row>
    <row r="21" spans="1:18" ht="15.5" x14ac:dyDescent="0.35">
      <c r="A21" s="7"/>
      <c r="B21" s="8"/>
      <c r="C21" s="8"/>
      <c r="D21" s="8" t="str">
        <f t="shared" ref="D21:D27" si="15">IF(B21="","",IF(C21=("Chevreuil"),M21,O21))</f>
        <v/>
      </c>
      <c r="E21" s="8" t="str">
        <f t="shared" si="2"/>
        <v/>
      </c>
      <c r="F21" s="8"/>
      <c r="G21" s="8"/>
      <c r="H21" s="11"/>
      <c r="I21" s="9"/>
      <c r="J21" s="1" t="str">
        <f t="shared" si="13"/>
        <v/>
      </c>
      <c r="K21" s="3" t="str">
        <f t="shared" si="14"/>
        <v/>
      </c>
      <c r="L21" s="1" t="str">
        <f>IF(K21="","",COUNTIF($J$2:J21,J21))</f>
        <v/>
      </c>
      <c r="M21" s="1">
        <f>COUNTIF($C$2:C21,"Chevreuil")</f>
        <v>0</v>
      </c>
      <c r="O21" s="1">
        <f>COUNTIF($C$2:C21,"Sanglier")</f>
        <v>0</v>
      </c>
      <c r="P21" s="1" t="str">
        <f t="shared" si="11"/>
        <v/>
      </c>
      <c r="Q21" s="1" t="str">
        <f t="shared" si="12"/>
        <v/>
      </c>
      <c r="R21" s="1" t="str">
        <f>IF(Q21="","",COUNTIF($P$2:P21,P21))</f>
        <v/>
      </c>
    </row>
    <row r="22" spans="1:18" ht="15.5" x14ac:dyDescent="0.35">
      <c r="A22" s="7"/>
      <c r="B22" s="8"/>
      <c r="C22" s="8"/>
      <c r="D22" s="8" t="str">
        <f>IF(B22="","",IF(C22=("Chevreuil"),M22,O22))</f>
        <v/>
      </c>
      <c r="E22" s="8" t="str">
        <f t="shared" si="2"/>
        <v/>
      </c>
      <c r="F22" s="8"/>
      <c r="G22" s="8"/>
      <c r="H22" s="11"/>
      <c r="I22" s="9"/>
      <c r="J22" s="1" t="str">
        <f t="shared" si="13"/>
        <v/>
      </c>
      <c r="K22" s="3" t="str">
        <f t="shared" si="14"/>
        <v/>
      </c>
      <c r="L22" s="1" t="str">
        <f>IF(K22="","",COUNTIF($J$2:J22,J22))</f>
        <v/>
      </c>
      <c r="M22" s="1">
        <f>COUNTIF($C$2:C22,"Chevreuil")</f>
        <v>0</v>
      </c>
      <c r="O22" s="1">
        <f>COUNTIF($C$2:C22,"Sanglier")</f>
        <v>0</v>
      </c>
      <c r="P22" s="1" t="str">
        <f t="shared" ref="P22:P27" si="16">IF(C22=("Sanglier"),B22,"")</f>
        <v/>
      </c>
      <c r="Q22" s="1" t="str">
        <f t="shared" ref="Q22:Q27" si="17">IF(C22=("Sanglier"),C22,"")</f>
        <v/>
      </c>
      <c r="R22" s="1" t="str">
        <f>IF(Q22="","",COUNTIF($P$2:P22,P22))</f>
        <v/>
      </c>
    </row>
    <row r="23" spans="1:18" ht="15.5" x14ac:dyDescent="0.35">
      <c r="A23" s="7"/>
      <c r="B23" s="8"/>
      <c r="C23" s="8"/>
      <c r="D23" s="8" t="str">
        <f t="shared" si="15"/>
        <v/>
      </c>
      <c r="E23" s="8" t="str">
        <f t="shared" si="2"/>
        <v/>
      </c>
      <c r="F23" s="8"/>
      <c r="G23" s="8"/>
      <c r="H23" s="11"/>
      <c r="I23" s="9"/>
      <c r="J23" s="1" t="str">
        <f t="shared" si="13"/>
        <v/>
      </c>
      <c r="K23" s="3" t="str">
        <f t="shared" si="14"/>
        <v/>
      </c>
      <c r="L23" s="1" t="str">
        <f>IF(K23="","",COUNTIF($J$2:J23,J23))</f>
        <v/>
      </c>
      <c r="M23" s="1">
        <f>COUNTIF($C$2:C23,"Chevreuil")</f>
        <v>0</v>
      </c>
      <c r="O23" s="1">
        <f>COUNTIF($C$2:C23,"Sanglier")</f>
        <v>0</v>
      </c>
      <c r="P23" s="1" t="str">
        <f t="shared" si="16"/>
        <v/>
      </c>
      <c r="Q23" s="1" t="str">
        <f t="shared" si="17"/>
        <v/>
      </c>
      <c r="R23" s="1" t="str">
        <f>IF(Q23="","",COUNTIF($P$2:P23,P23))</f>
        <v/>
      </c>
    </row>
    <row r="24" spans="1:18" ht="15.5" x14ac:dyDescent="0.35">
      <c r="A24" s="7"/>
      <c r="B24" s="8"/>
      <c r="C24" s="8"/>
      <c r="D24" s="8" t="str">
        <f t="shared" si="15"/>
        <v/>
      </c>
      <c r="E24" s="8" t="str">
        <f t="shared" si="2"/>
        <v/>
      </c>
      <c r="F24" s="8"/>
      <c r="G24" s="8"/>
      <c r="H24" s="11"/>
      <c r="I24" s="9"/>
      <c r="J24" s="1" t="str">
        <f t="shared" si="13"/>
        <v/>
      </c>
      <c r="K24" s="3" t="str">
        <f t="shared" si="14"/>
        <v/>
      </c>
      <c r="L24" s="1" t="str">
        <f>IF(K24="","",COUNTIF($J$2:J24,J24))</f>
        <v/>
      </c>
      <c r="M24" s="1">
        <f>COUNTIF($C$2:C24,"Chevreuil")</f>
        <v>0</v>
      </c>
      <c r="O24" s="1">
        <f>COUNTIF($C$2:C24,"Sanglier")</f>
        <v>0</v>
      </c>
      <c r="P24" s="1" t="str">
        <f t="shared" si="16"/>
        <v/>
      </c>
      <c r="Q24" s="1" t="str">
        <f t="shared" si="17"/>
        <v/>
      </c>
      <c r="R24" s="1" t="str">
        <f>IF(Q24="","",COUNTIF($P$2:P24,P24))</f>
        <v/>
      </c>
    </row>
    <row r="25" spans="1:18" ht="15.5" x14ac:dyDescent="0.35">
      <c r="A25" s="7"/>
      <c r="B25" s="8"/>
      <c r="C25" s="8"/>
      <c r="D25" s="8" t="str">
        <f t="shared" si="15"/>
        <v/>
      </c>
      <c r="E25" s="8" t="str">
        <f t="shared" si="2"/>
        <v/>
      </c>
      <c r="F25" s="8"/>
      <c r="G25" s="8"/>
      <c r="H25" s="11"/>
      <c r="I25" s="9"/>
      <c r="J25" s="1" t="str">
        <f t="shared" si="13"/>
        <v/>
      </c>
      <c r="K25" s="3" t="str">
        <f t="shared" si="14"/>
        <v/>
      </c>
      <c r="L25" s="1" t="str">
        <f>IF(K25="","",COUNTIF($J$2:J25,J25))</f>
        <v/>
      </c>
      <c r="M25" s="1">
        <f>COUNTIF($C$2:C25,"Chevreuil")</f>
        <v>0</v>
      </c>
      <c r="O25" s="1">
        <f>COUNTIF($C$2:C25,"Sanglier")</f>
        <v>0</v>
      </c>
      <c r="P25" s="1" t="str">
        <f t="shared" si="16"/>
        <v/>
      </c>
      <c r="Q25" s="1" t="str">
        <f t="shared" si="17"/>
        <v/>
      </c>
      <c r="R25" s="1" t="str">
        <f>IF(Q25="","",COUNTIF($P$2:P25,P25))</f>
        <v/>
      </c>
    </row>
    <row r="26" spans="1:18" ht="15.5" x14ac:dyDescent="0.35">
      <c r="A26" s="7"/>
      <c r="B26" s="8"/>
      <c r="C26" s="8"/>
      <c r="D26" s="8" t="str">
        <f t="shared" si="15"/>
        <v/>
      </c>
      <c r="E26" s="8" t="str">
        <f t="shared" si="2"/>
        <v/>
      </c>
      <c r="F26" s="8"/>
      <c r="G26" s="8"/>
      <c r="H26" s="11"/>
      <c r="I26" s="9"/>
      <c r="J26" s="1" t="str">
        <f t="shared" si="13"/>
        <v/>
      </c>
      <c r="K26" s="3" t="str">
        <f t="shared" si="14"/>
        <v/>
      </c>
      <c r="L26" s="1" t="str">
        <f>IF(K26="","",COUNTIF($J$2:J26,J26))</f>
        <v/>
      </c>
      <c r="M26" s="1">
        <f>COUNTIF($C$2:C26,"Chevreuil")</f>
        <v>0</v>
      </c>
      <c r="O26" s="1">
        <f>COUNTIF($C$2:C26,"Sanglier")</f>
        <v>0</v>
      </c>
      <c r="P26" s="1" t="str">
        <f t="shared" si="16"/>
        <v/>
      </c>
      <c r="Q26" s="1" t="str">
        <f t="shared" si="17"/>
        <v/>
      </c>
      <c r="R26" s="1" t="str">
        <f>IF(Q26="","",COUNTIF($P$2:P26,P26))</f>
        <v/>
      </c>
    </row>
    <row r="27" spans="1:18" ht="15.5" x14ac:dyDescent="0.35">
      <c r="A27" s="7"/>
      <c r="B27" s="8"/>
      <c r="C27" s="8"/>
      <c r="D27" s="8" t="str">
        <f t="shared" si="15"/>
        <v/>
      </c>
      <c r="E27" s="8" t="str">
        <f t="shared" si="2"/>
        <v/>
      </c>
      <c r="F27" s="8"/>
      <c r="G27" s="8"/>
      <c r="H27" s="11"/>
      <c r="I27" s="9"/>
      <c r="J27" s="1" t="str">
        <f t="shared" si="13"/>
        <v/>
      </c>
      <c r="K27" s="3" t="str">
        <f t="shared" si="14"/>
        <v/>
      </c>
      <c r="L27" s="1" t="str">
        <f>IF(K27="","",COUNTIF($J$2:J27,J27))</f>
        <v/>
      </c>
      <c r="M27" s="1">
        <f>COUNTIF($C$2:C27,"Chevreuil")</f>
        <v>0</v>
      </c>
      <c r="O27" s="1">
        <f>COUNTIF($C$2:C27,"Sanglier")</f>
        <v>0</v>
      </c>
      <c r="P27" s="1" t="str">
        <f t="shared" si="16"/>
        <v/>
      </c>
      <c r="Q27" s="1" t="str">
        <f t="shared" si="17"/>
        <v/>
      </c>
      <c r="R27" s="1" t="str">
        <f>IF(Q27="","",COUNTIF($P$2:P27,P27))</f>
        <v/>
      </c>
    </row>
  </sheetData>
  <conditionalFormatting sqref="A2:I27">
    <cfRule type="expression" dxfId="0" priority="1">
      <formula xml:space="preserve"> $C2="Chevreuil"</formula>
    </cfRule>
  </conditionalFormatting>
  <dataValidations count="4">
    <dataValidation type="list" allowBlank="1" showInputMessage="1" showErrorMessage="1" sqref="B2:B27" xr:uid="{D5A42E45-6F3B-4970-9139-EE17ABD7E32A}">
      <formula1>Chasseurs</formula1>
    </dataValidation>
    <dataValidation type="list" allowBlank="1" showInputMessage="1" showErrorMessage="1" sqref="F2:F27" xr:uid="{DD6EA9EA-E4E3-4995-AEB6-7CD76531BC0C}">
      <formula1>Sex</formula1>
    </dataValidation>
    <dataValidation type="list" allowBlank="1" showInputMessage="1" showErrorMessage="1" sqref="I2:I27" xr:uid="{86D9664A-5476-41F0-9B0B-B0B39B7DD5F1}">
      <formula1>Battues</formula1>
    </dataValidation>
    <dataValidation type="list" allowBlank="1" showInputMessage="1" showErrorMessage="1" sqref="C2:C27" xr:uid="{06F63703-C906-4018-9AD4-ADE9B2C995A1}">
      <formula1>Espéce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1A1DF96-8CF4-4AE0-953B-E811FC21A40E}">
          <x14:formula1>
            <xm:f>_xlfn.ANCHORARRAY(Parametres!$H$2)</xm:f>
          </x14:formula1>
          <xm:sqref>H2:H27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73B0-3C6B-47C6-8194-93E0B1553C31}">
  <sheetPr codeName="Feuil2"/>
  <dimension ref="A1:H52"/>
  <sheetViews>
    <sheetView workbookViewId="0">
      <selection activeCell="H1" sqref="H1"/>
    </sheetView>
  </sheetViews>
  <sheetFormatPr defaultColWidth="10.90625" defaultRowHeight="14.5" x14ac:dyDescent="0.35"/>
  <cols>
    <col min="1" max="1" width="32.6328125" customWidth="1"/>
    <col min="2" max="2" width="21.7265625" customWidth="1"/>
    <col min="3" max="3" width="22.08984375" customWidth="1"/>
    <col min="4" max="4" width="22" customWidth="1"/>
    <col min="5" max="5" width="21.90625" customWidth="1"/>
  </cols>
  <sheetData>
    <row r="1" spans="1:8" x14ac:dyDescent="0.35">
      <c r="A1" t="s">
        <v>85</v>
      </c>
      <c r="B1" s="1" t="s">
        <v>86</v>
      </c>
      <c r="C1" s="1" t="s">
        <v>50</v>
      </c>
      <c r="D1" s="1" t="s">
        <v>54</v>
      </c>
      <c r="E1" s="1" t="s">
        <v>84</v>
      </c>
      <c r="H1" s="10" t="s">
        <v>91</v>
      </c>
    </row>
    <row r="2" spans="1:8" x14ac:dyDescent="0.35">
      <c r="B2" t="s">
        <v>59</v>
      </c>
      <c r="C2" s="2" t="s">
        <v>87</v>
      </c>
      <c r="D2" s="2" t="s">
        <v>57</v>
      </c>
      <c r="E2" s="1">
        <v>1276</v>
      </c>
      <c r="G2" s="1" t="str">
        <f>IF(Prélévement!D3="","",IF(Prélévement!C2=("Chevreuil"),Prélévement!M2,Prélévement!O2)())</f>
        <v/>
      </c>
      <c r="H2" cm="1">
        <f t="array" ref="H2:H19">_xlfn._xlws.FILTER(E2:E19,COUNTIF(Prélévement!H2:H27,Parametres!E2:E19)&lt;1,"pas de bracelet")</f>
        <v>1276</v>
      </c>
    </row>
    <row r="3" spans="1:8" x14ac:dyDescent="0.35">
      <c r="A3" t="s">
        <v>1</v>
      </c>
      <c r="B3" t="s">
        <v>60</v>
      </c>
      <c r="C3" s="2" t="s">
        <v>88</v>
      </c>
      <c r="D3" s="2" t="s">
        <v>58</v>
      </c>
      <c r="E3" s="1">
        <v>1277</v>
      </c>
      <c r="G3" s="1">
        <f>IF(Prélévement!C2=("Chevreuil"),Prélévement!M2,Prélévement!O2)</f>
        <v>0</v>
      </c>
      <c r="H3">
        <v>1277</v>
      </c>
    </row>
    <row r="4" spans="1:8" x14ac:dyDescent="0.35">
      <c r="A4" t="s">
        <v>2</v>
      </c>
      <c r="B4" t="s">
        <v>61</v>
      </c>
      <c r="E4" s="1">
        <v>1278</v>
      </c>
      <c r="H4">
        <v>1278</v>
      </c>
    </row>
    <row r="5" spans="1:8" x14ac:dyDescent="0.35">
      <c r="A5" t="s">
        <v>3</v>
      </c>
      <c r="B5" t="s">
        <v>62</v>
      </c>
      <c r="E5" s="1">
        <v>1279</v>
      </c>
      <c r="H5">
        <v>1279</v>
      </c>
    </row>
    <row r="6" spans="1:8" x14ac:dyDescent="0.35">
      <c r="A6" t="s">
        <v>4</v>
      </c>
      <c r="B6" t="s">
        <v>63</v>
      </c>
      <c r="E6" s="1">
        <v>1280</v>
      </c>
      <c r="H6">
        <v>1280</v>
      </c>
    </row>
    <row r="7" spans="1:8" x14ac:dyDescent="0.35">
      <c r="A7" t="s">
        <v>5</v>
      </c>
      <c r="B7" t="s">
        <v>64</v>
      </c>
      <c r="E7" s="1">
        <v>1281</v>
      </c>
      <c r="H7">
        <v>1281</v>
      </c>
    </row>
    <row r="8" spans="1:8" x14ac:dyDescent="0.35">
      <c r="A8" t="s">
        <v>6</v>
      </c>
      <c r="B8" t="s">
        <v>65</v>
      </c>
      <c r="E8" s="1">
        <v>1282</v>
      </c>
      <c r="H8">
        <v>1282</v>
      </c>
    </row>
    <row r="9" spans="1:8" x14ac:dyDescent="0.35">
      <c r="A9" t="s">
        <v>7</v>
      </c>
      <c r="B9" t="s">
        <v>66</v>
      </c>
      <c r="E9" s="1">
        <v>1283</v>
      </c>
      <c r="H9">
        <v>1283</v>
      </c>
    </row>
    <row r="10" spans="1:8" x14ac:dyDescent="0.35">
      <c r="A10" t="s">
        <v>8</v>
      </c>
      <c r="B10" t="s">
        <v>67</v>
      </c>
      <c r="E10" s="1">
        <v>1284</v>
      </c>
      <c r="H10">
        <v>1284</v>
      </c>
    </row>
    <row r="11" spans="1:8" x14ac:dyDescent="0.35">
      <c r="A11" t="s">
        <v>9</v>
      </c>
      <c r="B11" t="s">
        <v>68</v>
      </c>
      <c r="E11" s="1">
        <v>1285</v>
      </c>
      <c r="H11">
        <v>1285</v>
      </c>
    </row>
    <row r="12" spans="1:8" x14ac:dyDescent="0.35">
      <c r="A12" t="s">
        <v>10</v>
      </c>
      <c r="B12" t="s">
        <v>69</v>
      </c>
      <c r="E12" s="1">
        <v>1286</v>
      </c>
      <c r="H12">
        <v>1286</v>
      </c>
    </row>
    <row r="13" spans="1:8" x14ac:dyDescent="0.35">
      <c r="A13" t="s">
        <v>18</v>
      </c>
      <c r="B13" t="s">
        <v>70</v>
      </c>
      <c r="E13" s="1">
        <v>1287</v>
      </c>
      <c r="H13">
        <v>1287</v>
      </c>
    </row>
    <row r="14" spans="1:8" x14ac:dyDescent="0.35">
      <c r="A14" t="s">
        <v>11</v>
      </c>
      <c r="B14" t="s">
        <v>71</v>
      </c>
      <c r="E14" s="1">
        <v>1288</v>
      </c>
      <c r="H14">
        <v>1288</v>
      </c>
    </row>
    <row r="15" spans="1:8" x14ac:dyDescent="0.35">
      <c r="A15" t="s">
        <v>12</v>
      </c>
      <c r="B15" t="s">
        <v>72</v>
      </c>
      <c r="E15" s="1">
        <v>1289</v>
      </c>
      <c r="H15">
        <v>1289</v>
      </c>
    </row>
    <row r="16" spans="1:8" x14ac:dyDescent="0.35">
      <c r="A16" t="s">
        <v>13</v>
      </c>
      <c r="B16" t="s">
        <v>73</v>
      </c>
      <c r="E16" s="1">
        <v>1290</v>
      </c>
      <c r="H16">
        <v>1290</v>
      </c>
    </row>
    <row r="17" spans="1:8" x14ac:dyDescent="0.35">
      <c r="A17" t="s">
        <v>14</v>
      </c>
      <c r="B17" t="s">
        <v>74</v>
      </c>
      <c r="E17" s="1">
        <v>1291</v>
      </c>
      <c r="H17">
        <v>1291</v>
      </c>
    </row>
    <row r="18" spans="1:8" x14ac:dyDescent="0.35">
      <c r="A18" t="s">
        <v>15</v>
      </c>
      <c r="B18" t="s">
        <v>75</v>
      </c>
      <c r="E18" s="1">
        <v>1292</v>
      </c>
      <c r="H18">
        <v>1292</v>
      </c>
    </row>
    <row r="19" spans="1:8" x14ac:dyDescent="0.35">
      <c r="A19" t="s">
        <v>16</v>
      </c>
      <c r="B19" t="s">
        <v>76</v>
      </c>
      <c r="E19" s="1">
        <v>1293</v>
      </c>
      <c r="H19">
        <v>1293</v>
      </c>
    </row>
    <row r="20" spans="1:8" x14ac:dyDescent="0.35">
      <c r="A20" t="s">
        <v>17</v>
      </c>
      <c r="B20" t="s">
        <v>77</v>
      </c>
    </row>
    <row r="21" spans="1:8" x14ac:dyDescent="0.35">
      <c r="A21" t="s">
        <v>19</v>
      </c>
      <c r="B21" t="s">
        <v>78</v>
      </c>
    </row>
    <row r="22" spans="1:8" x14ac:dyDescent="0.35">
      <c r="A22" t="s">
        <v>20</v>
      </c>
      <c r="B22" t="s">
        <v>79</v>
      </c>
    </row>
    <row r="23" spans="1:8" x14ac:dyDescent="0.35">
      <c r="A23" t="s">
        <v>21</v>
      </c>
      <c r="B23" t="s">
        <v>80</v>
      </c>
    </row>
    <row r="24" spans="1:8" x14ac:dyDescent="0.35">
      <c r="A24" t="s">
        <v>27</v>
      </c>
      <c r="B24" t="s">
        <v>81</v>
      </c>
    </row>
    <row r="25" spans="1:8" x14ac:dyDescent="0.35">
      <c r="A25" t="s">
        <v>22</v>
      </c>
      <c r="B25" t="s">
        <v>82</v>
      </c>
    </row>
    <row r="26" spans="1:8" x14ac:dyDescent="0.35">
      <c r="A26" t="s">
        <v>23</v>
      </c>
      <c r="B26" t="s">
        <v>83</v>
      </c>
    </row>
    <row r="27" spans="1:8" x14ac:dyDescent="0.35">
      <c r="A27" t="s">
        <v>24</v>
      </c>
    </row>
    <row r="28" spans="1:8" x14ac:dyDescent="0.35">
      <c r="A28" t="s">
        <v>25</v>
      </c>
    </row>
    <row r="29" spans="1:8" x14ac:dyDescent="0.35">
      <c r="A29" t="s">
        <v>26</v>
      </c>
    </row>
    <row r="30" spans="1:8" x14ac:dyDescent="0.35">
      <c r="A30" t="s">
        <v>28</v>
      </c>
    </row>
    <row r="31" spans="1:8" x14ac:dyDescent="0.35">
      <c r="A31" t="s">
        <v>29</v>
      </c>
    </row>
    <row r="32" spans="1:8" x14ac:dyDescent="0.35">
      <c r="A32" t="s">
        <v>30</v>
      </c>
    </row>
    <row r="33" spans="1:1" x14ac:dyDescent="0.35">
      <c r="A33" t="s">
        <v>7</v>
      </c>
    </row>
    <row r="34" spans="1:1" x14ac:dyDescent="0.35">
      <c r="A34" t="s">
        <v>31</v>
      </c>
    </row>
    <row r="35" spans="1:1" x14ac:dyDescent="0.35">
      <c r="A35" t="s">
        <v>32</v>
      </c>
    </row>
    <row r="36" spans="1:1" x14ac:dyDescent="0.35">
      <c r="A36" t="s">
        <v>33</v>
      </c>
    </row>
    <row r="37" spans="1:1" x14ac:dyDescent="0.35">
      <c r="A37" t="s">
        <v>34</v>
      </c>
    </row>
    <row r="38" spans="1:1" x14ac:dyDescent="0.35">
      <c r="A38" t="s">
        <v>35</v>
      </c>
    </row>
    <row r="39" spans="1:1" x14ac:dyDescent="0.35">
      <c r="A39" t="s">
        <v>36</v>
      </c>
    </row>
    <row r="40" spans="1:1" x14ac:dyDescent="0.35">
      <c r="A40" t="s">
        <v>37</v>
      </c>
    </row>
    <row r="41" spans="1:1" x14ac:dyDescent="0.35">
      <c r="A41" t="s">
        <v>38</v>
      </c>
    </row>
    <row r="42" spans="1:1" x14ac:dyDescent="0.35">
      <c r="A42" t="s">
        <v>39</v>
      </c>
    </row>
    <row r="43" spans="1:1" x14ac:dyDescent="0.35">
      <c r="A43" t="s">
        <v>40</v>
      </c>
    </row>
    <row r="44" spans="1:1" x14ac:dyDescent="0.35">
      <c r="A44" t="s">
        <v>41</v>
      </c>
    </row>
    <row r="45" spans="1:1" x14ac:dyDescent="0.35">
      <c r="A45" t="s">
        <v>48</v>
      </c>
    </row>
    <row r="46" spans="1:1" x14ac:dyDescent="0.35">
      <c r="A46" t="s">
        <v>42</v>
      </c>
    </row>
    <row r="47" spans="1:1" x14ac:dyDescent="0.35">
      <c r="A47" t="s">
        <v>43</v>
      </c>
    </row>
    <row r="48" spans="1:1" x14ac:dyDescent="0.35">
      <c r="A48" t="s">
        <v>44</v>
      </c>
    </row>
    <row r="49" spans="1:1" x14ac:dyDescent="0.35">
      <c r="A49" t="s">
        <v>45</v>
      </c>
    </row>
    <row r="50" spans="1:1" x14ac:dyDescent="0.35">
      <c r="A50" t="s">
        <v>46</v>
      </c>
    </row>
    <row r="51" spans="1:1" x14ac:dyDescent="0.35">
      <c r="A51" t="s">
        <v>47</v>
      </c>
    </row>
    <row r="52" spans="1:1" x14ac:dyDescent="0.35">
      <c r="A52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Prélévement</vt:lpstr>
      <vt:lpstr>Parametres</vt:lpstr>
      <vt:lpstr>Battues</vt:lpstr>
      <vt:lpstr>Bracelet</vt:lpstr>
      <vt:lpstr>Chasseur</vt:lpstr>
      <vt:lpstr>Chasseurs</vt:lpstr>
      <vt:lpstr>Espéce</vt:lpstr>
      <vt:lpstr>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Gimenez</dc:creator>
  <cp:lastModifiedBy>Jean-Eric</cp:lastModifiedBy>
  <dcterms:created xsi:type="dcterms:W3CDTF">2023-04-07T08:00:31Z</dcterms:created>
  <dcterms:modified xsi:type="dcterms:W3CDTF">2023-05-08T16:58:23Z</dcterms:modified>
</cp:coreProperties>
</file>