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03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6F785388-EB8A-44EE-A423-8112F790EEFB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Base" sheetId="117" r:id="rId1"/>
    <sheet name="1" sheetId="1" r:id="rId2"/>
    <sheet name="2" sheetId="118" r:id="rId3"/>
  </sheets>
  <externalReferences>
    <externalReference r:id="rId4"/>
  </externalReferences>
  <definedNames>
    <definedName name="description">[1]Références!$B$3:$B$155</definedName>
    <definedName name="Destinataire">[1]Références!$J$3:$J$87</definedName>
    <definedName name="Emplacement">[1]Références!$N$3:$N$64</definedName>
    <definedName name="ExternalData_1" localSheetId="0" hidden="1">Base!$N$4:$O$6</definedName>
    <definedName name="Origine">[1]Références!$G$3:$G$42</definedName>
    <definedName name="Origines">[1]Références!$H$3:$H$25</definedName>
    <definedName name="_xlnm.Print_Area" localSheetId="0">Base!#REF!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18" l="1"/>
  <c r="J9" i="118"/>
  <c r="J10" i="118"/>
  <c r="J18" i="118" s="1"/>
  <c r="J11" i="118"/>
  <c r="J12" i="118"/>
  <c r="J13" i="118"/>
  <c r="J14" i="118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6" i="1"/>
  <c r="J17" i="118"/>
  <c r="I14" i="118"/>
  <c r="I13" i="118"/>
  <c r="I12" i="118"/>
  <c r="I11" i="118"/>
  <c r="I10" i="118"/>
  <c r="I9" i="118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L36" i="1"/>
  <c r="L8" i="1"/>
  <c r="J35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2000000}" keepAlive="1" name="Connexion1" type="5" refreshedVersion="0" background="1">
    <dbPr connection="Provider=Microsoft.Mashup.OleDb.1;Data Source=$Workbook$;Location=Conserve;Extended Properties=&quot;&quot;" commandType="0"/>
  </connection>
  <connection id="2" xr16:uid="{00000000-0015-0000-FFFF-FFFF03000000}" keepAlive="1" name="Connexion10" type="5" refreshedVersion="0" background="1">
    <dbPr connection="Provider=Microsoft.Mashup.OleDb.1;Data Source=$Workbook$;Location=SansFamille;Extended Properties=&quot;&quot;" commandType="0"/>
  </connection>
  <connection id="3" xr16:uid="{00000000-0015-0000-FFFF-FFFF04000000}" keepAlive="1" name="Connexion11" type="5" refreshedVersion="0" background="1">
    <dbPr connection="Provider=Microsoft.Mashup.OleDb.1;Data Source=$Workbook$;Location=Produit laitier;Extended Properties=&quot;&quot;" commandType="0"/>
  </connection>
  <connection id="4" xr16:uid="{00000000-0015-0000-FFFF-FFFF05000000}" keepAlive="1" name="Connexion12" type="5" refreshedVersion="0" background="1">
    <dbPr connection="Provider=Microsoft.Mashup.OleDb.1;Data Source=$Workbook$;Location=BISCUIT;Extended Properties=&quot;&quot;" commandType="0"/>
  </connection>
  <connection id="5" xr16:uid="{00000000-0015-0000-FFFF-FFFF06000000}" keepAlive="1" name="Connexion13" type="5" refreshedVersion="0" background="1">
    <dbPr connection="Provider=Microsoft.Mashup.OleDb.1;Data Source=$Workbook$;Location=Conserve;Extended Properties=&quot;&quot;" commandType="0"/>
  </connection>
  <connection id="6" xr16:uid="{00000000-0015-0000-FFFF-FFFF07000000}" keepAlive="1" name="Connexion14" type="5" refreshedVersion="0" background="1">
    <dbPr connection="Provider=Microsoft.Mashup.OleDb.1;Data Source=$Workbook$;Location=SansFamille;Extended Properties=&quot;&quot;" commandType="0"/>
  </connection>
  <connection id="7" xr16:uid="{00000000-0015-0000-FFFF-FFFF0A000000}" keepAlive="1" name="Connexion17" type="5" refreshedVersion="0" background="1">
    <dbPr connection="Provider=Microsoft.Mashup.OleDb.1;Data Source=$Workbook$;Location=BISCUIT;Extended Properties=&quot;&quot;" commandType="0"/>
  </connection>
  <connection id="8" xr16:uid="{00000000-0015-0000-FFFF-FFFF0B000000}" keepAlive="1" name="Connexion18" type="5" refreshedVersion="0" background="1">
    <dbPr connection="Provider=Microsoft.Mashup.OleDb.1;Data Source=$Workbook$;Location=Conserve;Extended Properties=&quot;&quot;" commandType="0"/>
  </connection>
  <connection id="9" xr16:uid="{00000000-0015-0000-FFFF-FFFF0C000000}" keepAlive="1" name="Connexion19" type="5" refreshedVersion="0" background="1">
    <dbPr connection="Provider=Microsoft.Mashup.OleDb.1;Data Source=$Workbook$;Location=SansFamille;Extended Properties=&quot;&quot;" commandType="0"/>
  </connection>
  <connection id="10" xr16:uid="{00000000-0015-0000-FFFF-FFFF0D000000}" keepAlive="1" name="Connexion2" type="5" refreshedVersion="0" saveData="1">
    <dbPr connection="Provider=Microsoft.Mashup.OleDb.1;Data Source=$Workbook$;Location=SansFamille;Extended Properties=&quot;&quot;" command="SELECT * FROM []"/>
  </connection>
  <connection id="11" xr16:uid="{00000000-0015-0000-FFFF-FFFF0E000000}" keepAlive="1" name="Connexion20" type="5" refreshedVersion="0" background="1">
    <dbPr connection="Provider=Microsoft.Mashup.OleDb.1;Data Source=$Workbook$;Location=Produit laitier;Extended Properties=&quot;&quot;" commandType="0"/>
  </connection>
  <connection id="12" xr16:uid="{00000000-0015-0000-FFFF-FFFF0F000000}" keepAlive="1" name="Connexion21" type="5" refreshedVersion="0" background="1">
    <dbPr connection="Provider=Microsoft.Mashup.OleDb.1;Data Source=$Workbook$;Location=BISCUIT;Extended Properties=&quot;&quot;" commandType="0"/>
  </connection>
  <connection id="13" xr16:uid="{00000000-0015-0000-FFFF-FFFF10000000}" keepAlive="1" name="Connexion22" type="5" refreshedVersion="0" background="1">
    <dbPr connection="Provider=Microsoft.Mashup.OleDb.1;Data Source=$Workbook$;Location=Conserve;Extended Properties=&quot;&quot;" commandType="0"/>
  </connection>
  <connection id="14" xr16:uid="{00000000-0015-0000-FFFF-FFFF11000000}" keepAlive="1" name="Connexion23" type="5" refreshedVersion="0" background="1">
    <dbPr connection="Provider=Microsoft.Mashup.OleDb.1;Data Source=$Workbook$;Location=A crée;Extended Properties=&quot;&quot;" commandType="0"/>
  </connection>
  <connection id="15" xr16:uid="{00000000-0015-0000-FFFF-FFFF12000000}" keepAlive="1" name="Connexion24" type="5" refreshedVersion="0" background="1">
    <dbPr connection="Provider=Microsoft.Mashup.OleDb.1;Data Source=$Workbook$;Location=reference;Extended Properties=&quot;&quot;" commandType="0"/>
  </connection>
  <connection id="16" xr16:uid="{00000000-0015-0000-FFFF-FFFF13000000}" keepAlive="1" name="Connexion25" type="5" refreshedVersion="0" background="1">
    <dbPr connection="Provider=Microsoft.Mashup.OleDb.1;Data Source=$Workbook$;Location=EB200;Extended Properties=&quot;&quot;" commandType="0"/>
  </connection>
  <connection id="17" xr16:uid="{00000000-0015-0000-FFFF-FFFF14000000}" keepAlive="1" name="Connexion26" type="5" refreshedVersion="0" background="1">
    <dbPr connection="Provider=Microsoft.Mashup.OleDb.1;Data Source=$Workbook$;Location=EB200;Extended Properties=&quot;&quot;" commandType="0"/>
  </connection>
  <connection id="18" xr16:uid="{00000000-0015-0000-FFFF-FFFF15000000}" keepAlive="1" name="Connexion27" type="5" refreshedVersion="0" background="1">
    <dbPr connection="Provider=Microsoft.Mashup.OleDb.1;Data Source=$Workbook$;Location=EB200;Extended Properties=&quot;&quot;" commandType="0"/>
  </connection>
  <connection id="19" xr16:uid="{00000000-0015-0000-FFFF-FFFF17000000}" keepAlive="1" name="Connexion4" type="5" refreshedVersion="0" background="1">
    <dbPr connection="Provider=Microsoft.Mashup.OleDb.1;Data Source=$Workbook$;Location=SansFamille;Extended Properties=&quot;&quot;" commandType="0"/>
  </connection>
  <connection id="20" xr16:uid="{00000000-0015-0000-FFFF-FFFF18000000}" keepAlive="1" name="Connexion5" type="5" refreshedVersion="0" background="1">
    <dbPr connection="Provider=Microsoft.Mashup.OleDb.1;Data Source=$Workbook$;Location=SansFamille;Extended Properties=&quot;&quot;" commandType="0"/>
  </connection>
  <connection id="21" xr16:uid="{00000000-0015-0000-FFFF-FFFF19000000}" keepAlive="1" name="Connexion6" type="5" refreshedVersion="0" background="1">
    <dbPr connection="Provider=Microsoft.Mashup.OleDb.1;Data Source=$Workbook$;Location=Produit laitier;Extended Properties=&quot;&quot;" commandType="0"/>
  </connection>
  <connection id="22" xr16:uid="{00000000-0015-0000-FFFF-FFFF1A000000}" keepAlive="1" name="Connexion7" type="5" refreshedVersion="0" background="1">
    <dbPr connection="Provider=Microsoft.Mashup.OleDb.1;Data Source=$Workbook$;Location=BISCUIT;Extended Properties=&quot;&quot;" commandType="0"/>
  </connection>
  <connection id="23" xr16:uid="{00000000-0015-0000-FFFF-FFFF1B000000}" keepAlive="1" name="Connexion8" type="5" refreshedVersion="0" background="1">
    <dbPr connection="Provider=Microsoft.Mashup.OleDb.1;Data Source=$Workbook$;Location=Conserve;Extended Properties=&quot;&quot;" commandType="0"/>
  </connection>
  <connection id="24" xr16:uid="{00000000-0015-0000-FFFF-FFFF1C000000}" keepAlive="1" name="Connexion9" type="5" refreshedVersion="0" background="1">
    <dbPr connection="Provider=Microsoft.Mashup.OleDb.1;Data Source=$Workbook$;Location=Conserve;Extended Properties=&quot;&quot;" commandType="0"/>
  </connection>
  <connection id="25" xr16:uid="{E27B2348-2ADD-4430-9D27-8BA44E204AAD}" keepAlive="1" name="Query - Synthèse" description="Connection to the 'Synthèse' query in the workbook." type="5" refreshedVersion="8" background="1" saveData="1">
    <dbPr connection="Provider=Microsoft.Mashup.OleDb.1;Data Source=$Workbook$;Location=Synthèse;Extended Properties=&quot;&quot;" command="SELECT * FROM [Synthèse]"/>
  </connection>
</connections>
</file>

<file path=xl/sharedStrings.xml><?xml version="1.0" encoding="utf-8"?>
<sst xmlns="http://schemas.openxmlformats.org/spreadsheetml/2006/main" count="30" uniqueCount="17">
  <si>
    <t>quantité</t>
  </si>
  <si>
    <t/>
  </si>
  <si>
    <t>site</t>
  </si>
  <si>
    <t>reference</t>
  </si>
  <si>
    <t>description</t>
  </si>
  <si>
    <t>cout unitaire</t>
  </si>
  <si>
    <t>total</t>
  </si>
  <si>
    <t>emplacement</t>
  </si>
  <si>
    <t>Synthèse</t>
  </si>
  <si>
    <t>Total</t>
  </si>
  <si>
    <t xml:space="preserve"> origine</t>
  </si>
  <si>
    <t>famille</t>
  </si>
  <si>
    <t>Numéro</t>
  </si>
  <si>
    <t>Total pour le code origine</t>
  </si>
  <si>
    <t>Totaux</t>
  </si>
  <si>
    <t>Semaine</t>
  </si>
  <si>
    <t>Les tables Semaines doivent être nommées T_xx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</si>
</sst>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_€"/>
    <numFmt numFmtId="165" formatCode="\D\L\T@"/>
    <numFmt numFmtId="166" formatCode="_-* #,##0.00\ [$€-1]_-;\-* #,##0.00\ [$€-1]_-;_-* &quot;-&quot;??\ [$€-1]_-"/>
    <numFmt numFmtId="167" formatCode="0.00_ ;[Red]\-0.00\ ;"/>
  </numFmts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165" fontId="5" fillId="2" borderId="9" xfId="0" applyNumberFormat="1" applyFont="1" applyFill="1" applyBorder="1"/>
    <xf numFmtId="165" fontId="5" fillId="2" borderId="10" xfId="0" applyNumberFormat="1" applyFont="1" applyFill="1" applyBorder="1"/>
    <xf numFmtId="0" fontId="2" fillId="0" borderId="11" xfId="0" applyFont="1" applyBorder="1" applyAlignment="1">
      <alignment horizontal="center" vertical="center"/>
    </xf>
    <xf numFmtId="2" fontId="6" fillId="0" borderId="11" xfId="0" applyNumberFormat="1" applyFon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center" vertical="center" wrapText="1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3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6" fontId="4" fillId="2" borderId="18" xfId="0" applyNumberFormat="1" applyFont="1" applyFill="1" applyBorder="1" applyAlignment="1">
      <alignment horizontal="center"/>
    </xf>
    <xf numFmtId="0" fontId="3" fillId="2" borderId="10" xfId="0" applyFont="1" applyFill="1" applyBorder="1"/>
    <xf numFmtId="0" fontId="3" fillId="2" borderId="13" xfId="0" applyFont="1" applyFill="1" applyBorder="1"/>
    <xf numFmtId="0" fontId="3" fillId="2" borderId="6" xfId="0" applyFont="1" applyFill="1" applyBorder="1"/>
    <xf numFmtId="0" fontId="5" fillId="2" borderId="12" xfId="0" applyFont="1" applyFill="1" applyBorder="1"/>
    <xf numFmtId="0" fontId="5" fillId="2" borderId="4" xfId="0" applyFont="1" applyFill="1" applyBorder="1"/>
    <xf numFmtId="0" fontId="3" fillId="2" borderId="0" xfId="0" applyFont="1" applyFill="1" applyAlignment="1">
      <alignment horizontal="center"/>
    </xf>
    <xf numFmtId="165" fontId="5" fillId="2" borderId="0" xfId="0" applyNumberFormat="1" applyFont="1" applyFill="1"/>
    <xf numFmtId="0" fontId="3" fillId="2" borderId="0" xfId="0" applyFont="1" applyFill="1"/>
    <xf numFmtId="0" fontId="3" fillId="2" borderId="19" xfId="0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4" fillId="0" borderId="7" xfId="0" applyNumberFormat="1" applyFont="1" applyBorder="1" applyAlignment="1">
      <alignment horizontal="center" vertical="center"/>
    </xf>
    <xf numFmtId="2" fontId="4" fillId="0" borderId="8" xfId="0" applyNumberFormat="1" applyFont="1" applyBorder="1" applyAlignment="1">
      <alignment horizontal="center" vertical="center"/>
    </xf>
    <xf numFmtId="2" fontId="6" fillId="2" borderId="11" xfId="0" applyNumberFormat="1" applyFont="1" applyFill="1" applyBorder="1" applyAlignment="1">
      <alignment horizontal="center" vertical="center"/>
    </xf>
    <xf numFmtId="2" fontId="4" fillId="0" borderId="20" xfId="0" applyNumberFormat="1" applyFont="1" applyBorder="1" applyAlignment="1">
      <alignment horizontal="center" vertical="center"/>
    </xf>
    <xf numFmtId="0" fontId="2" fillId="0" borderId="7" xfId="0" applyFont="1" applyBorder="1" applyAlignment="1" applyProtection="1">
      <alignment horizontal="center" vertical="center"/>
      <protection locked="0"/>
    </xf>
    <xf numFmtId="0" fontId="0" fillId="2" borderId="20" xfId="0" applyFill="1" applyBorder="1"/>
    <xf numFmtId="0" fontId="0" fillId="2" borderId="21" xfId="0" applyFill="1" applyBorder="1"/>
    <xf numFmtId="2" fontId="0" fillId="0" borderId="22" xfId="0" applyNumberFormat="1" applyBorder="1"/>
    <xf numFmtId="2" fontId="0" fillId="2" borderId="23" xfId="0" applyNumberFormat="1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4" fillId="2" borderId="2" xfId="0" applyFont="1" applyFill="1" applyBorder="1" applyAlignment="1">
      <alignment horizontal="center" vertical="center" wrapText="1"/>
    </xf>
    <xf numFmtId="0" fontId="2" fillId="0" borderId="25" xfId="0" applyFont="1" applyBorder="1" applyAlignment="1" applyProtection="1">
      <alignment horizontal="center" vertical="center"/>
      <protection locked="0"/>
    </xf>
    <xf numFmtId="0" fontId="4" fillId="2" borderId="26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2" fillId="0" borderId="22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>
      <alignment horizontal="center" vertical="center"/>
    </xf>
    <xf numFmtId="2" fontId="6" fillId="0" borderId="15" xfId="0" applyNumberFormat="1" applyFont="1" applyBorder="1" applyAlignment="1">
      <alignment horizontal="center" vertical="center"/>
    </xf>
    <xf numFmtId="2" fontId="6" fillId="2" borderId="15" xfId="0" applyNumberFormat="1" applyFont="1" applyFill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7" xfId="0" applyFont="1" applyFill="1" applyBorder="1" applyAlignment="1">
      <alignment vertical="center" wrapText="1"/>
    </xf>
    <xf numFmtId="167" fontId="0" fillId="0" borderId="14" xfId="0" applyNumberFormat="1" applyBorder="1"/>
    <xf numFmtId="167" fontId="0" fillId="0" borderId="27" xfId="0" applyNumberFormat="1" applyBorder="1"/>
    <xf numFmtId="0" fontId="8" fillId="0" borderId="0" xfId="0" applyFont="1" applyAlignment="1">
      <alignment horizontal="center" vertical="center"/>
    </xf>
    <xf numFmtId="167" fontId="0" fillId="0" borderId="0" xfId="0" applyNumberFormat="1"/>
    <xf numFmtId="0" fontId="9" fillId="0" borderId="28" xfId="0" applyFont="1" applyBorder="1" applyAlignment="1">
      <alignment horizontal="centerContinuous"/>
    </xf>
    <xf numFmtId="0" fontId="9" fillId="0" borderId="25" xfId="0" applyFont="1" applyBorder="1" applyAlignment="1">
      <alignment horizontal="centerContinuous"/>
    </xf>
    <xf numFmtId="0" fontId="3" fillId="2" borderId="1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2" fontId="4" fillId="0" borderId="15" xfId="0" applyNumberFormat="1" applyFont="1" applyBorder="1" applyAlignment="1">
      <alignment horizontal="center" vertical="center"/>
    </xf>
    <xf numFmtId="2" fontId="4" fillId="0" borderId="16" xfId="0" applyNumberFormat="1" applyFont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3" fillId="2" borderId="13" xfId="0" applyFont="1" applyFill="1" applyBorder="1" applyAlignment="1">
      <alignment horizontal="center"/>
    </xf>
    <xf numFmtId="14" fontId="5" fillId="2" borderId="0" xfId="0" applyNumberFormat="1" applyFont="1" applyFill="1" applyAlignment="1">
      <alignment horizontal="center"/>
    </xf>
    <xf numFmtId="0" fontId="8" fillId="0" borderId="0" xfId="0" applyFont="1"/>
  </cellXfs>
  <cellStyles count="1">
    <cellStyle name="Normal" xfId="0" builtinId="0"/>
  </cellStyles>
  <dxfs count="38">
    <dxf>
      <numFmt numFmtId="167" formatCode="0.00_ ;[Red]\-0.00\ ;"/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0.00_ ;[Red]\-0.00\ ;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#,##0.00\ _€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7" formatCode="0.00_ ;[Red]\-0.00\ ;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#,##0.00\ _€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342900</xdr:colOff>
      <xdr:row>7</xdr:row>
      <xdr:rowOff>6350</xdr:rowOff>
    </xdr:from>
    <xdr:to>
      <xdr:col>18</xdr:col>
      <xdr:colOff>736989</xdr:colOff>
      <xdr:row>17</xdr:row>
      <xdr:rowOff>25484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7D247A4F-05A5-CB08-9073-E688AF6B70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7450" y="1168400"/>
          <a:ext cx="7563239" cy="1638384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18</xdr:col>
      <xdr:colOff>533754</xdr:colOff>
      <xdr:row>24</xdr:row>
      <xdr:rowOff>25440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id="{A83B8040-1ED1-4FC9-E940-217DDCB5AA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31000" y="3086100"/>
          <a:ext cx="6896454" cy="78744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LOGISTIQUE%20SUPPLY%20CHAIN\03%20Op&#233;rations%20logistiques\03-02%20Dispatch\1-%20MAROC%20EXPORT\2021\FA%20GR%201387%2004012021%20DI10059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ées"/>
      <sheetName val="Chargement"/>
      <sheetName val="Pays Tiers"/>
      <sheetName val="Europe"/>
      <sheetName val="conso CEE"/>
      <sheetName val="conso hors UE"/>
      <sheetName val="europe matériel retour"/>
      <sheetName val="Pays Tiers matériel retour"/>
      <sheetName val="packing"/>
      <sheetName val="11DPFU"/>
      <sheetName val="lcs Marolles SAFRAN"/>
      <sheetName val="lcs Marolles MATIS"/>
      <sheetName val="Marolles Pays Tiers"/>
      <sheetName val="Marolles Europe (2)"/>
      <sheetName val="Références"/>
      <sheetName val="CreditNoteVierge (1)"/>
      <sheetName val="Prix fournitures client"/>
      <sheetName val="Prix Conso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3">
          <cell r="B3" t="str">
            <v>Accessoire de tuyauterie en alu.(POP)</v>
          </cell>
          <cell r="G3" t="str">
            <v>CHINE</v>
          </cell>
          <cell r="H3" t="str">
            <v>CHINE</v>
          </cell>
          <cell r="J3" t="str">
            <v>Albakali Mohamed</v>
          </cell>
          <cell r="N3" t="str">
            <v>DIVERS/11DPE00/11DL00</v>
          </cell>
        </row>
        <row r="4">
          <cell r="B4" t="str">
            <v>Aiguille</v>
          </cell>
          <cell r="G4" t="str">
            <v>INDE</v>
          </cell>
          <cell r="H4" t="str">
            <v>INDE</v>
          </cell>
          <cell r="J4" t="str">
            <v>Ali Sadeddine</v>
          </cell>
          <cell r="N4" t="str">
            <v>11DPINDU</v>
          </cell>
        </row>
        <row r="5">
          <cell r="B5" t="str">
            <v>Alcool  Ethanol</v>
          </cell>
          <cell r="G5" t="str">
            <v>JAPON</v>
          </cell>
          <cell r="H5" t="str">
            <v>JAPON</v>
          </cell>
          <cell r="J5" t="str">
            <v>Amekka oui Hakima</v>
          </cell>
          <cell r="N5" t="str">
            <v>11DPAERO/11DAACC</v>
          </cell>
        </row>
        <row r="6">
          <cell r="B6" t="str">
            <v>Alimentation GOW</v>
          </cell>
          <cell r="G6" t="str">
            <v>MALAYSIA</v>
          </cell>
          <cell r="H6" t="str">
            <v>MALAYSIA</v>
          </cell>
          <cell r="J6" t="str">
            <v>Bakkali Hanan</v>
          </cell>
          <cell r="N6" t="str">
            <v>TAT1R</v>
          </cell>
        </row>
        <row r="7">
          <cell r="B7" t="str">
            <v>Angle MFC16</v>
          </cell>
          <cell r="G7" t="str">
            <v>MAROC.</v>
          </cell>
          <cell r="H7" t="str">
            <v>MAROC.</v>
          </cell>
          <cell r="J7" t="str">
            <v>Barbach Laila</v>
          </cell>
          <cell r="N7" t="str">
            <v>TAT2R</v>
          </cell>
        </row>
        <row r="8">
          <cell r="B8" t="str">
            <v>Appareil de contrôle et mesure ( expl. fuitoscope)</v>
          </cell>
          <cell r="G8" t="str">
            <v>MEXICO</v>
          </cell>
          <cell r="H8" t="str">
            <v>MEXICO</v>
          </cell>
          <cell r="J8" t="str">
            <v>Barbach Sanae</v>
          </cell>
          <cell r="N8" t="str">
            <v>TAT3R</v>
          </cell>
        </row>
        <row r="9">
          <cell r="B9" t="str">
            <v>Appareil d'éclairage ( lampe universelle Waldmam)</v>
          </cell>
          <cell r="G9" t="str">
            <v>PAKISTAN</v>
          </cell>
          <cell r="H9" t="str">
            <v>PAKISTAN</v>
          </cell>
          <cell r="J9" t="str">
            <v>Barthelemy, Pierre-Yves</v>
          </cell>
          <cell r="N9" t="str">
            <v>TAT4R</v>
          </cell>
        </row>
        <row r="10">
          <cell r="B10" t="str">
            <v>Argon Nertal Gaz CO4420</v>
          </cell>
          <cell r="G10" t="str">
            <v>REP DOM</v>
          </cell>
          <cell r="H10" t="str">
            <v>REP DOM</v>
          </cell>
          <cell r="J10" t="str">
            <v>Bel Adj Sarah</v>
          </cell>
          <cell r="N10" t="str">
            <v>TAT5R</v>
          </cell>
        </row>
        <row r="11">
          <cell r="B11" t="str">
            <v>Armoire métal</v>
          </cell>
          <cell r="G11" t="str">
            <v>SINGAPOUR</v>
          </cell>
          <cell r="H11" t="str">
            <v>SINGAPOUR</v>
          </cell>
          <cell r="J11" t="str">
            <v>Benbrahim, Mohamed Jalil</v>
          </cell>
          <cell r="N11" t="str">
            <v>TAT1RQC</v>
          </cell>
        </row>
        <row r="12">
          <cell r="B12" t="str">
            <v>Articles de bureau ( et articles scolaires)</v>
          </cell>
          <cell r="G12" t="str">
            <v>SUISSE</v>
          </cell>
          <cell r="H12" t="str">
            <v>SUISSE</v>
          </cell>
          <cell r="J12" t="str">
            <v>Beyad Anas</v>
          </cell>
          <cell r="N12" t="str">
            <v>TAT2RQC</v>
          </cell>
        </row>
        <row r="13">
          <cell r="B13" t="str">
            <v>aspirateur de poussière et eau</v>
          </cell>
          <cell r="G13" t="str">
            <v>TAIWAN</v>
          </cell>
          <cell r="H13" t="str">
            <v>TAIWAN</v>
          </cell>
          <cell r="J13" t="str">
            <v>Chahboun Mohamed Rida</v>
          </cell>
          <cell r="N13" t="str">
            <v>TAT3RQC</v>
          </cell>
        </row>
        <row r="14">
          <cell r="B14" t="str">
            <v>Autres interrupteurs</v>
          </cell>
          <cell r="G14" t="str">
            <v>THAILAND</v>
          </cell>
          <cell r="H14" t="str">
            <v>THAILAND</v>
          </cell>
          <cell r="J14" t="str">
            <v>Cheb Jawad</v>
          </cell>
          <cell r="N14" t="str">
            <v>TAT4RQC</v>
          </cell>
        </row>
        <row r="15">
          <cell r="B15" t="str">
            <v>Autres pinces</v>
          </cell>
          <cell r="G15" t="str">
            <v>TUNISIE</v>
          </cell>
          <cell r="H15" t="str">
            <v>TUNISIE</v>
          </cell>
          <cell r="J15" t="str">
            <v>Dalouh Mounir</v>
          </cell>
          <cell r="N15" t="str">
            <v>TAT5RQC</v>
          </cell>
        </row>
        <row r="16">
          <cell r="B16" t="str">
            <v xml:space="preserve">Bacs plastique </v>
          </cell>
          <cell r="G16" t="str">
            <v>USA</v>
          </cell>
          <cell r="H16" t="str">
            <v>USA</v>
          </cell>
          <cell r="J16" t="str">
            <v>Derkaoui Faiçal</v>
          </cell>
          <cell r="N16" t="str">
            <v>TAT1C</v>
          </cell>
        </row>
        <row r="17">
          <cell r="B17" t="str">
            <v>Balance ( moins  précise =  &gt; à 5cg )</v>
          </cell>
          <cell r="G17" t="str">
            <v>FINLANDE</v>
          </cell>
          <cell r="H17" t="str">
            <v>FINLANDE</v>
          </cell>
          <cell r="J17" t="str">
            <v>El Asri Mouhcine</v>
          </cell>
          <cell r="N17" t="str">
            <v>TAT2C</v>
          </cell>
        </row>
        <row r="18">
          <cell r="B18" t="str">
            <v>balance ( si très précise =  &lt; à 5cg )</v>
          </cell>
          <cell r="G18" t="str">
            <v>MOROCCO</v>
          </cell>
          <cell r="H18" t="str">
            <v>MOROCCO</v>
          </cell>
          <cell r="J18" t="str">
            <v>El Azzaoui Nadia</v>
          </cell>
          <cell r="N18" t="str">
            <v>TAT3C</v>
          </cell>
        </row>
        <row r="19">
          <cell r="B19" t="str">
            <v>Balisage sécurité PVC</v>
          </cell>
          <cell r="G19">
            <v>0</v>
          </cell>
          <cell r="H19">
            <v>0</v>
          </cell>
          <cell r="J19" t="str">
            <v>Essaidir Anouar</v>
          </cell>
          <cell r="N19" t="str">
            <v>TAT4C</v>
          </cell>
        </row>
        <row r="20">
          <cell r="B20" t="str">
            <v>bancs</v>
          </cell>
          <cell r="G20">
            <v>0</v>
          </cell>
          <cell r="H20">
            <v>0</v>
          </cell>
          <cell r="J20" t="str">
            <v>Faye Modou</v>
          </cell>
          <cell r="N20" t="str">
            <v>TAT5C</v>
          </cell>
        </row>
        <row r="21">
          <cell r="B21" t="str">
            <v>Barco ( appareil de projection)</v>
          </cell>
          <cell r="G21">
            <v>0</v>
          </cell>
          <cell r="H21">
            <v>0</v>
          </cell>
          <cell r="J21" t="str">
            <v>Haidara Mourad</v>
          </cell>
          <cell r="N21" t="str">
            <v>TATPP1</v>
          </cell>
        </row>
        <row r="22">
          <cell r="B22" t="str">
            <v>Barquettes plastiques</v>
          </cell>
          <cell r="G22">
            <v>0</v>
          </cell>
          <cell r="H22">
            <v>0</v>
          </cell>
          <cell r="J22" t="str">
            <v>Hamri Hatim</v>
          </cell>
          <cell r="N22" t="str">
            <v>TATPP2</v>
          </cell>
        </row>
        <row r="23">
          <cell r="B23" t="str">
            <v>Barre (cuivre:nickel/plomb)</v>
          </cell>
          <cell r="G23">
            <v>0</v>
          </cell>
          <cell r="H23">
            <v>0</v>
          </cell>
          <cell r="J23" t="str">
            <v>Benbrahim, Mohamed Jalil</v>
          </cell>
          <cell r="N23" t="str">
            <v>TATPP3</v>
          </cell>
        </row>
        <row r="24">
          <cell r="B24" t="str">
            <v>Barre Alu</v>
          </cell>
          <cell r="G24">
            <v>0</v>
          </cell>
          <cell r="H24">
            <v>0</v>
          </cell>
          <cell r="J24" t="str">
            <v>Beyad Anas</v>
          </cell>
          <cell r="N24" t="str">
            <v>TATPP4</v>
          </cell>
        </row>
        <row r="25">
          <cell r="B25" t="str">
            <v xml:space="preserve">binoculaire    </v>
          </cell>
          <cell r="G25">
            <v>0</v>
          </cell>
          <cell r="H25">
            <v>0</v>
          </cell>
          <cell r="J25" t="str">
            <v>Chahboun Mohamed Rida</v>
          </cell>
          <cell r="N25" t="str">
            <v>TATPP5</v>
          </cell>
        </row>
        <row r="26">
          <cell r="B26" t="str">
            <v>bobines vides Alu</v>
          </cell>
          <cell r="G26">
            <v>0</v>
          </cell>
          <cell r="J26" t="str">
            <v>Cheb Jawad</v>
          </cell>
          <cell r="N26" t="str">
            <v>MAROLLES</v>
          </cell>
        </row>
        <row r="27">
          <cell r="B27" t="str">
            <v>bobines vides Plastique</v>
          </cell>
          <cell r="J27" t="str">
            <v>Dalouh Mounir</v>
          </cell>
          <cell r="N27" t="str">
            <v>BOX VIDE</v>
          </cell>
        </row>
        <row r="28">
          <cell r="B28" t="str">
            <v xml:space="preserve">boites archives </v>
          </cell>
          <cell r="J28" t="str">
            <v>Derkaoui Faiçal</v>
          </cell>
          <cell r="N28">
            <v>0</v>
          </cell>
        </row>
        <row r="29">
          <cell r="B29" t="str">
            <v>Boitier HP170X pour imprimante</v>
          </cell>
          <cell r="J29" t="str">
            <v>Achamrar Reda</v>
          </cell>
          <cell r="N29">
            <v>0</v>
          </cell>
        </row>
        <row r="30">
          <cell r="B30" t="str">
            <v>Bouchon pour colle CO5010</v>
          </cell>
          <cell r="J30" t="str">
            <v>El Asri Mouhcine</v>
          </cell>
          <cell r="N30">
            <v>0</v>
          </cell>
        </row>
        <row r="31">
          <cell r="B31" t="str">
            <v>Boucle MFC90</v>
          </cell>
          <cell r="J31" t="str">
            <v>El Azzaoui Nadia</v>
          </cell>
          <cell r="N31">
            <v>0</v>
          </cell>
        </row>
        <row r="32">
          <cell r="B32" t="str">
            <v>Bureaux bois (inférieur à 80cm de hauteur)</v>
          </cell>
          <cell r="J32" t="str">
            <v>El Bouchouki Saloua</v>
          </cell>
          <cell r="N32">
            <v>0</v>
          </cell>
        </row>
        <row r="33">
          <cell r="B33" t="str">
            <v>Cable elec.muni de pieces de connexion POE</v>
          </cell>
          <cell r="J33" t="str">
            <v>El Hani Hakim</v>
          </cell>
          <cell r="N33">
            <v>0</v>
          </cell>
        </row>
        <row r="34">
          <cell r="B34" t="str">
            <v>Câble électrique (avec cuivre)</v>
          </cell>
          <cell r="J34" t="str">
            <v>El Mamoun</v>
          </cell>
          <cell r="N34">
            <v>0</v>
          </cell>
        </row>
        <row r="35">
          <cell r="B35" t="str">
            <v>cable informatique</v>
          </cell>
          <cell r="J35" t="str">
            <v>El Mathari Taoufik</v>
          </cell>
          <cell r="N35">
            <v>0</v>
          </cell>
        </row>
        <row r="36">
          <cell r="B36" t="str">
            <v>Calendrier</v>
          </cell>
          <cell r="J36" t="str">
            <v>El Miyani Badreddine</v>
          </cell>
          <cell r="N36">
            <v>0</v>
          </cell>
        </row>
        <row r="37">
          <cell r="B37" t="str">
            <v xml:space="preserve">caméra </v>
          </cell>
          <cell r="J37" t="str">
            <v>Essaidir Anouar</v>
          </cell>
          <cell r="N37">
            <v>0</v>
          </cell>
        </row>
        <row r="38">
          <cell r="B38" t="str">
            <v>camescope</v>
          </cell>
          <cell r="J38" t="str">
            <v>Faye Modou</v>
          </cell>
          <cell r="N38">
            <v>0</v>
          </cell>
        </row>
        <row r="39">
          <cell r="B39" t="str">
            <v>carte électronique pour instrument de contrôle</v>
          </cell>
          <cell r="J39" t="str">
            <v>Haidara Mourad</v>
          </cell>
          <cell r="N39">
            <v>0</v>
          </cell>
        </row>
        <row r="40">
          <cell r="B40" t="str">
            <v>Carton et Coiffe S03</v>
          </cell>
          <cell r="J40" t="str">
            <v>Hamri Hatim</v>
          </cell>
          <cell r="N40">
            <v>0</v>
          </cell>
        </row>
        <row r="41">
          <cell r="B41" t="str">
            <v>Carton individuel  ( C24)</v>
          </cell>
          <cell r="J41" t="str">
            <v>Hanchi Meriem</v>
          </cell>
          <cell r="N41">
            <v>0</v>
          </cell>
        </row>
        <row r="42">
          <cell r="B42" t="str">
            <v>Cartouche d'encre pour imprimante ( recharge)</v>
          </cell>
          <cell r="J42" t="str">
            <v>Hilali Badr</v>
          </cell>
          <cell r="N42">
            <v>0</v>
          </cell>
        </row>
        <row r="43">
          <cell r="B43" t="str">
            <v>Casquette</v>
          </cell>
          <cell r="J43" t="str">
            <v>Jaber Khalid</v>
          </cell>
          <cell r="N43">
            <v>0</v>
          </cell>
        </row>
        <row r="44">
          <cell r="B44" t="str">
            <v>Catalogues</v>
          </cell>
          <cell r="J44" t="str">
            <v>Jabli Karime</v>
          </cell>
          <cell r="N44">
            <v>0</v>
          </cell>
        </row>
        <row r="45">
          <cell r="B45" t="str">
            <v>CD ROM</v>
          </cell>
          <cell r="J45" t="str">
            <v>Kandar Driss</v>
          </cell>
          <cell r="N45">
            <v>0</v>
          </cell>
        </row>
        <row r="46">
          <cell r="B46" t="str">
            <v>chaise  (mobilier)</v>
          </cell>
          <cell r="J46" t="str">
            <v>Kaoutar Laabid</v>
          </cell>
          <cell r="N46">
            <v>0</v>
          </cell>
        </row>
        <row r="47">
          <cell r="B47" t="str">
            <v>chariot (roll)</v>
          </cell>
          <cell r="J47" t="str">
            <v>Kaoutar Laahid</v>
          </cell>
          <cell r="N47">
            <v>0</v>
          </cell>
        </row>
        <row r="48">
          <cell r="B48" t="str">
            <v>chariot Elévateur/ Gerbeur  ou 84272019</v>
          </cell>
          <cell r="J48" t="str">
            <v>Lahmidi Wadia</v>
          </cell>
          <cell r="N48">
            <v>0</v>
          </cell>
        </row>
        <row r="49">
          <cell r="B49" t="str">
            <v>chloroforme</v>
          </cell>
          <cell r="J49" t="str">
            <v>Lakbak hehyaagoubi Aicha</v>
          </cell>
          <cell r="N49">
            <v>0</v>
          </cell>
        </row>
        <row r="50">
          <cell r="B50" t="str">
            <v xml:space="preserve">classeurs </v>
          </cell>
          <cell r="J50" t="str">
            <v>Lakbakbielyaagoubi, Aicha</v>
          </cell>
          <cell r="N50">
            <v>0</v>
          </cell>
        </row>
        <row r="51">
          <cell r="B51" t="str">
            <v>Clichés</v>
          </cell>
          <cell r="J51" t="str">
            <v>Laqlii Driss</v>
          </cell>
          <cell r="N51">
            <v>0</v>
          </cell>
        </row>
        <row r="52">
          <cell r="B52" t="str">
            <v>colis d'outillage</v>
          </cell>
          <cell r="J52" t="str">
            <v>Lkhou, Abdelmajid</v>
          </cell>
          <cell r="N52">
            <v>0</v>
          </cell>
        </row>
        <row r="53">
          <cell r="B53" t="str">
            <v>Colle EPOTEK</v>
          </cell>
          <cell r="J53" t="str">
            <v>Mahbouh Otman</v>
          </cell>
          <cell r="N53">
            <v>0</v>
          </cell>
        </row>
        <row r="54">
          <cell r="B54" t="str">
            <v>Comparateur</v>
          </cell>
          <cell r="J54" t="str">
            <v>Mselli Mohamed</v>
          </cell>
          <cell r="N54">
            <v>0</v>
          </cell>
        </row>
        <row r="55">
          <cell r="B55" t="str">
            <v>Compresseur</v>
          </cell>
          <cell r="J55" t="str">
            <v>Nabih Farah</v>
          </cell>
          <cell r="N55">
            <v>0</v>
          </cell>
        </row>
        <row r="56">
          <cell r="B56" t="str">
            <v>Conducteurs elec. &gt; 80V &lt; 1000V (fils cab)</v>
          </cell>
          <cell r="J56" t="str">
            <v>Najah Laila</v>
          </cell>
          <cell r="N56">
            <v>0</v>
          </cell>
        </row>
        <row r="57">
          <cell r="B57" t="str">
            <v xml:space="preserve">Connecteurs </v>
          </cell>
          <cell r="J57" t="str">
            <v>Nejarri Omar</v>
          </cell>
          <cell r="N57">
            <v>0</v>
          </cell>
        </row>
        <row r="58">
          <cell r="B58" t="str">
            <v>Connecteurs / Ci</v>
          </cell>
          <cell r="J58" t="str">
            <v>Ouari Fatiha</v>
          </cell>
          <cell r="N58">
            <v>0</v>
          </cell>
        </row>
        <row r="59">
          <cell r="B59" t="str">
            <v>Contacts</v>
          </cell>
          <cell r="J59" t="str">
            <v>Ouarrich Abdellatif</v>
          </cell>
          <cell r="N59">
            <v>0</v>
          </cell>
        </row>
        <row r="60">
          <cell r="B60" t="str">
            <v>Coque de sécurité</v>
          </cell>
          <cell r="J60" t="str">
            <v>Oulhani Anas</v>
          </cell>
          <cell r="N60">
            <v>0</v>
          </cell>
        </row>
        <row r="61">
          <cell r="B61" t="str">
            <v>Coussin d'air</v>
          </cell>
          <cell r="J61" t="str">
            <v>Riad</v>
          </cell>
          <cell r="N61">
            <v>0</v>
          </cell>
        </row>
        <row r="62">
          <cell r="B62" t="str">
            <v>Déchets cuivre</v>
          </cell>
          <cell r="J62" t="str">
            <v>Riane Meryem</v>
          </cell>
          <cell r="N62">
            <v>0</v>
          </cell>
        </row>
        <row r="63">
          <cell r="B63" t="str">
            <v>degraisseuse (machine)</v>
          </cell>
          <cell r="J63" t="str">
            <v>Sadeddin</v>
          </cell>
          <cell r="N63">
            <v>0</v>
          </cell>
        </row>
        <row r="64">
          <cell r="B64" t="str">
            <v>Déshumidificateur</v>
          </cell>
          <cell r="J64" t="str">
            <v>Sadrani Othmane</v>
          </cell>
          <cell r="N64">
            <v>0</v>
          </cell>
        </row>
        <row r="65">
          <cell r="B65" t="str">
            <v xml:space="preserve">Diable </v>
          </cell>
          <cell r="J65" t="str">
            <v>Saidi Hind</v>
          </cell>
        </row>
        <row r="66">
          <cell r="B66" t="str">
            <v>Dielectrimètre (électronique)</v>
          </cell>
          <cell r="J66" t="str">
            <v>Sayah, Abdelaziz</v>
          </cell>
        </row>
        <row r="67">
          <cell r="B67" t="str">
            <v>DN106 methylisobutylcetone CO4100</v>
          </cell>
          <cell r="J67" t="str">
            <v>Toubi Selloua</v>
          </cell>
        </row>
        <row r="68">
          <cell r="B68" t="str">
            <v>dynamomètre</v>
          </cell>
          <cell r="J68" t="str">
            <v>Znaki Ahmed</v>
          </cell>
        </row>
        <row r="69">
          <cell r="B69" t="str">
            <v>eau distillée</v>
          </cell>
          <cell r="J69" t="str">
            <v>Afilal Mohammed</v>
          </cell>
        </row>
        <row r="70">
          <cell r="B70" t="str">
            <v>Ecouteurs casque téléphone</v>
          </cell>
          <cell r="J70">
            <v>0</v>
          </cell>
        </row>
        <row r="71">
          <cell r="B71" t="str">
            <v>Ecran informatique</v>
          </cell>
          <cell r="J71">
            <v>0</v>
          </cell>
        </row>
        <row r="72">
          <cell r="B72" t="str">
            <v>Encre MARKEM</v>
          </cell>
          <cell r="J72">
            <v>0</v>
          </cell>
        </row>
        <row r="73">
          <cell r="B73" t="str">
            <v>encre videojet</v>
          </cell>
          <cell r="J73">
            <v>0</v>
          </cell>
        </row>
        <row r="74">
          <cell r="B74" t="str">
            <v>equipement UV</v>
          </cell>
          <cell r="J74">
            <v>0</v>
          </cell>
        </row>
        <row r="75">
          <cell r="B75" t="str">
            <v>étagères</v>
          </cell>
          <cell r="J75">
            <v>0</v>
          </cell>
        </row>
        <row r="76">
          <cell r="B76" t="str">
            <v>Etiquette préimprimée adhésive</v>
          </cell>
          <cell r="J76">
            <v>0</v>
          </cell>
        </row>
        <row r="77">
          <cell r="B77" t="str">
            <v>Etiquette primaire</v>
          </cell>
          <cell r="J77">
            <v>0</v>
          </cell>
        </row>
        <row r="78">
          <cell r="B78" t="str">
            <v>étuve</v>
          </cell>
          <cell r="J78">
            <v>0</v>
          </cell>
        </row>
        <row r="79">
          <cell r="B79" t="str">
            <v>Fax</v>
          </cell>
          <cell r="J79">
            <v>0</v>
          </cell>
        </row>
        <row r="80">
          <cell r="B80" t="str">
            <v>Feuillard bande en cuivre bérilium</v>
          </cell>
          <cell r="J80">
            <v>0</v>
          </cell>
        </row>
        <row r="81">
          <cell r="B81" t="str">
            <v>Feuillard MFC13  ( cerclage )</v>
          </cell>
          <cell r="J81">
            <v>0</v>
          </cell>
        </row>
        <row r="82">
          <cell r="B82" t="str">
            <v>Fibre optique</v>
          </cell>
          <cell r="J82">
            <v>0</v>
          </cell>
        </row>
        <row r="83">
          <cell r="B83" t="str">
            <v>four plasma</v>
          </cell>
          <cell r="J83">
            <v>0</v>
          </cell>
        </row>
        <row r="84">
          <cell r="B84" t="str">
            <v>Fournitures de bureaux (cahier, agendas)</v>
          </cell>
          <cell r="J84">
            <v>0</v>
          </cell>
        </row>
        <row r="85">
          <cell r="B85" t="str">
            <v>Fût vide</v>
          </cell>
          <cell r="J85">
            <v>0</v>
          </cell>
        </row>
        <row r="86">
          <cell r="B86" t="str">
            <v>Générateur</v>
          </cell>
          <cell r="J86">
            <v>0</v>
          </cell>
        </row>
        <row r="87">
          <cell r="B87" t="str">
            <v>Graisse MOLYKOTE</v>
          </cell>
          <cell r="J87">
            <v>0</v>
          </cell>
        </row>
        <row r="88">
          <cell r="B88" t="str">
            <v>Héthanol en solution</v>
          </cell>
        </row>
        <row r="89">
          <cell r="B89" t="str">
            <v>hottes aspirantes</v>
          </cell>
        </row>
        <row r="90">
          <cell r="B90" t="str">
            <v>Huile hydraulique DSE25</v>
          </cell>
        </row>
        <row r="91">
          <cell r="B91" t="str">
            <v>imprimante</v>
          </cell>
        </row>
        <row r="92">
          <cell r="B92" t="str">
            <v>lame</v>
          </cell>
        </row>
        <row r="93">
          <cell r="B93" t="str">
            <v>lampe halogène</v>
          </cell>
        </row>
        <row r="94">
          <cell r="B94" t="str">
            <v>Lecteur code à barres</v>
          </cell>
        </row>
        <row r="95">
          <cell r="B95" t="str">
            <v>Lecteur de disquettes</v>
          </cell>
        </row>
        <row r="96">
          <cell r="B96" t="str">
            <v>Licence  (documentation technique )</v>
          </cell>
        </row>
        <row r="97">
          <cell r="B97" t="str">
            <v>machine Collage</v>
          </cell>
        </row>
        <row r="98">
          <cell r="B98" t="str">
            <v>machine Compoundage</v>
          </cell>
        </row>
        <row r="99">
          <cell r="B99" t="str">
            <v>machine contrôle étanchéité</v>
          </cell>
        </row>
        <row r="100">
          <cell r="B100" t="str">
            <v>Machines, Appareils, Electriques</v>
          </cell>
        </row>
        <row r="101">
          <cell r="B101" t="str">
            <v>Machine insertion/ emmanchement</v>
          </cell>
        </row>
        <row r="102">
          <cell r="B102" t="str">
            <v>machine marquage en creux</v>
          </cell>
        </row>
        <row r="103">
          <cell r="B103" t="str">
            <v>machine outil pour métaux</v>
          </cell>
        </row>
        <row r="104">
          <cell r="B104" t="str">
            <v>Manchette</v>
          </cell>
        </row>
        <row r="105">
          <cell r="B105" t="str">
            <v>marche pied</v>
          </cell>
        </row>
        <row r="106">
          <cell r="B106" t="str">
            <v>matière polyester</v>
          </cell>
        </row>
        <row r="107">
          <cell r="B107" t="str">
            <v>matière primaire ( résine  pour la Ferté)</v>
          </cell>
        </row>
        <row r="108">
          <cell r="B108" t="str">
            <v>Methyllethylcetone CO4052</v>
          </cell>
        </row>
        <row r="109">
          <cell r="B109" t="str">
            <v>Meuble bois</v>
          </cell>
        </row>
        <row r="110">
          <cell r="B110" t="str">
            <v>Micromètre</v>
          </cell>
        </row>
        <row r="111">
          <cell r="B111" t="str">
            <v>Mobilier de bureau</v>
          </cell>
        </row>
        <row r="112">
          <cell r="B112" t="str">
            <v>Notice</v>
          </cell>
        </row>
        <row r="113">
          <cell r="B113" t="str">
            <v>onduleur    &lt;7.5kvwa</v>
          </cell>
        </row>
        <row r="114">
          <cell r="B114" t="str">
            <v>ordinateur  portable</v>
          </cell>
        </row>
        <row r="115">
          <cell r="B115" t="str">
            <v>oscilloscope</v>
          </cell>
        </row>
        <row r="116">
          <cell r="B116" t="str">
            <v>Outillages à main</v>
          </cell>
        </row>
        <row r="117">
          <cell r="B117" t="str">
            <v>Palette</v>
          </cell>
        </row>
        <row r="118">
          <cell r="B118" t="str">
            <v>Panier</v>
          </cell>
        </row>
        <row r="119">
          <cell r="B119" t="str">
            <v>Panneau d'identification Ilots(mat. Plastique /feuille)</v>
          </cell>
        </row>
        <row r="120">
          <cell r="B120" t="str">
            <v>Papier à en-tête</v>
          </cell>
        </row>
        <row r="121">
          <cell r="B121" t="str">
            <v>Partie de connecteur</v>
          </cell>
        </row>
        <row r="122">
          <cell r="B122" t="str">
            <v>Perforatrice de bureau</v>
          </cell>
        </row>
        <row r="123">
          <cell r="B123" t="str">
            <v>Photocopieur</v>
          </cell>
        </row>
        <row r="124">
          <cell r="B124" t="str">
            <v>Pièces en plastique</v>
          </cell>
        </row>
        <row r="125">
          <cell r="B125" t="str">
            <v>Pieds à coulisse</v>
          </cell>
        </row>
        <row r="126">
          <cell r="B126" t="str">
            <v>Plans + dessins d'architecte / Imprimés...</v>
          </cell>
        </row>
        <row r="127">
          <cell r="B127" t="str">
            <v>Plateaux alvéolés</v>
          </cell>
        </row>
        <row r="128">
          <cell r="B128" t="str">
            <v>Pochettes adhésives</v>
          </cell>
        </row>
        <row r="129">
          <cell r="B129" t="str">
            <v>poinçon</v>
          </cell>
        </row>
        <row r="130">
          <cell r="B130" t="str">
            <v>Pompe à vide</v>
          </cell>
        </row>
        <row r="131">
          <cell r="B131" t="str">
            <v>Poste de claquage</v>
          </cell>
        </row>
        <row r="132">
          <cell r="B132" t="str">
            <v>Poubelle à pédale</v>
          </cell>
        </row>
        <row r="133">
          <cell r="B133" t="str">
            <v>presse d'aragon</v>
          </cell>
        </row>
        <row r="134">
          <cell r="B134" t="str">
            <v>presse manuelle</v>
          </cell>
        </row>
        <row r="135">
          <cell r="B135" t="str">
            <v>Pyrotracer</v>
          </cell>
        </row>
        <row r="136">
          <cell r="B136" t="str">
            <v>refroidisseur de chaleur</v>
          </cell>
        </row>
        <row r="137">
          <cell r="B137" t="str">
            <v>régulateur</v>
          </cell>
        </row>
        <row r="138">
          <cell r="B138" t="str">
            <v>Ruban encreur pour imprimante</v>
          </cell>
        </row>
        <row r="139">
          <cell r="B139" t="str">
            <v>Sac</v>
          </cell>
        </row>
        <row r="140">
          <cell r="B140" t="str">
            <v>Sachet</v>
          </cell>
        </row>
        <row r="141">
          <cell r="B141" t="str">
            <v>Sacs poubelle</v>
          </cell>
        </row>
        <row r="142">
          <cell r="B142" t="str">
            <v>Serveur ( unité de mémoire à Disque dur )</v>
          </cell>
        </row>
        <row r="143">
          <cell r="B143" t="str">
            <v>Soldry</v>
          </cell>
        </row>
        <row r="144">
          <cell r="B144" t="str">
            <v>soudeuse pour matières plastique</v>
          </cell>
        </row>
        <row r="145">
          <cell r="B145" t="str">
            <v>Tableau  (bois petite hauteur)</v>
          </cell>
        </row>
        <row r="146">
          <cell r="B146" t="str">
            <v>Tableau de présentation  metal ( vitrine)</v>
          </cell>
        </row>
        <row r="147">
          <cell r="B147" t="str">
            <v>Tampon encreur</v>
          </cell>
        </row>
        <row r="148">
          <cell r="B148" t="str">
            <v>Thermo hygromètre</v>
          </cell>
        </row>
        <row r="149">
          <cell r="B149" t="str">
            <v>Transpalette peseur</v>
          </cell>
        </row>
        <row r="150">
          <cell r="B150" t="str">
            <v>t-shirt coton publicitaire marqué souriau or: boswana</v>
          </cell>
        </row>
        <row r="151">
          <cell r="B151" t="str">
            <v>Tuyau plastique</v>
          </cell>
        </row>
        <row r="152">
          <cell r="B152" t="str">
            <v>Tuyau zingué</v>
          </cell>
        </row>
        <row r="153">
          <cell r="B153" t="str">
            <v xml:space="preserve">Unité centrale Dell (tour de PC ou  PC ) </v>
          </cell>
        </row>
        <row r="154">
          <cell r="B154" t="str">
            <v>Ventilateurs</v>
          </cell>
        </row>
        <row r="155">
          <cell r="B155" t="str">
            <v>Vis N°6X16</v>
          </cell>
        </row>
      </sheetData>
      <sheetData sheetId="15"/>
      <sheetData sheetId="16"/>
      <sheetData sheetId="17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5" xr16:uid="{2A0054E3-26BB-496A-AFCF-963C4FE9F1F1}" autoFormatId="16" applyNumberFormats="0" applyBorderFormats="0" applyFontFormats="0" applyPatternFormats="0" applyAlignmentFormats="0" applyWidthHeightFormats="0">
  <queryTableRefresh nextId="6">
    <queryTableFields count="2">
      <queryTableField id="3" name="Semaine" tableColumnId="3"/>
      <queryTableField id="5" name="Totaux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A2E62FF-7DD3-42C9-8D1A-6FC3F0D78A86}" name="Synthèse" displayName="Synthèse" ref="N4:O6" tableType="queryTable" totalsRowShown="0">
  <autoFilter ref="N4:O6" xr:uid="{DA2E62FF-7DD3-42C9-8D1A-6FC3F0D78A86}">
    <filterColumn colId="0" hiddenButton="1"/>
    <filterColumn colId="1" hiddenButton="1"/>
  </autoFilter>
  <tableColumns count="2">
    <tableColumn id="3" xr3:uid="{E2841A81-14A9-40FB-A73C-E7197F4B27A1}" uniqueName="3" name="Semaine" queryTableFieldId="3" dataDxfId="37"/>
    <tableColumn id="5" xr3:uid="{AFD703EA-E37E-43DD-9B1C-272DC64294DB}" uniqueName="5" name="Totaux" queryTableFieldId="5" dataDxfId="0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A99AA9-8982-4A61-AA35-1529D667360F}" name="T_1" displayName="T_1" ref="B7:J32" totalsRowShown="0" headerRowDxfId="36" dataDxfId="34" headerRowBorderDxfId="35" tableBorderDxfId="33" totalsRowBorderDxfId="32">
  <autoFilter ref="B7:J32" xr:uid="{FDA99AA9-8982-4A61-AA35-1529D667360F}"/>
  <tableColumns count="9">
    <tableColumn id="1" xr3:uid="{C36954B5-CD95-4EE6-BE76-2DEFA5AEF013}" name="site" dataDxfId="31"/>
    <tableColumn id="2" xr3:uid="{A3B7F58C-DAE4-4ADA-8A49-C9E683AEC036}" name="reference" dataDxfId="30"/>
    <tableColumn id="3" xr3:uid="{203C9BCD-479E-46E1-9FF2-1F2C59577A97}" name="description" dataDxfId="29"/>
    <tableColumn id="4" xr3:uid="{F4F57B7A-73F4-45B3-8317-75C05B814B30}" name=" origine" dataDxfId="28"/>
    <tableColumn id="5" xr3:uid="{5462CCE0-959B-47AC-83E9-0ED1F2681497}" name="famille" dataDxfId="27"/>
    <tableColumn id="6" xr3:uid="{683CD66D-5CB1-41BC-96C4-854FD542D272}" name="emplacement" dataDxfId="26"/>
    <tableColumn id="7" xr3:uid="{023E7354-FCCA-4114-9ABA-645EEB81AF98}" name="quantité" dataDxfId="25"/>
    <tableColumn id="8" xr3:uid="{2EDA5B04-6FF7-45A6-A4AB-89850A4045F6}" name="cout unitaire" dataDxfId="24">
      <calculatedColumnFormula>IFERROR(VLOOKUP($C8,#REF!,5,FALSE),"")</calculatedColumnFormula>
    </tableColumn>
    <tableColumn id="9" xr3:uid="{3ED1F6D3-14F6-4344-9606-A88B4C5D6A5F}" name="total" dataDxfId="23">
      <calculatedColumnFormula>IFERROR(H8*I8,0)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6A9093-302C-4361-B0B7-DAA8F3EEE6AA}" name="T_2" displayName="T_2" ref="B7:J14" totalsRowShown="0" headerRowDxfId="22" dataDxfId="20" headerRowBorderDxfId="21" tableBorderDxfId="19" totalsRowBorderDxfId="18">
  <autoFilter ref="B7:J14" xr:uid="{FDA99AA9-8982-4A61-AA35-1529D667360F}"/>
  <tableColumns count="9">
    <tableColumn id="1" xr3:uid="{4FA7E145-0875-4133-B873-CB1480A7B6C2}" name="site" dataDxfId="17"/>
    <tableColumn id="2" xr3:uid="{7FF22EEF-052B-4B3B-906A-53350BAC75A4}" name="reference" dataDxfId="16"/>
    <tableColumn id="3" xr3:uid="{8A5F09BC-DAFB-4F10-B807-273464200861}" name="description" dataDxfId="15"/>
    <tableColumn id="4" xr3:uid="{582B6791-06C9-4F84-B266-8047F837FB55}" name=" origine" dataDxfId="14"/>
    <tableColumn id="5" xr3:uid="{5921E297-6851-4557-BD2A-26E8F66046D2}" name="famille" dataDxfId="13"/>
    <tableColumn id="6" xr3:uid="{8AD5A60C-85EF-4720-887A-1A947B866389}" name="emplacement" dataDxfId="12"/>
    <tableColumn id="7" xr3:uid="{45C86007-8D6E-484B-9D0F-FFDA8C6A82BC}" name="quantité" dataDxfId="11"/>
    <tableColumn id="8" xr3:uid="{4DCE47D7-229F-4911-94E0-77EB6B7AF427}" name="cout unitaire" dataDxfId="10">
      <calculatedColumnFormula>IFERROR(VLOOKUP($C8,#REF!,5,FALSE),"")</calculatedColumnFormula>
    </tableColumn>
    <tableColumn id="9" xr3:uid="{9EF82BA9-C57B-4CED-B6CE-026F6FDEF5BD}" name="total" dataDxfId="9">
      <calculatedColumnFormula>IFERROR(H8*I8,0)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D933B4-BBF4-460D-8BEA-2128B5C8FB4D}">
  <sheetPr codeName="Base1">
    <pageSetUpPr fitToPage="1"/>
  </sheetPr>
  <dimension ref="N3:Q13"/>
  <sheetViews>
    <sheetView showGridLines="0" tabSelected="1" topLeftCell="I1" workbookViewId="0">
      <selection activeCell="M33" sqref="M33"/>
    </sheetView>
  </sheetViews>
  <sheetFormatPr defaultColWidth="11.54296875" defaultRowHeight="12" customHeight="1" x14ac:dyDescent="0.35"/>
  <cols>
    <col min="1" max="1" width="2.54296875" customWidth="1"/>
    <col min="2" max="2" width="13" customWidth="1"/>
    <col min="12" max="12" width="10.1796875" bestFit="1" customWidth="1"/>
    <col min="13" max="13" width="7.36328125" bestFit="1" customWidth="1"/>
    <col min="14" max="14" width="10.1796875" bestFit="1" customWidth="1"/>
    <col min="15" max="15" width="8.90625" bestFit="1" customWidth="1"/>
    <col min="16" max="16" width="8.26953125" bestFit="1" customWidth="1"/>
  </cols>
  <sheetData>
    <row r="3" spans="14:17" ht="12" customHeight="1" x14ac:dyDescent="0.35">
      <c r="N3" s="53" t="s">
        <v>8</v>
      </c>
      <c r="O3" s="54"/>
    </row>
    <row r="4" spans="14:17" ht="14.5" x14ac:dyDescent="0.35">
      <c r="N4" t="s">
        <v>15</v>
      </c>
      <c r="O4" t="s">
        <v>14</v>
      </c>
      <c r="Q4" s="63" t="s">
        <v>16</v>
      </c>
    </row>
    <row r="5" spans="14:17" ht="14.5" x14ac:dyDescent="0.35">
      <c r="N5">
        <v>1</v>
      </c>
      <c r="O5" s="52">
        <v>10</v>
      </c>
    </row>
    <row r="6" spans="14:17" ht="14.5" x14ac:dyDescent="0.35">
      <c r="N6">
        <v>2</v>
      </c>
      <c r="O6" s="52">
        <v>10</v>
      </c>
    </row>
    <row r="11" spans="14:17" ht="14.5" x14ac:dyDescent="0.35"/>
    <row r="12" spans="14:17" ht="14.5" x14ac:dyDescent="0.35"/>
    <row r="13" spans="14:17" ht="14.5" x14ac:dyDescent="0.35"/>
  </sheetData>
  <sheetProtection formatCells="0" formatColumns="0" formatRows="0" insertColumns="0" insertRows="0" insertHyperlinks="0" deleteColumns="0" deleteRows="0" sort="0" autoFilter="0" pivotTables="0"/>
  <pageMargins left="0.25" right="0.25" top="0.75" bottom="0.75" header="0.3" footer="0.3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Data"/>
  <dimension ref="B1:L39"/>
  <sheetViews>
    <sheetView showGridLines="0" topLeftCell="E1" workbookViewId="0">
      <selection activeCell="L33" sqref="L33"/>
    </sheetView>
  </sheetViews>
  <sheetFormatPr defaultColWidth="19.54296875" defaultRowHeight="15.75" customHeight="1" x14ac:dyDescent="0.35"/>
  <cols>
    <col min="1" max="1" width="2.90625" style="1" customWidth="1"/>
    <col min="2" max="2" width="22.54296875" style="1" customWidth="1"/>
    <col min="3" max="3" width="24.54296875" style="1" customWidth="1"/>
    <col min="4" max="4" width="44.453125" style="1" customWidth="1"/>
    <col min="5" max="5" width="14" style="1" customWidth="1"/>
    <col min="6" max="6" width="16.453125" style="1" customWidth="1"/>
    <col min="7" max="7" width="16.36328125" style="1" customWidth="1"/>
    <col min="8" max="10" width="16" style="1" customWidth="1"/>
    <col min="11" max="16384" width="19.54296875" style="1"/>
  </cols>
  <sheetData>
    <row r="1" spans="2:12" ht="15.75" customHeight="1" thickBot="1" x14ac:dyDescent="0.4"/>
    <row r="2" spans="2:12" ht="15.75" customHeight="1" x14ac:dyDescent="0.4">
      <c r="B2" s="25"/>
      <c r="C2" s="19"/>
      <c r="D2" s="59"/>
      <c r="E2" s="59"/>
      <c r="F2" s="59"/>
      <c r="G2" s="59"/>
      <c r="H2" s="19"/>
      <c r="I2" s="19"/>
      <c r="J2" s="20"/>
    </row>
    <row r="3" spans="2:12" ht="15.75" customHeight="1" x14ac:dyDescent="0.4">
      <c r="B3" s="2"/>
      <c r="C3" s="22"/>
      <c r="D3" s="62"/>
      <c r="E3" s="62"/>
      <c r="F3" s="62"/>
      <c r="G3" s="62"/>
      <c r="H3" s="22"/>
      <c r="I3" s="22"/>
      <c r="J3" s="3"/>
    </row>
    <row r="4" spans="2:12" ht="15.75" customHeight="1" x14ac:dyDescent="0.35">
      <c r="B4" s="26"/>
      <c r="C4" s="23"/>
      <c r="D4" s="60"/>
      <c r="E4" s="60"/>
      <c r="F4" s="60"/>
      <c r="G4" s="60"/>
      <c r="H4" s="23"/>
      <c r="I4" s="23"/>
      <c r="J4" s="16"/>
      <c r="K4"/>
    </row>
    <row r="5" spans="2:12" ht="15.75" customHeight="1" thickBot="1" x14ac:dyDescent="0.4">
      <c r="B5" s="27"/>
      <c r="C5" s="17"/>
      <c r="D5" s="61"/>
      <c r="E5" s="61"/>
      <c r="F5" s="61"/>
      <c r="G5" s="61"/>
      <c r="H5" s="17"/>
      <c r="I5" s="17"/>
      <c r="J5" s="18"/>
      <c r="K5"/>
    </row>
    <row r="6" spans="2:12" ht="15.75" customHeight="1" x14ac:dyDescent="0.35">
      <c r="B6" s="21"/>
      <c r="C6" s="21"/>
      <c r="D6" s="21"/>
      <c r="E6" s="21"/>
      <c r="F6" s="21"/>
      <c r="G6" s="24"/>
      <c r="H6" s="21"/>
      <c r="I6" s="21"/>
      <c r="J6" s="21"/>
      <c r="K6"/>
    </row>
    <row r="7" spans="2:12" ht="15.75" customHeight="1" x14ac:dyDescent="0.3">
      <c r="B7" s="40" t="s">
        <v>2</v>
      </c>
      <c r="C7" s="41" t="s">
        <v>3</v>
      </c>
      <c r="D7" s="41" t="s">
        <v>4</v>
      </c>
      <c r="E7" s="41" t="s">
        <v>10</v>
      </c>
      <c r="F7" s="41" t="s">
        <v>11</v>
      </c>
      <c r="G7" s="41" t="s">
        <v>7</v>
      </c>
      <c r="H7" s="41" t="s">
        <v>0</v>
      </c>
      <c r="I7" s="41" t="s">
        <v>5</v>
      </c>
      <c r="J7" s="41" t="s">
        <v>6</v>
      </c>
    </row>
    <row r="8" spans="2:12" ht="15.75" customHeight="1" x14ac:dyDescent="0.35">
      <c r="B8" s="39"/>
      <c r="C8" s="4"/>
      <c r="D8" s="5"/>
      <c r="E8" s="30"/>
      <c r="F8" s="4"/>
      <c r="G8" s="4"/>
      <c r="H8" s="4">
        <v>1</v>
      </c>
      <c r="I8" s="6">
        <v>10</v>
      </c>
      <c r="J8" s="49">
        <f t="shared" ref="J8:J32" si="0">IFERROR(H8*I8,0)</f>
        <v>10</v>
      </c>
      <c r="L8" s="51" t="str">
        <f ca="1">_xlfn.FORMULATEXT(J8)</f>
        <v>=IFERROR(H8*I8;0)</v>
      </c>
    </row>
    <row r="9" spans="2:12" ht="15.75" customHeight="1" x14ac:dyDescent="0.35">
      <c r="B9" s="39"/>
      <c r="C9" s="4"/>
      <c r="D9" s="5"/>
      <c r="E9" s="30"/>
      <c r="F9" s="4"/>
      <c r="G9" s="4"/>
      <c r="H9" s="4"/>
      <c r="I9" s="6" t="str">
        <f>IFERROR(VLOOKUP($C9,#REF!,5,FALSE),"")</f>
        <v/>
      </c>
      <c r="J9" s="49">
        <f t="shared" si="0"/>
        <v>0</v>
      </c>
    </row>
    <row r="10" spans="2:12" ht="15.75" customHeight="1" x14ac:dyDescent="0.35">
      <c r="B10" s="39"/>
      <c r="C10" s="4"/>
      <c r="D10" s="5"/>
      <c r="E10" s="30"/>
      <c r="F10" s="4"/>
      <c r="G10" s="4"/>
      <c r="H10" s="4"/>
      <c r="I10" s="6" t="str">
        <f>IFERROR(VLOOKUP($C10,#REF!,5,FALSE),"")</f>
        <v/>
      </c>
      <c r="J10" s="49">
        <f t="shared" si="0"/>
        <v>0</v>
      </c>
    </row>
    <row r="11" spans="2:12" ht="15.75" customHeight="1" x14ac:dyDescent="0.35">
      <c r="B11" s="39"/>
      <c r="C11" s="4"/>
      <c r="D11" s="5"/>
      <c r="E11" s="30"/>
      <c r="F11" s="4"/>
      <c r="G11" s="4"/>
      <c r="H11" s="4"/>
      <c r="I11" s="6" t="str">
        <f>IFERROR(VLOOKUP($C11,#REF!,5,FALSE),"")</f>
        <v/>
      </c>
      <c r="J11" s="49">
        <f t="shared" si="0"/>
        <v>0</v>
      </c>
    </row>
    <row r="12" spans="2:12" ht="15.75" customHeight="1" x14ac:dyDescent="0.35">
      <c r="B12" s="39"/>
      <c r="C12" s="4"/>
      <c r="D12" s="5"/>
      <c r="E12" s="30"/>
      <c r="F12" s="4"/>
      <c r="G12" s="4"/>
      <c r="H12" s="4"/>
      <c r="I12" s="6" t="str">
        <f>IFERROR(VLOOKUP($C12,#REF!,5,FALSE),"")</f>
        <v/>
      </c>
      <c r="J12" s="49">
        <f t="shared" si="0"/>
        <v>0</v>
      </c>
    </row>
    <row r="13" spans="2:12" ht="15.75" customHeight="1" x14ac:dyDescent="0.35">
      <c r="B13" s="39"/>
      <c r="C13" s="4"/>
      <c r="D13" s="5"/>
      <c r="E13" s="30"/>
      <c r="F13" s="4"/>
      <c r="G13" s="4"/>
      <c r="H13" s="4"/>
      <c r="I13" s="6" t="str">
        <f>IFERROR(VLOOKUP($C13,#REF!,5,FALSE),"")</f>
        <v/>
      </c>
      <c r="J13" s="49">
        <f t="shared" si="0"/>
        <v>0</v>
      </c>
    </row>
    <row r="14" spans="2:12" ht="15.75" customHeight="1" x14ac:dyDescent="0.35">
      <c r="B14" s="39"/>
      <c r="C14" s="4"/>
      <c r="D14" s="5"/>
      <c r="E14" s="30"/>
      <c r="F14" s="4"/>
      <c r="G14" s="4"/>
      <c r="H14" s="4"/>
      <c r="I14" s="6" t="str">
        <f>IFERROR(VLOOKUP($C14,#REF!,5,FALSE),"")</f>
        <v/>
      </c>
      <c r="J14" s="49">
        <f t="shared" si="0"/>
        <v>0</v>
      </c>
    </row>
    <row r="15" spans="2:12" ht="15.75" customHeight="1" x14ac:dyDescent="0.35">
      <c r="B15" s="39"/>
      <c r="C15" s="4"/>
      <c r="D15" s="5"/>
      <c r="E15" s="30"/>
      <c r="F15" s="4"/>
      <c r="G15" s="4"/>
      <c r="H15" s="4"/>
      <c r="I15" s="6" t="str">
        <f>IFERROR(VLOOKUP($C15,#REF!,5,FALSE),"")</f>
        <v/>
      </c>
      <c r="J15" s="49">
        <f t="shared" si="0"/>
        <v>0</v>
      </c>
    </row>
    <row r="16" spans="2:12" ht="15.75" customHeight="1" x14ac:dyDescent="0.35">
      <c r="B16" s="39"/>
      <c r="C16" s="4"/>
      <c r="D16" s="5"/>
      <c r="E16" s="30"/>
      <c r="F16" s="4"/>
      <c r="G16" s="4"/>
      <c r="H16" s="4"/>
      <c r="I16" s="6" t="str">
        <f>IFERROR(VLOOKUP($C16,#REF!,5,FALSE),"")</f>
        <v/>
      </c>
      <c r="J16" s="49">
        <f t="shared" si="0"/>
        <v>0</v>
      </c>
    </row>
    <row r="17" spans="2:10" ht="15.75" customHeight="1" x14ac:dyDescent="0.35">
      <c r="B17" s="39"/>
      <c r="C17" s="4"/>
      <c r="D17" s="5"/>
      <c r="E17" s="30"/>
      <c r="F17" s="4"/>
      <c r="G17" s="4"/>
      <c r="H17" s="4"/>
      <c r="I17" s="6" t="str">
        <f>IFERROR(VLOOKUP($C17,#REF!,5,FALSE),"")</f>
        <v/>
      </c>
      <c r="J17" s="49">
        <f t="shared" si="0"/>
        <v>0</v>
      </c>
    </row>
    <row r="18" spans="2:10" ht="15.75" customHeight="1" x14ac:dyDescent="0.35">
      <c r="B18" s="39"/>
      <c r="C18" s="4"/>
      <c r="D18" s="5"/>
      <c r="E18" s="30"/>
      <c r="F18" s="4"/>
      <c r="G18" s="4"/>
      <c r="H18" s="4"/>
      <c r="I18" s="6" t="str">
        <f>IFERROR(VLOOKUP($C18,#REF!,5,FALSE),"")</f>
        <v/>
      </c>
      <c r="J18" s="49">
        <f t="shared" si="0"/>
        <v>0</v>
      </c>
    </row>
    <row r="19" spans="2:10" ht="15.75" customHeight="1" x14ac:dyDescent="0.35">
      <c r="B19" s="39"/>
      <c r="C19" s="4"/>
      <c r="D19" s="5"/>
      <c r="E19" s="30"/>
      <c r="F19" s="4"/>
      <c r="G19" s="4"/>
      <c r="H19" s="4"/>
      <c r="I19" s="6" t="str">
        <f>IFERROR(VLOOKUP($C19,#REF!,5,FALSE),"")</f>
        <v/>
      </c>
      <c r="J19" s="49">
        <f t="shared" si="0"/>
        <v>0</v>
      </c>
    </row>
    <row r="20" spans="2:10" ht="15.75" customHeight="1" x14ac:dyDescent="0.35">
      <c r="B20" s="39"/>
      <c r="C20" s="4"/>
      <c r="D20" s="5"/>
      <c r="E20" s="30"/>
      <c r="F20" s="4"/>
      <c r="G20" s="4"/>
      <c r="H20" s="4"/>
      <c r="I20" s="6" t="str">
        <f>IFERROR(VLOOKUP($C20,#REF!,5,FALSE),"")</f>
        <v/>
      </c>
      <c r="J20" s="49">
        <f t="shared" si="0"/>
        <v>0</v>
      </c>
    </row>
    <row r="21" spans="2:10" ht="15.75" customHeight="1" x14ac:dyDescent="0.35">
      <c r="B21" s="39"/>
      <c r="C21" s="4"/>
      <c r="D21" s="5"/>
      <c r="E21" s="30"/>
      <c r="F21" s="4"/>
      <c r="G21" s="4"/>
      <c r="H21" s="4"/>
      <c r="I21" s="6" t="str">
        <f>IFERROR(VLOOKUP($C21,#REF!,5,FALSE),"")</f>
        <v/>
      </c>
      <c r="J21" s="49">
        <f t="shared" si="0"/>
        <v>0</v>
      </c>
    </row>
    <row r="22" spans="2:10" ht="15.75" customHeight="1" x14ac:dyDescent="0.35">
      <c r="B22" s="39"/>
      <c r="C22" s="4"/>
      <c r="D22" s="5"/>
      <c r="E22" s="30"/>
      <c r="F22" s="4"/>
      <c r="G22" s="4"/>
      <c r="H22" s="4"/>
      <c r="I22" s="6" t="str">
        <f>IFERROR(VLOOKUP($C22,#REF!,5,FALSE),"")</f>
        <v/>
      </c>
      <c r="J22" s="49">
        <f t="shared" si="0"/>
        <v>0</v>
      </c>
    </row>
    <row r="23" spans="2:10" ht="15.75" customHeight="1" x14ac:dyDescent="0.35">
      <c r="B23" s="39"/>
      <c r="C23" s="4"/>
      <c r="D23" s="5"/>
      <c r="E23" s="30"/>
      <c r="F23" s="4"/>
      <c r="G23" s="4"/>
      <c r="H23" s="4"/>
      <c r="I23" s="6" t="str">
        <f>IFERROR(VLOOKUP($C23,#REF!,5,FALSE),"")</f>
        <v/>
      </c>
      <c r="J23" s="49">
        <f t="shared" si="0"/>
        <v>0</v>
      </c>
    </row>
    <row r="24" spans="2:10" ht="15.75" customHeight="1" x14ac:dyDescent="0.35">
      <c r="B24" s="39"/>
      <c r="C24" s="4"/>
      <c r="D24" s="5"/>
      <c r="E24" s="30"/>
      <c r="F24" s="4"/>
      <c r="G24" s="4"/>
      <c r="H24" s="4"/>
      <c r="I24" s="6" t="str">
        <f>IFERROR(VLOOKUP($C24,#REF!,5,FALSE),"")</f>
        <v/>
      </c>
      <c r="J24" s="49">
        <f t="shared" si="0"/>
        <v>0</v>
      </c>
    </row>
    <row r="25" spans="2:10" ht="15.75" customHeight="1" x14ac:dyDescent="0.35">
      <c r="B25" s="39"/>
      <c r="C25" s="4"/>
      <c r="D25" s="5"/>
      <c r="E25" s="30"/>
      <c r="F25" s="4"/>
      <c r="G25" s="4"/>
      <c r="H25" s="4"/>
      <c r="I25" s="6" t="str">
        <f>IFERROR(VLOOKUP($C25,#REF!,5,FALSE),"")</f>
        <v/>
      </c>
      <c r="J25" s="49">
        <f t="shared" si="0"/>
        <v>0</v>
      </c>
    </row>
    <row r="26" spans="2:10" ht="15.75" customHeight="1" x14ac:dyDescent="0.35">
      <c r="B26" s="39"/>
      <c r="C26" s="4"/>
      <c r="D26" s="5"/>
      <c r="E26" s="30"/>
      <c r="F26" s="4"/>
      <c r="G26" s="4"/>
      <c r="H26" s="4"/>
      <c r="I26" s="6" t="str">
        <f>IFERROR(VLOOKUP($C26,#REF!,5,FALSE),"")</f>
        <v/>
      </c>
      <c r="J26" s="49">
        <f t="shared" si="0"/>
        <v>0</v>
      </c>
    </row>
    <row r="27" spans="2:10" ht="15.75" customHeight="1" x14ac:dyDescent="0.35">
      <c r="B27" s="39"/>
      <c r="C27" s="4"/>
      <c r="D27" s="5"/>
      <c r="E27" s="30"/>
      <c r="F27" s="4"/>
      <c r="G27" s="4"/>
      <c r="H27" s="4"/>
      <c r="I27" s="6" t="str">
        <f>IFERROR(VLOOKUP($C27,#REF!,5,FALSE),"")</f>
        <v/>
      </c>
      <c r="J27" s="49">
        <f t="shared" si="0"/>
        <v>0</v>
      </c>
    </row>
    <row r="28" spans="2:10" ht="15.75" customHeight="1" x14ac:dyDescent="0.35">
      <c r="B28" s="39"/>
      <c r="C28" s="4"/>
      <c r="D28" s="5"/>
      <c r="E28" s="30"/>
      <c r="F28" s="4"/>
      <c r="G28" s="4"/>
      <c r="H28" s="4"/>
      <c r="I28" s="6" t="str">
        <f>IFERROR(VLOOKUP($C28,#REF!,5,FALSE),"")</f>
        <v/>
      </c>
      <c r="J28" s="49">
        <f t="shared" si="0"/>
        <v>0</v>
      </c>
    </row>
    <row r="29" spans="2:10" ht="15.75" customHeight="1" x14ac:dyDescent="0.35">
      <c r="B29" s="39"/>
      <c r="C29" s="4"/>
      <c r="D29" s="5"/>
      <c r="E29" s="30"/>
      <c r="F29" s="4"/>
      <c r="G29" s="4"/>
      <c r="H29" s="4"/>
      <c r="I29" s="6" t="str">
        <f>IFERROR(VLOOKUP($C29,#REF!,5,FALSE),"")</f>
        <v/>
      </c>
      <c r="J29" s="49">
        <f t="shared" si="0"/>
        <v>0</v>
      </c>
    </row>
    <row r="30" spans="2:10" ht="15.75" customHeight="1" x14ac:dyDescent="0.35">
      <c r="B30" s="39"/>
      <c r="C30" s="4"/>
      <c r="D30" s="5"/>
      <c r="E30" s="30"/>
      <c r="F30" s="4"/>
      <c r="G30" s="4"/>
      <c r="H30" s="4"/>
      <c r="I30" s="6" t="str">
        <f>IFERROR(VLOOKUP($C30,#REF!,5,FALSE),"")</f>
        <v/>
      </c>
      <c r="J30" s="49">
        <f t="shared" si="0"/>
        <v>0</v>
      </c>
    </row>
    <row r="31" spans="2:10" ht="15.75" customHeight="1" x14ac:dyDescent="0.35">
      <c r="B31" s="39"/>
      <c r="C31" s="4"/>
      <c r="D31" s="5"/>
      <c r="E31" s="30"/>
      <c r="F31" s="4"/>
      <c r="G31" s="4"/>
      <c r="H31" s="4"/>
      <c r="I31" s="6" t="str">
        <f>IFERROR(VLOOKUP($C31,#REF!,5,FALSE),"")</f>
        <v/>
      </c>
      <c r="J31" s="49">
        <f t="shared" si="0"/>
        <v>0</v>
      </c>
    </row>
    <row r="32" spans="2:10" ht="15.75" customHeight="1" x14ac:dyDescent="0.35">
      <c r="B32" s="42"/>
      <c r="C32" s="43"/>
      <c r="D32" s="44"/>
      <c r="E32" s="45"/>
      <c r="F32" s="43"/>
      <c r="G32" s="43"/>
      <c r="H32" s="43"/>
      <c r="I32" s="46" t="str">
        <f>IFERROR(VLOOKUP($C32,#REF!,5,FALSE),"")</f>
        <v/>
      </c>
      <c r="J32" s="50">
        <f t="shared" si="0"/>
        <v>0</v>
      </c>
    </row>
    <row r="33" spans="2:12" ht="15.75" customHeight="1" x14ac:dyDescent="0.35">
      <c r="B33" s="32"/>
      <c r="C33" s="7"/>
      <c r="D33" s="57" t="s">
        <v>12</v>
      </c>
      <c r="E33" s="28"/>
      <c r="F33" s="28"/>
      <c r="G33" s="7"/>
      <c r="H33" s="7"/>
      <c r="I33" s="8"/>
      <c r="J33" s="35"/>
      <c r="K33"/>
    </row>
    <row r="34" spans="2:12" ht="15.75" customHeight="1" x14ac:dyDescent="0.35">
      <c r="B34" s="33"/>
      <c r="C34" s="9"/>
      <c r="D34" s="58"/>
      <c r="E34" s="29"/>
      <c r="F34" s="31"/>
      <c r="G34" s="9"/>
      <c r="H34" s="10"/>
      <c r="I34" s="10"/>
      <c r="J34" s="36"/>
      <c r="K34"/>
    </row>
    <row r="35" spans="2:12" ht="15.75" customHeight="1" thickBot="1" x14ac:dyDescent="0.4">
      <c r="B35" s="34"/>
      <c r="C35" s="12"/>
      <c r="D35" s="12"/>
      <c r="E35" s="12"/>
      <c r="F35" s="12"/>
      <c r="G35" s="12"/>
      <c r="H35" s="13"/>
      <c r="I35" s="13" t="s">
        <v>1</v>
      </c>
      <c r="J35" s="37" t="str">
        <f>IF(I35="","",H35*I35)</f>
        <v/>
      </c>
      <c r="K35"/>
    </row>
    <row r="36" spans="2:12" ht="15.75" customHeight="1" thickBot="1" x14ac:dyDescent="0.4">
      <c r="B36" s="55" t="s">
        <v>13</v>
      </c>
      <c r="C36" s="56"/>
      <c r="D36" s="56"/>
      <c r="E36" s="56"/>
      <c r="F36" s="56"/>
      <c r="G36" s="47"/>
      <c r="H36" s="48"/>
      <c r="I36" s="38" t="s">
        <v>9</v>
      </c>
      <c r="J36" s="15">
        <f>SUM(T_1[total])</f>
        <v>10</v>
      </c>
      <c r="K36"/>
      <c r="L36" s="51" t="str">
        <f ca="1">_xlfn.FORMULATEXT(J36)</f>
        <v>=SUM(T_1[total])</v>
      </c>
    </row>
    <row r="37" spans="2:12" ht="15.75" customHeight="1" thickBot="1" x14ac:dyDescent="0.4">
      <c r="B37" s="11"/>
      <c r="C37" s="12"/>
      <c r="D37" s="12"/>
      <c r="E37" s="12"/>
      <c r="F37" s="12"/>
      <c r="G37" s="12"/>
      <c r="H37" s="13"/>
      <c r="I37" s="13"/>
      <c r="J37" s="14"/>
      <c r="K37"/>
    </row>
    <row r="38" spans="2:12" ht="15.75" customHeight="1" x14ac:dyDescent="0.35">
      <c r="K38"/>
    </row>
    <row r="39" spans="2:12" ht="15.75" customHeight="1" x14ac:dyDescent="0.35">
      <c r="K39"/>
    </row>
  </sheetData>
  <sortState xmlns:xlrd2="http://schemas.microsoft.com/office/spreadsheetml/2017/richdata2" ref="B8:J32">
    <sortCondition ref="F8:F32"/>
    <sortCondition descending="1" ref="E8:E32"/>
  </sortState>
  <mergeCells count="6">
    <mergeCell ref="B36:F36"/>
    <mergeCell ref="D33:D34"/>
    <mergeCell ref="D2:G2"/>
    <mergeCell ref="D4:G4"/>
    <mergeCell ref="D5:G5"/>
    <mergeCell ref="D3:G3"/>
  </mergeCells>
  <phoneticPr fontId="7" type="noConversion"/>
  <conditionalFormatting sqref="C8:C32 F8:H32 J8:J33 B34:C34 G34:J34 B35:H35">
    <cfRule type="cellIs" dxfId="8" priority="7" stopIfTrue="1" operator="notEqual">
      <formula>0</formula>
    </cfRule>
  </conditionalFormatting>
  <conditionalFormatting sqref="C33 G33:H33">
    <cfRule type="cellIs" dxfId="7" priority="5" stopIfTrue="1" operator="notEqual">
      <formula>0</formula>
    </cfRule>
  </conditionalFormatting>
  <conditionalFormatting sqref="I35">
    <cfRule type="cellIs" dxfId="6" priority="9" stopIfTrue="1" operator="between">
      <formula>0</formula>
      <formula>100</formula>
    </cfRule>
  </conditionalFormatting>
  <conditionalFormatting sqref="J35">
    <cfRule type="cellIs" dxfId="5" priority="8" stopIfTrue="1" operator="between">
      <formula>0</formula>
      <formula>5000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DCDDD-17A6-4B16-82D3-073E92A089F4}">
  <sheetPr codeName="Data1"/>
  <dimension ref="B1:K21"/>
  <sheetViews>
    <sheetView showGridLines="0" topLeftCell="E1" workbookViewId="0">
      <selection activeCell="H32" sqref="H32"/>
    </sheetView>
  </sheetViews>
  <sheetFormatPr defaultColWidth="19.54296875" defaultRowHeight="15.75" customHeight="1" x14ac:dyDescent="0.35"/>
  <cols>
    <col min="1" max="1" width="2.90625" style="1" customWidth="1"/>
    <col min="2" max="2" width="22.54296875" style="1" customWidth="1"/>
    <col min="3" max="3" width="24.54296875" style="1" customWidth="1"/>
    <col min="4" max="4" width="44.453125" style="1" customWidth="1"/>
    <col min="5" max="5" width="14" style="1" customWidth="1"/>
    <col min="6" max="6" width="16.453125" style="1" customWidth="1"/>
    <col min="7" max="7" width="16.36328125" style="1" customWidth="1"/>
    <col min="8" max="10" width="16" style="1" customWidth="1"/>
    <col min="11" max="16384" width="19.54296875" style="1"/>
  </cols>
  <sheetData>
    <row r="1" spans="2:11" ht="15.75" customHeight="1" thickBot="1" x14ac:dyDescent="0.4"/>
    <row r="2" spans="2:11" ht="15.75" customHeight="1" x14ac:dyDescent="0.4">
      <c r="B2" s="25"/>
      <c r="C2" s="19"/>
      <c r="D2" s="59"/>
      <c r="E2" s="59"/>
      <c r="F2" s="59"/>
      <c r="G2" s="59"/>
      <c r="H2" s="19"/>
      <c r="I2" s="19"/>
      <c r="J2" s="20"/>
    </row>
    <row r="3" spans="2:11" ht="15.75" customHeight="1" x14ac:dyDescent="0.4">
      <c r="B3" s="2"/>
      <c r="C3" s="22"/>
      <c r="D3" s="62"/>
      <c r="E3" s="62"/>
      <c r="F3" s="62"/>
      <c r="G3" s="62"/>
      <c r="H3" s="22"/>
      <c r="I3" s="22"/>
      <c r="J3" s="3"/>
    </row>
    <row r="4" spans="2:11" ht="15.75" customHeight="1" x14ac:dyDescent="0.35">
      <c r="B4" s="26"/>
      <c r="C4" s="23"/>
      <c r="D4" s="60"/>
      <c r="E4" s="60"/>
      <c r="F4" s="60"/>
      <c r="G4" s="60"/>
      <c r="H4" s="23"/>
      <c r="I4" s="23"/>
      <c r="J4" s="16"/>
      <c r="K4"/>
    </row>
    <row r="5" spans="2:11" ht="15.75" customHeight="1" thickBot="1" x14ac:dyDescent="0.4">
      <c r="B5" s="27"/>
      <c r="C5" s="17"/>
      <c r="D5" s="61"/>
      <c r="E5" s="61"/>
      <c r="F5" s="61"/>
      <c r="G5" s="61"/>
      <c r="H5" s="17"/>
      <c r="I5" s="17"/>
      <c r="J5" s="18"/>
      <c r="K5"/>
    </row>
    <row r="6" spans="2:11" ht="15.75" customHeight="1" x14ac:dyDescent="0.35">
      <c r="B6" s="21"/>
      <c r="C6" s="21"/>
      <c r="D6" s="21"/>
      <c r="E6" s="21"/>
      <c r="F6" s="21"/>
      <c r="G6" s="24"/>
      <c r="H6" s="21"/>
      <c r="I6" s="21"/>
      <c r="J6" s="21"/>
      <c r="K6"/>
    </row>
    <row r="7" spans="2:11" ht="15.75" customHeight="1" x14ac:dyDescent="0.3">
      <c r="B7" s="40" t="s">
        <v>2</v>
      </c>
      <c r="C7" s="41" t="s">
        <v>3</v>
      </c>
      <c r="D7" s="41" t="s">
        <v>4</v>
      </c>
      <c r="E7" s="41" t="s">
        <v>10</v>
      </c>
      <c r="F7" s="41" t="s">
        <v>11</v>
      </c>
      <c r="G7" s="41" t="s">
        <v>7</v>
      </c>
      <c r="H7" s="41" t="s">
        <v>0</v>
      </c>
      <c r="I7" s="41" t="s">
        <v>5</v>
      </c>
      <c r="J7" s="41" t="s">
        <v>6</v>
      </c>
    </row>
    <row r="8" spans="2:11" ht="15.75" customHeight="1" x14ac:dyDescent="0.35">
      <c r="B8" s="39"/>
      <c r="C8" s="4"/>
      <c r="D8" s="5"/>
      <c r="E8" s="30"/>
      <c r="F8" s="4"/>
      <c r="G8" s="4"/>
      <c r="H8" s="4">
        <v>1</v>
      </c>
      <c r="I8" s="6">
        <v>10</v>
      </c>
      <c r="J8" s="49">
        <f t="shared" ref="J8:J14" si="0">IFERROR(H8*I8,0)</f>
        <v>10</v>
      </c>
    </row>
    <row r="9" spans="2:11" ht="15.75" customHeight="1" x14ac:dyDescent="0.35">
      <c r="B9" s="39"/>
      <c r="C9" s="4"/>
      <c r="D9" s="5"/>
      <c r="E9" s="30"/>
      <c r="F9" s="4"/>
      <c r="G9" s="4"/>
      <c r="H9" s="4"/>
      <c r="I9" s="6" t="str">
        <f>IFERROR(VLOOKUP($C9,#REF!,5,FALSE),"")</f>
        <v/>
      </c>
      <c r="J9" s="49">
        <f t="shared" si="0"/>
        <v>0</v>
      </c>
    </row>
    <row r="10" spans="2:11" ht="15.75" customHeight="1" x14ac:dyDescent="0.35">
      <c r="B10" s="39"/>
      <c r="C10" s="4"/>
      <c r="D10" s="5"/>
      <c r="E10" s="30"/>
      <c r="F10" s="4"/>
      <c r="G10" s="4"/>
      <c r="H10" s="4"/>
      <c r="I10" s="6" t="str">
        <f>IFERROR(VLOOKUP($C10,#REF!,5,FALSE),"")</f>
        <v/>
      </c>
      <c r="J10" s="49">
        <f t="shared" si="0"/>
        <v>0</v>
      </c>
    </row>
    <row r="11" spans="2:11" ht="15.75" customHeight="1" x14ac:dyDescent="0.35">
      <c r="B11" s="39"/>
      <c r="C11" s="4"/>
      <c r="D11" s="5"/>
      <c r="E11" s="30"/>
      <c r="F11" s="4"/>
      <c r="G11" s="4"/>
      <c r="H11" s="4"/>
      <c r="I11" s="6" t="str">
        <f>IFERROR(VLOOKUP($C11,#REF!,5,FALSE),"")</f>
        <v/>
      </c>
      <c r="J11" s="49">
        <f t="shared" si="0"/>
        <v>0</v>
      </c>
    </row>
    <row r="12" spans="2:11" ht="15.75" customHeight="1" x14ac:dyDescent="0.35">
      <c r="B12" s="39"/>
      <c r="C12" s="4"/>
      <c r="D12" s="5"/>
      <c r="E12" s="30"/>
      <c r="F12" s="4"/>
      <c r="G12" s="4"/>
      <c r="H12" s="4"/>
      <c r="I12" s="6" t="str">
        <f>IFERROR(VLOOKUP($C12,#REF!,5,FALSE),"")</f>
        <v/>
      </c>
      <c r="J12" s="49">
        <f t="shared" si="0"/>
        <v>0</v>
      </c>
    </row>
    <row r="13" spans="2:11" ht="15.75" customHeight="1" x14ac:dyDescent="0.35">
      <c r="B13" s="39"/>
      <c r="C13" s="4"/>
      <c r="D13" s="5"/>
      <c r="E13" s="30"/>
      <c r="F13" s="4"/>
      <c r="G13" s="4"/>
      <c r="H13" s="4"/>
      <c r="I13" s="6" t="str">
        <f>IFERROR(VLOOKUP($C13,#REF!,5,FALSE),"")</f>
        <v/>
      </c>
      <c r="J13" s="49">
        <f t="shared" si="0"/>
        <v>0</v>
      </c>
    </row>
    <row r="14" spans="2:11" ht="15.75" customHeight="1" x14ac:dyDescent="0.35">
      <c r="B14" s="39"/>
      <c r="C14" s="4"/>
      <c r="D14" s="5"/>
      <c r="E14" s="30"/>
      <c r="F14" s="4"/>
      <c r="G14" s="4"/>
      <c r="H14" s="4"/>
      <c r="I14" s="6" t="str">
        <f>IFERROR(VLOOKUP($C14,#REF!,5,FALSE),"")</f>
        <v/>
      </c>
      <c r="J14" s="49">
        <f t="shared" si="0"/>
        <v>0</v>
      </c>
    </row>
    <row r="15" spans="2:11" ht="15.75" customHeight="1" x14ac:dyDescent="0.35">
      <c r="B15" s="32"/>
      <c r="C15" s="7"/>
      <c r="D15" s="57" t="s">
        <v>12</v>
      </c>
      <c r="E15" s="28"/>
      <c r="F15" s="28"/>
      <c r="G15" s="7"/>
      <c r="H15" s="7"/>
      <c r="I15" s="8"/>
      <c r="J15" s="35"/>
      <c r="K15"/>
    </row>
    <row r="16" spans="2:11" ht="15.75" customHeight="1" x14ac:dyDescent="0.35">
      <c r="B16" s="33"/>
      <c r="C16" s="9"/>
      <c r="D16" s="58"/>
      <c r="E16" s="29"/>
      <c r="F16" s="31"/>
      <c r="G16" s="9"/>
      <c r="H16" s="10"/>
      <c r="I16" s="10"/>
      <c r="J16" s="36"/>
      <c r="K16"/>
    </row>
    <row r="17" spans="2:11" ht="15.75" customHeight="1" thickBot="1" x14ac:dyDescent="0.4">
      <c r="B17" s="34"/>
      <c r="C17" s="12"/>
      <c r="D17" s="12"/>
      <c r="E17" s="12"/>
      <c r="F17" s="12"/>
      <c r="G17" s="12"/>
      <c r="H17" s="13"/>
      <c r="I17" s="13" t="s">
        <v>1</v>
      </c>
      <c r="J17" s="37" t="str">
        <f>IF(I17="","",H17*I17)</f>
        <v/>
      </c>
      <c r="K17"/>
    </row>
    <row r="18" spans="2:11" ht="15.75" customHeight="1" thickBot="1" x14ac:dyDescent="0.4">
      <c r="B18" s="55" t="s">
        <v>13</v>
      </c>
      <c r="C18" s="56"/>
      <c r="D18" s="56"/>
      <c r="E18" s="56"/>
      <c r="F18" s="56"/>
      <c r="G18" s="47"/>
      <c r="H18" s="48"/>
      <c r="I18" s="38" t="s">
        <v>9</v>
      </c>
      <c r="J18" s="15">
        <f>SUM(T_2[total])</f>
        <v>10</v>
      </c>
      <c r="K18"/>
    </row>
    <row r="19" spans="2:11" ht="15.75" customHeight="1" thickBot="1" x14ac:dyDescent="0.4">
      <c r="B19" s="11"/>
      <c r="C19" s="12"/>
      <c r="D19" s="12"/>
      <c r="E19" s="12"/>
      <c r="F19" s="12"/>
      <c r="G19" s="12"/>
      <c r="H19" s="13"/>
      <c r="I19" s="13"/>
      <c r="J19" s="14"/>
      <c r="K19"/>
    </row>
    <row r="20" spans="2:11" ht="15.75" customHeight="1" x14ac:dyDescent="0.35">
      <c r="K20"/>
    </row>
    <row r="21" spans="2:11" ht="15.75" customHeight="1" x14ac:dyDescent="0.35">
      <c r="K21"/>
    </row>
  </sheetData>
  <mergeCells count="6">
    <mergeCell ref="B18:F18"/>
    <mergeCell ref="D2:G2"/>
    <mergeCell ref="D3:G3"/>
    <mergeCell ref="D4:G4"/>
    <mergeCell ref="D5:G5"/>
    <mergeCell ref="D15:D16"/>
  </mergeCells>
  <conditionalFormatting sqref="C8:C14 F8:H14 J8:J15 B16:C16 G16:J16 B17:H17">
    <cfRule type="cellIs" dxfId="4" priority="2" stopIfTrue="1" operator="notEqual">
      <formula>0</formula>
    </cfRule>
  </conditionalFormatting>
  <conditionalFormatting sqref="C15 G15:H15">
    <cfRule type="cellIs" dxfId="3" priority="1" stopIfTrue="1" operator="notEqual">
      <formula>0</formula>
    </cfRule>
  </conditionalFormatting>
  <conditionalFormatting sqref="I17">
    <cfRule type="cellIs" dxfId="2" priority="4" stopIfTrue="1" operator="between">
      <formula>0</formula>
      <formula>100</formula>
    </cfRule>
  </conditionalFormatting>
  <conditionalFormatting sqref="J17">
    <cfRule type="cellIs" dxfId="1" priority="3" stopIfTrue="1" operator="between">
      <formula>0</formula>
      <formula>5000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A5173A-47E0-42A5-8A8D-D6AB508DBA1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Base</vt:lpstr>
      <vt:lpstr>1</vt:lpstr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Jean-Eric</cp:lastModifiedBy>
  <cp:lastPrinted>2023-03-30T10:05:18Z</cp:lastPrinted>
  <dcterms:created xsi:type="dcterms:W3CDTF">2023-03-15T13:37:22Z</dcterms:created>
  <dcterms:modified xsi:type="dcterms:W3CDTF">2023-04-09T05:40:42Z</dcterms:modified>
</cp:coreProperties>
</file>