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04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D800C5F0-8734-41D9-B7D7-7B43BA28485C}" xr6:coauthVersionLast="47" xr6:coauthVersionMax="47" xr10:uidLastSave="{00000000-0000-0000-0000-000000000000}"/>
  <bookViews>
    <workbookView xWindow="-110" yWindow="-110" windowWidth="25820" windowHeight="16220" activeTab="1" xr2:uid="{BD2E7E7E-C42E-4227-BAFA-D34852ABBA40}"/>
  </bookViews>
  <sheets>
    <sheet name="Feuil1" sheetId="1" r:id="rId1"/>
    <sheet name="Sheet1" sheetId="2" r:id="rId2"/>
  </sheets>
  <definedNames>
    <definedName name="_xlnm._FilterDatabase" localSheetId="0" hidden="1">Feuil1!$A$1:$I$1</definedName>
  </definedNames>
  <calcPr calcId="191029" calcOnSave="0"/>
  <pivotCaches>
    <pivotCache cacheId="0" r:id="rId3"/>
    <pivotCache cacheId="1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" i="2" l="1"/>
  <c r="J2" i="2" l="1"/>
  <c r="J3" i="2"/>
  <c r="J4" i="2"/>
  <c r="J5" i="2"/>
  <c r="J6" i="2"/>
  <c r="J7" i="2"/>
  <c r="J8" i="2"/>
  <c r="J9" i="2"/>
  <c r="J10" i="2"/>
  <c r="J11" i="2"/>
  <c r="J12" i="2"/>
  <c r="L12" i="2" l="1"/>
  <c r="K12" i="2"/>
  <c r="L11" i="2"/>
  <c r="K11" i="2"/>
  <c r="L10" i="2"/>
  <c r="K10" i="2"/>
  <c r="L9" i="2"/>
  <c r="K9" i="2"/>
  <c r="L8" i="2"/>
  <c r="K8" i="2"/>
  <c r="L7" i="2"/>
  <c r="K7" i="2"/>
  <c r="L6" i="2"/>
  <c r="K6" i="2"/>
  <c r="L5" i="2"/>
  <c r="K5" i="2"/>
  <c r="L4" i="2"/>
  <c r="K4" i="2"/>
  <c r="L3" i="2"/>
  <c r="K3" i="2"/>
  <c r="L2" i="2"/>
</calcChain>
</file>

<file path=xl/sharedStrings.xml><?xml version="1.0" encoding="utf-8"?>
<sst xmlns="http://schemas.openxmlformats.org/spreadsheetml/2006/main" count="67" uniqueCount="44">
  <si>
    <t>Agence</t>
  </si>
  <si>
    <t>N° Bon</t>
  </si>
  <si>
    <t>Date</t>
  </si>
  <si>
    <t>Raison sociale</t>
  </si>
  <si>
    <t>N° Cli</t>
  </si>
  <si>
    <t>MONTANT HT</t>
  </si>
  <si>
    <t>Date Livraison</t>
  </si>
  <si>
    <t xml:space="preserve">esjtvboq </t>
  </si>
  <si>
    <t xml:space="preserve">rgq </t>
  </si>
  <si>
    <t>rsqdgvqq</t>
  </si>
  <si>
    <t>fnhd</t>
  </si>
  <si>
    <t xml:space="preserve"> fgdh </t>
  </si>
  <si>
    <t>fdhsbdse</t>
  </si>
  <si>
    <t>h,fgjety</t>
  </si>
  <si>
    <t>hn</t>
  </si>
  <si>
    <t>gfbs</t>
  </si>
  <si>
    <t>tjf</t>
  </si>
  <si>
    <t>gunedt y</t>
  </si>
  <si>
    <t>Nbre E</t>
  </si>
  <si>
    <t>Nbre T</t>
  </si>
  <si>
    <t>Somme de Nbre E</t>
  </si>
  <si>
    <t>Somme de Nbre T</t>
  </si>
  <si>
    <t>Étiquettes de lignes</t>
  </si>
  <si>
    <t>Total général</t>
  </si>
  <si>
    <t>&lt;15/09/2022</t>
  </si>
  <si>
    <t>2022</t>
  </si>
  <si>
    <t>Trimestre3</t>
  </si>
  <si>
    <t>Trimestre4</t>
  </si>
  <si>
    <t>2023</t>
  </si>
  <si>
    <t>Trimestre1</t>
  </si>
  <si>
    <t>Trimestre2</t>
  </si>
  <si>
    <t>2024</t>
  </si>
  <si>
    <t>Somme de MONTANT HT</t>
  </si>
  <si>
    <t>Année fiscale</t>
  </si>
  <si>
    <t>Mois fiscal</t>
  </si>
  <si>
    <t>Trimestre fiscal</t>
  </si>
  <si>
    <t>Grand Total</t>
  </si>
  <si>
    <t>T1</t>
  </si>
  <si>
    <t>T2</t>
  </si>
  <si>
    <t>T3</t>
  </si>
  <si>
    <t>T4</t>
  </si>
  <si>
    <t xml:space="preserve">Nbre E </t>
  </si>
  <si>
    <t xml:space="preserve">Nbre T </t>
  </si>
  <si>
    <t xml:space="preserve">Montant HT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</si>
</sst>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€&quot;"/>
    <numFmt numFmtId="165" formatCode="[$-40C]mmmm\-yy;@"/>
    <numFmt numFmtId="166" formatCode="#,##0.00_ ;[Red]\-#,##0.00\ "/>
  </numFmts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4" fontId="0" fillId="0" borderId="0" xfId="0" applyNumberFormat="1"/>
    <xf numFmtId="165" fontId="0" fillId="0" borderId="0" xfId="0" applyNumberFormat="1"/>
    <xf numFmtId="17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6" fontId="0" fillId="0" borderId="0" xfId="0" applyNumberFormat="1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rgb="FF0070C0"/>
        <name val="Calibri"/>
        <family val="2"/>
        <scheme val="minor"/>
      </font>
      <numFmt numFmtId="19" formatCode="dd/mm/yyyy"/>
    </dxf>
    <dxf>
      <numFmt numFmtId="19" formatCode="dd/mm/yyyy"/>
    </dxf>
    <dxf>
      <numFmt numFmtId="166" formatCode="#,##0.00_ ;[Red]\-#,##0.00\ "/>
    </dxf>
    <dxf>
      <numFmt numFmtId="19" formatCode="dd/mm/yyyy"/>
    </dxf>
    <dxf>
      <numFmt numFmtId="164" formatCode="#,##0\ &quot;€&quot;"/>
    </dxf>
    <dxf>
      <numFmt numFmtId="164" formatCode="#,##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[fonction-decaler-trimestre-2.xlsx]Feuil1!Tableau croisé dynamique3</c:name>
    <c:fmtId val="3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Feuil1!$L$2</c:f>
              <c:strCache>
                <c:ptCount val="1"/>
                <c:pt idx="0">
                  <c:v>Somme de Nbre 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Feuil1!$K$3:$K$12</c:f>
              <c:multiLvlStrCache>
                <c:ptCount val="7"/>
                <c:lvl>
                  <c:pt idx="1">
                    <c:v>Trimestre3</c:v>
                  </c:pt>
                  <c:pt idx="2">
                    <c:v>Trimestre4</c:v>
                  </c:pt>
                  <c:pt idx="3">
                    <c:v>Trimestre1</c:v>
                  </c:pt>
                  <c:pt idx="4">
                    <c:v>Trimestre2</c:v>
                  </c:pt>
                  <c:pt idx="5">
                    <c:v>Trimestre3</c:v>
                  </c:pt>
                </c:lvl>
                <c:lvl>
                  <c:pt idx="0">
                    <c:v>&lt;15/09/2022</c:v>
                  </c:pt>
                  <c:pt idx="1">
                    <c:v>2022</c:v>
                  </c:pt>
                  <c:pt idx="3">
                    <c:v>2023</c:v>
                  </c:pt>
                  <c:pt idx="6">
                    <c:v>2024</c:v>
                  </c:pt>
                </c:lvl>
              </c:multiLvlStrCache>
            </c:multiLvlStrRef>
          </c:cat>
          <c:val>
            <c:numRef>
              <c:f>Feuil1!$L$3:$L$12</c:f>
              <c:numCache>
                <c:formatCode>General</c:formatCode>
                <c:ptCount val="7"/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11D-4D95-BAE5-9838C1D57353}"/>
            </c:ext>
          </c:extLst>
        </c:ser>
        <c:ser>
          <c:idx val="1"/>
          <c:order val="1"/>
          <c:tx>
            <c:strRef>
              <c:f>Feuil1!$M$2</c:f>
              <c:strCache>
                <c:ptCount val="1"/>
                <c:pt idx="0">
                  <c:v>Somme de Nbre 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Feuil1!$K$3:$K$12</c:f>
              <c:multiLvlStrCache>
                <c:ptCount val="7"/>
                <c:lvl>
                  <c:pt idx="1">
                    <c:v>Trimestre3</c:v>
                  </c:pt>
                  <c:pt idx="2">
                    <c:v>Trimestre4</c:v>
                  </c:pt>
                  <c:pt idx="3">
                    <c:v>Trimestre1</c:v>
                  </c:pt>
                  <c:pt idx="4">
                    <c:v>Trimestre2</c:v>
                  </c:pt>
                  <c:pt idx="5">
                    <c:v>Trimestre3</c:v>
                  </c:pt>
                </c:lvl>
                <c:lvl>
                  <c:pt idx="0">
                    <c:v>&lt;15/09/2022</c:v>
                  </c:pt>
                  <c:pt idx="1">
                    <c:v>2022</c:v>
                  </c:pt>
                  <c:pt idx="3">
                    <c:v>2023</c:v>
                  </c:pt>
                  <c:pt idx="6">
                    <c:v>2024</c:v>
                  </c:pt>
                </c:lvl>
              </c:multiLvlStrCache>
            </c:multiLvlStrRef>
          </c:cat>
          <c:val>
            <c:numRef>
              <c:f>Feuil1!$M$3:$M$12</c:f>
              <c:numCache>
                <c:formatCode>General</c:formatCode>
                <c:ptCount val="7"/>
                <c:pt idx="2">
                  <c:v>3</c:v>
                </c:pt>
                <c:pt idx="3">
                  <c:v>2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11D-4D95-BAE5-9838C1D57353}"/>
            </c:ext>
          </c:extLst>
        </c:ser>
        <c:ser>
          <c:idx val="2"/>
          <c:order val="2"/>
          <c:tx>
            <c:strRef>
              <c:f>Feuil1!$N$2</c:f>
              <c:strCache>
                <c:ptCount val="1"/>
                <c:pt idx="0">
                  <c:v>Somme de MONTANT HT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Feuil1!$K$3:$K$12</c:f>
              <c:multiLvlStrCache>
                <c:ptCount val="7"/>
                <c:lvl>
                  <c:pt idx="1">
                    <c:v>Trimestre3</c:v>
                  </c:pt>
                  <c:pt idx="2">
                    <c:v>Trimestre4</c:v>
                  </c:pt>
                  <c:pt idx="3">
                    <c:v>Trimestre1</c:v>
                  </c:pt>
                  <c:pt idx="4">
                    <c:v>Trimestre2</c:v>
                  </c:pt>
                  <c:pt idx="5">
                    <c:v>Trimestre3</c:v>
                  </c:pt>
                </c:lvl>
                <c:lvl>
                  <c:pt idx="0">
                    <c:v>&lt;15/09/2022</c:v>
                  </c:pt>
                  <c:pt idx="1">
                    <c:v>2022</c:v>
                  </c:pt>
                  <c:pt idx="3">
                    <c:v>2023</c:v>
                  </c:pt>
                  <c:pt idx="6">
                    <c:v>2024</c:v>
                  </c:pt>
                </c:lvl>
              </c:multiLvlStrCache>
            </c:multiLvlStrRef>
          </c:cat>
          <c:val>
            <c:numRef>
              <c:f>Feuil1!$N$3:$N$12</c:f>
              <c:numCache>
                <c:formatCode>#,##0\ "€"</c:formatCode>
                <c:ptCount val="7"/>
                <c:pt idx="1">
                  <c:v>16272.2</c:v>
                </c:pt>
                <c:pt idx="2">
                  <c:v>71991.899999999994</c:v>
                </c:pt>
                <c:pt idx="3">
                  <c:v>50584.747000000003</c:v>
                </c:pt>
                <c:pt idx="4">
                  <c:v>16343.5</c:v>
                </c:pt>
                <c:pt idx="5">
                  <c:v>20300</c:v>
                </c:pt>
                <c:pt idx="6">
                  <c:v>45403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11D-4D95-BAE5-9838C1D573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52836335"/>
        <c:axId val="252843407"/>
        <c:axId val="0"/>
      </c:bar3DChart>
      <c:catAx>
        <c:axId val="2528363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2843407"/>
        <c:crosses val="autoZero"/>
        <c:auto val="1"/>
        <c:lblAlgn val="ctr"/>
        <c:lblOffset val="100"/>
        <c:noMultiLvlLbl val="0"/>
      </c:catAx>
      <c:valAx>
        <c:axId val="252843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accent3">
                  <a:lumMod val="40000"/>
                  <a:lumOff val="6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28363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[fonction-decaler-trimestre-2.xlsx]Sheet1!PivotTable1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Sheet1!$P$1</c:f>
              <c:strCache>
                <c:ptCount val="1"/>
                <c:pt idx="0">
                  <c:v>Nbre 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Sheet1!$O$2:$O$10</c:f>
              <c:multiLvlStrCache>
                <c:ptCount val="6"/>
                <c:lvl>
                  <c:pt idx="0">
                    <c:v>T1</c:v>
                  </c:pt>
                  <c:pt idx="1">
                    <c:v>T2</c:v>
                  </c:pt>
                  <c:pt idx="2">
                    <c:v>T3</c:v>
                  </c:pt>
                  <c:pt idx="3">
                    <c:v>T4</c:v>
                  </c:pt>
                  <c:pt idx="4">
                    <c:v>T1</c:v>
                  </c:pt>
                  <c:pt idx="5">
                    <c:v>T3</c:v>
                  </c:pt>
                </c:lvl>
                <c:lvl>
                  <c:pt idx="0">
                    <c:v>2023</c:v>
                  </c:pt>
                  <c:pt idx="4">
                    <c:v>2024</c:v>
                  </c:pt>
                </c:lvl>
              </c:multiLvlStrCache>
            </c:multiLvlStrRef>
          </c:cat>
          <c:val>
            <c:numRef>
              <c:f>Sheet1!$P$2:$P$10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91-41A9-A0AF-03F4D1734CED}"/>
            </c:ext>
          </c:extLst>
        </c:ser>
        <c:ser>
          <c:idx val="1"/>
          <c:order val="1"/>
          <c:tx>
            <c:strRef>
              <c:f>Sheet1!$Q$1</c:f>
              <c:strCache>
                <c:ptCount val="1"/>
                <c:pt idx="0">
                  <c:v>Nbre T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Sheet1!$O$2:$O$10</c:f>
              <c:multiLvlStrCache>
                <c:ptCount val="6"/>
                <c:lvl>
                  <c:pt idx="0">
                    <c:v>T1</c:v>
                  </c:pt>
                  <c:pt idx="1">
                    <c:v>T2</c:v>
                  </c:pt>
                  <c:pt idx="2">
                    <c:v>T3</c:v>
                  </c:pt>
                  <c:pt idx="3">
                    <c:v>T4</c:v>
                  </c:pt>
                  <c:pt idx="4">
                    <c:v>T1</c:v>
                  </c:pt>
                  <c:pt idx="5">
                    <c:v>T3</c:v>
                  </c:pt>
                </c:lvl>
                <c:lvl>
                  <c:pt idx="0">
                    <c:v>2023</c:v>
                  </c:pt>
                  <c:pt idx="4">
                    <c:v>2024</c:v>
                  </c:pt>
                </c:lvl>
              </c:multiLvlStrCache>
            </c:multiLvlStrRef>
          </c:cat>
          <c:val>
            <c:numRef>
              <c:f>Sheet1!$Q$2:$Q$10</c:f>
              <c:numCache>
                <c:formatCode>General</c:formatCode>
                <c:ptCount val="6"/>
                <c:pt idx="1">
                  <c:v>3</c:v>
                </c:pt>
                <c:pt idx="2">
                  <c:v>2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191-41A9-A0AF-03F4D1734CED}"/>
            </c:ext>
          </c:extLst>
        </c:ser>
        <c:ser>
          <c:idx val="2"/>
          <c:order val="2"/>
          <c:tx>
            <c:strRef>
              <c:f>Sheet1!$R$1</c:f>
              <c:strCache>
                <c:ptCount val="1"/>
                <c:pt idx="0">
                  <c:v>Montant HT 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Sheet1!$O$2:$O$10</c:f>
              <c:multiLvlStrCache>
                <c:ptCount val="6"/>
                <c:lvl>
                  <c:pt idx="0">
                    <c:v>T1</c:v>
                  </c:pt>
                  <c:pt idx="1">
                    <c:v>T2</c:v>
                  </c:pt>
                  <c:pt idx="2">
                    <c:v>T3</c:v>
                  </c:pt>
                  <c:pt idx="3">
                    <c:v>T4</c:v>
                  </c:pt>
                  <c:pt idx="4">
                    <c:v>T1</c:v>
                  </c:pt>
                  <c:pt idx="5">
                    <c:v>T3</c:v>
                  </c:pt>
                </c:lvl>
                <c:lvl>
                  <c:pt idx="0">
                    <c:v>2023</c:v>
                  </c:pt>
                  <c:pt idx="4">
                    <c:v>2024</c:v>
                  </c:pt>
                </c:lvl>
              </c:multiLvlStrCache>
            </c:multiLvlStrRef>
          </c:cat>
          <c:val>
            <c:numRef>
              <c:f>Sheet1!$R$2:$R$10</c:f>
              <c:numCache>
                <c:formatCode>General</c:formatCode>
                <c:ptCount val="6"/>
                <c:pt idx="0">
                  <c:v>16272.2</c:v>
                </c:pt>
                <c:pt idx="1">
                  <c:v>71991.899999999994</c:v>
                </c:pt>
                <c:pt idx="2">
                  <c:v>50584.747000000003</c:v>
                </c:pt>
                <c:pt idx="3">
                  <c:v>16343.5</c:v>
                </c:pt>
                <c:pt idx="4">
                  <c:v>20300</c:v>
                </c:pt>
                <c:pt idx="5">
                  <c:v>45403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191-41A9-A0AF-03F4D1734C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41766912"/>
        <c:axId val="541768160"/>
      </c:barChart>
      <c:catAx>
        <c:axId val="541766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1768160"/>
        <c:crosses val="autoZero"/>
        <c:auto val="1"/>
        <c:lblAlgn val="ctr"/>
        <c:lblOffset val="100"/>
        <c:noMultiLvlLbl val="0"/>
      </c:catAx>
      <c:valAx>
        <c:axId val="541768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1766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1562099</xdr:colOff>
      <xdr:row>12</xdr:row>
      <xdr:rowOff>180975</xdr:rowOff>
    </xdr:from>
    <xdr:to>
      <xdr:col>14</xdr:col>
      <xdr:colOff>9524</xdr:colOff>
      <xdr:row>31</xdr:row>
      <xdr:rowOff>9525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B2E01CF0-E376-2E71-9718-E55FF2E26CF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352425</xdr:colOff>
      <xdr:row>0</xdr:row>
      <xdr:rowOff>0</xdr:rowOff>
    </xdr:from>
    <xdr:to>
      <xdr:col>26</xdr:col>
      <xdr:colOff>47625</xdr:colOff>
      <xdr:row>14</xdr:row>
      <xdr:rowOff>76200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50CF852-326F-8AE5-6853-78BAC1BA40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min" refreshedDate="44874.449204861114" createdVersion="8" refreshedVersion="8" minRefreshableVersion="3" recordCount="16" xr:uid="{B6639956-6179-4221-A848-19B5463034E6}">
  <cacheSource type="worksheet">
    <worksheetSource ref="A1:I38" sheet="Feuil1"/>
  </cacheSource>
  <cacheFields count="11">
    <cacheField name="Agence" numFmtId="0">
      <sharedItems containsString="0" containsBlank="1" containsNumber="1" containsInteger="1" minValue="401" maxValue="401"/>
    </cacheField>
    <cacheField name="N° Bon" numFmtId="0">
      <sharedItems containsString="0" containsBlank="1" containsNumber="1" containsInteger="1" minValue="128" maxValue="146"/>
    </cacheField>
    <cacheField name="Nbre E" numFmtId="0">
      <sharedItems containsString="0" containsBlank="1" containsNumber="1" containsInteger="1" minValue="1" maxValue="1"/>
    </cacheField>
    <cacheField name="Nbre T" numFmtId="0">
      <sharedItems containsString="0" containsBlank="1" containsNumber="1" containsInteger="1" minValue="1" maxValue="2"/>
    </cacheField>
    <cacheField name="Date" numFmtId="0">
      <sharedItems containsNonDate="0" containsDate="1" containsString="0" containsBlank="1" minDate="2021-11-08T00:00:00" maxDate="2022-11-04T00:00:00"/>
    </cacheField>
    <cacheField name="Raison sociale" numFmtId="0">
      <sharedItems containsBlank="1"/>
    </cacheField>
    <cacheField name="N° Cli" numFmtId="0">
      <sharedItems containsString="0" containsBlank="1" containsNumber="1" containsInteger="1" minValue="267" maxValue="5132"/>
    </cacheField>
    <cacheField name="MONTANT HT" numFmtId="0">
      <sharedItems containsString="0" containsBlank="1" containsNumber="1" minValue="10619" maxValue="45403"/>
    </cacheField>
    <cacheField name="Date Livraison" numFmtId="0">
      <sharedItems containsNonDate="0" containsDate="1" containsString="0" containsBlank="1" minDate="2022-09-15T00:00:00" maxDate="2024-01-02T00:00:00" count="10">
        <d v="2022-09-15T00:00:00"/>
        <d v="2022-11-07T00:00:00"/>
        <d v="2022-12-31T00:00:00"/>
        <d v="2023-01-20T00:00:00"/>
        <d v="2023-01-16T00:00:00"/>
        <d v="2023-03-30T00:00:00"/>
        <d v="2023-05-31T00:00:00"/>
        <d v="2023-07-31T00:00:00"/>
        <d v="2024-01-01T00:00:00"/>
        <m/>
      </sharedItems>
      <fieldGroup par="10" base="8">
        <rangePr groupBy="months" startDate="2022-09-15T00:00:00" endDate="2024-01-02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4"/>
        </groupItems>
      </fieldGroup>
    </cacheField>
    <cacheField name="Trimestres" numFmtId="0" databaseField="0">
      <fieldGroup base="8">
        <rangePr groupBy="quarters" startDate="2022-09-15T00:00:00" endDate="2024-01-02T00:00:00"/>
        <groupItems count="6">
          <s v="&lt;15/09/2022"/>
          <s v="Trimestre1"/>
          <s v="Trimestre2"/>
          <s v="Trimestre3"/>
          <s v="Trimestre4"/>
          <s v="&gt;02/01/2024"/>
        </groupItems>
      </fieldGroup>
    </cacheField>
    <cacheField name="Années" numFmtId="0" databaseField="0">
      <fieldGroup base="8">
        <rangePr groupBy="years" startDate="2022-09-15T00:00:00" endDate="2024-01-02T00:00:00"/>
        <groupItems count="5">
          <s v="&lt;15/09/2022"/>
          <s v="2022"/>
          <s v="2023"/>
          <s v="2024"/>
          <s v="&gt;02/01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874.682464467594" missingItemsLimit="0" createdVersion="8" refreshedVersion="8" minRefreshableVersion="3" recordCount="11" xr:uid="{7CCCB706-2A5C-4089-BE08-D7DFDA8127E3}">
  <cacheSource type="worksheet">
    <worksheetSource name="Table1"/>
  </cacheSource>
  <cacheFields count="12">
    <cacheField name="Agence" numFmtId="0">
      <sharedItems containsSemiMixedTypes="0" containsString="0" containsNumber="1" containsInteger="1" minValue="401" maxValue="401"/>
    </cacheField>
    <cacheField name="N° Bon" numFmtId="0">
      <sharedItems containsSemiMixedTypes="0" containsString="0" containsNumber="1" containsInteger="1" minValue="128" maxValue="146"/>
    </cacheField>
    <cacheField name="Nbre E" numFmtId="0">
      <sharedItems containsString="0" containsBlank="1" containsNumber="1" containsInteger="1" minValue="1" maxValue="1"/>
    </cacheField>
    <cacheField name="Nbre T" numFmtId="0">
      <sharedItems containsString="0" containsBlank="1" containsNumber="1" containsInteger="1" minValue="1" maxValue="2"/>
    </cacheField>
    <cacheField name="Date" numFmtId="14">
      <sharedItems containsSemiMixedTypes="0" containsNonDate="0" containsDate="1" containsString="0" minDate="2021-11-08T00:00:00" maxDate="2022-11-04T00:00:00"/>
    </cacheField>
    <cacheField name="Raison sociale" numFmtId="0">
      <sharedItems/>
    </cacheField>
    <cacheField name="N° Cli" numFmtId="0">
      <sharedItems containsSemiMixedTypes="0" containsString="0" containsNumber="1" containsInteger="1" minValue="267" maxValue="5132"/>
    </cacheField>
    <cacheField name="MONTANT HT" numFmtId="166">
      <sharedItems containsSemiMixedTypes="0" containsString="0" containsNumber="1" minValue="10619" maxValue="45403"/>
    </cacheField>
    <cacheField name="Date Livraison" numFmtId="14">
      <sharedItems containsSemiMixedTypes="0" containsNonDate="0" containsDate="1" containsString="0" minDate="2022-09-15T00:00:00" maxDate="2024-01-02T00:00:00"/>
    </cacheField>
    <cacheField name="Mois fiscal" numFmtId="0">
      <sharedItems containsSemiMixedTypes="0" containsString="0" containsNumber="1" containsInteger="1" minValue="1" maxValue="11"/>
    </cacheField>
    <cacheField name="Année fiscale" numFmtId="0">
      <sharedItems containsSemiMixedTypes="0" containsString="0" containsNumber="1" containsInteger="1" minValue="2023" maxValue="2024" count="2">
        <n v="2023"/>
        <n v="2024"/>
      </sharedItems>
    </cacheField>
    <cacheField name="Trimestre fiscal" numFmtId="0">
      <sharedItems count="4">
        <s v="T1"/>
        <s v="T2"/>
        <s v="T3"/>
        <s v="T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n v="401"/>
    <n v="128"/>
    <n v="1"/>
    <m/>
    <d v="2021-11-08T00:00:00"/>
    <s v="esjtvboq "/>
    <n v="2881"/>
    <n v="16272.2"/>
    <x v="0"/>
  </r>
  <r>
    <n v="401"/>
    <n v="132"/>
    <n v="1"/>
    <m/>
    <d v="2021-12-22T00:00:00"/>
    <s v="rgq "/>
    <n v="2305"/>
    <n v="19100"/>
    <x v="1"/>
  </r>
  <r>
    <n v="401"/>
    <n v="134"/>
    <n v="1"/>
    <m/>
    <d v="2022-01-14T00:00:00"/>
    <s v="rsqdgvqq"/>
    <n v="2881"/>
    <n v="15075.9"/>
    <x v="2"/>
  </r>
  <r>
    <n v="401"/>
    <n v="136"/>
    <m/>
    <n v="1"/>
    <d v="2022-01-13T00:00:00"/>
    <s v="fnhd"/>
    <n v="267"/>
    <n v="11316"/>
    <x v="2"/>
  </r>
  <r>
    <n v="401"/>
    <n v="137"/>
    <m/>
    <n v="2"/>
    <d v="2022-01-21T00:00:00"/>
    <s v=" fgdh "/>
    <n v="1646"/>
    <n v="26500"/>
    <x v="2"/>
  </r>
  <r>
    <n v="401"/>
    <n v="138"/>
    <n v="1"/>
    <m/>
    <d v="2022-02-01T00:00:00"/>
    <s v="fdhsbdse"/>
    <n v="2881"/>
    <n v="21960"/>
    <x v="3"/>
  </r>
  <r>
    <n v="401"/>
    <n v="139"/>
    <m/>
    <n v="1"/>
    <d v="2022-02-17T00:00:00"/>
    <s v="h,fgjety"/>
    <n v="2881"/>
    <n v="10619"/>
    <x v="4"/>
  </r>
  <r>
    <n v="401"/>
    <n v="140"/>
    <m/>
    <n v="1"/>
    <d v="2022-03-14T00:00:00"/>
    <s v="hn"/>
    <n v="267"/>
    <n v="18005.746999999999"/>
    <x v="5"/>
  </r>
  <r>
    <n v="401"/>
    <n v="141"/>
    <n v="1"/>
    <m/>
    <d v="2022-04-27T00:00:00"/>
    <s v="gfbs"/>
    <n v="2881"/>
    <n v="16343.5"/>
    <x v="6"/>
  </r>
  <r>
    <n v="401"/>
    <n v="143"/>
    <m/>
    <n v="1"/>
    <d v="2022-07-11T00:00:00"/>
    <s v="tjf"/>
    <n v="5132"/>
    <n v="20300"/>
    <x v="7"/>
  </r>
  <r>
    <n v="401"/>
    <n v="146"/>
    <m/>
    <n v="1"/>
    <d v="2022-11-03T00:00:00"/>
    <s v="gunedt y"/>
    <n v="2881"/>
    <n v="45403"/>
    <x v="8"/>
  </r>
  <r>
    <m/>
    <m/>
    <m/>
    <m/>
    <m/>
    <m/>
    <m/>
    <m/>
    <x v="9"/>
  </r>
  <r>
    <m/>
    <m/>
    <m/>
    <m/>
    <m/>
    <m/>
    <m/>
    <m/>
    <x v="9"/>
  </r>
  <r>
    <m/>
    <m/>
    <m/>
    <m/>
    <m/>
    <m/>
    <m/>
    <m/>
    <x v="9"/>
  </r>
  <r>
    <m/>
    <m/>
    <m/>
    <m/>
    <m/>
    <m/>
    <m/>
    <m/>
    <x v="9"/>
  </r>
  <r>
    <m/>
    <m/>
    <m/>
    <m/>
    <m/>
    <m/>
    <m/>
    <m/>
    <x v="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n v="401"/>
    <n v="128"/>
    <n v="1"/>
    <m/>
    <d v="2021-11-08T00:00:00"/>
    <s v="esjtvboq "/>
    <n v="2881"/>
    <n v="16272.2"/>
    <d v="2022-09-15T00:00:00"/>
    <n v="3"/>
    <x v="0"/>
    <x v="0"/>
  </r>
  <r>
    <n v="401"/>
    <n v="132"/>
    <n v="1"/>
    <m/>
    <d v="2021-12-22T00:00:00"/>
    <s v="rgq "/>
    <n v="2305"/>
    <n v="19100"/>
    <d v="2022-11-07T00:00:00"/>
    <n v="5"/>
    <x v="0"/>
    <x v="1"/>
  </r>
  <r>
    <n v="401"/>
    <n v="134"/>
    <n v="1"/>
    <m/>
    <d v="2022-01-14T00:00:00"/>
    <s v="rsqdgvqq"/>
    <n v="2881"/>
    <n v="15075.9"/>
    <d v="2022-12-31T00:00:00"/>
    <n v="6"/>
    <x v="0"/>
    <x v="1"/>
  </r>
  <r>
    <n v="401"/>
    <n v="136"/>
    <m/>
    <n v="1"/>
    <d v="2022-01-13T00:00:00"/>
    <s v="fnhd"/>
    <n v="267"/>
    <n v="11316"/>
    <d v="2022-12-31T00:00:00"/>
    <n v="6"/>
    <x v="0"/>
    <x v="1"/>
  </r>
  <r>
    <n v="401"/>
    <n v="137"/>
    <m/>
    <n v="2"/>
    <d v="2022-01-21T00:00:00"/>
    <s v=" fgdh "/>
    <n v="1646"/>
    <n v="26500"/>
    <d v="2022-12-31T00:00:00"/>
    <n v="6"/>
    <x v="0"/>
    <x v="1"/>
  </r>
  <r>
    <n v="401"/>
    <n v="138"/>
    <n v="1"/>
    <m/>
    <d v="2022-02-01T00:00:00"/>
    <s v="fdhsbdse"/>
    <n v="2881"/>
    <n v="21960"/>
    <d v="2023-01-20T00:00:00"/>
    <n v="7"/>
    <x v="0"/>
    <x v="2"/>
  </r>
  <r>
    <n v="401"/>
    <n v="139"/>
    <m/>
    <n v="1"/>
    <d v="2022-02-17T00:00:00"/>
    <s v="h,fgjety"/>
    <n v="2881"/>
    <n v="10619"/>
    <d v="2023-01-16T00:00:00"/>
    <n v="7"/>
    <x v="0"/>
    <x v="2"/>
  </r>
  <r>
    <n v="401"/>
    <n v="140"/>
    <m/>
    <n v="1"/>
    <d v="2022-03-14T00:00:00"/>
    <s v="hn"/>
    <n v="267"/>
    <n v="18005.746999999999"/>
    <d v="2023-03-30T00:00:00"/>
    <n v="9"/>
    <x v="0"/>
    <x v="2"/>
  </r>
  <r>
    <n v="401"/>
    <n v="141"/>
    <n v="1"/>
    <m/>
    <d v="2022-04-27T00:00:00"/>
    <s v="gfbs"/>
    <n v="2881"/>
    <n v="16343.5"/>
    <d v="2023-05-31T00:00:00"/>
    <n v="11"/>
    <x v="0"/>
    <x v="3"/>
  </r>
  <r>
    <n v="401"/>
    <n v="143"/>
    <m/>
    <n v="1"/>
    <d v="2022-07-11T00:00:00"/>
    <s v="tjf"/>
    <n v="5132"/>
    <n v="20300"/>
    <d v="2023-07-31T00:00:00"/>
    <n v="1"/>
    <x v="1"/>
    <x v="0"/>
  </r>
  <r>
    <n v="401"/>
    <n v="146"/>
    <m/>
    <n v="1"/>
    <d v="2022-11-03T00:00:00"/>
    <s v="gunedt y"/>
    <n v="2881"/>
    <n v="45403"/>
    <d v="2024-01-01T00:00:00"/>
    <n v="7"/>
    <x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E530761-F6E9-4836-95BF-97D6DA97C2F5}" name="Tableau croisé dynamique3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4">
  <location ref="K2:N12" firstHeaderRow="0" firstDataRow="1" firstDataCol="1"/>
  <pivotFields count="11">
    <pivotField showAll="0"/>
    <pivotField showAll="0"/>
    <pivotField dataField="1" showAll="0"/>
    <pivotField dataField="1" showAll="0"/>
    <pivotField showAll="0"/>
    <pivotField showAll="0"/>
    <pivotField showAll="0"/>
    <pivotField dataField="1"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6">
        <item sd="0" x="0"/>
        <item x="1"/>
        <item x="2"/>
        <item sd="0" x="3"/>
        <item sd="0" x="4"/>
        <item t="default"/>
      </items>
    </pivotField>
  </pivotFields>
  <rowFields count="3">
    <field x="10"/>
    <field x="9"/>
    <field x="8"/>
  </rowFields>
  <rowItems count="10">
    <i>
      <x/>
    </i>
    <i>
      <x v="1"/>
    </i>
    <i r="1">
      <x v="3"/>
    </i>
    <i r="1">
      <x v="4"/>
    </i>
    <i>
      <x v="2"/>
    </i>
    <i r="1">
      <x v="1"/>
    </i>
    <i r="1">
      <x v="2"/>
    </i>
    <i r="1">
      <x v="3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Nbre E" fld="2" baseField="0" baseItem="0"/>
    <dataField name="Somme de Nbre T" fld="3" baseField="0" baseItem="0"/>
    <dataField name="Somme de MONTANT HT" fld="7" baseField="0" baseItem="0" numFmtId="164"/>
  </dataFields>
  <formats count="2">
    <format dxfId="7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6">
      <pivotArea dataOnly="0" labelOnly="1" outline="0" fieldPosition="0">
        <references count="1">
          <reference field="4294967294" count="1">
            <x v="2"/>
          </reference>
        </references>
      </pivotArea>
    </format>
  </formats>
  <chartFormats count="6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6F93968-DDB8-4B36-AE44-7553E4B335C6}" name="PivotTable1" cacheId="1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showHeaders="0" outline="1" outlineData="1" multipleFieldFilters="0" chartFormat="1">
  <location ref="O1:R10" firstHeaderRow="0" firstDataRow="1" firstDataCol="1"/>
  <pivotFields count="12">
    <pivotField showAll="0"/>
    <pivotField showAll="0"/>
    <pivotField dataField="1" showAll="0"/>
    <pivotField dataField="1" showAll="0"/>
    <pivotField numFmtId="14" showAll="0"/>
    <pivotField showAll="0"/>
    <pivotField showAll="0"/>
    <pivotField dataField="1" numFmtId="166" showAll="0"/>
    <pivotField numFmtId="14" showAll="0"/>
    <pivotField showAll="0"/>
    <pivotField axis="axisRow">
      <items count="3">
        <item x="0"/>
        <item x="1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2">
    <field x="10"/>
    <field x="11"/>
  </rowFields>
  <rowItems count="9">
    <i>
      <x/>
    </i>
    <i r="1">
      <x/>
    </i>
    <i r="1">
      <x v="1"/>
    </i>
    <i r="1">
      <x v="2"/>
    </i>
    <i r="1">
      <x v="3"/>
    </i>
    <i>
      <x v="1"/>
    </i>
    <i r="1">
      <x/>
    </i>
    <i r="1"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bre E " fld="2" baseField="0" baseItem="0"/>
    <dataField name="Nbre T " fld="3" baseField="0" baseItem="0"/>
    <dataField name="Montant HT " fld="7" baseField="11" baseItem="5" numFmtId="166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73D104-5406-4870-A747-90DD582757EB}" name="Table1" displayName="Table1" ref="A1:L12" totalsRowShown="0">
  <autoFilter ref="A1:L12" xr:uid="{2073D104-5406-4870-A747-90DD582757EB}"/>
  <tableColumns count="12">
    <tableColumn id="1" xr3:uid="{9C92EFBD-D6AC-4939-966A-7AC9E6472BE9}" name="Agence"/>
    <tableColumn id="2" xr3:uid="{039F6AA3-205A-4C4A-9C2D-E30685789A8F}" name="N° Bon"/>
    <tableColumn id="3" xr3:uid="{19922F81-6AF1-48C4-AD6B-5CBF00FA847B}" name="Nbre E"/>
    <tableColumn id="4" xr3:uid="{DFA72EF8-6B87-4904-AEAB-3E4D2E478856}" name="Nbre T"/>
    <tableColumn id="5" xr3:uid="{1FBE57B7-7AEF-437C-A9CE-599696D76AC8}" name="Date" dataDxfId="5"/>
    <tableColumn id="6" xr3:uid="{1DAECCF4-E558-4A01-965C-C02D7CB53493}" name="Raison sociale"/>
    <tableColumn id="7" xr3:uid="{8FD68996-F51C-47B9-B279-D14D21EBCC15}" name="N° Cli"/>
    <tableColumn id="8" xr3:uid="{99524C9F-EF54-4DC2-A0FE-D17EF0770516}" name="MONTANT HT" dataDxfId="4"/>
    <tableColumn id="9" xr3:uid="{A194695C-538F-4DDD-90E6-C848DFE58769}" name="Date Livraison" dataDxfId="3"/>
    <tableColumn id="11" xr3:uid="{7CC6E974-BCEA-4077-B586-A94312A1864A}" name="Mois fiscal" dataDxfId="2">
      <calculatedColumnFormula>CHOOSE(MONTH(Table1[[#This Row],[Date Livraison]]),7,8,9,10,11,12,1,2,3,4,5,6,7)</calculatedColumnFormula>
    </tableColumn>
    <tableColumn id="10" xr3:uid="{9B36698D-E179-490B-B6DB-4E72DC1417F9}" name="Année fiscale" dataDxfId="1">
      <calculatedColumnFormula>IF(Table1[[#This Row],[Mois fiscal]]&gt;=12-7+2,YEAR(Table1[[#This Row],[Date Livraison]]),YEAR(Table1[[#This Row],[Date Livraison]])+1)</calculatedColumnFormula>
    </tableColumn>
    <tableColumn id="12" xr3:uid="{6087DBFA-53D3-4FEE-9BD9-BCC4D03290BE}" name="Trimestre fiscal" dataDxfId="0">
      <calculatedColumnFormula>"T"&amp;ROUNDUP(Table1[[#This Row],[Mois fiscal]]/3,0)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0BB4E-A6E0-4414-B6C1-D803553E0F3D}">
  <dimension ref="A1:N12"/>
  <sheetViews>
    <sheetView workbookViewId="0">
      <selection activeCell="G22" sqref="G22"/>
    </sheetView>
  </sheetViews>
  <sheetFormatPr defaultColWidth="10.81640625" defaultRowHeight="14.5" x14ac:dyDescent="0.35"/>
  <cols>
    <col min="1" max="4" width="5.7265625" customWidth="1"/>
    <col min="6" max="6" width="13.54296875" customWidth="1"/>
    <col min="9" max="9" width="23.453125" customWidth="1"/>
    <col min="11" max="11" width="21" bestFit="1" customWidth="1"/>
    <col min="12" max="13" width="16.81640625" bestFit="1" customWidth="1"/>
    <col min="14" max="14" width="23.26953125" bestFit="1" customWidth="1"/>
  </cols>
  <sheetData>
    <row r="1" spans="1:14" x14ac:dyDescent="0.35">
      <c r="A1" t="s">
        <v>0</v>
      </c>
      <c r="B1" t="s">
        <v>1</v>
      </c>
      <c r="C1" s="1" t="s">
        <v>18</v>
      </c>
      <c r="D1" s="1" t="s">
        <v>19</v>
      </c>
      <c r="E1" t="s">
        <v>2</v>
      </c>
      <c r="F1" t="s">
        <v>3</v>
      </c>
      <c r="G1" t="s">
        <v>4</v>
      </c>
      <c r="H1" s="2" t="s">
        <v>5</v>
      </c>
      <c r="I1" t="s">
        <v>6</v>
      </c>
    </row>
    <row r="2" spans="1:14" x14ac:dyDescent="0.35">
      <c r="A2">
        <v>401</v>
      </c>
      <c r="B2">
        <v>128</v>
      </c>
      <c r="C2" s="1">
        <v>1</v>
      </c>
      <c r="D2" s="1"/>
      <c r="E2" s="3">
        <v>44508</v>
      </c>
      <c r="F2" t="s">
        <v>7</v>
      </c>
      <c r="G2">
        <v>2881</v>
      </c>
      <c r="H2" s="2">
        <v>16272.2</v>
      </c>
      <c r="I2" s="4">
        <v>44819</v>
      </c>
      <c r="K2" s="6" t="s">
        <v>22</v>
      </c>
      <c r="L2" t="s">
        <v>20</v>
      </c>
      <c r="M2" t="s">
        <v>21</v>
      </c>
      <c r="N2" s="2" t="s">
        <v>32</v>
      </c>
    </row>
    <row r="3" spans="1:14" x14ac:dyDescent="0.35">
      <c r="A3">
        <v>401</v>
      </c>
      <c r="B3">
        <v>132</v>
      </c>
      <c r="C3" s="1">
        <v>1</v>
      </c>
      <c r="D3" s="1"/>
      <c r="E3" s="3">
        <v>44552</v>
      </c>
      <c r="F3" t="s">
        <v>8</v>
      </c>
      <c r="G3">
        <v>2305</v>
      </c>
      <c r="H3" s="2">
        <v>19100</v>
      </c>
      <c r="I3" s="4">
        <v>44872</v>
      </c>
      <c r="K3" s="7" t="s">
        <v>24</v>
      </c>
      <c r="N3" s="2"/>
    </row>
    <row r="4" spans="1:14" x14ac:dyDescent="0.35">
      <c r="A4">
        <v>401</v>
      </c>
      <c r="B4">
        <v>134</v>
      </c>
      <c r="C4" s="1">
        <v>1</v>
      </c>
      <c r="D4" s="1"/>
      <c r="E4" s="3">
        <v>44575</v>
      </c>
      <c r="F4" t="s">
        <v>9</v>
      </c>
      <c r="G4">
        <v>2881</v>
      </c>
      <c r="H4" s="2">
        <v>15075.9</v>
      </c>
      <c r="I4" s="4">
        <v>44926</v>
      </c>
      <c r="K4" s="7" t="s">
        <v>25</v>
      </c>
      <c r="L4">
        <v>3</v>
      </c>
      <c r="M4">
        <v>3</v>
      </c>
      <c r="N4" s="2">
        <v>88264.099999999991</v>
      </c>
    </row>
    <row r="5" spans="1:14" x14ac:dyDescent="0.35">
      <c r="A5">
        <v>401</v>
      </c>
      <c r="B5">
        <v>136</v>
      </c>
      <c r="C5" s="1"/>
      <c r="D5" s="1">
        <v>1</v>
      </c>
      <c r="E5" s="3">
        <v>44574</v>
      </c>
      <c r="F5" t="s">
        <v>10</v>
      </c>
      <c r="G5">
        <v>267</v>
      </c>
      <c r="H5" s="2">
        <v>11316</v>
      </c>
      <c r="I5" s="4">
        <v>44926</v>
      </c>
      <c r="K5" s="8" t="s">
        <v>26</v>
      </c>
      <c r="L5">
        <v>1</v>
      </c>
      <c r="N5" s="2">
        <v>16272.2</v>
      </c>
    </row>
    <row r="6" spans="1:14" x14ac:dyDescent="0.35">
      <c r="A6">
        <v>401</v>
      </c>
      <c r="B6">
        <v>137</v>
      </c>
      <c r="C6" s="1"/>
      <c r="D6" s="1">
        <v>2</v>
      </c>
      <c r="E6" s="3">
        <v>44582</v>
      </c>
      <c r="F6" t="s">
        <v>11</v>
      </c>
      <c r="G6">
        <v>1646</v>
      </c>
      <c r="H6" s="2">
        <v>26500</v>
      </c>
      <c r="I6" s="4">
        <v>44926</v>
      </c>
      <c r="K6" s="8" t="s">
        <v>27</v>
      </c>
      <c r="L6">
        <v>2</v>
      </c>
      <c r="M6">
        <v>3</v>
      </c>
      <c r="N6" s="2">
        <v>71991.899999999994</v>
      </c>
    </row>
    <row r="7" spans="1:14" x14ac:dyDescent="0.35">
      <c r="A7">
        <v>401</v>
      </c>
      <c r="B7">
        <v>138</v>
      </c>
      <c r="C7" s="1">
        <v>1</v>
      </c>
      <c r="D7" s="1"/>
      <c r="E7" s="3">
        <v>44593</v>
      </c>
      <c r="F7" t="s">
        <v>12</v>
      </c>
      <c r="G7">
        <v>2881</v>
      </c>
      <c r="H7" s="2">
        <v>21960</v>
      </c>
      <c r="I7" s="4">
        <v>44946</v>
      </c>
      <c r="K7" s="7" t="s">
        <v>28</v>
      </c>
      <c r="L7">
        <v>2</v>
      </c>
      <c r="M7">
        <v>3</v>
      </c>
      <c r="N7" s="2">
        <v>87228.247000000003</v>
      </c>
    </row>
    <row r="8" spans="1:14" x14ac:dyDescent="0.35">
      <c r="A8">
        <v>401</v>
      </c>
      <c r="B8">
        <v>139</v>
      </c>
      <c r="C8" s="1"/>
      <c r="D8" s="1">
        <v>1</v>
      </c>
      <c r="E8" s="3">
        <v>44609</v>
      </c>
      <c r="F8" t="s">
        <v>13</v>
      </c>
      <c r="G8">
        <v>2881</v>
      </c>
      <c r="H8" s="2">
        <v>10619</v>
      </c>
      <c r="I8" s="4">
        <v>44942</v>
      </c>
      <c r="K8" s="8" t="s">
        <v>29</v>
      </c>
      <c r="L8">
        <v>1</v>
      </c>
      <c r="M8">
        <v>2</v>
      </c>
      <c r="N8" s="2">
        <v>50584.747000000003</v>
      </c>
    </row>
    <row r="9" spans="1:14" x14ac:dyDescent="0.35">
      <c r="A9">
        <v>401</v>
      </c>
      <c r="B9">
        <v>140</v>
      </c>
      <c r="C9" s="1"/>
      <c r="D9" s="1">
        <v>1</v>
      </c>
      <c r="E9" s="3">
        <v>44634</v>
      </c>
      <c r="F9" t="s">
        <v>14</v>
      </c>
      <c r="G9">
        <v>267</v>
      </c>
      <c r="H9" s="2">
        <v>18005.746999999999</v>
      </c>
      <c r="I9" s="4">
        <v>45015</v>
      </c>
      <c r="K9" s="8" t="s">
        <v>30</v>
      </c>
      <c r="L9">
        <v>1</v>
      </c>
      <c r="N9" s="2">
        <v>16343.5</v>
      </c>
    </row>
    <row r="10" spans="1:14" x14ac:dyDescent="0.35">
      <c r="A10">
        <v>401</v>
      </c>
      <c r="B10">
        <v>141</v>
      </c>
      <c r="C10" s="1">
        <v>1</v>
      </c>
      <c r="D10" s="1"/>
      <c r="E10" s="3">
        <v>44678</v>
      </c>
      <c r="F10" t="s">
        <v>15</v>
      </c>
      <c r="G10">
        <v>2881</v>
      </c>
      <c r="H10" s="2">
        <v>16343.5</v>
      </c>
      <c r="I10" s="4">
        <v>45077</v>
      </c>
      <c r="K10" s="8" t="s">
        <v>26</v>
      </c>
      <c r="M10">
        <v>1</v>
      </c>
      <c r="N10" s="2">
        <v>20300</v>
      </c>
    </row>
    <row r="11" spans="1:14" x14ac:dyDescent="0.35">
      <c r="A11">
        <v>401</v>
      </c>
      <c r="B11">
        <v>143</v>
      </c>
      <c r="C11" s="1"/>
      <c r="D11" s="1">
        <v>1</v>
      </c>
      <c r="E11" s="3">
        <v>44753</v>
      </c>
      <c r="F11" t="s">
        <v>16</v>
      </c>
      <c r="G11">
        <v>5132</v>
      </c>
      <c r="H11" s="2">
        <v>20300</v>
      </c>
      <c r="I11" s="4">
        <v>45138</v>
      </c>
      <c r="K11" s="7" t="s">
        <v>31</v>
      </c>
      <c r="M11">
        <v>1</v>
      </c>
      <c r="N11" s="2">
        <v>45403</v>
      </c>
    </row>
    <row r="12" spans="1:14" x14ac:dyDescent="0.35">
      <c r="A12">
        <v>401</v>
      </c>
      <c r="B12">
        <v>146</v>
      </c>
      <c r="C12" s="1"/>
      <c r="D12" s="1">
        <v>1</v>
      </c>
      <c r="E12" s="3">
        <v>44868</v>
      </c>
      <c r="F12" t="s">
        <v>17</v>
      </c>
      <c r="G12">
        <v>2881</v>
      </c>
      <c r="H12" s="2">
        <v>45403</v>
      </c>
      <c r="I12" s="5">
        <v>45292</v>
      </c>
      <c r="K12" s="7" t="s">
        <v>23</v>
      </c>
      <c r="L12">
        <v>5</v>
      </c>
      <c r="M12">
        <v>7</v>
      </c>
      <c r="N12" s="2">
        <v>220895.34700000001</v>
      </c>
    </row>
  </sheetData>
  <autoFilter ref="A1:I1" xr:uid="{6750BB4E-A6E0-4414-B6C1-D803553E0F3D}"/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B665D-B384-44C0-BEF9-99729F7C7A01}">
  <dimension ref="A1:R12"/>
  <sheetViews>
    <sheetView showGridLines="0" tabSelected="1" topLeftCell="E1" workbookViewId="0">
      <selection activeCell="K3" sqref="K3"/>
    </sheetView>
  </sheetViews>
  <sheetFormatPr defaultColWidth="9.1796875" defaultRowHeight="14.5" x14ac:dyDescent="0.35"/>
  <cols>
    <col min="1" max="1" width="9.1796875" hidden="1" customWidth="1"/>
    <col min="2" max="2" width="8.81640625" hidden="1" customWidth="1"/>
    <col min="3" max="4" width="8.54296875" hidden="1" customWidth="1"/>
    <col min="5" max="5" width="10.453125" bestFit="1" customWidth="1"/>
    <col min="6" max="6" width="14.7265625" bestFit="1" customWidth="1"/>
    <col min="7" max="7" width="7.54296875" bestFit="1" customWidth="1"/>
    <col min="8" max="8" width="14.54296875" bestFit="1" customWidth="1"/>
    <col min="9" max="9" width="14.81640625" bestFit="1" customWidth="1"/>
    <col min="10" max="10" width="13.81640625" bestFit="1" customWidth="1"/>
    <col min="11" max="11" width="14.08984375" bestFit="1" customWidth="1"/>
    <col min="12" max="12" width="15.81640625" bestFit="1" customWidth="1"/>
    <col min="13" max="14" width="9.1796875" customWidth="1"/>
    <col min="15" max="15" width="10.7265625" bestFit="1" customWidth="1"/>
    <col min="16" max="17" width="6.81640625" bestFit="1" customWidth="1"/>
    <col min="18" max="18" width="11.453125" bestFit="1" customWidth="1"/>
  </cols>
  <sheetData>
    <row r="1" spans="1:18" x14ac:dyDescent="0.35">
      <c r="A1" t="s">
        <v>0</v>
      </c>
      <c r="B1" t="s">
        <v>1</v>
      </c>
      <c r="C1" t="s">
        <v>18</v>
      </c>
      <c r="D1" t="s">
        <v>19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34</v>
      </c>
      <c r="K1" t="s">
        <v>33</v>
      </c>
      <c r="L1" t="s">
        <v>35</v>
      </c>
      <c r="P1" t="s">
        <v>41</v>
      </c>
      <c r="Q1" t="s">
        <v>42</v>
      </c>
      <c r="R1" t="s">
        <v>43</v>
      </c>
    </row>
    <row r="2" spans="1:18" x14ac:dyDescent="0.35">
      <c r="A2">
        <v>401</v>
      </c>
      <c r="B2">
        <v>128</v>
      </c>
      <c r="C2">
        <v>1</v>
      </c>
      <c r="E2" s="3">
        <v>44508</v>
      </c>
      <c r="F2" t="s">
        <v>7</v>
      </c>
      <c r="G2">
        <v>2881</v>
      </c>
      <c r="H2" s="9">
        <v>16272.2</v>
      </c>
      <c r="I2" s="3">
        <v>44819</v>
      </c>
      <c r="J2" s="11">
        <f>CHOOSE(MONTH(Table1[[#This Row],[Date Livraison]]),7,8,9,10,11,12,1,2,3,4,5,6,7)</f>
        <v>3</v>
      </c>
      <c r="K2" s="11">
        <f>IF(Table1[[#This Row],[Mois fiscal]]&gt;=12-7+2,YEAR(Table1[[#This Row],[Date Livraison]]),YEAR(Table1[[#This Row],[Date Livraison]])+1)</f>
        <v>2023</v>
      </c>
      <c r="L2" s="11" t="str">
        <f>"T"&amp;ROUNDUP(Table1[[#This Row],[Mois fiscal]]/3,0)</f>
        <v>T1</v>
      </c>
      <c r="O2" s="7">
        <v>2023</v>
      </c>
      <c r="P2" s="10">
        <v>5</v>
      </c>
      <c r="Q2" s="10">
        <v>5</v>
      </c>
      <c r="R2" s="9">
        <v>155192.34700000001</v>
      </c>
    </row>
    <row r="3" spans="1:18" x14ac:dyDescent="0.35">
      <c r="A3">
        <v>401</v>
      </c>
      <c r="B3">
        <v>132</v>
      </c>
      <c r="C3">
        <v>1</v>
      </c>
      <c r="E3" s="3">
        <v>44552</v>
      </c>
      <c r="F3" t="s">
        <v>8</v>
      </c>
      <c r="G3">
        <v>2305</v>
      </c>
      <c r="H3" s="9">
        <v>19100</v>
      </c>
      <c r="I3" s="3">
        <v>44872</v>
      </c>
      <c r="J3" s="11">
        <f>CHOOSE(MONTH(Table1[[#This Row],[Date Livraison]]),7,8,9,10,11,12,1,2,3,4,5,6,7)</f>
        <v>5</v>
      </c>
      <c r="K3" s="11">
        <f>IF(Table1[[#This Row],[Mois fiscal]]&gt;=12-7+2,YEAR(Table1[[#This Row],[Date Livraison]]),YEAR(Table1[[#This Row],[Date Livraison]])+1)</f>
        <v>2023</v>
      </c>
      <c r="L3" s="11" t="str">
        <f>"T"&amp;ROUNDUP(Table1[[#This Row],[Mois fiscal]]/3,0)</f>
        <v>T2</v>
      </c>
      <c r="O3" s="8" t="s">
        <v>37</v>
      </c>
      <c r="P3" s="10">
        <v>1</v>
      </c>
      <c r="Q3" s="10"/>
      <c r="R3" s="9">
        <v>16272.2</v>
      </c>
    </row>
    <row r="4" spans="1:18" x14ac:dyDescent="0.35">
      <c r="A4">
        <v>401</v>
      </c>
      <c r="B4">
        <v>134</v>
      </c>
      <c r="C4">
        <v>1</v>
      </c>
      <c r="E4" s="3">
        <v>44575</v>
      </c>
      <c r="F4" t="s">
        <v>9</v>
      </c>
      <c r="G4">
        <v>2881</v>
      </c>
      <c r="H4" s="9">
        <v>15075.9</v>
      </c>
      <c r="I4" s="3">
        <v>44926</v>
      </c>
      <c r="J4" s="11">
        <f>CHOOSE(MONTH(Table1[[#This Row],[Date Livraison]]),7,8,9,10,11,12,1,2,3,4,5,6,7)</f>
        <v>6</v>
      </c>
      <c r="K4" s="11">
        <f>IF(Table1[[#This Row],[Mois fiscal]]&gt;=12-7+2,YEAR(Table1[[#This Row],[Date Livraison]]),YEAR(Table1[[#This Row],[Date Livraison]])+1)</f>
        <v>2023</v>
      </c>
      <c r="L4" s="11" t="str">
        <f>"T"&amp;ROUNDUP(Table1[[#This Row],[Mois fiscal]]/3,0)</f>
        <v>T2</v>
      </c>
      <c r="O4" s="8" t="s">
        <v>38</v>
      </c>
      <c r="P4" s="10">
        <v>2</v>
      </c>
      <c r="Q4" s="10">
        <v>3</v>
      </c>
      <c r="R4" s="9">
        <v>71991.899999999994</v>
      </c>
    </row>
    <row r="5" spans="1:18" x14ac:dyDescent="0.35">
      <c r="A5">
        <v>401</v>
      </c>
      <c r="B5">
        <v>136</v>
      </c>
      <c r="D5">
        <v>1</v>
      </c>
      <c r="E5" s="3">
        <v>44574</v>
      </c>
      <c r="F5" t="s">
        <v>10</v>
      </c>
      <c r="G5">
        <v>267</v>
      </c>
      <c r="H5" s="9">
        <v>11316</v>
      </c>
      <c r="I5" s="3">
        <v>44926</v>
      </c>
      <c r="J5" s="11">
        <f>CHOOSE(MONTH(Table1[[#This Row],[Date Livraison]]),7,8,9,10,11,12,1,2,3,4,5,6,7)</f>
        <v>6</v>
      </c>
      <c r="K5" s="11">
        <f>IF(Table1[[#This Row],[Mois fiscal]]&gt;=12-7+2,YEAR(Table1[[#This Row],[Date Livraison]]),YEAR(Table1[[#This Row],[Date Livraison]])+1)</f>
        <v>2023</v>
      </c>
      <c r="L5" s="11" t="str">
        <f>"T"&amp;ROUNDUP(Table1[[#This Row],[Mois fiscal]]/3,0)</f>
        <v>T2</v>
      </c>
      <c r="O5" s="8" t="s">
        <v>39</v>
      </c>
      <c r="P5" s="10">
        <v>1</v>
      </c>
      <c r="Q5" s="10">
        <v>2</v>
      </c>
      <c r="R5" s="9">
        <v>50584.747000000003</v>
      </c>
    </row>
    <row r="6" spans="1:18" x14ac:dyDescent="0.35">
      <c r="A6">
        <v>401</v>
      </c>
      <c r="B6">
        <v>137</v>
      </c>
      <c r="D6">
        <v>2</v>
      </c>
      <c r="E6" s="3">
        <v>44582</v>
      </c>
      <c r="F6" t="s">
        <v>11</v>
      </c>
      <c r="G6">
        <v>1646</v>
      </c>
      <c r="H6" s="9">
        <v>26500</v>
      </c>
      <c r="I6" s="3">
        <v>44926</v>
      </c>
      <c r="J6" s="11">
        <f>CHOOSE(MONTH(Table1[[#This Row],[Date Livraison]]),7,8,9,10,11,12,1,2,3,4,5,6,7)</f>
        <v>6</v>
      </c>
      <c r="K6" s="11">
        <f>IF(Table1[[#This Row],[Mois fiscal]]&gt;=12-7+2,YEAR(Table1[[#This Row],[Date Livraison]]),YEAR(Table1[[#This Row],[Date Livraison]])+1)</f>
        <v>2023</v>
      </c>
      <c r="L6" s="11" t="str">
        <f>"T"&amp;ROUNDUP(Table1[[#This Row],[Mois fiscal]]/3,0)</f>
        <v>T2</v>
      </c>
      <c r="O6" s="8" t="s">
        <v>40</v>
      </c>
      <c r="P6" s="10">
        <v>1</v>
      </c>
      <c r="Q6" s="10"/>
      <c r="R6" s="9">
        <v>16343.5</v>
      </c>
    </row>
    <row r="7" spans="1:18" x14ac:dyDescent="0.35">
      <c r="A7">
        <v>401</v>
      </c>
      <c r="B7">
        <v>138</v>
      </c>
      <c r="C7">
        <v>1</v>
      </c>
      <c r="E7" s="3">
        <v>44593</v>
      </c>
      <c r="F7" t="s">
        <v>12</v>
      </c>
      <c r="G7">
        <v>2881</v>
      </c>
      <c r="H7" s="9">
        <v>21960</v>
      </c>
      <c r="I7" s="3">
        <v>44946</v>
      </c>
      <c r="J7" s="11">
        <f>CHOOSE(MONTH(Table1[[#This Row],[Date Livraison]]),7,8,9,10,11,12,1,2,3,4,5,6,7)</f>
        <v>7</v>
      </c>
      <c r="K7" s="11">
        <f>IF(Table1[[#This Row],[Mois fiscal]]&gt;=12-7+2,YEAR(Table1[[#This Row],[Date Livraison]]),YEAR(Table1[[#This Row],[Date Livraison]])+1)</f>
        <v>2023</v>
      </c>
      <c r="L7" s="11" t="str">
        <f>"T"&amp;ROUNDUP(Table1[[#This Row],[Mois fiscal]]/3,0)</f>
        <v>T3</v>
      </c>
      <c r="O7" s="7">
        <v>2024</v>
      </c>
      <c r="P7" s="10"/>
      <c r="Q7" s="10">
        <v>2</v>
      </c>
      <c r="R7" s="9">
        <v>65703</v>
      </c>
    </row>
    <row r="8" spans="1:18" x14ac:dyDescent="0.35">
      <c r="A8">
        <v>401</v>
      </c>
      <c r="B8">
        <v>139</v>
      </c>
      <c r="D8">
        <v>1</v>
      </c>
      <c r="E8" s="3">
        <v>44609</v>
      </c>
      <c r="F8" t="s">
        <v>13</v>
      </c>
      <c r="G8">
        <v>2881</v>
      </c>
      <c r="H8" s="9">
        <v>10619</v>
      </c>
      <c r="I8" s="3">
        <v>44942</v>
      </c>
      <c r="J8" s="11">
        <f>CHOOSE(MONTH(Table1[[#This Row],[Date Livraison]]),7,8,9,10,11,12,1,2,3,4,5,6,7)</f>
        <v>7</v>
      </c>
      <c r="K8" s="11">
        <f>IF(Table1[[#This Row],[Mois fiscal]]&gt;=12-7+2,YEAR(Table1[[#This Row],[Date Livraison]]),YEAR(Table1[[#This Row],[Date Livraison]])+1)</f>
        <v>2023</v>
      </c>
      <c r="L8" s="11" t="str">
        <f>"T"&amp;ROUNDUP(Table1[[#This Row],[Mois fiscal]]/3,0)</f>
        <v>T3</v>
      </c>
      <c r="O8" s="8" t="s">
        <v>37</v>
      </c>
      <c r="P8" s="10"/>
      <c r="Q8" s="10">
        <v>1</v>
      </c>
      <c r="R8" s="9">
        <v>20300</v>
      </c>
    </row>
    <row r="9" spans="1:18" x14ac:dyDescent="0.35">
      <c r="A9">
        <v>401</v>
      </c>
      <c r="B9">
        <v>140</v>
      </c>
      <c r="D9">
        <v>1</v>
      </c>
      <c r="E9" s="3">
        <v>44634</v>
      </c>
      <c r="F9" t="s">
        <v>14</v>
      </c>
      <c r="G9">
        <v>267</v>
      </c>
      <c r="H9" s="9">
        <v>18005.746999999999</v>
      </c>
      <c r="I9" s="3">
        <v>45015</v>
      </c>
      <c r="J9" s="11">
        <f>CHOOSE(MONTH(Table1[[#This Row],[Date Livraison]]),7,8,9,10,11,12,1,2,3,4,5,6,7)</f>
        <v>9</v>
      </c>
      <c r="K9" s="11">
        <f>IF(Table1[[#This Row],[Mois fiscal]]&gt;=12-7+2,YEAR(Table1[[#This Row],[Date Livraison]]),YEAR(Table1[[#This Row],[Date Livraison]])+1)</f>
        <v>2023</v>
      </c>
      <c r="L9" s="11" t="str">
        <f>"T"&amp;ROUNDUP(Table1[[#This Row],[Mois fiscal]]/3,0)</f>
        <v>T3</v>
      </c>
      <c r="O9" s="8" t="s">
        <v>39</v>
      </c>
      <c r="P9" s="10"/>
      <c r="Q9" s="10">
        <v>1</v>
      </c>
      <c r="R9" s="9">
        <v>45403</v>
      </c>
    </row>
    <row r="10" spans="1:18" x14ac:dyDescent="0.35">
      <c r="A10">
        <v>401</v>
      </c>
      <c r="B10">
        <v>141</v>
      </c>
      <c r="C10">
        <v>1</v>
      </c>
      <c r="E10" s="3">
        <v>44678</v>
      </c>
      <c r="F10" t="s">
        <v>15</v>
      </c>
      <c r="G10">
        <v>2881</v>
      </c>
      <c r="H10" s="9">
        <v>16343.5</v>
      </c>
      <c r="I10" s="3">
        <v>45077</v>
      </c>
      <c r="J10" s="11">
        <f>CHOOSE(MONTH(Table1[[#This Row],[Date Livraison]]),7,8,9,10,11,12,1,2,3,4,5,6,7)</f>
        <v>11</v>
      </c>
      <c r="K10" s="11">
        <f>IF(Table1[[#This Row],[Mois fiscal]]&gt;=12-7+2,YEAR(Table1[[#This Row],[Date Livraison]]),YEAR(Table1[[#This Row],[Date Livraison]])+1)</f>
        <v>2023</v>
      </c>
      <c r="L10" s="11" t="str">
        <f>"T"&amp;ROUNDUP(Table1[[#This Row],[Mois fiscal]]/3,0)</f>
        <v>T4</v>
      </c>
      <c r="O10" s="7" t="s">
        <v>36</v>
      </c>
      <c r="P10" s="10">
        <v>5</v>
      </c>
      <c r="Q10" s="10">
        <v>7</v>
      </c>
      <c r="R10" s="9">
        <v>220895.34700000001</v>
      </c>
    </row>
    <row r="11" spans="1:18" x14ac:dyDescent="0.35">
      <c r="A11">
        <v>401</v>
      </c>
      <c r="B11">
        <v>143</v>
      </c>
      <c r="D11">
        <v>1</v>
      </c>
      <c r="E11" s="3">
        <v>44753</v>
      </c>
      <c r="F11" t="s">
        <v>16</v>
      </c>
      <c r="G11">
        <v>5132</v>
      </c>
      <c r="H11" s="9">
        <v>20300</v>
      </c>
      <c r="I11" s="3">
        <v>45138</v>
      </c>
      <c r="J11" s="11">
        <f>CHOOSE(MONTH(Table1[[#This Row],[Date Livraison]]),7,8,9,10,11,12,1,2,3,4,5,6,7)</f>
        <v>1</v>
      </c>
      <c r="K11" s="11">
        <f>IF(Table1[[#This Row],[Mois fiscal]]&gt;=12-7+2,YEAR(Table1[[#This Row],[Date Livraison]]),YEAR(Table1[[#This Row],[Date Livraison]])+1)</f>
        <v>2024</v>
      </c>
      <c r="L11" s="11" t="str">
        <f>"T"&amp;ROUNDUP(Table1[[#This Row],[Mois fiscal]]/3,0)</f>
        <v>T1</v>
      </c>
    </row>
    <row r="12" spans="1:18" x14ac:dyDescent="0.35">
      <c r="A12">
        <v>401</v>
      </c>
      <c r="B12">
        <v>146</v>
      </c>
      <c r="D12">
        <v>1</v>
      </c>
      <c r="E12" s="3">
        <v>44868</v>
      </c>
      <c r="F12" t="s">
        <v>17</v>
      </c>
      <c r="G12">
        <v>2881</v>
      </c>
      <c r="H12" s="9">
        <v>45403</v>
      </c>
      <c r="I12" s="3">
        <v>45292</v>
      </c>
      <c r="J12" s="11">
        <f>CHOOSE(MONTH(Table1[[#This Row],[Date Livraison]]),7,8,9,10,11,12,1,2,3,4,5,6,7)</f>
        <v>7</v>
      </c>
      <c r="K12" s="11">
        <f>IF(Table1[[#This Row],[Mois fiscal]]&gt;=12-7+2,YEAR(Table1[[#This Row],[Date Livraison]]),YEAR(Table1[[#This Row],[Date Livraison]])+1)</f>
        <v>2024</v>
      </c>
      <c r="L12" s="11" t="str">
        <f>"T"&amp;ROUNDUP(Table1[[#This Row],[Mois fiscal]]/3,0)</f>
        <v>T3</v>
      </c>
    </row>
  </sheetData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Jean-Eric</cp:lastModifiedBy>
  <dcterms:created xsi:type="dcterms:W3CDTF">2022-11-09T09:44:03Z</dcterms:created>
  <dcterms:modified xsi:type="dcterms:W3CDTF">2022-11-09T15:23:33Z</dcterms:modified>
</cp:coreProperties>
</file>