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D143E05F-1888-42D6-AA48-CECFBE345683}" xr6:coauthVersionLast="47" xr6:coauthVersionMax="47" xr10:uidLastSave="{00000000-0000-0000-0000-000000000000}"/>
  <bookViews>
    <workbookView xWindow="-110" yWindow="-110" windowWidth="25820" windowHeight="16220" xr2:uid="{055663FA-A110-48ED-A0D8-DF48B35DA3D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2" i="1" l="1" a="1"/>
  <c r="I12" i="1" s="1"/>
  <c r="H12" i="1" a="1"/>
  <c r="H12" i="1" s="1"/>
  <c r="I9" i="1" a="1"/>
  <c r="I9" i="1" s="1"/>
  <c r="H9" i="1" a="1"/>
  <c r="H9" i="1" s="1"/>
  <c r="I8" i="1" a="1"/>
  <c r="I8" i="1" s="1"/>
  <c r="H8" i="1" a="1"/>
  <c r="H8" i="1"/>
  <c r="I11" i="1" a="1"/>
  <c r="I11" i="1" s="1"/>
  <c r="H11" i="1" a="1"/>
  <c r="H11" i="1" s="1"/>
  <c r="I10" i="1" a="1"/>
  <c r="I10" i="1" s="1"/>
  <c r="H10" i="1" a="1"/>
  <c r="H10" i="1" s="1"/>
  <c r="I21" i="1" a="1"/>
  <c r="I21" i="1" s="1"/>
  <c r="H21" i="1" a="1"/>
  <c r="H21" i="1" s="1"/>
  <c r="I14" i="1"/>
  <c r="H14" i="1"/>
  <c r="H19" i="1" l="1"/>
  <c r="I15" i="1"/>
  <c r="I18" i="1"/>
  <c r="I16" i="1"/>
  <c r="I17" i="1"/>
  <c r="I19" i="1"/>
  <c r="H17" i="1"/>
  <c r="H18" i="1"/>
  <c r="H15" i="1"/>
  <c r="H16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<sst xmlns="http://schemas.openxmlformats.org/spreadsheetml/2006/main" count="44" uniqueCount="29">
  <si>
    <t>Classe</t>
  </si>
  <si>
    <t>CE1</t>
  </si>
  <si>
    <t>Notes</t>
  </si>
  <si>
    <t>Moyenne</t>
  </si>
  <si>
    <t>Max</t>
  </si>
  <si>
    <t>Eleve</t>
  </si>
  <si>
    <t>JM</t>
  </si>
  <si>
    <t>HB</t>
  </si>
  <si>
    <t>ML</t>
  </si>
  <si>
    <t>SF</t>
  </si>
  <si>
    <t>SA</t>
  </si>
  <si>
    <t>HU</t>
  </si>
  <si>
    <t>QR</t>
  </si>
  <si>
    <t>CE2</t>
  </si>
  <si>
    <t>PP</t>
  </si>
  <si>
    <t>FE</t>
  </si>
  <si>
    <t>OT</t>
  </si>
  <si>
    <t>AR</t>
  </si>
  <si>
    <t>CB</t>
  </si>
  <si>
    <t>TR</t>
  </si>
  <si>
    <t>YD</t>
  </si>
  <si>
    <t>min</t>
  </si>
  <si>
    <t>Q1</t>
  </si>
  <si>
    <t>Médiane</t>
  </si>
  <si>
    <t>Q3</t>
  </si>
  <si>
    <t>Q2-Q1</t>
  </si>
  <si>
    <t>Q3-Q2</t>
  </si>
  <si>
    <t>erreur -</t>
  </si>
  <si>
    <t>erreur +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</si>
</sst>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vertical="center"/>
    </xf>
    <xf numFmtId="0" fontId="0" fillId="2" borderId="0" xfId="0" applyFill="1"/>
    <xf numFmtId="164" fontId="0" fillId="2" borderId="0" xfId="0" applyNumberFormat="1" applyFill="1"/>
  </cellXfs>
  <cellStyles count="1">
    <cellStyle name="Normal" xfId="0" builtinId="0"/>
  </cellStyles>
  <dxfs count="5"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Feuil1!$G$15</c:f>
              <c:strCache>
                <c:ptCount val="1"/>
                <c:pt idx="0">
                  <c:v>Q1</c:v>
                </c:pt>
              </c:strCache>
            </c:strRef>
          </c:tx>
          <c:spPr>
            <a:noFill/>
            <a:ln>
              <a:noFill/>
            </a:ln>
            <a:effectLst/>
          </c:spPr>
          <c:invertIfNegative val="0"/>
          <c:errBars>
            <c:errBarType val="minus"/>
            <c:errValType val="cust"/>
            <c:noEndCap val="0"/>
            <c:plus>
              <c:numLit>
                <c:formatCode>General</c:formatCode>
                <c:ptCount val="1"/>
                <c:pt idx="0">
                  <c:v>1</c:v>
                </c:pt>
              </c:numLit>
            </c:plus>
            <c:minus>
              <c:numRef>
                <c:f>Feuil1!$H$18:$I$18</c:f>
                <c:numCache>
                  <c:formatCode>General</c:formatCode>
                  <c:ptCount val="2"/>
                  <c:pt idx="0">
                    <c:v>3</c:v>
                  </c:pt>
                  <c:pt idx="1">
                    <c:v>3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cat>
            <c:strRef>
              <c:f>Feuil1!$H$14:$I$14</c:f>
              <c:strCache>
                <c:ptCount val="2"/>
                <c:pt idx="0">
                  <c:v>CE1</c:v>
                </c:pt>
                <c:pt idx="1">
                  <c:v>CE2</c:v>
                </c:pt>
              </c:strCache>
            </c:strRef>
          </c:cat>
          <c:val>
            <c:numRef>
              <c:f>Feuil1!$H$15:$I$15</c:f>
              <c:numCache>
                <c:formatCode>General</c:formatCode>
                <c:ptCount val="2"/>
                <c:pt idx="0">
                  <c:v>9</c:v>
                </c:pt>
                <c:pt idx="1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058-4A58-8768-C5783927B791}"/>
            </c:ext>
          </c:extLst>
        </c:ser>
        <c:ser>
          <c:idx val="1"/>
          <c:order val="1"/>
          <c:tx>
            <c:strRef>
              <c:f>Feuil1!$G$16</c:f>
              <c:strCache>
                <c:ptCount val="1"/>
                <c:pt idx="0">
                  <c:v>Q2-Q1</c:v>
                </c:pt>
              </c:strCache>
            </c:strRef>
          </c:tx>
          <c:spPr>
            <a:solidFill>
              <a:schemeClr val="bg1">
                <a:lumMod val="85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Feuil1!$H$14:$I$14</c:f>
              <c:strCache>
                <c:ptCount val="2"/>
                <c:pt idx="0">
                  <c:v>CE1</c:v>
                </c:pt>
                <c:pt idx="1">
                  <c:v>CE2</c:v>
                </c:pt>
              </c:strCache>
            </c:strRef>
          </c:cat>
          <c:val>
            <c:numRef>
              <c:f>Feuil1!$H$16:$I$16</c:f>
              <c:numCache>
                <c:formatCode>General</c:formatCode>
                <c:ptCount val="2"/>
                <c:pt idx="0">
                  <c:v>1</c:v>
                </c:pt>
                <c:pt idx="1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058-4A58-8768-C5783927B791}"/>
            </c:ext>
          </c:extLst>
        </c:ser>
        <c:ser>
          <c:idx val="2"/>
          <c:order val="2"/>
          <c:tx>
            <c:strRef>
              <c:f>Feuil1!$G$17</c:f>
              <c:strCache>
                <c:ptCount val="1"/>
                <c:pt idx="0">
                  <c:v>Q3-Q2</c:v>
                </c:pt>
              </c:strCache>
            </c:strRef>
          </c:tx>
          <c:spPr>
            <a:solidFill>
              <a:schemeClr val="bg1">
                <a:lumMod val="75000"/>
              </a:schemeClr>
            </a:solidFill>
            <a:ln>
              <a:noFill/>
            </a:ln>
            <a:effectLst/>
          </c:spPr>
          <c:invertIfNegative val="0"/>
          <c:errBars>
            <c:errBarType val="plus"/>
            <c:errValType val="cust"/>
            <c:noEndCap val="0"/>
            <c:plus>
              <c:numRef>
                <c:f>Feuil1!$H$19:$I$19</c:f>
                <c:numCache>
                  <c:formatCode>General</c:formatCode>
                  <c:ptCount val="2"/>
                  <c:pt idx="0">
                    <c:v>4</c:v>
                  </c:pt>
                  <c:pt idx="1">
                    <c:v>1.5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cat>
            <c:strRef>
              <c:f>Feuil1!$H$14:$I$14</c:f>
              <c:strCache>
                <c:ptCount val="2"/>
                <c:pt idx="0">
                  <c:v>CE1</c:v>
                </c:pt>
                <c:pt idx="1">
                  <c:v>CE2</c:v>
                </c:pt>
              </c:strCache>
            </c:strRef>
          </c:cat>
          <c:val>
            <c:numRef>
              <c:f>Feuil1!$H$17:$I$17</c:f>
              <c:numCache>
                <c:formatCode>General</c:formatCode>
                <c:ptCount val="2"/>
                <c:pt idx="0">
                  <c:v>3</c:v>
                </c:pt>
                <c:pt idx="1">
                  <c:v>2.5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058-4A58-8768-C5783927B79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808914504"/>
        <c:axId val="808914832"/>
      </c:barChart>
      <c:lineChart>
        <c:grouping val="standard"/>
        <c:varyColors val="0"/>
        <c:ser>
          <c:idx val="3"/>
          <c:order val="3"/>
          <c:tx>
            <c:strRef>
              <c:f>Feuil1!$G$21</c:f>
              <c:strCache>
                <c:ptCount val="1"/>
                <c:pt idx="0">
                  <c:v>Moyenne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rgbClr val="FF0000"/>
              </a:solidFill>
              <a:ln w="9525">
                <a:solidFill>
                  <a:schemeClr val="accent4"/>
                </a:solidFill>
              </a:ln>
              <a:effectLst/>
            </c:spPr>
          </c:marker>
          <c:val>
            <c:numRef>
              <c:f>Feuil1!$H$21:$I$21</c:f>
              <c:numCache>
                <c:formatCode>0.0</c:formatCode>
                <c:ptCount val="2"/>
                <c:pt idx="0">
                  <c:v>11</c:v>
                </c:pt>
                <c:pt idx="1">
                  <c:v>11.142857142857142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A058-4A58-8768-C5783927B79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08914504"/>
        <c:axId val="808914832"/>
      </c:lineChart>
      <c:catAx>
        <c:axId val="8089145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08914832"/>
        <c:crosses val="autoZero"/>
        <c:auto val="1"/>
        <c:lblAlgn val="ctr"/>
        <c:lblOffset val="100"/>
        <c:noMultiLvlLbl val="0"/>
      </c:catAx>
      <c:valAx>
        <c:axId val="8089148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08914504"/>
        <c:crosses val="autoZero"/>
        <c:crossBetween val="between"/>
        <c:majorUnit val="1"/>
        <c:minorUnit val="0.5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758825</xdr:colOff>
      <xdr:row>5</xdr:row>
      <xdr:rowOff>180974</xdr:rowOff>
    </xdr:from>
    <xdr:to>
      <xdr:col>14</xdr:col>
      <xdr:colOff>590550</xdr:colOff>
      <xdr:row>23</xdr:row>
      <xdr:rowOff>146050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E44FC9EC-C5CB-5EF4-CEED-2DA52930CF5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87191D7-D700-43CE-A333-0A3CF0C4DFDA}" name="Tableau1" displayName="Tableau1" ref="C7:E21" totalsRowShown="0" headerRowDxfId="4" dataDxfId="3">
  <autoFilter ref="C7:E21" xr:uid="{987191D7-D700-43CE-A333-0A3CF0C4DFDA}">
    <filterColumn colId="0" hiddenButton="1"/>
    <filterColumn colId="1" hiddenButton="1"/>
    <filterColumn colId="2" hiddenButton="1"/>
  </autoFilter>
  <tableColumns count="3">
    <tableColumn id="1" xr3:uid="{A0EB0CBF-361D-446C-AF7C-F5A14913B836}" name="Classe" dataDxfId="2"/>
    <tableColumn id="2" xr3:uid="{641B33CB-9D99-46CE-BA34-3C4F9E229498}" name="Eleve" dataDxfId="1"/>
    <tableColumn id="3" xr3:uid="{353FAE29-1DBC-4AC0-A6B8-9F3121758D97}" name="Notes" dataDxfId="0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279A69-9D1E-42B8-A79F-51D9DED42B53}">
  <dimension ref="C7:I21"/>
  <sheetViews>
    <sheetView showGridLines="0" tabSelected="1" topLeftCell="A6" workbookViewId="0">
      <selection activeCell="H15" sqref="H15"/>
    </sheetView>
  </sheetViews>
  <sheetFormatPr baseColWidth="10" defaultRowHeight="14.5" x14ac:dyDescent="0.35"/>
  <cols>
    <col min="3" max="3" width="6" bestFit="1" customWidth="1"/>
    <col min="4" max="4" width="5.1796875" bestFit="1" customWidth="1"/>
    <col min="5" max="5" width="5.7265625" bestFit="1" customWidth="1"/>
    <col min="7" max="7" width="8.7265625" bestFit="1" customWidth="1"/>
    <col min="8" max="9" width="4.26953125" bestFit="1" customWidth="1"/>
  </cols>
  <sheetData>
    <row r="7" spans="3:9" x14ac:dyDescent="0.35">
      <c r="C7" t="s">
        <v>0</v>
      </c>
      <c r="D7" t="s">
        <v>5</v>
      </c>
      <c r="E7" t="s">
        <v>2</v>
      </c>
      <c r="H7" t="s">
        <v>1</v>
      </c>
      <c r="I7" t="s">
        <v>13</v>
      </c>
    </row>
    <row r="8" spans="3:9" x14ac:dyDescent="0.35">
      <c r="C8" s="1" t="s">
        <v>1</v>
      </c>
      <c r="D8" t="s">
        <v>6</v>
      </c>
      <c r="E8">
        <v>12</v>
      </c>
      <c r="G8" t="s">
        <v>21</v>
      </c>
      <c r="H8">
        <f t="array" ref="H8">MIN(IF(Tableau1[Classe]=H$7,Tableau1[Notes]))</f>
        <v>6</v>
      </c>
      <c r="I8">
        <f t="array" ref="I8">MIN(IF(Tableau1[Classe]=I$7,Tableau1[Notes]))</f>
        <v>5</v>
      </c>
    </row>
    <row r="9" spans="3:9" x14ac:dyDescent="0.35">
      <c r="C9" s="1" t="s">
        <v>1</v>
      </c>
      <c r="D9" t="s">
        <v>7</v>
      </c>
      <c r="E9">
        <v>17</v>
      </c>
      <c r="G9" t="s">
        <v>22</v>
      </c>
      <c r="H9">
        <f t="array" ref="H9">QUARTILE(IF(Tableau1[Classe]=H$7,Tableau1[Notes]),1)</f>
        <v>9</v>
      </c>
      <c r="I9">
        <f t="array" ref="I9">QUARTILE(IF(Tableau1[Classe]=I$7,Tableau1[Notes]),1)</f>
        <v>8</v>
      </c>
    </row>
    <row r="10" spans="3:9" x14ac:dyDescent="0.35">
      <c r="C10" s="1" t="s">
        <v>1</v>
      </c>
      <c r="D10" t="s">
        <v>8</v>
      </c>
      <c r="E10">
        <v>14</v>
      </c>
      <c r="G10" t="s">
        <v>23</v>
      </c>
      <c r="H10">
        <f t="array" ref="H10">QUARTILE(IF(Tableau1[Classe]=H$7,Tableau1[Notes]),2)</f>
        <v>10</v>
      </c>
      <c r="I10">
        <f t="array" ref="I10">QUARTILE(IF(Tableau1[Classe]=I$7,Tableau1[Notes]),2)</f>
        <v>12</v>
      </c>
    </row>
    <row r="11" spans="3:9" x14ac:dyDescent="0.35">
      <c r="C11" s="1" t="s">
        <v>1</v>
      </c>
      <c r="D11" t="s">
        <v>9</v>
      </c>
      <c r="E11">
        <v>8</v>
      </c>
      <c r="G11" t="s">
        <v>24</v>
      </c>
      <c r="H11">
        <f t="array" ref="H11">QUARTILE(IF(Tableau1[Classe]=H$7,Tableau1[Notes]),3)</f>
        <v>13</v>
      </c>
      <c r="I11">
        <f t="array" ref="I11">QUARTILE(IF(Tableau1[Classe]=I$7,Tableau1[Notes]),3)</f>
        <v>14.5</v>
      </c>
    </row>
    <row r="12" spans="3:9" x14ac:dyDescent="0.35">
      <c r="C12" s="1" t="s">
        <v>1</v>
      </c>
      <c r="D12" t="s">
        <v>10</v>
      </c>
      <c r="E12">
        <v>10</v>
      </c>
      <c r="G12" t="s">
        <v>4</v>
      </c>
      <c r="H12">
        <f t="array" ref="H12">MAX(IF(Tableau1[Classe]=H$7,Tableau1[Notes]))</f>
        <v>17</v>
      </c>
      <c r="I12">
        <f t="array" ref="I12">MAX(IF(Tableau1[Classe]=I$7,Tableau1[Notes]))</f>
        <v>16</v>
      </c>
    </row>
    <row r="13" spans="3:9" x14ac:dyDescent="0.35">
      <c r="C13" s="1" t="s">
        <v>1</v>
      </c>
      <c r="D13" t="s">
        <v>11</v>
      </c>
      <c r="E13">
        <v>6</v>
      </c>
    </row>
    <row r="14" spans="3:9" x14ac:dyDescent="0.35">
      <c r="C14" s="1" t="s">
        <v>1</v>
      </c>
      <c r="D14" t="s">
        <v>12</v>
      </c>
      <c r="E14">
        <v>10</v>
      </c>
      <c r="H14" s="2" t="str">
        <f>H7</f>
        <v>CE1</v>
      </c>
      <c r="I14" s="2" t="str">
        <f>I7</f>
        <v>CE2</v>
      </c>
    </row>
    <row r="15" spans="3:9" x14ac:dyDescent="0.35">
      <c r="C15" t="s">
        <v>13</v>
      </c>
      <c r="D15" t="s">
        <v>14</v>
      </c>
      <c r="E15">
        <v>7</v>
      </c>
      <c r="G15" s="2" t="s">
        <v>22</v>
      </c>
      <c r="H15" s="2">
        <f>H9</f>
        <v>9</v>
      </c>
      <c r="I15" s="2">
        <f>I9</f>
        <v>8</v>
      </c>
    </row>
    <row r="16" spans="3:9" x14ac:dyDescent="0.35">
      <c r="C16" t="s">
        <v>13</v>
      </c>
      <c r="D16" t="s">
        <v>15</v>
      </c>
      <c r="E16">
        <v>15</v>
      </c>
      <c r="G16" s="2" t="s">
        <v>25</v>
      </c>
      <c r="H16" s="2">
        <f>H10-H9</f>
        <v>1</v>
      </c>
      <c r="I16" s="2">
        <f>I10-I9</f>
        <v>4</v>
      </c>
    </row>
    <row r="17" spans="3:9" x14ac:dyDescent="0.35">
      <c r="C17" t="s">
        <v>13</v>
      </c>
      <c r="D17" t="s">
        <v>16</v>
      </c>
      <c r="E17">
        <v>16</v>
      </c>
      <c r="G17" s="2" t="s">
        <v>26</v>
      </c>
      <c r="H17" s="2">
        <f>H11-H10</f>
        <v>3</v>
      </c>
      <c r="I17" s="2">
        <f>I11-I10</f>
        <v>2.5</v>
      </c>
    </row>
    <row r="18" spans="3:9" x14ac:dyDescent="0.35">
      <c r="C18" t="s">
        <v>13</v>
      </c>
      <c r="D18" t="s">
        <v>17</v>
      </c>
      <c r="E18">
        <v>12</v>
      </c>
      <c r="G18" s="2" t="s">
        <v>27</v>
      </c>
      <c r="H18" s="2">
        <f>H9-H8</f>
        <v>3</v>
      </c>
      <c r="I18" s="2">
        <f>I9-I8</f>
        <v>3</v>
      </c>
    </row>
    <row r="19" spans="3:9" x14ac:dyDescent="0.35">
      <c r="C19" t="s">
        <v>13</v>
      </c>
      <c r="D19" t="s">
        <v>18</v>
      </c>
      <c r="E19">
        <v>5</v>
      </c>
      <c r="G19" s="2" t="s">
        <v>28</v>
      </c>
      <c r="H19" s="2">
        <f>H12-H11</f>
        <v>4</v>
      </c>
      <c r="I19" s="2">
        <f>I12-I11</f>
        <v>1.5</v>
      </c>
    </row>
    <row r="20" spans="3:9" x14ac:dyDescent="0.35">
      <c r="C20" t="s">
        <v>13</v>
      </c>
      <c r="D20" t="s">
        <v>19</v>
      </c>
      <c r="E20">
        <v>14</v>
      </c>
    </row>
    <row r="21" spans="3:9" x14ac:dyDescent="0.35">
      <c r="C21" t="s">
        <v>13</v>
      </c>
      <c r="D21" t="s">
        <v>20</v>
      </c>
      <c r="E21">
        <v>9</v>
      </c>
      <c r="G21" s="2" t="s">
        <v>3</v>
      </c>
      <c r="H21" s="3" cm="1">
        <f t="array" ref="H21">AVERAGE(_xlfn._xlws.FILTER(Tableau1[Notes],Tableau1[Classe]=H$7))</f>
        <v>11</v>
      </c>
      <c r="I21" s="3" cm="1">
        <f t="array" ref="I21">AVERAGE(_xlfn._xlws.FILTER(Tableau1[Notes],Tableau1[Classe]=I$7))</f>
        <v>11.142857142857142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Margaux Laclef</dc:creator>
  <cp:lastModifiedBy>Jean-Eric</cp:lastModifiedBy>
  <dcterms:created xsi:type="dcterms:W3CDTF">2022-11-03T10:38:09Z</dcterms:created>
  <dcterms:modified xsi:type="dcterms:W3CDTF">2022-11-03T12:42:25Z</dcterms:modified>
</cp:coreProperties>
</file>