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58B2BBD4-E74F-4A3C-B93F-E86D306FFC79}" xr6:coauthVersionLast="47" xr6:coauthVersionMax="47" xr10:uidLastSave="{00000000-0000-0000-0000-000000000000}"/>
  <bookViews>
    <workbookView xWindow="-110" yWindow="-110" windowWidth="25820" windowHeight="16220" xr2:uid="{28D12B62-2F5B-4AD7-90CA-F59C399CE2D7}"/>
  </bookViews>
  <sheets>
    <sheet name="Sheet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1" l="1"/>
  <c r="H4" i="1" a="1"/>
  <c r="H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4" i="1" a="1"/>
  <c r="D4" i="1" s="1"/>
  <c r="L6" i="1"/>
  <c r="N6" i="1" s="1"/>
  <c r="L5" i="1"/>
  <c r="L4" i="1"/>
  <c r="E6" i="1" s="1"/>
  <c r="Q10" i="1"/>
  <c r="Q13" i="1"/>
  <c r="Q12" i="1"/>
  <c r="Q4" i="1"/>
  <c r="Q8" i="1"/>
  <c r="Q7" i="1"/>
  <c r="Q6" i="1"/>
  <c r="Q5" i="1"/>
  <c r="E4" i="1" l="1"/>
  <c r="E13" i="1"/>
  <c r="E12" i="1"/>
  <c r="E10" i="1"/>
  <c r="E8" i="1"/>
  <c r="E5" i="1"/>
  <c r="E11" i="1"/>
  <c r="E9" i="1"/>
  <c r="E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<sst xmlns="http://schemas.openxmlformats.org/spreadsheetml/2006/main" count="17" uniqueCount="16">
  <si>
    <t>x</t>
  </si>
  <si>
    <t>y</t>
  </si>
  <si>
    <t xml:space="preserve">a : </t>
  </si>
  <si>
    <t xml:space="preserve">b : </t>
  </si>
  <si>
    <t xml:space="preserve">r² : </t>
  </si>
  <si>
    <t xml:space="preserve">r : </t>
  </si>
  <si>
    <t>tendance</t>
  </si>
  <si>
    <t xml:space="preserve">H4 : </t>
  </si>
  <si>
    <t>L4 :</t>
  </si>
  <si>
    <t xml:space="preserve">L5 : </t>
  </si>
  <si>
    <t xml:space="preserve">L6 : </t>
  </si>
  <si>
    <t xml:space="preserve">N6 : </t>
  </si>
  <si>
    <t xml:space="preserve">D4 : </t>
  </si>
  <si>
    <t xml:space="preserve">E4 : </t>
  </si>
  <si>
    <t xml:space="preserve">L8 : </t>
  </si>
  <si>
    <t>matricielle (Ctrl + MaJ + Entrée)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</si>
</sst>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.000"/>
    <numFmt numFmtId="166" formatCode="0.0000"/>
  </numFmts>
  <fonts count="4" x14ac:knownFonts="1">
    <font>
      <sz val="10"/>
      <color theme="1"/>
      <name val="Consolas"/>
      <family val="2"/>
    </font>
    <font>
      <sz val="10"/>
      <color rgb="FFFF0000"/>
      <name val="Consolas"/>
      <family val="2"/>
    </font>
    <font>
      <sz val="10"/>
      <color rgb="FF0070C0"/>
      <name val="Consolas"/>
      <family val="2"/>
    </font>
    <font>
      <i/>
      <sz val="10"/>
      <color rgb="FF0070C0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quotePrefix="1"/>
    <xf numFmtId="0" fontId="0" fillId="0" borderId="0" xfId="0" applyAlignment="1">
      <alignment horizontal="right"/>
    </xf>
    <xf numFmtId="165" fontId="2" fillId="2" borderId="0" xfId="0" applyNumberFormat="1" applyFont="1" applyFill="1"/>
    <xf numFmtId="0" fontId="2" fillId="0" borderId="0" xfId="0" applyFont="1"/>
    <xf numFmtId="166" fontId="2" fillId="2" borderId="0" xfId="0" applyNumberFormat="1" applyFont="1" applyFill="1"/>
    <xf numFmtId="166" fontId="0" fillId="0" borderId="0" xfId="0" applyNumberFormat="1"/>
    <xf numFmtId="165" fontId="1" fillId="2" borderId="0" xfId="0" applyNumberFormat="1" applyFont="1" applyFill="1"/>
    <xf numFmtId="166" fontId="1" fillId="2" borderId="0" xfId="0" quotePrefix="1" applyNumberFormat="1" applyFont="1" applyFill="1"/>
    <xf numFmtId="166" fontId="1" fillId="2" borderId="0" xfId="0" applyNumberFormat="1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Sheet1!$C$3</c:f>
              <c:strCache>
                <c:ptCount val="1"/>
                <c:pt idx="0">
                  <c:v>y</c:v>
                </c:pt>
              </c:strCache>
            </c:strRef>
          </c:tx>
          <c:spPr>
            <a:ln w="1905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0995384951881015"/>
                  <c:y val="-9.6609798775153105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numRef>
              <c:f>Sheet1!$B$4:$B$13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Sheet1!$C$4:$C$13</c:f>
              <c:numCache>
                <c:formatCode>General</c:formatCode>
                <c:ptCount val="10"/>
                <c:pt idx="0">
                  <c:v>1.5</c:v>
                </c:pt>
                <c:pt idx="1">
                  <c:v>2.2999999999999998</c:v>
                </c:pt>
                <c:pt idx="2">
                  <c:v>3</c:v>
                </c:pt>
                <c:pt idx="3">
                  <c:v>4.0999999999999996</c:v>
                </c:pt>
                <c:pt idx="4">
                  <c:v>4.9000000000000004</c:v>
                </c:pt>
                <c:pt idx="5">
                  <c:v>6.1</c:v>
                </c:pt>
                <c:pt idx="6">
                  <c:v>7</c:v>
                </c:pt>
                <c:pt idx="7">
                  <c:v>7.9</c:v>
                </c:pt>
                <c:pt idx="8">
                  <c:v>8.1999999999999993</c:v>
                </c:pt>
                <c:pt idx="9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EC-49BB-AFFA-CC12630334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96921536"/>
        <c:axId val="796921864"/>
      </c:lineChart>
      <c:catAx>
        <c:axId val="796921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6921864"/>
        <c:crosses val="autoZero"/>
        <c:auto val="1"/>
        <c:lblAlgn val="ctr"/>
        <c:lblOffset val="100"/>
        <c:noMultiLvlLbl val="0"/>
      </c:catAx>
      <c:valAx>
        <c:axId val="796921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69215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3175</xdr:colOff>
      <xdr:row>10</xdr:row>
      <xdr:rowOff>6350</xdr:rowOff>
    </xdr:from>
    <xdr:to>
      <xdr:col>13</xdr:col>
      <xdr:colOff>307975</xdr:colOff>
      <xdr:row>26</xdr:row>
      <xdr:rowOff>107950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EF6CEB4-CAA1-09F7-DC3A-F27AFD33B0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1C73C-3CB5-4DC0-AC5B-271B8469CED8}">
  <dimension ref="B3:Q13"/>
  <sheetViews>
    <sheetView showGridLines="0" tabSelected="1" workbookViewId="0">
      <selection activeCell="L8" sqref="L8"/>
    </sheetView>
  </sheetViews>
  <sheetFormatPr defaultRowHeight="13" x14ac:dyDescent="0.3"/>
  <cols>
    <col min="8" max="8" width="9.81640625" bestFit="1" customWidth="1"/>
    <col min="9" max="9" width="8.81640625" bestFit="1" customWidth="1"/>
    <col min="16" max="16" width="5.81640625" bestFit="1" customWidth="1"/>
  </cols>
  <sheetData>
    <row r="3" spans="2:17" x14ac:dyDescent="0.3">
      <c r="B3" t="s">
        <v>0</v>
      </c>
      <c r="C3" t="s">
        <v>1</v>
      </c>
      <c r="D3" t="s">
        <v>6</v>
      </c>
      <c r="H3" s="10" t="s">
        <v>15</v>
      </c>
    </row>
    <row r="4" spans="2:17" x14ac:dyDescent="0.3">
      <c r="B4">
        <v>1</v>
      </c>
      <c r="C4">
        <v>1.5</v>
      </c>
      <c r="D4" s="3" cm="1">
        <f t="array" ref="D4">TREND($C$4:$C$13,$B$4:$B$13,B4)</f>
        <v>1.3490909090909085</v>
      </c>
      <c r="E4" s="7">
        <f>B4*$L$4+$L$5</f>
        <v>1.3490909090909085</v>
      </c>
      <c r="H4" s="5" cm="1">
        <f t="array" ref="H4:I8">LINEST(C4:C13,B4:B13,TRUE,TRUE)</f>
        <v>0.92242424242424259</v>
      </c>
      <c r="I4" s="6">
        <v>0.42666666666666586</v>
      </c>
      <c r="K4" s="2" t="s">
        <v>2</v>
      </c>
      <c r="L4" s="8">
        <f>INDEX(LINEST(C4:C13,B4:B13,TRUE,TRUE),1,1)</f>
        <v>0.92242424242424259</v>
      </c>
      <c r="M4" s="2"/>
      <c r="P4" s="4" t="s">
        <v>7</v>
      </c>
      <c r="Q4" s="4" t="str">
        <f ca="1">_xlfn.FORMULATEXT(H4)</f>
        <v>=LINEST(C4:C13;B4:B13;TRUE;TRUE)</v>
      </c>
    </row>
    <row r="5" spans="2:17" x14ac:dyDescent="0.3">
      <c r="B5">
        <v>2</v>
      </c>
      <c r="C5">
        <v>2.2999999999999998</v>
      </c>
      <c r="D5" s="3" cm="1">
        <f t="array" ref="D5">TREND($C$4:$C$13,$B$4:$B$13,B5)</f>
        <v>2.271515151515151</v>
      </c>
      <c r="E5" s="7">
        <f t="shared" ref="E5:E13" si="0">B5*$L$4+$L$5</f>
        <v>2.271515151515151</v>
      </c>
      <c r="H5" s="6">
        <v>2.8163891333105186E-2</v>
      </c>
      <c r="I5" s="6">
        <v>0.17475235002249284</v>
      </c>
      <c r="K5" s="2" t="s">
        <v>3</v>
      </c>
      <c r="L5" s="8">
        <f>INDEX(LINEST(C4:C13,B4:B13,TRUE,TRUE),1,2)</f>
        <v>0.42666666666666586</v>
      </c>
      <c r="M5" s="2"/>
      <c r="P5" s="4" t="s">
        <v>8</v>
      </c>
      <c r="Q5" s="4" t="str">
        <f ca="1">_xlfn.FORMULATEXT(L4)</f>
        <v>=INDEX(LINEST(C4:C13;B4:B13;TRUE;TRUE);1;1)</v>
      </c>
    </row>
    <row r="6" spans="2:17" x14ac:dyDescent="0.3">
      <c r="B6">
        <v>3</v>
      </c>
      <c r="C6">
        <v>3</v>
      </c>
      <c r="D6" s="3" cm="1">
        <f t="array" ref="D6">TREND($C$4:$C$13,$B$4:$B$13,B6)</f>
        <v>3.1939393939393934</v>
      </c>
      <c r="E6" s="7">
        <f t="shared" si="0"/>
        <v>3.1939393939393934</v>
      </c>
      <c r="H6" s="6">
        <v>0.99259735362676538</v>
      </c>
      <c r="I6" s="6">
        <v>0.25581124670231759</v>
      </c>
      <c r="K6" s="2" t="s">
        <v>4</v>
      </c>
      <c r="L6" s="8">
        <f>INDEX(LINEST(C4:C13,B4:B13,TRUE,TRUE),3,1)</f>
        <v>0.99259735362676538</v>
      </c>
      <c r="M6" s="2" t="s">
        <v>5</v>
      </c>
      <c r="N6" s="9">
        <f>SQRT(L6)</f>
        <v>0.99629180144512153</v>
      </c>
      <c r="P6" s="4" t="s">
        <v>9</v>
      </c>
      <c r="Q6" s="4" t="str">
        <f ca="1">_xlfn.FORMULATEXT(L5)</f>
        <v>=INDEX(LINEST(C4:C13;B4:B13;TRUE;TRUE);1;2)</v>
      </c>
    </row>
    <row r="7" spans="2:17" x14ac:dyDescent="0.3">
      <c r="B7" s="1">
        <v>4</v>
      </c>
      <c r="C7">
        <v>4.0999999999999996</v>
      </c>
      <c r="D7" s="3" cm="1">
        <f t="array" ref="D7">TREND($C$4:$C$13,$B$4:$B$13,B7)</f>
        <v>4.1163636363636362</v>
      </c>
      <c r="E7" s="7">
        <f t="shared" si="0"/>
        <v>4.1163636363636362</v>
      </c>
      <c r="H7" s="6">
        <v>1072.6946052326921</v>
      </c>
      <c r="I7" s="6">
        <v>8</v>
      </c>
      <c r="P7" s="4" t="s">
        <v>10</v>
      </c>
      <c r="Q7" s="4" t="str">
        <f ca="1">_xlfn.FORMULATEXT(L6)</f>
        <v>=INDEX(LINEST(C4:C13;B4:B13;TRUE;TRUE);3;1)</v>
      </c>
    </row>
    <row r="8" spans="2:17" x14ac:dyDescent="0.3">
      <c r="B8">
        <v>5</v>
      </c>
      <c r="C8">
        <v>4.9000000000000004</v>
      </c>
      <c r="D8" s="3" cm="1">
        <f t="array" ref="D8">TREND($C$4:$C$13,$B$4:$B$13,B8)</f>
        <v>5.038787878787879</v>
      </c>
      <c r="E8" s="7">
        <f t="shared" si="0"/>
        <v>5.038787878787879</v>
      </c>
      <c r="H8" s="6">
        <v>70.196484848484843</v>
      </c>
      <c r="I8" s="6">
        <v>0.52351515151515182</v>
      </c>
      <c r="K8" s="2" t="s">
        <v>4</v>
      </c>
      <c r="L8" s="5">
        <f>CORREL(C4:C13,B4:B13)</f>
        <v>0.99629180144512142</v>
      </c>
      <c r="P8" s="4" t="s">
        <v>11</v>
      </c>
      <c r="Q8" s="4" t="str">
        <f ca="1">_xlfn.FORMULATEXT(N6)</f>
        <v>=SQRT(L6)</v>
      </c>
    </row>
    <row r="9" spans="2:17" x14ac:dyDescent="0.3">
      <c r="B9">
        <v>6</v>
      </c>
      <c r="C9">
        <v>6.1</v>
      </c>
      <c r="D9" s="3" cm="1">
        <f t="array" ref="D9">TREND($C$4:$C$13,$B$4:$B$13,B9)</f>
        <v>5.961212121212121</v>
      </c>
      <c r="E9" s="7">
        <f t="shared" si="0"/>
        <v>5.961212121212121</v>
      </c>
      <c r="P9" s="4"/>
      <c r="Q9" s="4"/>
    </row>
    <row r="10" spans="2:17" x14ac:dyDescent="0.3">
      <c r="B10">
        <v>7</v>
      </c>
      <c r="C10">
        <v>7</v>
      </c>
      <c r="D10" s="3" cm="1">
        <f t="array" ref="D10">TREND($C$4:$C$13,$B$4:$B$13,B10)</f>
        <v>6.8836363636363638</v>
      </c>
      <c r="E10" s="7">
        <f t="shared" si="0"/>
        <v>6.8836363636363638</v>
      </c>
      <c r="P10" s="4" t="s">
        <v>14</v>
      </c>
      <c r="Q10" s="4" t="str">
        <f ca="1">_xlfn.FORMULATEXT(L8)</f>
        <v>=CORREL(C4:C13;B4:B13)</v>
      </c>
    </row>
    <row r="11" spans="2:17" x14ac:dyDescent="0.3">
      <c r="B11">
        <v>8</v>
      </c>
      <c r="C11">
        <v>7.9</v>
      </c>
      <c r="D11" s="3" cm="1">
        <f t="array" ref="D11">TREND($C$4:$C$13,$B$4:$B$13,B11)</f>
        <v>7.8060606060606066</v>
      </c>
      <c r="E11" s="7">
        <f t="shared" si="0"/>
        <v>7.8060606060606066</v>
      </c>
    </row>
    <row r="12" spans="2:17" x14ac:dyDescent="0.3">
      <c r="B12">
        <v>9</v>
      </c>
      <c r="C12">
        <v>8.1999999999999993</v>
      </c>
      <c r="D12" s="3" cm="1">
        <f t="array" ref="D12">TREND($C$4:$C$13,$B$4:$B$13,B12)</f>
        <v>8.7284848484848485</v>
      </c>
      <c r="E12" s="7">
        <f t="shared" si="0"/>
        <v>8.7284848484848485</v>
      </c>
      <c r="P12" s="4" t="s">
        <v>12</v>
      </c>
      <c r="Q12" s="4" t="str">
        <f ca="1">_xlfn.FORMULATEXT(D4)</f>
        <v>=TREND($C$4:$C$13;$B$4:$B$13;B4)</v>
      </c>
    </row>
    <row r="13" spans="2:17" x14ac:dyDescent="0.3">
      <c r="B13">
        <v>10</v>
      </c>
      <c r="C13">
        <v>10</v>
      </c>
      <c r="D13" s="3" cm="1">
        <f t="array" ref="D13">TREND($C$4:$C$13,$B$4:$B$13,B13)</f>
        <v>9.6509090909090922</v>
      </c>
      <c r="E13" s="7">
        <f t="shared" si="0"/>
        <v>9.6509090909090922</v>
      </c>
      <c r="P13" s="4" t="s">
        <v>13</v>
      </c>
      <c r="Q13" s="4" t="str">
        <f ca="1">_xlfn.FORMULATEXT(E4)</f>
        <v>=B4*$L$4+$L$5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2022-10-14T08:02:20Z</dcterms:created>
  <dcterms:modified xsi:type="dcterms:W3CDTF">2022-10-14T08:25:18Z</dcterms:modified>
</cp:coreProperties>
</file>